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총무과장\Desktop\공유\이과장 파일\"/>
    </mc:Choice>
  </mc:AlternateContent>
  <xr:revisionPtr revIDLastSave="0" documentId="13_ncr:1_{26DF686F-CC37-4526-BBB5-09458DBF5A16}" xr6:coauthVersionLast="47" xr6:coauthVersionMax="47" xr10:uidLastSave="{00000000-0000-0000-0000-000000000000}"/>
  <bookViews>
    <workbookView xWindow="28680" yWindow="-15" windowWidth="29040" windowHeight="15840" tabRatio="687" activeTab="1" xr2:uid="{00000000-000D-0000-FFFF-FFFF00000000}"/>
  </bookViews>
  <sheets>
    <sheet name="SET" sheetId="1" r:id="rId1"/>
    <sheet name="입사일기준연차" sheetId="2" r:id="rId2"/>
    <sheet name="25년도 정산DATA(재직자)" sheetId="3" state="hidden" r:id="rId3"/>
    <sheet name="26년도 정산DATA(재직자)" sheetId="6" r:id="rId4"/>
    <sheet name="25년도 정산DATA(퇴사자)" sheetId="4" state="hidden" r:id="rId5"/>
    <sheet name="26년도 정산DATA(퇴사자)" sheetId="8" r:id="rId6"/>
    <sheet name="연차사용촉진_사용계획_사용통지" sheetId="5" r:id="rId7"/>
  </sheets>
  <externalReferences>
    <externalReference r:id="rId8"/>
  </externalReferences>
  <definedNames>
    <definedName name="_xlnm._FilterDatabase" localSheetId="2" hidden="1">'25년도 정산DATA(재직자)'!$A$4:$BW$7</definedName>
    <definedName name="_xlnm._FilterDatabase" localSheetId="4" hidden="1">'25년도 정산DATA(퇴사자)'!$A$4:$BW$7</definedName>
    <definedName name="_xlnm._FilterDatabase" localSheetId="3" hidden="1">'26년도 정산DATA(재직자)'!$A$4:$BW$7</definedName>
    <definedName name="_xlnm._FilterDatabase" localSheetId="5" hidden="1">'26년도 정산DATA(퇴사자)'!$A$4:$BW$7</definedName>
    <definedName name="_xlnm._FilterDatabase" localSheetId="1" hidden="1">입사일기준연차!$A$4:$BW$507</definedName>
    <definedName name="Approval">'[1]Lookup Tables'!$A$40:$A$41</definedName>
    <definedName name="CAV_Status_Options" localSheetId="6">'[1]Lookup Tables'!#REF!</definedName>
    <definedName name="CAV_Status_Options">'[1]Lookup Tables'!#REF!</definedName>
    <definedName name="Compliance_Level_Options">'[1]Lookup Tables'!$A$5:$A$10</definedName>
    <definedName name="Compliance_Level_Scores">'[1]Lookup Tables'!$A$5:$B$10</definedName>
    <definedName name="Implementation_Level_Options">'[1]Lookup Tables'!$A$23:$A$28</definedName>
    <definedName name="Implementation_Level_Scores">'[1]Lookup Tables'!$A$23:$B$28</definedName>
    <definedName name="Management_System_Level_Options">'[1]Lookup Tables'!$A$14:$A$19</definedName>
    <definedName name="Management_System_Level_Scores">'[1]Lookup Tables'!$A$14:$B$19</definedName>
    <definedName name="_xlnm.Print_Area" localSheetId="2">'25년도 정산DATA(재직자)'!$A$1:$AV$7</definedName>
    <definedName name="_xlnm.Print_Area" localSheetId="4">'25년도 정산DATA(퇴사자)'!$A$1:$AV$7</definedName>
    <definedName name="_xlnm.Print_Area" localSheetId="3">'26년도 정산DATA(재직자)'!$A$1:$AV$7</definedName>
    <definedName name="_xlnm.Print_Area" localSheetId="5">'26년도 정산DATA(퇴사자)'!$A$1:$AV$7</definedName>
    <definedName name="_xlnm.Print_Area" localSheetId="6">연차사용촉진_사용계획_사용통지!$A$1:$Y$98</definedName>
    <definedName name="_xlnm.Print_Area" localSheetId="1">입사일기준연차!$A$1:$AV$7</definedName>
    <definedName name="_xlnm.Print_Titles" localSheetId="2">'25년도 정산DATA(재직자)'!$1:$5</definedName>
    <definedName name="_xlnm.Print_Titles" localSheetId="4">'25년도 정산DATA(퇴사자)'!$1:$5</definedName>
    <definedName name="_xlnm.Print_Titles" localSheetId="3">'26년도 정산DATA(재직자)'!$1:$5</definedName>
    <definedName name="_xlnm.Print_Titles" localSheetId="5">'26년도 정산DATA(퇴사자)'!$1:$5</definedName>
    <definedName name="_xlnm.Print_Titles" localSheetId="1">입사일기준연차!$1:$5</definedName>
    <definedName name="Status_Options">'[1]Lookup Tables'!$A$31:$A$33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78" i="6" l="1"/>
  <c r="I176" i="6" l="1"/>
  <c r="I174" i="6"/>
  <c r="I172" i="6"/>
  <c r="I170" i="6"/>
  <c r="H312" i="2" l="1"/>
  <c r="H310" i="2"/>
  <c r="H308" i="2"/>
  <c r="I168" i="6"/>
  <c r="I166" i="6"/>
  <c r="I164" i="6"/>
  <c r="I162" i="6"/>
  <c r="I160" i="6"/>
  <c r="I158" i="6"/>
  <c r="I156" i="6"/>
  <c r="I154" i="6"/>
  <c r="I152" i="6"/>
  <c r="I150" i="6"/>
  <c r="I148" i="6"/>
  <c r="I146" i="6"/>
  <c r="I144" i="6"/>
  <c r="I324" i="2" l="1"/>
  <c r="I108" i="2"/>
  <c r="I40" i="8"/>
  <c r="I38" i="8"/>
  <c r="I36" i="8"/>
  <c r="I34" i="8"/>
  <c r="I32" i="8"/>
  <c r="I30" i="8"/>
  <c r="I142" i="6" l="1"/>
  <c r="I140" i="6"/>
  <c r="M2" i="2" l="1"/>
  <c r="I138" i="6"/>
  <c r="I136" i="6"/>
  <c r="I134" i="6"/>
  <c r="I132" i="6"/>
  <c r="I130" i="6"/>
  <c r="I128" i="6"/>
  <c r="I126" i="6"/>
  <c r="E108" i="2" l="1"/>
  <c r="K108" i="2" s="1"/>
  <c r="E324" i="2"/>
  <c r="I124" i="6"/>
  <c r="G108" i="2" l="1"/>
  <c r="F108" i="2"/>
  <c r="K324" i="2"/>
  <c r="G324" i="2"/>
  <c r="F324" i="2"/>
  <c r="L108" i="2"/>
  <c r="I122" i="6"/>
  <c r="I120" i="6"/>
  <c r="I118" i="6"/>
  <c r="I116" i="6"/>
  <c r="I114" i="6"/>
  <c r="J108" i="2" l="1"/>
  <c r="M108" i="2" s="1"/>
  <c r="O108" i="2" s="1"/>
  <c r="L324" i="2"/>
  <c r="J324" i="2"/>
  <c r="M324" i="2" s="1"/>
  <c r="I28" i="8"/>
  <c r="I26" i="8"/>
  <c r="I24" i="8"/>
  <c r="N108" i="2" l="1"/>
  <c r="O324" i="2"/>
  <c r="N324" i="2"/>
  <c r="I106" i="2"/>
  <c r="I230" i="2"/>
  <c r="I298" i="2"/>
  <c r="I48" i="2"/>
  <c r="I282" i="2"/>
  <c r="I112" i="6"/>
  <c r="I110" i="6"/>
  <c r="I108" i="6"/>
  <c r="I106" i="6"/>
  <c r="I104" i="6"/>
  <c r="I102" i="6"/>
  <c r="E106" i="2" l="1"/>
  <c r="I100" i="6"/>
  <c r="G106" i="2" l="1"/>
  <c r="F106" i="2"/>
  <c r="K106" i="2"/>
  <c r="E298" i="2"/>
  <c r="G298" i="2" s="1"/>
  <c r="E230" i="2"/>
  <c r="E282" i="2"/>
  <c r="G282" i="2" s="1"/>
  <c r="E48" i="2"/>
  <c r="I64" i="2"/>
  <c r="O22" i="8"/>
  <c r="N22" i="8"/>
  <c r="I22" i="8"/>
  <c r="J106" i="2" l="1"/>
  <c r="M106" i="2" s="1"/>
  <c r="L106" i="2" s="1"/>
  <c r="K298" i="2"/>
  <c r="F298" i="2"/>
  <c r="J298" i="2" s="1"/>
  <c r="G230" i="2"/>
  <c r="F230" i="2"/>
  <c r="K230" i="2"/>
  <c r="K282" i="2"/>
  <c r="F282" i="2"/>
  <c r="J282" i="2" s="1"/>
  <c r="G48" i="2"/>
  <c r="F48" i="2"/>
  <c r="K48" i="2"/>
  <c r="I98" i="6"/>
  <c r="I96" i="6"/>
  <c r="E64" i="2"/>
  <c r="I94" i="6"/>
  <c r="I92" i="6"/>
  <c r="I90" i="6"/>
  <c r="I88" i="6"/>
  <c r="I86" i="6"/>
  <c r="O106" i="2" l="1"/>
  <c r="N106" i="2"/>
  <c r="M298" i="2"/>
  <c r="O298" i="2" s="1"/>
  <c r="J230" i="2"/>
  <c r="M230" i="2" s="1"/>
  <c r="L230" i="2" s="1"/>
  <c r="M282" i="2"/>
  <c r="N282" i="2" s="1"/>
  <c r="J48" i="2"/>
  <c r="M48" i="2" s="1"/>
  <c r="L48" i="2" s="1"/>
  <c r="K64" i="2"/>
  <c r="G64" i="2"/>
  <c r="F64" i="2"/>
  <c r="I84" i="6"/>
  <c r="I82" i="6"/>
  <c r="I80" i="6"/>
  <c r="I78" i="6"/>
  <c r="L298" i="2" l="1"/>
  <c r="L282" i="2"/>
  <c r="N298" i="2"/>
  <c r="O230" i="2"/>
  <c r="N230" i="2"/>
  <c r="O282" i="2"/>
  <c r="N48" i="2"/>
  <c r="O48" i="2"/>
  <c r="J64" i="2"/>
  <c r="M64" i="2" s="1"/>
  <c r="I76" i="6"/>
  <c r="I74" i="6"/>
  <c r="I72" i="6"/>
  <c r="I70" i="6"/>
  <c r="I68" i="6"/>
  <c r="I66" i="6"/>
  <c r="I64" i="6"/>
  <c r="I62" i="6"/>
  <c r="O64" i="2" l="1"/>
  <c r="N64" i="2"/>
  <c r="L64" i="2"/>
  <c r="I280" i="2"/>
  <c r="I386" i="2" l="1"/>
  <c r="I20" i="8"/>
  <c r="E280" i="2" l="1"/>
  <c r="E386" i="2"/>
  <c r="G386" i="2" s="1"/>
  <c r="I18" i="8"/>
  <c r="I16" i="8"/>
  <c r="G280" i="2" l="1"/>
  <c r="F280" i="2"/>
  <c r="K280" i="2"/>
  <c r="K386" i="2"/>
  <c r="F386" i="2"/>
  <c r="J386" i="2" s="1"/>
  <c r="I60" i="6"/>
  <c r="J280" i="2" l="1"/>
  <c r="M280" i="2" s="1"/>
  <c r="L280" i="2" s="1"/>
  <c r="M386" i="2"/>
  <c r="L386" i="2" s="1"/>
  <c r="I54" i="6"/>
  <c r="I58" i="6"/>
  <c r="I56" i="6"/>
  <c r="I52" i="6"/>
  <c r="O386" i="2" l="1"/>
  <c r="O280" i="2"/>
  <c r="N280" i="2"/>
  <c r="N386" i="2"/>
  <c r="I50" i="6"/>
  <c r="I48" i="6" l="1"/>
  <c r="I46" i="6"/>
  <c r="I44" i="6"/>
  <c r="I8" i="8" l="1"/>
  <c r="I10" i="8"/>
  <c r="I12" i="8"/>
  <c r="I14" i="8"/>
  <c r="I278" i="2" l="1"/>
  <c r="I132" i="2"/>
  <c r="I104" i="2"/>
  <c r="I102" i="2"/>
  <c r="I204" i="2"/>
  <c r="I202" i="2"/>
  <c r="I276" i="2"/>
  <c r="I42" i="6"/>
  <c r="I40" i="6" l="1"/>
  <c r="I38" i="6" l="1"/>
  <c r="I36" i="6"/>
  <c r="I34" i="6"/>
  <c r="I32" i="6"/>
  <c r="I30" i="6"/>
  <c r="I28" i="6"/>
  <c r="I26" i="6"/>
  <c r="I24" i="6"/>
  <c r="I22" i="6"/>
  <c r="I20" i="6"/>
  <c r="I18" i="6"/>
  <c r="I16" i="6"/>
  <c r="I14" i="6"/>
  <c r="I12" i="6"/>
  <c r="I10" i="6" l="1"/>
  <c r="I8" i="6"/>
  <c r="M498" i="8"/>
  <c r="I498" i="8"/>
  <c r="M496" i="8"/>
  <c r="I496" i="8"/>
  <c r="M494" i="8"/>
  <c r="I494" i="8"/>
  <c r="M492" i="8"/>
  <c r="N492" i="8" s="1"/>
  <c r="I492" i="8"/>
  <c r="M490" i="8"/>
  <c r="O490" i="8" s="1"/>
  <c r="I490" i="8"/>
  <c r="M488" i="8"/>
  <c r="N488" i="8" s="1"/>
  <c r="I488" i="8"/>
  <c r="M486" i="8"/>
  <c r="N486" i="8" s="1"/>
  <c r="I486" i="8"/>
  <c r="M484" i="8"/>
  <c r="O484" i="8" s="1"/>
  <c r="I484" i="8"/>
  <c r="M482" i="8"/>
  <c r="N482" i="8" s="1"/>
  <c r="I482" i="8"/>
  <c r="M480" i="8"/>
  <c r="N480" i="8" s="1"/>
  <c r="I480" i="8"/>
  <c r="M478" i="8"/>
  <c r="N478" i="8" s="1"/>
  <c r="I478" i="8"/>
  <c r="M476" i="8"/>
  <c r="I476" i="8"/>
  <c r="M474" i="8"/>
  <c r="N474" i="8" s="1"/>
  <c r="I474" i="8"/>
  <c r="M472" i="8"/>
  <c r="N472" i="8" s="1"/>
  <c r="I472" i="8"/>
  <c r="M470" i="8"/>
  <c r="N470" i="8" s="1"/>
  <c r="I470" i="8"/>
  <c r="M468" i="8"/>
  <c r="N468" i="8" s="1"/>
  <c r="I468" i="8"/>
  <c r="M466" i="8"/>
  <c r="N466" i="8" s="1"/>
  <c r="I466" i="8"/>
  <c r="M464" i="8"/>
  <c r="N464" i="8" s="1"/>
  <c r="I464" i="8"/>
  <c r="M462" i="8"/>
  <c r="N462" i="8" s="1"/>
  <c r="I462" i="8"/>
  <c r="M460" i="8"/>
  <c r="N460" i="8" s="1"/>
  <c r="I460" i="8"/>
  <c r="M458" i="8"/>
  <c r="I458" i="8"/>
  <c r="M456" i="8"/>
  <c r="N456" i="8" s="1"/>
  <c r="I456" i="8"/>
  <c r="M454" i="8"/>
  <c r="O454" i="8" s="1"/>
  <c r="I454" i="8"/>
  <c r="M452" i="8"/>
  <c r="N452" i="8" s="1"/>
  <c r="I452" i="8"/>
  <c r="M450" i="8"/>
  <c r="N450" i="8" s="1"/>
  <c r="I450" i="8"/>
  <c r="M448" i="8"/>
  <c r="O448" i="8" s="1"/>
  <c r="I448" i="8"/>
  <c r="M446" i="8"/>
  <c r="N446" i="8" s="1"/>
  <c r="I446" i="8"/>
  <c r="M444" i="8"/>
  <c r="N444" i="8" s="1"/>
  <c r="I444" i="8"/>
  <c r="M442" i="8"/>
  <c r="N442" i="8" s="1"/>
  <c r="I442" i="8"/>
  <c r="M440" i="8"/>
  <c r="I440" i="8"/>
  <c r="M438" i="8"/>
  <c r="N438" i="8" s="1"/>
  <c r="I438" i="8"/>
  <c r="M436" i="8"/>
  <c r="O436" i="8" s="1"/>
  <c r="I436" i="8"/>
  <c r="M434" i="8"/>
  <c r="N434" i="8" s="1"/>
  <c r="I434" i="8"/>
  <c r="M432" i="8"/>
  <c r="N432" i="8" s="1"/>
  <c r="I432" i="8"/>
  <c r="M430" i="8"/>
  <c r="O430" i="8" s="1"/>
  <c r="I430" i="8"/>
  <c r="M2" i="8"/>
  <c r="E40" i="8" s="1"/>
  <c r="I6" i="6"/>
  <c r="M478" i="6"/>
  <c r="O478" i="6" s="1"/>
  <c r="I478" i="6"/>
  <c r="M476" i="6"/>
  <c r="O476" i="6" s="1"/>
  <c r="I476" i="6"/>
  <c r="M474" i="6"/>
  <c r="I474" i="6"/>
  <c r="M472" i="6"/>
  <c r="N472" i="6" s="1"/>
  <c r="I472" i="6"/>
  <c r="M470" i="6"/>
  <c r="O470" i="6" s="1"/>
  <c r="I470" i="6"/>
  <c r="M468" i="6"/>
  <c r="N468" i="6" s="1"/>
  <c r="I468" i="6"/>
  <c r="M466" i="6"/>
  <c r="N466" i="6" s="1"/>
  <c r="I466" i="6"/>
  <c r="M464" i="6"/>
  <c r="O464" i="6" s="1"/>
  <c r="I464" i="6"/>
  <c r="M462" i="6"/>
  <c r="N462" i="6" s="1"/>
  <c r="I462" i="6"/>
  <c r="M460" i="6"/>
  <c r="N460" i="6" s="1"/>
  <c r="I460" i="6"/>
  <c r="M458" i="6"/>
  <c r="I458" i="6"/>
  <c r="M456" i="6"/>
  <c r="I456" i="6"/>
  <c r="M454" i="6"/>
  <c r="N454" i="6" s="1"/>
  <c r="I454" i="6"/>
  <c r="M452" i="6"/>
  <c r="O452" i="6" s="1"/>
  <c r="I452" i="6"/>
  <c r="M450" i="6"/>
  <c r="N450" i="6" s="1"/>
  <c r="I450" i="6"/>
  <c r="M448" i="6"/>
  <c r="N448" i="6" s="1"/>
  <c r="I448" i="6"/>
  <c r="M446" i="6"/>
  <c r="I446" i="6"/>
  <c r="M444" i="6"/>
  <c r="I444" i="6"/>
  <c r="M442" i="6"/>
  <c r="N442" i="6" s="1"/>
  <c r="I442" i="6"/>
  <c r="M440" i="6"/>
  <c r="N440" i="6" s="1"/>
  <c r="I440" i="6"/>
  <c r="M438" i="6"/>
  <c r="I438" i="6"/>
  <c r="M436" i="6"/>
  <c r="N436" i="6" s="1"/>
  <c r="I436" i="6"/>
  <c r="M434" i="6"/>
  <c r="O434" i="6" s="1"/>
  <c r="I434" i="6"/>
  <c r="M432" i="6"/>
  <c r="N432" i="6" s="1"/>
  <c r="I432" i="6"/>
  <c r="M430" i="6"/>
  <c r="N430" i="6" s="1"/>
  <c r="I430" i="6"/>
  <c r="M428" i="6"/>
  <c r="I428" i="6"/>
  <c r="M426" i="6"/>
  <c r="I426" i="6"/>
  <c r="M424" i="6"/>
  <c r="N424" i="6" s="1"/>
  <c r="I424" i="6"/>
  <c r="M422" i="6"/>
  <c r="I422" i="6"/>
  <c r="M420" i="6"/>
  <c r="I420" i="6"/>
  <c r="M418" i="6"/>
  <c r="I418" i="6"/>
  <c r="M416" i="6"/>
  <c r="O416" i="6" s="1"/>
  <c r="I416" i="6"/>
  <c r="M414" i="6"/>
  <c r="N414" i="6" s="1"/>
  <c r="I414" i="6"/>
  <c r="M412" i="6"/>
  <c r="N412" i="6" s="1"/>
  <c r="I412" i="6"/>
  <c r="M410" i="6"/>
  <c r="I410" i="6"/>
  <c r="M2" i="6"/>
  <c r="E176" i="6" l="1"/>
  <c r="F176" i="6" s="1"/>
  <c r="E178" i="6"/>
  <c r="E172" i="6"/>
  <c r="G172" i="6" s="1"/>
  <c r="E174" i="6"/>
  <c r="E168" i="6"/>
  <c r="G168" i="6" s="1"/>
  <c r="E170" i="6"/>
  <c r="E164" i="6"/>
  <c r="G164" i="6" s="1"/>
  <c r="E166" i="6"/>
  <c r="E160" i="6"/>
  <c r="G160" i="6" s="1"/>
  <c r="E162" i="6"/>
  <c r="E152" i="6"/>
  <c r="K152" i="6" s="1"/>
  <c r="E156" i="6"/>
  <c r="E154" i="6"/>
  <c r="E158" i="6"/>
  <c r="E148" i="6"/>
  <c r="G148" i="6" s="1"/>
  <c r="E150" i="6"/>
  <c r="E144" i="6"/>
  <c r="E146" i="6"/>
  <c r="K40" i="8"/>
  <c r="G40" i="8"/>
  <c r="F40" i="8"/>
  <c r="E36" i="8"/>
  <c r="G36" i="8" s="1"/>
  <c r="E38" i="8"/>
  <c r="E32" i="8"/>
  <c r="K32" i="8" s="1"/>
  <c r="E34" i="8"/>
  <c r="E28" i="8"/>
  <c r="F28" i="8" s="1"/>
  <c r="E30" i="8"/>
  <c r="E140" i="6"/>
  <c r="G140" i="6" s="1"/>
  <c r="E142" i="6"/>
  <c r="E136" i="6"/>
  <c r="F136" i="6" s="1"/>
  <c r="E138" i="6"/>
  <c r="E132" i="6"/>
  <c r="K132" i="6" s="1"/>
  <c r="E134" i="6"/>
  <c r="E128" i="6"/>
  <c r="G128" i="6" s="1"/>
  <c r="E130" i="6"/>
  <c r="E124" i="6"/>
  <c r="G124" i="6" s="1"/>
  <c r="E126" i="6"/>
  <c r="E120" i="6"/>
  <c r="G120" i="6" s="1"/>
  <c r="E122" i="6"/>
  <c r="E116" i="6"/>
  <c r="F116" i="6" s="1"/>
  <c r="E118" i="6"/>
  <c r="E112" i="6"/>
  <c r="G112" i="6" s="1"/>
  <c r="E114" i="6"/>
  <c r="E24" i="8"/>
  <c r="K24" i="8" s="1"/>
  <c r="E26" i="8"/>
  <c r="E108" i="6"/>
  <c r="G108" i="6" s="1"/>
  <c r="E110" i="6"/>
  <c r="E104" i="6"/>
  <c r="G104" i="6" s="1"/>
  <c r="E106" i="6"/>
  <c r="E100" i="6"/>
  <c r="K100" i="6" s="1"/>
  <c r="E102" i="6"/>
  <c r="E20" i="8"/>
  <c r="F20" i="8" s="1"/>
  <c r="E22" i="8"/>
  <c r="E96" i="6"/>
  <c r="K96" i="6" s="1"/>
  <c r="E98" i="6"/>
  <c r="E92" i="6"/>
  <c r="G92" i="6" s="1"/>
  <c r="E94" i="6"/>
  <c r="E88" i="6"/>
  <c r="G88" i="6" s="1"/>
  <c r="E90" i="6"/>
  <c r="E84" i="6"/>
  <c r="G84" i="6" s="1"/>
  <c r="E86" i="6"/>
  <c r="E80" i="6"/>
  <c r="G80" i="6" s="1"/>
  <c r="E82" i="6"/>
  <c r="E76" i="6"/>
  <c r="K76" i="6" s="1"/>
  <c r="E78" i="6"/>
  <c r="E72" i="6"/>
  <c r="G72" i="6" s="1"/>
  <c r="E74" i="6"/>
  <c r="E68" i="6"/>
  <c r="F68" i="6" s="1"/>
  <c r="E70" i="6"/>
  <c r="E64" i="6"/>
  <c r="G64" i="6" s="1"/>
  <c r="E66" i="6"/>
  <c r="E60" i="6"/>
  <c r="K60" i="6" s="1"/>
  <c r="E62" i="6"/>
  <c r="E16" i="8"/>
  <c r="G16" i="8" s="1"/>
  <c r="E18" i="8"/>
  <c r="E56" i="6"/>
  <c r="F56" i="6" s="1"/>
  <c r="E58" i="6"/>
  <c r="E52" i="6"/>
  <c r="F52" i="6" s="1"/>
  <c r="E54" i="6"/>
  <c r="E48" i="6"/>
  <c r="G48" i="6" s="1"/>
  <c r="E50" i="6"/>
  <c r="E44" i="6"/>
  <c r="F44" i="6" s="1"/>
  <c r="E46" i="6"/>
  <c r="E14" i="8"/>
  <c r="G14" i="8" s="1"/>
  <c r="E12" i="8"/>
  <c r="E8" i="8"/>
  <c r="E10" i="8"/>
  <c r="E488" i="8"/>
  <c r="G488" i="8" s="1"/>
  <c r="E42" i="6"/>
  <c r="K42" i="6" s="1"/>
  <c r="E38" i="6"/>
  <c r="F38" i="6" s="1"/>
  <c r="E40" i="6"/>
  <c r="E34" i="6"/>
  <c r="F34" i="6" s="1"/>
  <c r="E36" i="6"/>
  <c r="E30" i="6"/>
  <c r="G30" i="6" s="1"/>
  <c r="E32" i="6"/>
  <c r="E26" i="6"/>
  <c r="G26" i="6" s="1"/>
  <c r="E28" i="6"/>
  <c r="E22" i="6"/>
  <c r="G22" i="6" s="1"/>
  <c r="E24" i="6"/>
  <c r="N470" i="6"/>
  <c r="E18" i="6"/>
  <c r="G18" i="6" s="1"/>
  <c r="E20" i="6"/>
  <c r="E14" i="6"/>
  <c r="F14" i="6" s="1"/>
  <c r="E16" i="6"/>
  <c r="E8" i="6"/>
  <c r="G8" i="6" s="1"/>
  <c r="E12" i="6"/>
  <c r="O436" i="6"/>
  <c r="E10" i="6"/>
  <c r="O452" i="8"/>
  <c r="O466" i="8"/>
  <c r="O462" i="8"/>
  <c r="O472" i="8"/>
  <c r="O492" i="8"/>
  <c r="O438" i="8"/>
  <c r="O444" i="8"/>
  <c r="O460" i="8"/>
  <c r="O464" i="8"/>
  <c r="N490" i="8"/>
  <c r="N436" i="8"/>
  <c r="N484" i="8"/>
  <c r="O442" i="8"/>
  <c r="O446" i="8"/>
  <c r="O470" i="8"/>
  <c r="O480" i="8"/>
  <c r="O432" i="8"/>
  <c r="N430" i="8"/>
  <c r="O486" i="8"/>
  <c r="N458" i="8"/>
  <c r="O458" i="8"/>
  <c r="E470" i="8"/>
  <c r="N448" i="8"/>
  <c r="O450" i="8"/>
  <c r="N454" i="8"/>
  <c r="O456" i="8"/>
  <c r="E464" i="8"/>
  <c r="O496" i="8"/>
  <c r="N496" i="8"/>
  <c r="N440" i="8"/>
  <c r="O440" i="8"/>
  <c r="E452" i="8"/>
  <c r="N494" i="8"/>
  <c r="O494" i="8"/>
  <c r="E446" i="8"/>
  <c r="E434" i="8"/>
  <c r="O434" i="8"/>
  <c r="N476" i="8"/>
  <c r="O476" i="8"/>
  <c r="O478" i="8"/>
  <c r="O482" i="8"/>
  <c r="O488" i="8"/>
  <c r="E496" i="8"/>
  <c r="E490" i="8"/>
  <c r="E484" i="8"/>
  <c r="E478" i="8"/>
  <c r="E472" i="8"/>
  <c r="E466" i="8"/>
  <c r="E460" i="8"/>
  <c r="E454" i="8"/>
  <c r="E448" i="8"/>
  <c r="E442" i="8"/>
  <c r="E436" i="8"/>
  <c r="E430" i="8"/>
  <c r="E498" i="8"/>
  <c r="E492" i="8"/>
  <c r="E486" i="8"/>
  <c r="E480" i="8"/>
  <c r="E474" i="8"/>
  <c r="E468" i="8"/>
  <c r="E462" i="8"/>
  <c r="E456" i="8"/>
  <c r="E450" i="8"/>
  <c r="E444" i="8"/>
  <c r="E438" i="8"/>
  <c r="E432" i="8"/>
  <c r="E494" i="8"/>
  <c r="E476" i="8"/>
  <c r="E458" i="8"/>
  <c r="E440" i="8"/>
  <c r="O468" i="8"/>
  <c r="O474" i="8"/>
  <c r="E482" i="8"/>
  <c r="O498" i="8"/>
  <c r="N498" i="8"/>
  <c r="E6" i="6"/>
  <c r="O460" i="6"/>
  <c r="N416" i="6"/>
  <c r="O424" i="6"/>
  <c r="N434" i="6"/>
  <c r="O442" i="6"/>
  <c r="N452" i="6"/>
  <c r="N476" i="6"/>
  <c r="O468" i="6"/>
  <c r="O414" i="6"/>
  <c r="O432" i="6"/>
  <c r="O440" i="6"/>
  <c r="O450" i="6"/>
  <c r="E476" i="6"/>
  <c r="E470" i="6"/>
  <c r="E464" i="6"/>
  <c r="E458" i="6"/>
  <c r="E452" i="6"/>
  <c r="E446" i="6"/>
  <c r="E440" i="6"/>
  <c r="E434" i="6"/>
  <c r="E428" i="6"/>
  <c r="E422" i="6"/>
  <c r="E416" i="6"/>
  <c r="E410" i="6"/>
  <c r="E478" i="6"/>
  <c r="E472" i="6"/>
  <c r="E466" i="6"/>
  <c r="E460" i="6"/>
  <c r="E454" i="6"/>
  <c r="E448" i="6"/>
  <c r="E442" i="6"/>
  <c r="E436" i="6"/>
  <c r="E430" i="6"/>
  <c r="E424" i="6"/>
  <c r="E418" i="6"/>
  <c r="E412" i="6"/>
  <c r="E462" i="6"/>
  <c r="E444" i="6"/>
  <c r="E426" i="6"/>
  <c r="E474" i="6"/>
  <c r="E456" i="6"/>
  <c r="E438" i="6"/>
  <c r="E420" i="6"/>
  <c r="E450" i="6"/>
  <c r="E468" i="6"/>
  <c r="E432" i="6"/>
  <c r="E414" i="6"/>
  <c r="N422" i="6"/>
  <c r="O422" i="6"/>
  <c r="N426" i="6"/>
  <c r="O426" i="6"/>
  <c r="N418" i="6"/>
  <c r="O418" i="6"/>
  <c r="O428" i="6"/>
  <c r="N428" i="6"/>
  <c r="O410" i="6"/>
  <c r="N410" i="6"/>
  <c r="N438" i="6"/>
  <c r="O438" i="6"/>
  <c r="N444" i="6"/>
  <c r="O444" i="6"/>
  <c r="N456" i="6"/>
  <c r="O456" i="6"/>
  <c r="O472" i="6"/>
  <c r="N420" i="6"/>
  <c r="O420" i="6"/>
  <c r="O446" i="6"/>
  <c r="N446" i="6"/>
  <c r="O454" i="6"/>
  <c r="O458" i="6"/>
  <c r="N458" i="6"/>
  <c r="O474" i="6"/>
  <c r="N474" i="6"/>
  <c r="O462" i="6"/>
  <c r="N464" i="6"/>
  <c r="O412" i="6"/>
  <c r="O430" i="6"/>
  <c r="O448" i="6"/>
  <c r="O466" i="6"/>
  <c r="N478" i="6"/>
  <c r="G176" i="6" l="1"/>
  <c r="K176" i="6"/>
  <c r="G178" i="6"/>
  <c r="F178" i="6"/>
  <c r="K178" i="6"/>
  <c r="J176" i="6"/>
  <c r="M176" i="6" s="1"/>
  <c r="L176" i="6" s="1"/>
  <c r="K172" i="6"/>
  <c r="F172" i="6"/>
  <c r="J172" i="6" s="1"/>
  <c r="G174" i="6"/>
  <c r="F174" i="6"/>
  <c r="K174" i="6"/>
  <c r="K168" i="6"/>
  <c r="F168" i="6"/>
  <c r="J168" i="6" s="1"/>
  <c r="G170" i="6"/>
  <c r="F170" i="6"/>
  <c r="K170" i="6"/>
  <c r="K164" i="6"/>
  <c r="F164" i="6"/>
  <c r="J164" i="6" s="1"/>
  <c r="G166" i="6"/>
  <c r="F166" i="6"/>
  <c r="K166" i="6"/>
  <c r="K160" i="6"/>
  <c r="F160" i="6"/>
  <c r="J160" i="6" s="1"/>
  <c r="F162" i="6"/>
  <c r="K162" i="6"/>
  <c r="G162" i="6"/>
  <c r="F152" i="6"/>
  <c r="G152" i="6"/>
  <c r="G158" i="6"/>
  <c r="F158" i="6"/>
  <c r="K158" i="6"/>
  <c r="F154" i="6"/>
  <c r="K154" i="6"/>
  <c r="G154" i="6"/>
  <c r="G156" i="6"/>
  <c r="F156" i="6"/>
  <c r="K156" i="6"/>
  <c r="K148" i="6"/>
  <c r="F148" i="6"/>
  <c r="J148" i="6" s="1"/>
  <c r="G150" i="6"/>
  <c r="F150" i="6"/>
  <c r="K150" i="6"/>
  <c r="G146" i="6"/>
  <c r="K146" i="6"/>
  <c r="F146" i="6"/>
  <c r="K144" i="6"/>
  <c r="G144" i="6"/>
  <c r="F144" i="6"/>
  <c r="J40" i="8"/>
  <c r="M40" i="8" s="1"/>
  <c r="L40" i="8" s="1"/>
  <c r="F36" i="8"/>
  <c r="J36" i="8" s="1"/>
  <c r="K36" i="8"/>
  <c r="K38" i="8"/>
  <c r="G38" i="8"/>
  <c r="F38" i="8"/>
  <c r="G28" i="8"/>
  <c r="J28" i="8" s="1"/>
  <c r="F32" i="8"/>
  <c r="G32" i="8"/>
  <c r="G34" i="8"/>
  <c r="F34" i="8"/>
  <c r="K34" i="8"/>
  <c r="K28" i="8"/>
  <c r="F30" i="8"/>
  <c r="K30" i="8"/>
  <c r="G30" i="8"/>
  <c r="K140" i="6"/>
  <c r="F140" i="6"/>
  <c r="J140" i="6" s="1"/>
  <c r="G142" i="6"/>
  <c r="F142" i="6"/>
  <c r="K142" i="6"/>
  <c r="G136" i="6"/>
  <c r="J136" i="6" s="1"/>
  <c r="K136" i="6"/>
  <c r="G138" i="6"/>
  <c r="F138" i="6"/>
  <c r="K138" i="6"/>
  <c r="G132" i="6"/>
  <c r="F132" i="6"/>
  <c r="G134" i="6"/>
  <c r="F134" i="6"/>
  <c r="K134" i="6"/>
  <c r="K128" i="6"/>
  <c r="F128" i="6"/>
  <c r="J128" i="6" s="1"/>
  <c r="F124" i="6"/>
  <c r="J124" i="6" s="1"/>
  <c r="G130" i="6"/>
  <c r="F130" i="6"/>
  <c r="K130" i="6"/>
  <c r="K124" i="6"/>
  <c r="G126" i="6"/>
  <c r="F126" i="6"/>
  <c r="K126" i="6"/>
  <c r="F120" i="6"/>
  <c r="J120" i="6" s="1"/>
  <c r="K120" i="6"/>
  <c r="K122" i="6"/>
  <c r="G122" i="6"/>
  <c r="F122" i="6"/>
  <c r="G116" i="6"/>
  <c r="J116" i="6" s="1"/>
  <c r="K116" i="6"/>
  <c r="F118" i="6"/>
  <c r="G118" i="6"/>
  <c r="K118" i="6"/>
  <c r="K112" i="6"/>
  <c r="F112" i="6"/>
  <c r="J112" i="6" s="1"/>
  <c r="K114" i="6"/>
  <c r="G114" i="6"/>
  <c r="F114" i="6"/>
  <c r="F24" i="8"/>
  <c r="G24" i="8"/>
  <c r="G26" i="8"/>
  <c r="F26" i="8"/>
  <c r="K26" i="8"/>
  <c r="K108" i="6"/>
  <c r="F108" i="6"/>
  <c r="J108" i="6" s="1"/>
  <c r="G110" i="6"/>
  <c r="F110" i="6"/>
  <c r="K110" i="6"/>
  <c r="K104" i="6"/>
  <c r="F104" i="6"/>
  <c r="J104" i="6" s="1"/>
  <c r="G106" i="6"/>
  <c r="F106" i="6"/>
  <c r="K106" i="6"/>
  <c r="F100" i="6"/>
  <c r="G100" i="6"/>
  <c r="G102" i="6"/>
  <c r="F102" i="6"/>
  <c r="K102" i="6"/>
  <c r="K20" i="8"/>
  <c r="G20" i="8"/>
  <c r="J20" i="8" s="1"/>
  <c r="G22" i="8"/>
  <c r="K22" i="8"/>
  <c r="F22" i="8"/>
  <c r="G96" i="6"/>
  <c r="F96" i="6"/>
  <c r="K98" i="6"/>
  <c r="G98" i="6"/>
  <c r="F98" i="6"/>
  <c r="K92" i="6"/>
  <c r="F92" i="6"/>
  <c r="J92" i="6" s="1"/>
  <c r="G94" i="6"/>
  <c r="F94" i="6"/>
  <c r="K94" i="6"/>
  <c r="F88" i="6"/>
  <c r="J88" i="6" s="1"/>
  <c r="K88" i="6"/>
  <c r="F90" i="6"/>
  <c r="K90" i="6"/>
  <c r="G90" i="6"/>
  <c r="K84" i="6"/>
  <c r="F84" i="6"/>
  <c r="J84" i="6" s="1"/>
  <c r="G86" i="6"/>
  <c r="F86" i="6"/>
  <c r="K86" i="6"/>
  <c r="F80" i="6"/>
  <c r="J80" i="6" s="1"/>
  <c r="K80" i="6"/>
  <c r="G82" i="6"/>
  <c r="K82" i="6"/>
  <c r="F82" i="6"/>
  <c r="F76" i="6"/>
  <c r="G76" i="6"/>
  <c r="G78" i="6"/>
  <c r="F78" i="6"/>
  <c r="K78" i="6"/>
  <c r="K72" i="6"/>
  <c r="F72" i="6"/>
  <c r="J72" i="6" s="1"/>
  <c r="G68" i="6"/>
  <c r="J68" i="6" s="1"/>
  <c r="G74" i="6"/>
  <c r="F74" i="6"/>
  <c r="K74" i="6"/>
  <c r="K68" i="6"/>
  <c r="G70" i="6"/>
  <c r="F70" i="6"/>
  <c r="K70" i="6"/>
  <c r="K64" i="6"/>
  <c r="F64" i="6"/>
  <c r="J64" i="6" s="1"/>
  <c r="K66" i="6"/>
  <c r="G66" i="6"/>
  <c r="F66" i="6"/>
  <c r="F60" i="6"/>
  <c r="G60" i="6"/>
  <c r="K62" i="6"/>
  <c r="G62" i="6"/>
  <c r="F62" i="6"/>
  <c r="F16" i="8"/>
  <c r="J16" i="8" s="1"/>
  <c r="K16" i="8"/>
  <c r="G18" i="8"/>
  <c r="F18" i="8"/>
  <c r="K18" i="8"/>
  <c r="K56" i="6"/>
  <c r="G56" i="6"/>
  <c r="J56" i="6" s="1"/>
  <c r="G58" i="6"/>
  <c r="F58" i="6"/>
  <c r="K58" i="6"/>
  <c r="G52" i="6"/>
  <c r="J52" i="6" s="1"/>
  <c r="K52" i="6"/>
  <c r="G54" i="6"/>
  <c r="F54" i="6"/>
  <c r="K54" i="6"/>
  <c r="K48" i="6"/>
  <c r="F48" i="6"/>
  <c r="J48" i="6" s="1"/>
  <c r="F50" i="6"/>
  <c r="K50" i="6"/>
  <c r="G50" i="6"/>
  <c r="G44" i="6"/>
  <c r="J44" i="6" s="1"/>
  <c r="K44" i="6"/>
  <c r="G46" i="6"/>
  <c r="F46" i="6"/>
  <c r="K46" i="6"/>
  <c r="F14" i="8"/>
  <c r="J14" i="8" s="1"/>
  <c r="K14" i="8"/>
  <c r="K10" i="8"/>
  <c r="G10" i="8"/>
  <c r="F10" i="8"/>
  <c r="G8" i="8"/>
  <c r="F8" i="8"/>
  <c r="K8" i="8"/>
  <c r="F12" i="8"/>
  <c r="G12" i="8"/>
  <c r="K12" i="8"/>
  <c r="K488" i="8"/>
  <c r="F488" i="8"/>
  <c r="J488" i="8" s="1"/>
  <c r="F42" i="6"/>
  <c r="G42" i="6"/>
  <c r="G38" i="6"/>
  <c r="J38" i="6" s="1"/>
  <c r="K38" i="6"/>
  <c r="G40" i="6"/>
  <c r="F40" i="6"/>
  <c r="K40" i="6"/>
  <c r="K34" i="6"/>
  <c r="G34" i="6"/>
  <c r="J34" i="6" s="1"/>
  <c r="G36" i="6"/>
  <c r="F36" i="6"/>
  <c r="K36" i="6"/>
  <c r="K30" i="6"/>
  <c r="F30" i="6"/>
  <c r="J30" i="6" s="1"/>
  <c r="F32" i="6"/>
  <c r="K32" i="6"/>
  <c r="G32" i="6"/>
  <c r="K26" i="6"/>
  <c r="F26" i="6"/>
  <c r="J26" i="6" s="1"/>
  <c r="G28" i="6"/>
  <c r="F28" i="6"/>
  <c r="K28" i="6"/>
  <c r="F22" i="6"/>
  <c r="J22" i="6" s="1"/>
  <c r="G24" i="6"/>
  <c r="F24" i="6"/>
  <c r="K24" i="6"/>
  <c r="K22" i="6"/>
  <c r="F18" i="6"/>
  <c r="J18" i="6" s="1"/>
  <c r="K18" i="6"/>
  <c r="G20" i="6"/>
  <c r="F20" i="6"/>
  <c r="K20" i="6"/>
  <c r="K8" i="6"/>
  <c r="G14" i="6"/>
  <c r="J14" i="6" s="1"/>
  <c r="K14" i="6"/>
  <c r="G16" i="6"/>
  <c r="F16" i="6"/>
  <c r="K16" i="6"/>
  <c r="F8" i="6"/>
  <c r="J8" i="6" s="1"/>
  <c r="K12" i="6"/>
  <c r="G12" i="6"/>
  <c r="F12" i="6"/>
  <c r="G10" i="6"/>
  <c r="F10" i="6"/>
  <c r="K10" i="6"/>
  <c r="G476" i="8"/>
  <c r="K476" i="8"/>
  <c r="F476" i="8"/>
  <c r="G494" i="8"/>
  <c r="F494" i="8"/>
  <c r="K494" i="8"/>
  <c r="G456" i="8"/>
  <c r="F456" i="8"/>
  <c r="K456" i="8"/>
  <c r="G492" i="8"/>
  <c r="F492" i="8"/>
  <c r="K492" i="8"/>
  <c r="G454" i="8"/>
  <c r="K454" i="8"/>
  <c r="F454" i="8"/>
  <c r="G490" i="8"/>
  <c r="F490" i="8"/>
  <c r="K490" i="8"/>
  <c r="G450" i="8"/>
  <c r="K450" i="8"/>
  <c r="F450" i="8"/>
  <c r="G486" i="8"/>
  <c r="F486" i="8"/>
  <c r="K486" i="8"/>
  <c r="K448" i="8"/>
  <c r="G448" i="8"/>
  <c r="F448" i="8"/>
  <c r="K484" i="8"/>
  <c r="F484" i="8"/>
  <c r="G484" i="8"/>
  <c r="G470" i="8"/>
  <c r="K470" i="8"/>
  <c r="F470" i="8"/>
  <c r="G462" i="8"/>
  <c r="K462" i="8"/>
  <c r="F462" i="8"/>
  <c r="G498" i="8"/>
  <c r="K498" i="8"/>
  <c r="F498" i="8"/>
  <c r="K460" i="8"/>
  <c r="G460" i="8"/>
  <c r="F460" i="8"/>
  <c r="G496" i="8"/>
  <c r="F496" i="8"/>
  <c r="K496" i="8"/>
  <c r="G452" i="8"/>
  <c r="K452" i="8"/>
  <c r="F452" i="8"/>
  <c r="G468" i="8"/>
  <c r="K468" i="8"/>
  <c r="F468" i="8"/>
  <c r="K430" i="8"/>
  <c r="F430" i="8"/>
  <c r="G430" i="8"/>
  <c r="G432" i="8"/>
  <c r="F432" i="8"/>
  <c r="K432" i="8"/>
  <c r="K466" i="8"/>
  <c r="G466" i="8"/>
  <c r="F466" i="8"/>
  <c r="G434" i="8"/>
  <c r="F434" i="8"/>
  <c r="K434" i="8"/>
  <c r="G446" i="8"/>
  <c r="F446" i="8"/>
  <c r="K446" i="8"/>
  <c r="G440" i="8"/>
  <c r="F440" i="8"/>
  <c r="K440" i="8"/>
  <c r="G438" i="8"/>
  <c r="F438" i="8"/>
  <c r="K438" i="8"/>
  <c r="G474" i="8"/>
  <c r="F474" i="8"/>
  <c r="K474" i="8"/>
  <c r="G436" i="8"/>
  <c r="F436" i="8"/>
  <c r="K436" i="8"/>
  <c r="G472" i="8"/>
  <c r="K472" i="8"/>
  <c r="F472" i="8"/>
  <c r="G464" i="8"/>
  <c r="K464" i="8"/>
  <c r="F464" i="8"/>
  <c r="G482" i="8"/>
  <c r="K482" i="8"/>
  <c r="F482" i="8"/>
  <c r="G458" i="8"/>
  <c r="K458" i="8"/>
  <c r="F458" i="8"/>
  <c r="G444" i="8"/>
  <c r="F444" i="8"/>
  <c r="K444" i="8"/>
  <c r="G480" i="8"/>
  <c r="F480" i="8"/>
  <c r="K480" i="8"/>
  <c r="G442" i="8"/>
  <c r="F442" i="8"/>
  <c r="K442" i="8"/>
  <c r="F478" i="8"/>
  <c r="K478" i="8"/>
  <c r="G478" i="8"/>
  <c r="G6" i="6"/>
  <c r="F6" i="6"/>
  <c r="K6" i="6"/>
  <c r="G430" i="6"/>
  <c r="F430" i="6"/>
  <c r="K430" i="6"/>
  <c r="F464" i="6"/>
  <c r="K464" i="6"/>
  <c r="G464" i="6"/>
  <c r="G432" i="6"/>
  <c r="K432" i="6"/>
  <c r="F432" i="6"/>
  <c r="G426" i="6"/>
  <c r="F426" i="6"/>
  <c r="K426" i="6"/>
  <c r="G436" i="6"/>
  <c r="K436" i="6"/>
  <c r="F436" i="6"/>
  <c r="G472" i="6"/>
  <c r="K472" i="6"/>
  <c r="F472" i="6"/>
  <c r="K434" i="6"/>
  <c r="G434" i="6"/>
  <c r="F434" i="6"/>
  <c r="K470" i="6"/>
  <c r="G470" i="6"/>
  <c r="F470" i="6"/>
  <c r="G468" i="6"/>
  <c r="K468" i="6"/>
  <c r="F468" i="6"/>
  <c r="G420" i="6"/>
  <c r="K420" i="6"/>
  <c r="F420" i="6"/>
  <c r="G444" i="6"/>
  <c r="F444" i="6"/>
  <c r="K444" i="6"/>
  <c r="G442" i="6"/>
  <c r="F442" i="6"/>
  <c r="K442" i="6"/>
  <c r="G478" i="6"/>
  <c r="F478" i="6"/>
  <c r="K478" i="6"/>
  <c r="G440" i="6"/>
  <c r="K440" i="6"/>
  <c r="F440" i="6"/>
  <c r="K476" i="6"/>
  <c r="G476" i="6"/>
  <c r="F476" i="6"/>
  <c r="F428" i="6"/>
  <c r="K428" i="6"/>
  <c r="G428" i="6"/>
  <c r="G438" i="6"/>
  <c r="K438" i="6"/>
  <c r="F438" i="6"/>
  <c r="G462" i="6"/>
  <c r="F462" i="6"/>
  <c r="K462" i="6"/>
  <c r="G412" i="6"/>
  <c r="K412" i="6"/>
  <c r="F412" i="6"/>
  <c r="G448" i="6"/>
  <c r="K448" i="6"/>
  <c r="F448" i="6"/>
  <c r="F410" i="6"/>
  <c r="K410" i="6"/>
  <c r="G410" i="6"/>
  <c r="F446" i="6"/>
  <c r="K446" i="6"/>
  <c r="G446" i="6"/>
  <c r="G414" i="6"/>
  <c r="F414" i="6"/>
  <c r="K414" i="6"/>
  <c r="G450" i="6"/>
  <c r="F450" i="6"/>
  <c r="K450" i="6"/>
  <c r="G456" i="6"/>
  <c r="K456" i="6"/>
  <c r="F456" i="6"/>
  <c r="G418" i="6"/>
  <c r="K418" i="6"/>
  <c r="F418" i="6"/>
  <c r="G454" i="6"/>
  <c r="K454" i="6"/>
  <c r="F454" i="6"/>
  <c r="K416" i="6"/>
  <c r="G416" i="6"/>
  <c r="F416" i="6"/>
  <c r="K452" i="6"/>
  <c r="G452" i="6"/>
  <c r="F452" i="6"/>
  <c r="G466" i="6"/>
  <c r="K466" i="6"/>
  <c r="F466" i="6"/>
  <c r="G474" i="6"/>
  <c r="K474" i="6"/>
  <c r="F474" i="6"/>
  <c r="G424" i="6"/>
  <c r="F424" i="6"/>
  <c r="K424" i="6"/>
  <c r="G460" i="6"/>
  <c r="F460" i="6"/>
  <c r="K460" i="6"/>
  <c r="G422" i="6"/>
  <c r="K422" i="6"/>
  <c r="F422" i="6"/>
  <c r="G458" i="6"/>
  <c r="F458" i="6"/>
  <c r="K458" i="6"/>
  <c r="J178" i="6" l="1"/>
  <c r="M178" i="6"/>
  <c r="L178" i="6" s="1"/>
  <c r="M172" i="6"/>
  <c r="L172" i="6" s="1"/>
  <c r="N176" i="6"/>
  <c r="O176" i="6"/>
  <c r="J174" i="6"/>
  <c r="M174" i="6" s="1"/>
  <c r="L174" i="6" s="1"/>
  <c r="M168" i="6"/>
  <c r="L168" i="6" s="1"/>
  <c r="N172" i="6"/>
  <c r="O172" i="6"/>
  <c r="J170" i="6"/>
  <c r="M170" i="6" s="1"/>
  <c r="M164" i="6"/>
  <c r="L164" i="6" s="1"/>
  <c r="O168" i="6"/>
  <c r="N168" i="6"/>
  <c r="J166" i="6"/>
  <c r="M166" i="6" s="1"/>
  <c r="L166" i="6" s="1"/>
  <c r="M160" i="6"/>
  <c r="L160" i="6" s="1"/>
  <c r="O164" i="6"/>
  <c r="N164" i="6"/>
  <c r="J162" i="6"/>
  <c r="M162" i="6" s="1"/>
  <c r="L162" i="6" s="1"/>
  <c r="J156" i="6"/>
  <c r="M156" i="6" s="1"/>
  <c r="L156" i="6" s="1"/>
  <c r="J158" i="6"/>
  <c r="M158" i="6" s="1"/>
  <c r="L158" i="6" s="1"/>
  <c r="J152" i="6"/>
  <c r="M152" i="6" s="1"/>
  <c r="L152" i="6" s="1"/>
  <c r="J154" i="6"/>
  <c r="M154" i="6" s="1"/>
  <c r="L154" i="6" s="1"/>
  <c r="M148" i="6"/>
  <c r="L148" i="6" s="1"/>
  <c r="J150" i="6"/>
  <c r="M150" i="6" s="1"/>
  <c r="L150" i="6" s="1"/>
  <c r="J144" i="6"/>
  <c r="M144" i="6" s="1"/>
  <c r="J146" i="6"/>
  <c r="M146" i="6" s="1"/>
  <c r="L146" i="6" s="1"/>
  <c r="L36" i="8"/>
  <c r="J32" i="8"/>
  <c r="M32" i="8" s="1"/>
  <c r="L32" i="8" s="1"/>
  <c r="O40" i="8"/>
  <c r="N40" i="8"/>
  <c r="J38" i="8"/>
  <c r="M38" i="8" s="1"/>
  <c r="M36" i="8"/>
  <c r="N36" i="8" s="1"/>
  <c r="J34" i="8"/>
  <c r="M34" i="8" s="1"/>
  <c r="L34" i="8" s="1"/>
  <c r="M28" i="8"/>
  <c r="L28" i="8" s="1"/>
  <c r="O32" i="8"/>
  <c r="N32" i="8"/>
  <c r="J30" i="8"/>
  <c r="M30" i="8" s="1"/>
  <c r="M140" i="6"/>
  <c r="L140" i="6" s="1"/>
  <c r="J142" i="6"/>
  <c r="M142" i="6" s="1"/>
  <c r="L142" i="6" s="1"/>
  <c r="N140" i="6"/>
  <c r="O140" i="6"/>
  <c r="J138" i="6"/>
  <c r="M138" i="6" s="1"/>
  <c r="L138" i="6" s="1"/>
  <c r="M136" i="6"/>
  <c r="L136" i="6" s="1"/>
  <c r="J132" i="6"/>
  <c r="M132" i="6" s="1"/>
  <c r="L132" i="6" s="1"/>
  <c r="J134" i="6"/>
  <c r="M134" i="6" s="1"/>
  <c r="L134" i="6" s="1"/>
  <c r="O136" i="6"/>
  <c r="N136" i="6"/>
  <c r="J130" i="6"/>
  <c r="M130" i="6" s="1"/>
  <c r="L130" i="6" s="1"/>
  <c r="O132" i="6"/>
  <c r="N132" i="6"/>
  <c r="M128" i="6"/>
  <c r="L128" i="6" s="1"/>
  <c r="M124" i="6"/>
  <c r="L124" i="6" s="1"/>
  <c r="J126" i="6"/>
  <c r="M126" i="6" s="1"/>
  <c r="O124" i="6"/>
  <c r="N124" i="6"/>
  <c r="M120" i="6"/>
  <c r="L120" i="6" s="1"/>
  <c r="J122" i="6"/>
  <c r="M122" i="6" s="1"/>
  <c r="L122" i="6" s="1"/>
  <c r="M112" i="6"/>
  <c r="L112" i="6" s="1"/>
  <c r="J118" i="6"/>
  <c r="M118" i="6" s="1"/>
  <c r="M116" i="6"/>
  <c r="L116" i="6" s="1"/>
  <c r="J114" i="6"/>
  <c r="M114" i="6" s="1"/>
  <c r="N28" i="8"/>
  <c r="O28" i="8"/>
  <c r="J26" i="8"/>
  <c r="M26" i="8" s="1"/>
  <c r="L26" i="8" s="1"/>
  <c r="J24" i="8"/>
  <c r="M108" i="6"/>
  <c r="L108" i="6" s="1"/>
  <c r="M104" i="6"/>
  <c r="L104" i="6" s="1"/>
  <c r="N112" i="6"/>
  <c r="O112" i="6"/>
  <c r="J110" i="6"/>
  <c r="M110" i="6" s="1"/>
  <c r="L110" i="6" s="1"/>
  <c r="O108" i="6"/>
  <c r="J100" i="6"/>
  <c r="M100" i="6" s="1"/>
  <c r="L100" i="6" s="1"/>
  <c r="J106" i="6"/>
  <c r="M106" i="6" s="1"/>
  <c r="L106" i="6" s="1"/>
  <c r="O104" i="6"/>
  <c r="N104" i="6"/>
  <c r="J102" i="6"/>
  <c r="M102" i="6" s="1"/>
  <c r="L102" i="6" s="1"/>
  <c r="O100" i="6"/>
  <c r="N100" i="6"/>
  <c r="M20" i="8"/>
  <c r="L20" i="8" s="1"/>
  <c r="J22" i="8"/>
  <c r="M22" i="8" s="1"/>
  <c r="L22" i="8" s="1"/>
  <c r="J96" i="6"/>
  <c r="M96" i="6" s="1"/>
  <c r="L96" i="6" s="1"/>
  <c r="J98" i="6"/>
  <c r="M98" i="6" s="1"/>
  <c r="M92" i="6"/>
  <c r="N92" i="6" s="1"/>
  <c r="J94" i="6"/>
  <c r="M94" i="6" s="1"/>
  <c r="L94" i="6" s="1"/>
  <c r="M88" i="6"/>
  <c r="O88" i="6" s="1"/>
  <c r="M84" i="6"/>
  <c r="L84" i="6" s="1"/>
  <c r="J90" i="6"/>
  <c r="M90" i="6" s="1"/>
  <c r="J86" i="6"/>
  <c r="M86" i="6" s="1"/>
  <c r="O84" i="6"/>
  <c r="N84" i="6"/>
  <c r="M80" i="6"/>
  <c r="L80" i="6" s="1"/>
  <c r="J82" i="6"/>
  <c r="M82" i="6" s="1"/>
  <c r="L82" i="6" s="1"/>
  <c r="J76" i="6"/>
  <c r="M76" i="6" s="1"/>
  <c r="L76" i="6" s="1"/>
  <c r="J78" i="6"/>
  <c r="M78" i="6" s="1"/>
  <c r="M72" i="6"/>
  <c r="L72" i="6" s="1"/>
  <c r="O76" i="6"/>
  <c r="N76" i="6"/>
  <c r="J70" i="6"/>
  <c r="M70" i="6" s="1"/>
  <c r="L70" i="6" s="1"/>
  <c r="M68" i="6"/>
  <c r="L68" i="6" s="1"/>
  <c r="J74" i="6"/>
  <c r="M74" i="6" s="1"/>
  <c r="J66" i="6"/>
  <c r="M66" i="6" s="1"/>
  <c r="M64" i="6"/>
  <c r="L64" i="6" s="1"/>
  <c r="J60" i="6"/>
  <c r="M60" i="6" s="1"/>
  <c r="L60" i="6" s="1"/>
  <c r="J62" i="6"/>
  <c r="M62" i="6" s="1"/>
  <c r="L62" i="6" s="1"/>
  <c r="O20" i="8"/>
  <c r="N20" i="8"/>
  <c r="M16" i="8"/>
  <c r="L16" i="8" s="1"/>
  <c r="J18" i="8"/>
  <c r="M18" i="8" s="1"/>
  <c r="O16" i="8"/>
  <c r="N16" i="8"/>
  <c r="O60" i="6"/>
  <c r="N60" i="6"/>
  <c r="M56" i="6"/>
  <c r="L56" i="6" s="1"/>
  <c r="J58" i="6"/>
  <c r="M58" i="6" s="1"/>
  <c r="L58" i="6" s="1"/>
  <c r="M52" i="6"/>
  <c r="L52" i="6" s="1"/>
  <c r="N56" i="6"/>
  <c r="O56" i="6"/>
  <c r="J54" i="6"/>
  <c r="M54" i="6" s="1"/>
  <c r="L54" i="6" s="1"/>
  <c r="M48" i="6"/>
  <c r="L48" i="6" s="1"/>
  <c r="J50" i="6"/>
  <c r="M50" i="6" s="1"/>
  <c r="O48" i="6"/>
  <c r="N48" i="6"/>
  <c r="M44" i="6"/>
  <c r="L44" i="6" s="1"/>
  <c r="J46" i="6"/>
  <c r="M46" i="6" s="1"/>
  <c r="L46" i="6" s="1"/>
  <c r="L14" i="8"/>
  <c r="M14" i="8"/>
  <c r="J8" i="8"/>
  <c r="L8" i="8" s="1"/>
  <c r="M8" i="8"/>
  <c r="J10" i="8"/>
  <c r="M10" i="8" s="1"/>
  <c r="J12" i="8"/>
  <c r="M12" i="8" s="1"/>
  <c r="N14" i="8"/>
  <c r="O14" i="8"/>
  <c r="L488" i="8"/>
  <c r="J42" i="6"/>
  <c r="M42" i="6" s="1"/>
  <c r="L42" i="6" s="1"/>
  <c r="O42" i="6"/>
  <c r="N42" i="6"/>
  <c r="M38" i="6"/>
  <c r="L38" i="6" s="1"/>
  <c r="J40" i="6"/>
  <c r="M40" i="6" s="1"/>
  <c r="L40" i="6" s="1"/>
  <c r="N38" i="6"/>
  <c r="O38" i="6"/>
  <c r="M34" i="6"/>
  <c r="O34" i="6" s="1"/>
  <c r="J36" i="6"/>
  <c r="M36" i="6" s="1"/>
  <c r="L36" i="6" s="1"/>
  <c r="M30" i="6"/>
  <c r="L30" i="6" s="1"/>
  <c r="J32" i="6"/>
  <c r="M32" i="6" s="1"/>
  <c r="M26" i="6"/>
  <c r="L26" i="6" s="1"/>
  <c r="J28" i="6"/>
  <c r="M28" i="6" s="1"/>
  <c r="L28" i="6" s="1"/>
  <c r="M22" i="6"/>
  <c r="L22" i="6" s="1"/>
  <c r="J24" i="6"/>
  <c r="M24" i="6" s="1"/>
  <c r="L24" i="6" s="1"/>
  <c r="M8" i="6"/>
  <c r="L8" i="6" s="1"/>
  <c r="O22" i="6"/>
  <c r="N22" i="6"/>
  <c r="J20" i="6"/>
  <c r="M20" i="6" s="1"/>
  <c r="L20" i="6" s="1"/>
  <c r="M18" i="6"/>
  <c r="L18" i="6" s="1"/>
  <c r="J16" i="6"/>
  <c r="M16" i="6" s="1"/>
  <c r="M14" i="6"/>
  <c r="N14" i="6" s="1"/>
  <c r="J12" i="6"/>
  <c r="M12" i="6" s="1"/>
  <c r="L12" i="6" s="1"/>
  <c r="J10" i="6"/>
  <c r="M10" i="6" s="1"/>
  <c r="L10" i="6" s="1"/>
  <c r="O8" i="6"/>
  <c r="N8" i="6"/>
  <c r="J460" i="8"/>
  <c r="L460" i="8" s="1"/>
  <c r="J498" i="8"/>
  <c r="L498" i="8" s="1"/>
  <c r="J474" i="8"/>
  <c r="L474" i="8" s="1"/>
  <c r="J440" i="8"/>
  <c r="L440" i="8" s="1"/>
  <c r="J478" i="8"/>
  <c r="L478" i="8" s="1"/>
  <c r="J436" i="8"/>
  <c r="L436" i="8" s="1"/>
  <c r="J438" i="8"/>
  <c r="L438" i="8" s="1"/>
  <c r="J452" i="8"/>
  <c r="L452" i="8" s="1"/>
  <c r="J462" i="8"/>
  <c r="L462" i="8" s="1"/>
  <c r="J470" i="8"/>
  <c r="L470" i="8" s="1"/>
  <c r="J496" i="8"/>
  <c r="L496" i="8" s="1"/>
  <c r="J486" i="8"/>
  <c r="L486" i="8" s="1"/>
  <c r="J476" i="8"/>
  <c r="L476" i="8" s="1"/>
  <c r="J464" i="8"/>
  <c r="L464" i="8" s="1"/>
  <c r="J468" i="8"/>
  <c r="L468" i="8" s="1"/>
  <c r="J444" i="8"/>
  <c r="L444" i="8" s="1"/>
  <c r="J472" i="8"/>
  <c r="L472" i="8" s="1"/>
  <c r="J446" i="8"/>
  <c r="L446" i="8" s="1"/>
  <c r="J432" i="8"/>
  <c r="L432" i="8" s="1"/>
  <c r="J484" i="8"/>
  <c r="L484" i="8" s="1"/>
  <c r="J482" i="8"/>
  <c r="L482" i="8" s="1"/>
  <c r="J490" i="8"/>
  <c r="L490" i="8" s="1"/>
  <c r="J456" i="8"/>
  <c r="L456" i="8" s="1"/>
  <c r="J494" i="8"/>
  <c r="L494" i="8" s="1"/>
  <c r="J442" i="8"/>
  <c r="L442" i="8" s="1"/>
  <c r="J480" i="8"/>
  <c r="L480" i="8" s="1"/>
  <c r="J434" i="8"/>
  <c r="L434" i="8" s="1"/>
  <c r="J448" i="8"/>
  <c r="L448" i="8" s="1"/>
  <c r="J450" i="8"/>
  <c r="L450" i="8" s="1"/>
  <c r="J454" i="8"/>
  <c r="L454" i="8" s="1"/>
  <c r="J458" i="8"/>
  <c r="L458" i="8" s="1"/>
  <c r="J466" i="8"/>
  <c r="L466" i="8" s="1"/>
  <c r="J430" i="8"/>
  <c r="L430" i="8" s="1"/>
  <c r="J492" i="8"/>
  <c r="L492" i="8" s="1"/>
  <c r="J6" i="6"/>
  <c r="M6" i="6" s="1"/>
  <c r="L6" i="6" s="1"/>
  <c r="J476" i="6"/>
  <c r="L476" i="6" s="1"/>
  <c r="J430" i="6"/>
  <c r="L430" i="6" s="1"/>
  <c r="J446" i="6"/>
  <c r="L446" i="6" s="1"/>
  <c r="J464" i="6"/>
  <c r="L464" i="6" s="1"/>
  <c r="J474" i="6"/>
  <c r="L474" i="6" s="1"/>
  <c r="J448" i="6"/>
  <c r="L448" i="6" s="1"/>
  <c r="J458" i="6"/>
  <c r="L458" i="6" s="1"/>
  <c r="J424" i="6"/>
  <c r="L424" i="6" s="1"/>
  <c r="J450" i="6"/>
  <c r="L450" i="6" s="1"/>
  <c r="J462" i="6"/>
  <c r="L462" i="6" s="1"/>
  <c r="J426" i="6"/>
  <c r="L426" i="6" s="1"/>
  <c r="J416" i="6"/>
  <c r="L416" i="6" s="1"/>
  <c r="J454" i="6"/>
  <c r="L454" i="6" s="1"/>
  <c r="J442" i="6"/>
  <c r="L442" i="6" s="1"/>
  <c r="J444" i="6"/>
  <c r="L444" i="6" s="1"/>
  <c r="J434" i="6"/>
  <c r="L434" i="6" s="1"/>
  <c r="J472" i="6"/>
  <c r="L472" i="6" s="1"/>
  <c r="J432" i="6"/>
  <c r="L432" i="6" s="1"/>
  <c r="J460" i="6"/>
  <c r="L460" i="6" s="1"/>
  <c r="J466" i="6"/>
  <c r="L466" i="6" s="1"/>
  <c r="J414" i="6"/>
  <c r="L414" i="6" s="1"/>
  <c r="J410" i="6"/>
  <c r="L410" i="6" s="1"/>
  <c r="J440" i="6"/>
  <c r="L440" i="6" s="1"/>
  <c r="J420" i="6"/>
  <c r="L420" i="6" s="1"/>
  <c r="J468" i="6"/>
  <c r="L468" i="6" s="1"/>
  <c r="J412" i="6"/>
  <c r="L412" i="6" s="1"/>
  <c r="J438" i="6"/>
  <c r="L438" i="6" s="1"/>
  <c r="J428" i="6"/>
  <c r="L428" i="6" s="1"/>
  <c r="J478" i="6"/>
  <c r="L478" i="6" s="1"/>
  <c r="J422" i="6"/>
  <c r="L422" i="6" s="1"/>
  <c r="J452" i="6"/>
  <c r="L452" i="6" s="1"/>
  <c r="J418" i="6"/>
  <c r="L418" i="6" s="1"/>
  <c r="J456" i="6"/>
  <c r="L456" i="6" s="1"/>
  <c r="J470" i="6"/>
  <c r="L470" i="6" s="1"/>
  <c r="J436" i="6"/>
  <c r="L436" i="6" s="1"/>
  <c r="O178" i="6" l="1"/>
  <c r="N178" i="6"/>
  <c r="O174" i="6"/>
  <c r="N174" i="6"/>
  <c r="N170" i="6"/>
  <c r="O170" i="6"/>
  <c r="L170" i="6"/>
  <c r="N160" i="6"/>
  <c r="O160" i="6"/>
  <c r="O166" i="6"/>
  <c r="N166" i="6"/>
  <c r="O162" i="6"/>
  <c r="N162" i="6"/>
  <c r="N152" i="6"/>
  <c r="O152" i="6"/>
  <c r="N148" i="6"/>
  <c r="O148" i="6"/>
  <c r="N156" i="6"/>
  <c r="O156" i="6"/>
  <c r="O158" i="6"/>
  <c r="N158" i="6"/>
  <c r="O154" i="6"/>
  <c r="N154" i="6"/>
  <c r="N150" i="6"/>
  <c r="O150" i="6"/>
  <c r="N146" i="6"/>
  <c r="O146" i="6"/>
  <c r="O144" i="6"/>
  <c r="N144" i="6"/>
  <c r="L144" i="6"/>
  <c r="L38" i="8"/>
  <c r="L30" i="8"/>
  <c r="O36" i="8"/>
  <c r="O38" i="8"/>
  <c r="N38" i="8"/>
  <c r="N34" i="8"/>
  <c r="O34" i="8"/>
  <c r="O30" i="8"/>
  <c r="N30" i="8"/>
  <c r="N142" i="6"/>
  <c r="O142" i="6"/>
  <c r="N138" i="6"/>
  <c r="O138" i="6"/>
  <c r="O134" i="6"/>
  <c r="N134" i="6"/>
  <c r="O128" i="6"/>
  <c r="N128" i="6"/>
  <c r="O130" i="6"/>
  <c r="N130" i="6"/>
  <c r="N126" i="6"/>
  <c r="O126" i="6"/>
  <c r="L126" i="6"/>
  <c r="O120" i="6"/>
  <c r="N120" i="6"/>
  <c r="O122" i="6"/>
  <c r="N122" i="6"/>
  <c r="N116" i="6"/>
  <c r="O116" i="6"/>
  <c r="N118" i="6"/>
  <c r="O118" i="6"/>
  <c r="L118" i="6"/>
  <c r="O114" i="6"/>
  <c r="N114" i="6"/>
  <c r="L114" i="6"/>
  <c r="M24" i="8"/>
  <c r="O24" i="8" s="1"/>
  <c r="L24" i="8"/>
  <c r="N24" i="8"/>
  <c r="N26" i="8"/>
  <c r="O26" i="8"/>
  <c r="N108" i="6"/>
  <c r="N110" i="6"/>
  <c r="O110" i="6"/>
  <c r="O106" i="6"/>
  <c r="N106" i="6"/>
  <c r="N102" i="6"/>
  <c r="O102" i="6"/>
  <c r="N96" i="6"/>
  <c r="O96" i="6"/>
  <c r="N98" i="6"/>
  <c r="O98" i="6"/>
  <c r="L98" i="6"/>
  <c r="L92" i="6"/>
  <c r="N88" i="6"/>
  <c r="O92" i="6"/>
  <c r="O94" i="6"/>
  <c r="N94" i="6"/>
  <c r="L88" i="6"/>
  <c r="O90" i="6"/>
  <c r="N90" i="6"/>
  <c r="L90" i="6"/>
  <c r="N86" i="6"/>
  <c r="O86" i="6"/>
  <c r="L86" i="6"/>
  <c r="O80" i="6"/>
  <c r="N80" i="6"/>
  <c r="O82" i="6"/>
  <c r="N82" i="6"/>
  <c r="O78" i="6"/>
  <c r="N78" i="6"/>
  <c r="L78" i="6"/>
  <c r="O68" i="6"/>
  <c r="O72" i="6"/>
  <c r="N72" i="6"/>
  <c r="N68" i="6"/>
  <c r="O74" i="6"/>
  <c r="N74" i="6"/>
  <c r="L74" i="6"/>
  <c r="N64" i="6"/>
  <c r="O64" i="6"/>
  <c r="N70" i="6"/>
  <c r="O70" i="6"/>
  <c r="O66" i="6"/>
  <c r="N66" i="6"/>
  <c r="L66" i="6"/>
  <c r="O62" i="6"/>
  <c r="N62" i="6"/>
  <c r="L18" i="8"/>
  <c r="N18" i="8"/>
  <c r="O18" i="8"/>
  <c r="N52" i="6"/>
  <c r="O58" i="6"/>
  <c r="N58" i="6"/>
  <c r="O52" i="6"/>
  <c r="N54" i="6"/>
  <c r="O54" i="6"/>
  <c r="O50" i="6"/>
  <c r="N50" i="6"/>
  <c r="L50" i="6"/>
  <c r="N44" i="6"/>
  <c r="O44" i="6"/>
  <c r="N46" i="6"/>
  <c r="O46" i="6"/>
  <c r="O12" i="8"/>
  <c r="N12" i="8"/>
  <c r="L12" i="8"/>
  <c r="N10" i="8"/>
  <c r="O10" i="8"/>
  <c r="L10" i="8"/>
  <c r="N8" i="8"/>
  <c r="O8" i="8"/>
  <c r="N40" i="6"/>
  <c r="O40" i="6"/>
  <c r="N34" i="6"/>
  <c r="N30" i="6"/>
  <c r="L34" i="6"/>
  <c r="O36" i="6"/>
  <c r="N36" i="6"/>
  <c r="O30" i="6"/>
  <c r="O32" i="6"/>
  <c r="N32" i="6"/>
  <c r="L32" i="6"/>
  <c r="O26" i="6"/>
  <c r="N26" i="6"/>
  <c r="N28" i="6"/>
  <c r="O28" i="6"/>
  <c r="N24" i="6"/>
  <c r="O24" i="6"/>
  <c r="N18" i="6"/>
  <c r="O18" i="6"/>
  <c r="O14" i="6"/>
  <c r="O20" i="6"/>
  <c r="N20" i="6"/>
  <c r="L14" i="6"/>
  <c r="O16" i="6"/>
  <c r="N16" i="6"/>
  <c r="L16" i="6"/>
  <c r="O12" i="6"/>
  <c r="N12" i="6"/>
  <c r="O10" i="6"/>
  <c r="N10" i="6"/>
  <c r="O6" i="6"/>
  <c r="N6" i="6"/>
  <c r="I120" i="4"/>
  <c r="I118" i="4"/>
  <c r="I116" i="4"/>
  <c r="I114" i="4"/>
  <c r="I112" i="4"/>
  <c r="I110" i="4"/>
  <c r="I108" i="4"/>
  <c r="I106" i="4"/>
  <c r="I104" i="4"/>
  <c r="I102" i="4"/>
  <c r="I100" i="4"/>
  <c r="I182" i="2"/>
  <c r="I360" i="2"/>
  <c r="I434" i="2"/>
  <c r="I200" i="2"/>
  <c r="I320" i="3" l="1"/>
  <c r="I318" i="3"/>
  <c r="I316" i="3"/>
  <c r="I314" i="3"/>
  <c r="I312" i="3"/>
  <c r="I310" i="3"/>
  <c r="I308" i="3" l="1"/>
  <c r="I306" i="3"/>
  <c r="I26" i="4" l="1"/>
  <c r="I28" i="4"/>
  <c r="I30" i="4"/>
  <c r="I32" i="4"/>
  <c r="I34" i="4"/>
  <c r="I36" i="4"/>
  <c r="I38" i="4"/>
  <c r="I40" i="4"/>
  <c r="I42" i="4"/>
  <c r="I44" i="4"/>
  <c r="I46" i="4"/>
  <c r="I48" i="4"/>
  <c r="I50" i="4"/>
  <c r="I52" i="4"/>
  <c r="I54" i="4"/>
  <c r="I56" i="4"/>
  <c r="I58" i="4"/>
  <c r="I60" i="4"/>
  <c r="I62" i="4"/>
  <c r="I64" i="4"/>
  <c r="I66" i="4"/>
  <c r="I68" i="4"/>
  <c r="I70" i="4"/>
  <c r="I72" i="4"/>
  <c r="I74" i="4"/>
  <c r="I76" i="4"/>
  <c r="I78" i="4"/>
  <c r="I80" i="4"/>
  <c r="I82" i="4"/>
  <c r="I84" i="4"/>
  <c r="I86" i="4"/>
  <c r="I88" i="4"/>
  <c r="I90" i="4"/>
  <c r="I92" i="4"/>
  <c r="I94" i="4"/>
  <c r="I96" i="4"/>
  <c r="I98" i="4"/>
  <c r="I8" i="4"/>
  <c r="I10" i="4"/>
  <c r="I12" i="4"/>
  <c r="I14" i="4"/>
  <c r="I16" i="4"/>
  <c r="I18" i="4"/>
  <c r="I20" i="4"/>
  <c r="I22" i="4"/>
  <c r="I24" i="4"/>
  <c r="I6" i="4"/>
  <c r="I242" i="3"/>
  <c r="I244" i="3"/>
  <c r="I246" i="3"/>
  <c r="I248" i="3"/>
  <c r="I250" i="3"/>
  <c r="I252" i="3"/>
  <c r="I254" i="3"/>
  <c r="I256" i="3"/>
  <c r="I258" i="3"/>
  <c r="I260" i="3"/>
  <c r="I262" i="3"/>
  <c r="I264" i="3"/>
  <c r="I266" i="3"/>
  <c r="I268" i="3"/>
  <c r="I270" i="3"/>
  <c r="I272" i="3"/>
  <c r="I274" i="3"/>
  <c r="I276" i="3"/>
  <c r="I278" i="3"/>
  <c r="I280" i="3"/>
  <c r="I282" i="3"/>
  <c r="I284" i="3"/>
  <c r="I286" i="3"/>
  <c r="I288" i="3"/>
  <c r="I290" i="3"/>
  <c r="I292" i="3"/>
  <c r="I294" i="3"/>
  <c r="I296" i="3"/>
  <c r="I298" i="3"/>
  <c r="I300" i="3"/>
  <c r="I302" i="3"/>
  <c r="I304" i="3"/>
  <c r="I48" i="3"/>
  <c r="I50" i="3"/>
  <c r="I52" i="3"/>
  <c r="I54" i="3"/>
  <c r="I56" i="3"/>
  <c r="I58" i="3"/>
  <c r="I60" i="3"/>
  <c r="I62" i="3"/>
  <c r="I64" i="3"/>
  <c r="I66" i="3"/>
  <c r="I68" i="3"/>
  <c r="I70" i="3"/>
  <c r="I72" i="3"/>
  <c r="I74" i="3"/>
  <c r="I76" i="3"/>
  <c r="I78" i="3"/>
  <c r="I80" i="3"/>
  <c r="I82" i="3"/>
  <c r="I84" i="3"/>
  <c r="I86" i="3"/>
  <c r="I88" i="3"/>
  <c r="I90" i="3"/>
  <c r="I92" i="3"/>
  <c r="I94" i="3"/>
  <c r="I96" i="3"/>
  <c r="I98" i="3"/>
  <c r="I100" i="3"/>
  <c r="I102" i="3"/>
  <c r="I104" i="3"/>
  <c r="I106" i="3"/>
  <c r="I108" i="3"/>
  <c r="I110" i="3"/>
  <c r="I112" i="3"/>
  <c r="I114" i="3"/>
  <c r="I116" i="3"/>
  <c r="I118" i="3"/>
  <c r="I120" i="3"/>
  <c r="I122" i="3"/>
  <c r="I124" i="3"/>
  <c r="I126" i="3"/>
  <c r="I128" i="3"/>
  <c r="I130" i="3"/>
  <c r="I132" i="3"/>
  <c r="I134" i="3"/>
  <c r="I136" i="3"/>
  <c r="I138" i="3"/>
  <c r="I140" i="3"/>
  <c r="I142" i="3"/>
  <c r="I144" i="3"/>
  <c r="I146" i="3"/>
  <c r="I148" i="3"/>
  <c r="I150" i="3"/>
  <c r="I152" i="3"/>
  <c r="I154" i="3"/>
  <c r="I156" i="3"/>
  <c r="I158" i="3"/>
  <c r="I160" i="3"/>
  <c r="I162" i="3"/>
  <c r="I164" i="3"/>
  <c r="I166" i="3"/>
  <c r="I168" i="3"/>
  <c r="I170" i="3"/>
  <c r="I172" i="3"/>
  <c r="I174" i="3"/>
  <c r="I176" i="3"/>
  <c r="I178" i="3"/>
  <c r="I180" i="3"/>
  <c r="I182" i="3"/>
  <c r="I184" i="3"/>
  <c r="I186" i="3"/>
  <c r="I188" i="3"/>
  <c r="I190" i="3"/>
  <c r="I192" i="3"/>
  <c r="I194" i="3"/>
  <c r="I196" i="3"/>
  <c r="I198" i="3"/>
  <c r="I200" i="3"/>
  <c r="I202" i="3"/>
  <c r="I204" i="3"/>
  <c r="I206" i="3"/>
  <c r="I208" i="3"/>
  <c r="I210" i="3"/>
  <c r="I212" i="3"/>
  <c r="I214" i="3"/>
  <c r="I216" i="3"/>
  <c r="I218" i="3"/>
  <c r="I220" i="3"/>
  <c r="I222" i="3"/>
  <c r="I224" i="3"/>
  <c r="I226" i="3"/>
  <c r="I228" i="3"/>
  <c r="I230" i="3"/>
  <c r="I232" i="3"/>
  <c r="I234" i="3"/>
  <c r="I236" i="3"/>
  <c r="I238" i="3"/>
  <c r="I240" i="3"/>
  <c r="I24" i="3"/>
  <c r="I26" i="3"/>
  <c r="I28" i="3"/>
  <c r="I30" i="3"/>
  <c r="I32" i="3"/>
  <c r="I34" i="3"/>
  <c r="I36" i="3"/>
  <c r="I38" i="3"/>
  <c r="I40" i="3"/>
  <c r="I42" i="3"/>
  <c r="I44" i="3"/>
  <c r="I46" i="3"/>
  <c r="I8" i="3"/>
  <c r="I10" i="3"/>
  <c r="I12" i="3"/>
  <c r="I14" i="3"/>
  <c r="I16" i="3"/>
  <c r="I18" i="3"/>
  <c r="I20" i="3"/>
  <c r="I22" i="3"/>
  <c r="I6" i="3"/>
  <c r="I438" i="2"/>
  <c r="I424" i="2"/>
  <c r="I426" i="2"/>
  <c r="I428" i="2"/>
  <c r="I430" i="2"/>
  <c r="I432" i="2"/>
  <c r="I436" i="2"/>
  <c r="I416" i="2"/>
  <c r="I418" i="2"/>
  <c r="I420" i="2"/>
  <c r="I422" i="2"/>
  <c r="I412" i="2"/>
  <c r="I414" i="2"/>
  <c r="I404" i="2"/>
  <c r="I406" i="2"/>
  <c r="I408" i="2"/>
  <c r="I410" i="2"/>
  <c r="I398" i="2"/>
  <c r="I400" i="2"/>
  <c r="I402" i="2"/>
  <c r="I390" i="2"/>
  <c r="I392" i="2"/>
  <c r="I394" i="2"/>
  <c r="I396" i="2"/>
  <c r="I382" i="2"/>
  <c r="I384" i="2"/>
  <c r="I388" i="2"/>
  <c r="I376" i="2"/>
  <c r="I378" i="2"/>
  <c r="I380" i="2"/>
  <c r="I372" i="2"/>
  <c r="I374" i="2"/>
  <c r="I364" i="2"/>
  <c r="I366" i="2"/>
  <c r="I368" i="2"/>
  <c r="I370" i="2"/>
  <c r="I354" i="2"/>
  <c r="I356" i="2"/>
  <c r="I358" i="2"/>
  <c r="I362" i="2"/>
  <c r="I350" i="2"/>
  <c r="I352" i="2"/>
  <c r="I344" i="2"/>
  <c r="I346" i="2"/>
  <c r="I348" i="2"/>
  <c r="I338" i="2"/>
  <c r="I340" i="2"/>
  <c r="I342" i="2"/>
  <c r="I334" i="2"/>
  <c r="I336" i="2"/>
  <c r="I330" i="2"/>
  <c r="I332" i="2"/>
  <c r="I322" i="2"/>
  <c r="I326" i="2"/>
  <c r="I328" i="2"/>
  <c r="I320" i="2"/>
  <c r="I316" i="2"/>
  <c r="I318" i="2"/>
  <c r="I310" i="2"/>
  <c r="I312" i="2"/>
  <c r="I314" i="2"/>
  <c r="I304" i="2"/>
  <c r="I306" i="2"/>
  <c r="I308" i="2"/>
  <c r="I296" i="2"/>
  <c r="I300" i="2"/>
  <c r="I302" i="2"/>
  <c r="I290" i="2"/>
  <c r="I292" i="2"/>
  <c r="I294" i="2"/>
  <c r="I284" i="2"/>
  <c r="I286" i="2"/>
  <c r="I288" i="2"/>
  <c r="I272" i="2"/>
  <c r="I274" i="2"/>
  <c r="I268" i="2"/>
  <c r="I270" i="2"/>
  <c r="I264" i="2"/>
  <c r="I266" i="2"/>
  <c r="I262" i="2"/>
  <c r="I260" i="2"/>
  <c r="I258" i="2"/>
  <c r="I254" i="2"/>
  <c r="I256" i="2"/>
  <c r="I246" i="2"/>
  <c r="I248" i="2"/>
  <c r="I250" i="2"/>
  <c r="I252" i="2"/>
  <c r="I242" i="2"/>
  <c r="I244" i="2"/>
  <c r="I224" i="2"/>
  <c r="I226" i="2"/>
  <c r="I228" i="2"/>
  <c r="I232" i="2"/>
  <c r="I234" i="2"/>
  <c r="I236" i="2"/>
  <c r="I238" i="2"/>
  <c r="I240" i="2"/>
  <c r="I208" i="2"/>
  <c r="I210" i="2"/>
  <c r="I212" i="2"/>
  <c r="I214" i="2"/>
  <c r="I216" i="2"/>
  <c r="I218" i="2"/>
  <c r="I220" i="2"/>
  <c r="I222" i="2"/>
  <c r="I188" i="2"/>
  <c r="I190" i="2"/>
  <c r="I192" i="2"/>
  <c r="I194" i="2"/>
  <c r="I196" i="2"/>
  <c r="I198" i="2"/>
  <c r="I206" i="2"/>
  <c r="I174" i="2"/>
  <c r="I176" i="2"/>
  <c r="I178" i="2"/>
  <c r="I180" i="2"/>
  <c r="I184" i="2"/>
  <c r="I186" i="2"/>
  <c r="I168" i="2"/>
  <c r="I170" i="2"/>
  <c r="I172" i="2"/>
  <c r="I154" i="2"/>
  <c r="I156" i="2"/>
  <c r="I158" i="2"/>
  <c r="I160" i="2"/>
  <c r="I162" i="2"/>
  <c r="I164" i="2"/>
  <c r="I166" i="2"/>
  <c r="I146" i="2"/>
  <c r="I148" i="2"/>
  <c r="I150" i="2"/>
  <c r="I152" i="2"/>
  <c r="I140" i="2"/>
  <c r="I142" i="2"/>
  <c r="I144" i="2"/>
  <c r="I126" i="2"/>
  <c r="I128" i="2"/>
  <c r="I130" i="2"/>
  <c r="I70" i="2"/>
  <c r="I136" i="2"/>
  <c r="I138" i="2"/>
  <c r="I116" i="2"/>
  <c r="I118" i="2"/>
  <c r="I120" i="2"/>
  <c r="I122" i="2"/>
  <c r="I124" i="2"/>
  <c r="I98" i="2"/>
  <c r="I100" i="2"/>
  <c r="I110" i="2"/>
  <c r="I112" i="2"/>
  <c r="I114" i="2"/>
  <c r="I94" i="2"/>
  <c r="I96" i="2"/>
  <c r="I86" i="2"/>
  <c r="I88" i="2"/>
  <c r="I90" i="2"/>
  <c r="I92" i="2"/>
  <c r="I74" i="2"/>
  <c r="I76" i="2"/>
  <c r="I78" i="2"/>
  <c r="I80" i="2"/>
  <c r="I82" i="2"/>
  <c r="I84" i="2"/>
  <c r="I66" i="2"/>
  <c r="I134" i="2"/>
  <c r="I68" i="2"/>
  <c r="I72" i="2"/>
  <c r="I58" i="2"/>
  <c r="I60" i="2"/>
  <c r="I62" i="2"/>
  <c r="I44" i="2"/>
  <c r="I46" i="2"/>
  <c r="I50" i="2"/>
  <c r="I52" i="2"/>
  <c r="I54" i="2"/>
  <c r="I56" i="2"/>
  <c r="I40" i="2"/>
  <c r="I42" i="2"/>
  <c r="I38" i="2"/>
  <c r="I32" i="2"/>
  <c r="I34" i="2"/>
  <c r="I36" i="2"/>
  <c r="I22" i="2"/>
  <c r="I24" i="2"/>
  <c r="I26" i="2"/>
  <c r="I28" i="2"/>
  <c r="I30" i="2"/>
  <c r="I14" i="2"/>
  <c r="I16" i="2"/>
  <c r="I18" i="2"/>
  <c r="I20" i="2"/>
  <c r="I8" i="2"/>
  <c r="I10" i="2"/>
  <c r="I12" i="2"/>
  <c r="I6" i="2"/>
  <c r="E132" i="2" l="1"/>
  <c r="K132" i="2" s="1"/>
  <c r="E278" i="2"/>
  <c r="E104" i="2"/>
  <c r="E102" i="2"/>
  <c r="E204" i="2"/>
  <c r="F204" i="2" s="1"/>
  <c r="E276" i="2"/>
  <c r="K276" i="2" s="1"/>
  <c r="E202" i="2"/>
  <c r="E182" i="2"/>
  <c r="F182" i="2" s="1"/>
  <c r="E360" i="2"/>
  <c r="K360" i="2" s="1"/>
  <c r="E200" i="2"/>
  <c r="G200" i="2" s="1"/>
  <c r="E434" i="2"/>
  <c r="E354" i="2"/>
  <c r="G354" i="2" s="1"/>
  <c r="E68" i="2"/>
  <c r="G68" i="2" s="1"/>
  <c r="E226" i="2"/>
  <c r="G226" i="2" s="1"/>
  <c r="E228" i="2"/>
  <c r="G228" i="2" s="1"/>
  <c r="E98" i="2"/>
  <c r="G98" i="2" s="1"/>
  <c r="E100" i="2"/>
  <c r="G100" i="2" s="1"/>
  <c r="F132" i="2" l="1"/>
  <c r="G132" i="2"/>
  <c r="K278" i="2"/>
  <c r="G278" i="2"/>
  <c r="F278" i="2"/>
  <c r="G102" i="2"/>
  <c r="F102" i="2"/>
  <c r="K102" i="2"/>
  <c r="G104" i="2"/>
  <c r="F104" i="2"/>
  <c r="K104" i="2"/>
  <c r="G204" i="2"/>
  <c r="J204" i="2" s="1"/>
  <c r="K204" i="2"/>
  <c r="F276" i="2"/>
  <c r="G276" i="2"/>
  <c r="G202" i="2"/>
  <c r="F202" i="2"/>
  <c r="K202" i="2"/>
  <c r="G182" i="2"/>
  <c r="J182" i="2" s="1"/>
  <c r="K182" i="2"/>
  <c r="F360" i="2"/>
  <c r="G360" i="2"/>
  <c r="F200" i="2"/>
  <c r="J200" i="2" s="1"/>
  <c r="K200" i="2"/>
  <c r="G434" i="2"/>
  <c r="F434" i="2"/>
  <c r="K434" i="2"/>
  <c r="K354" i="2"/>
  <c r="F354" i="2"/>
  <c r="K68" i="2"/>
  <c r="F68" i="2"/>
  <c r="J68" i="2" s="1"/>
  <c r="F228" i="2"/>
  <c r="K228" i="2"/>
  <c r="K226" i="2"/>
  <c r="F226" i="2"/>
  <c r="F100" i="2"/>
  <c r="K100" i="2"/>
  <c r="F98" i="2"/>
  <c r="K98" i="2"/>
  <c r="J132" i="2" l="1"/>
  <c r="M132" i="2" s="1"/>
  <c r="L132" i="2" s="1"/>
  <c r="J278" i="2"/>
  <c r="M278" i="2" s="1"/>
  <c r="L278" i="2" s="1"/>
  <c r="J104" i="2"/>
  <c r="M104" i="2" s="1"/>
  <c r="L104" i="2" s="1"/>
  <c r="J102" i="2"/>
  <c r="M102" i="2" s="1"/>
  <c r="L102" i="2" s="1"/>
  <c r="M204" i="2"/>
  <c r="O204" i="2" s="1"/>
  <c r="J276" i="2"/>
  <c r="M276" i="2" s="1"/>
  <c r="J202" i="2"/>
  <c r="M202" i="2" s="1"/>
  <c r="L202" i="2" s="1"/>
  <c r="M182" i="2"/>
  <c r="O182" i="2" s="1"/>
  <c r="J360" i="2"/>
  <c r="M360" i="2" s="1"/>
  <c r="J434" i="2"/>
  <c r="M434" i="2" s="1"/>
  <c r="L434" i="2" s="1"/>
  <c r="M200" i="2"/>
  <c r="O200" i="2" s="1"/>
  <c r="M68" i="2"/>
  <c r="N68" i="2" s="1"/>
  <c r="J354" i="2"/>
  <c r="M354" i="2" s="1"/>
  <c r="J228" i="2"/>
  <c r="M228" i="2" s="1"/>
  <c r="J226" i="2"/>
  <c r="M226" i="2" s="1"/>
  <c r="J98" i="2"/>
  <c r="M98" i="2" s="1"/>
  <c r="J100" i="2"/>
  <c r="L68" i="2" l="1"/>
  <c r="L204" i="2"/>
  <c r="L200" i="2"/>
  <c r="O360" i="2"/>
  <c r="L360" i="2"/>
  <c r="O276" i="2"/>
  <c r="L276" i="2"/>
  <c r="L182" i="2"/>
  <c r="O132" i="2"/>
  <c r="N132" i="2"/>
  <c r="O278" i="2"/>
  <c r="N278" i="2"/>
  <c r="N102" i="2"/>
  <c r="O102" i="2"/>
  <c r="N204" i="2"/>
  <c r="O104" i="2"/>
  <c r="N104" i="2"/>
  <c r="N276" i="2"/>
  <c r="O202" i="2"/>
  <c r="N202" i="2"/>
  <c r="N182" i="2"/>
  <c r="N360" i="2"/>
  <c r="N200" i="2"/>
  <c r="N434" i="2"/>
  <c r="O434" i="2"/>
  <c r="M100" i="2"/>
  <c r="N100" i="2" s="1"/>
  <c r="N354" i="2"/>
  <c r="O354" i="2"/>
  <c r="L354" i="2"/>
  <c r="L228" i="2"/>
  <c r="L226" i="2"/>
  <c r="N228" i="2"/>
  <c r="O228" i="2"/>
  <c r="N226" i="2"/>
  <c r="O226" i="2"/>
  <c r="O68" i="2"/>
  <c r="L98" i="2"/>
  <c r="O98" i="2"/>
  <c r="N98" i="2"/>
  <c r="E198" i="2"/>
  <c r="G198" i="2" s="1"/>
  <c r="E148" i="2"/>
  <c r="G148" i="2" s="1"/>
  <c r="E322" i="2"/>
  <c r="G322" i="2" s="1"/>
  <c r="E126" i="2"/>
  <c r="G126" i="2" s="1"/>
  <c r="E254" i="2"/>
  <c r="E402" i="2"/>
  <c r="G402" i="2" s="1"/>
  <c r="E96" i="2"/>
  <c r="G96" i="2" s="1"/>
  <c r="E46" i="2"/>
  <c r="G46" i="2" s="1"/>
  <c r="E124" i="2"/>
  <c r="G124" i="2" s="1"/>
  <c r="E196" i="2"/>
  <c r="G196" i="2" s="1"/>
  <c r="L100" i="2" l="1"/>
  <c r="O100" i="2"/>
  <c r="K254" i="2"/>
  <c r="G254" i="2"/>
  <c r="K96" i="2"/>
  <c r="F322" i="2"/>
  <c r="K198" i="2"/>
  <c r="F198" i="2"/>
  <c r="J198" i="2" s="1"/>
  <c r="F148" i="2"/>
  <c r="K148" i="2"/>
  <c r="K322" i="2"/>
  <c r="F126" i="2"/>
  <c r="K126" i="2"/>
  <c r="F254" i="2"/>
  <c r="K402" i="2"/>
  <c r="F402" i="2"/>
  <c r="F96" i="2"/>
  <c r="K46" i="2"/>
  <c r="F46" i="2"/>
  <c r="K124" i="2"/>
  <c r="F124" i="2"/>
  <c r="J124" i="2" s="1"/>
  <c r="K196" i="2"/>
  <c r="F196" i="2"/>
  <c r="J322" i="2" l="1"/>
  <c r="M322" i="2" s="1"/>
  <c r="O322" i="2" s="1"/>
  <c r="M124" i="2"/>
  <c r="N124" i="2" s="1"/>
  <c r="M198" i="2"/>
  <c r="O198" i="2" s="1"/>
  <c r="J148" i="2"/>
  <c r="M148" i="2" s="1"/>
  <c r="L148" i="2" s="1"/>
  <c r="J126" i="2"/>
  <c r="M126" i="2" s="1"/>
  <c r="J402" i="2"/>
  <c r="M402" i="2" s="1"/>
  <c r="L402" i="2" s="1"/>
  <c r="J254" i="2"/>
  <c r="J46" i="2"/>
  <c r="M46" i="2" s="1"/>
  <c r="J96" i="2"/>
  <c r="J196" i="2"/>
  <c r="M196" i="2" s="1"/>
  <c r="L196" i="2" s="1"/>
  <c r="L198" i="2" l="1"/>
  <c r="L322" i="2"/>
  <c r="M96" i="2"/>
  <c r="M254" i="2"/>
  <c r="O254" i="2" s="1"/>
  <c r="N198" i="2"/>
  <c r="O148" i="2"/>
  <c r="N148" i="2"/>
  <c r="N322" i="2"/>
  <c r="O126" i="2"/>
  <c r="N126" i="2"/>
  <c r="L126" i="2"/>
  <c r="O402" i="2"/>
  <c r="N402" i="2"/>
  <c r="O46" i="2"/>
  <c r="N46" i="2"/>
  <c r="L46" i="2"/>
  <c r="L124" i="2"/>
  <c r="O124" i="2"/>
  <c r="O196" i="2"/>
  <c r="N196" i="2"/>
  <c r="L254" i="2" l="1"/>
  <c r="N96" i="2"/>
  <c r="L96" i="2"/>
  <c r="O96" i="2"/>
  <c r="N254" i="2"/>
  <c r="E62" i="2"/>
  <c r="G62" i="2" s="1"/>
  <c r="E358" i="2"/>
  <c r="G358" i="2" s="1"/>
  <c r="E296" i="2"/>
  <c r="G296" i="2" l="1"/>
  <c r="K296" i="2"/>
  <c r="F62" i="2"/>
  <c r="K62" i="2"/>
  <c r="K358" i="2"/>
  <c r="F358" i="2"/>
  <c r="J358" i="2" s="1"/>
  <c r="F296" i="2"/>
  <c r="M358" i="2" l="1"/>
  <c r="L358" i="2" s="1"/>
  <c r="J62" i="2"/>
  <c r="M62" i="2" s="1"/>
  <c r="J296" i="2"/>
  <c r="M296" i="2" s="1"/>
  <c r="L296" i="2" s="1"/>
  <c r="N358" i="2" l="1"/>
  <c r="O358" i="2"/>
  <c r="O62" i="2"/>
  <c r="N62" i="2"/>
  <c r="L62" i="2"/>
  <c r="O296" i="2"/>
  <c r="N296" i="2"/>
  <c r="M2" i="3" l="1"/>
  <c r="E318" i="3" l="1"/>
  <c r="K318" i="3" s="1"/>
  <c r="E320" i="3"/>
  <c r="E314" i="3"/>
  <c r="G314" i="3" s="1"/>
  <c r="E316" i="3"/>
  <c r="E310" i="3"/>
  <c r="G310" i="3" s="1"/>
  <c r="E312" i="3"/>
  <c r="E306" i="3"/>
  <c r="G306" i="3" s="1"/>
  <c r="E308" i="3"/>
  <c r="E302" i="3"/>
  <c r="G302" i="3" s="1"/>
  <c r="E304" i="3"/>
  <c r="G304" i="3" s="1"/>
  <c r="E298" i="3"/>
  <c r="E300" i="3"/>
  <c r="G300" i="3" s="1"/>
  <c r="E294" i="3"/>
  <c r="G294" i="3" s="1"/>
  <c r="E296" i="3"/>
  <c r="G296" i="3" s="1"/>
  <c r="E290" i="3"/>
  <c r="E292" i="3"/>
  <c r="G292" i="3" s="1"/>
  <c r="E286" i="3"/>
  <c r="E288" i="3"/>
  <c r="G288" i="3" s="1"/>
  <c r="E282" i="3"/>
  <c r="G282" i="3" s="1"/>
  <c r="E284" i="3"/>
  <c r="G284" i="3" s="1"/>
  <c r="E278" i="3"/>
  <c r="G278" i="3" s="1"/>
  <c r="E280" i="3"/>
  <c r="G280" i="3" s="1"/>
  <c r="E274" i="3"/>
  <c r="E276" i="3"/>
  <c r="G276" i="3" s="1"/>
  <c r="E270" i="3"/>
  <c r="G270" i="3" s="1"/>
  <c r="E272" i="3"/>
  <c r="G272" i="3" s="1"/>
  <c r="E266" i="3"/>
  <c r="G266" i="3" s="1"/>
  <c r="E268" i="3"/>
  <c r="G268" i="3" s="1"/>
  <c r="E262" i="3"/>
  <c r="G262" i="3" s="1"/>
  <c r="E264" i="3"/>
  <c r="G264" i="3" s="1"/>
  <c r="E258" i="3"/>
  <c r="E260" i="3"/>
  <c r="G260" i="3" s="1"/>
  <c r="E254" i="3"/>
  <c r="E256" i="3"/>
  <c r="G256" i="3" s="1"/>
  <c r="E250" i="3"/>
  <c r="E252" i="3"/>
  <c r="G252" i="3" s="1"/>
  <c r="E246" i="3"/>
  <c r="E248" i="3"/>
  <c r="G248" i="3" s="1"/>
  <c r="E242" i="3"/>
  <c r="E244" i="3"/>
  <c r="G244" i="3" s="1"/>
  <c r="E238" i="3"/>
  <c r="G238" i="3" s="1"/>
  <c r="E240" i="3"/>
  <c r="G240" i="3" s="1"/>
  <c r="E234" i="3"/>
  <c r="E236" i="3"/>
  <c r="G236" i="3" s="1"/>
  <c r="E122" i="2"/>
  <c r="G122" i="2" s="1"/>
  <c r="E398" i="2"/>
  <c r="G398" i="2" s="1"/>
  <c r="E400" i="2"/>
  <c r="G400" i="2" s="1"/>
  <c r="E340" i="2"/>
  <c r="G340" i="2" s="1"/>
  <c r="E180" i="2"/>
  <c r="G180" i="2" s="1"/>
  <c r="E230" i="3"/>
  <c r="E232" i="3"/>
  <c r="G232" i="3" s="1"/>
  <c r="E226" i="3"/>
  <c r="E228" i="3"/>
  <c r="G228" i="3" s="1"/>
  <c r="E222" i="3"/>
  <c r="G222" i="3" s="1"/>
  <c r="E224" i="3"/>
  <c r="G224" i="3" s="1"/>
  <c r="E218" i="3"/>
  <c r="G218" i="3" s="1"/>
  <c r="E220" i="3"/>
  <c r="G220" i="3" s="1"/>
  <c r="E214" i="3"/>
  <c r="E216" i="3"/>
  <c r="G216" i="3" s="1"/>
  <c r="E210" i="3"/>
  <c r="G210" i="3" s="1"/>
  <c r="E212" i="3"/>
  <c r="G212" i="3" s="1"/>
  <c r="G318" i="3" l="1"/>
  <c r="F318" i="3"/>
  <c r="F320" i="3"/>
  <c r="K320" i="3"/>
  <c r="G320" i="3"/>
  <c r="K314" i="3"/>
  <c r="F314" i="3"/>
  <c r="J314" i="3" s="1"/>
  <c r="G316" i="3"/>
  <c r="F316" i="3"/>
  <c r="K316" i="3"/>
  <c r="K310" i="3"/>
  <c r="F310" i="3"/>
  <c r="J310" i="3" s="1"/>
  <c r="G312" i="3"/>
  <c r="F312" i="3"/>
  <c r="K312" i="3"/>
  <c r="K306" i="3"/>
  <c r="F306" i="3"/>
  <c r="J306" i="3" s="1"/>
  <c r="G308" i="3"/>
  <c r="F308" i="3"/>
  <c r="K308" i="3"/>
  <c r="F298" i="3"/>
  <c r="G298" i="3"/>
  <c r="F290" i="3"/>
  <c r="G290" i="3"/>
  <c r="K274" i="3"/>
  <c r="G274" i="3"/>
  <c r="K286" i="3"/>
  <c r="G286" i="3"/>
  <c r="F250" i="3"/>
  <c r="G250" i="3"/>
  <c r="K258" i="3"/>
  <c r="G258" i="3"/>
  <c r="K246" i="3"/>
  <c r="G246" i="3"/>
  <c r="K242" i="3"/>
  <c r="G242" i="3"/>
  <c r="F254" i="3"/>
  <c r="G254" i="3"/>
  <c r="K234" i="3"/>
  <c r="G234" i="3"/>
  <c r="F230" i="3"/>
  <c r="G230" i="3"/>
  <c r="F214" i="3"/>
  <c r="G214" i="3"/>
  <c r="F226" i="3"/>
  <c r="G226" i="3"/>
  <c r="K302" i="3"/>
  <c r="F302" i="3"/>
  <c r="J302" i="3" s="1"/>
  <c r="F304" i="3"/>
  <c r="K304" i="3"/>
  <c r="K298" i="3"/>
  <c r="F300" i="3"/>
  <c r="K300" i="3"/>
  <c r="K294" i="3"/>
  <c r="F294" i="3"/>
  <c r="J294" i="3" s="1"/>
  <c r="F296" i="3"/>
  <c r="K296" i="3"/>
  <c r="K290" i="3"/>
  <c r="K292" i="3"/>
  <c r="F292" i="3"/>
  <c r="F286" i="3"/>
  <c r="F288" i="3"/>
  <c r="K288" i="3"/>
  <c r="K282" i="3"/>
  <c r="F282" i="3"/>
  <c r="J282" i="3" s="1"/>
  <c r="F284" i="3"/>
  <c r="K284" i="3"/>
  <c r="F278" i="3"/>
  <c r="J278" i="3" s="1"/>
  <c r="K278" i="3"/>
  <c r="F280" i="3"/>
  <c r="K280" i="3"/>
  <c r="F274" i="3"/>
  <c r="K276" i="3"/>
  <c r="F276" i="3"/>
  <c r="J276" i="3" s="1"/>
  <c r="K270" i="3"/>
  <c r="F270" i="3"/>
  <c r="J270" i="3" s="1"/>
  <c r="F272" i="3"/>
  <c r="K272" i="3"/>
  <c r="K266" i="3"/>
  <c r="F266" i="3"/>
  <c r="J266" i="3" s="1"/>
  <c r="K268" i="3"/>
  <c r="F268" i="3"/>
  <c r="K262" i="3"/>
  <c r="F262" i="3"/>
  <c r="J262" i="3" s="1"/>
  <c r="F264" i="3"/>
  <c r="K264" i="3"/>
  <c r="F258" i="3"/>
  <c r="F260" i="3"/>
  <c r="K260" i="3"/>
  <c r="K254" i="3"/>
  <c r="K256" i="3"/>
  <c r="F256" i="3"/>
  <c r="K250" i="3"/>
  <c r="F252" i="3"/>
  <c r="K252" i="3"/>
  <c r="F246" i="3"/>
  <c r="K248" i="3"/>
  <c r="F248" i="3"/>
  <c r="F242" i="3"/>
  <c r="F244" i="3"/>
  <c r="K244" i="3"/>
  <c r="K238" i="3"/>
  <c r="F238" i="3"/>
  <c r="J238" i="3" s="1"/>
  <c r="F240" i="3"/>
  <c r="K240" i="3"/>
  <c r="F234" i="3"/>
  <c r="K236" i="3"/>
  <c r="F236" i="3"/>
  <c r="K122" i="2"/>
  <c r="F122" i="2"/>
  <c r="J122" i="2" s="1"/>
  <c r="F400" i="2"/>
  <c r="K400" i="2"/>
  <c r="F398" i="2"/>
  <c r="K398" i="2"/>
  <c r="K340" i="2"/>
  <c r="F340" i="2"/>
  <c r="J340" i="2" s="1"/>
  <c r="K180" i="2"/>
  <c r="F180" i="2"/>
  <c r="J180" i="2" s="1"/>
  <c r="K230" i="3"/>
  <c r="F232" i="3"/>
  <c r="K232" i="3"/>
  <c r="K226" i="3"/>
  <c r="F228" i="3"/>
  <c r="K228" i="3"/>
  <c r="F222" i="3"/>
  <c r="J222" i="3" s="1"/>
  <c r="K222" i="3"/>
  <c r="F224" i="3"/>
  <c r="K224" i="3"/>
  <c r="K218" i="3"/>
  <c r="F218" i="3"/>
  <c r="J218" i="3" s="1"/>
  <c r="F220" i="3"/>
  <c r="K220" i="3"/>
  <c r="K214" i="3"/>
  <c r="F216" i="3"/>
  <c r="K216" i="3"/>
  <c r="K210" i="3"/>
  <c r="F210" i="3"/>
  <c r="J210" i="3" s="1"/>
  <c r="K212" i="3"/>
  <c r="F212" i="3"/>
  <c r="J318" i="3" l="1"/>
  <c r="M318" i="3" s="1"/>
  <c r="N318" i="3" s="1"/>
  <c r="J320" i="3"/>
  <c r="M320" i="3" s="1"/>
  <c r="M314" i="3"/>
  <c r="L314" i="3" s="1"/>
  <c r="J316" i="3"/>
  <c r="M316" i="3" s="1"/>
  <c r="M310" i="3"/>
  <c r="L310" i="3" s="1"/>
  <c r="J312" i="3"/>
  <c r="M312" i="3" s="1"/>
  <c r="L312" i="3" s="1"/>
  <c r="M306" i="3"/>
  <c r="L306" i="3" s="1"/>
  <c r="J308" i="3"/>
  <c r="M308" i="3" s="1"/>
  <c r="L308" i="3" s="1"/>
  <c r="O306" i="3"/>
  <c r="N306" i="3"/>
  <c r="M302" i="3"/>
  <c r="L302" i="3" s="1"/>
  <c r="M262" i="3"/>
  <c r="L262" i="3" s="1"/>
  <c r="M210" i="3"/>
  <c r="L210" i="3" s="1"/>
  <c r="M222" i="3"/>
  <c r="L222" i="3" s="1"/>
  <c r="M218" i="3"/>
  <c r="L218" i="3" s="1"/>
  <c r="M266" i="3"/>
  <c r="L266" i="3" s="1"/>
  <c r="M276" i="3"/>
  <c r="L276" i="3" s="1"/>
  <c r="M238" i="3"/>
  <c r="L238" i="3" s="1"/>
  <c r="M294" i="3"/>
  <c r="L294" i="3" s="1"/>
  <c r="M282" i="3"/>
  <c r="L282" i="3" s="1"/>
  <c r="M270" i="3"/>
  <c r="L270" i="3" s="1"/>
  <c r="M278" i="3"/>
  <c r="L278" i="3" s="1"/>
  <c r="J290" i="3"/>
  <c r="M290" i="3" s="1"/>
  <c r="J298" i="3"/>
  <c r="M298" i="3" s="1"/>
  <c r="J250" i="3"/>
  <c r="O250" i="3" s="1"/>
  <c r="J226" i="3"/>
  <c r="M226" i="3" s="1"/>
  <c r="J254" i="3"/>
  <c r="J214" i="3"/>
  <c r="J230" i="3"/>
  <c r="M122" i="2"/>
  <c r="L122" i="2" s="1"/>
  <c r="M340" i="2"/>
  <c r="N340" i="2" s="1"/>
  <c r="M180" i="2"/>
  <c r="O180" i="2" s="1"/>
  <c r="J304" i="3"/>
  <c r="O302" i="3"/>
  <c r="N302" i="3"/>
  <c r="J300" i="3"/>
  <c r="M300" i="3" s="1"/>
  <c r="J296" i="3"/>
  <c r="N294" i="3"/>
  <c r="O294" i="3"/>
  <c r="J292" i="3"/>
  <c r="M292" i="3" s="1"/>
  <c r="O290" i="3"/>
  <c r="N290" i="3"/>
  <c r="J286" i="3"/>
  <c r="M286" i="3" s="1"/>
  <c r="J288" i="3"/>
  <c r="M288" i="3" s="1"/>
  <c r="O286" i="3"/>
  <c r="N286" i="3"/>
  <c r="J284" i="3"/>
  <c r="N282" i="3"/>
  <c r="O282" i="3"/>
  <c r="J280" i="3"/>
  <c r="J274" i="3"/>
  <c r="J272" i="3"/>
  <c r="M272" i="3" s="1"/>
  <c r="J268" i="3"/>
  <c r="M268" i="3" s="1"/>
  <c r="N270" i="3"/>
  <c r="O270" i="3"/>
  <c r="O266" i="3"/>
  <c r="J264" i="3"/>
  <c r="M264" i="3" s="1"/>
  <c r="O262" i="3"/>
  <c r="N262" i="3"/>
  <c r="J258" i="3"/>
  <c r="O258" i="3" s="1"/>
  <c r="J260" i="3"/>
  <c r="J256" i="3"/>
  <c r="M256" i="3" s="1"/>
  <c r="J252" i="3"/>
  <c r="M252" i="3" s="1"/>
  <c r="J246" i="3"/>
  <c r="M246" i="3" s="1"/>
  <c r="J248" i="3"/>
  <c r="M248" i="3" s="1"/>
  <c r="J242" i="3"/>
  <c r="O246" i="3"/>
  <c r="N246" i="3"/>
  <c r="J244" i="3"/>
  <c r="M244" i="3" s="1"/>
  <c r="J240" i="3"/>
  <c r="N242" i="3"/>
  <c r="O242" i="3"/>
  <c r="J234" i="3"/>
  <c r="O238" i="3"/>
  <c r="N238" i="3"/>
  <c r="J236" i="3"/>
  <c r="M236" i="3" s="1"/>
  <c r="O234" i="3"/>
  <c r="N234" i="3"/>
  <c r="J398" i="2"/>
  <c r="J400" i="2"/>
  <c r="J232" i="3"/>
  <c r="M232" i="3" s="1"/>
  <c r="O230" i="3"/>
  <c r="N230" i="3"/>
  <c r="J228" i="3"/>
  <c r="O226" i="3"/>
  <c r="N226" i="3"/>
  <c r="J224" i="3"/>
  <c r="M224" i="3" s="1"/>
  <c r="N222" i="3"/>
  <c r="O222" i="3"/>
  <c r="J220" i="3"/>
  <c r="N218" i="3"/>
  <c r="O218" i="3"/>
  <c r="J216" i="3"/>
  <c r="J212" i="3"/>
  <c r="M212" i="3" s="1"/>
  <c r="O210" i="3"/>
  <c r="N210" i="3"/>
  <c r="L180" i="2" l="1"/>
  <c r="L340" i="2"/>
  <c r="O318" i="3"/>
  <c r="L318" i="3"/>
  <c r="O320" i="3"/>
  <c r="N320" i="3"/>
  <c r="L320" i="3"/>
  <c r="O314" i="3"/>
  <c r="N314" i="3"/>
  <c r="N316" i="3"/>
  <c r="O316" i="3"/>
  <c r="L316" i="3"/>
  <c r="N310" i="3"/>
  <c r="O310" i="3"/>
  <c r="O312" i="3"/>
  <c r="N312" i="3"/>
  <c r="N308" i="3"/>
  <c r="O308" i="3"/>
  <c r="M228" i="3"/>
  <c r="L228" i="3" s="1"/>
  <c r="L300" i="3"/>
  <c r="L256" i="3"/>
  <c r="M304" i="3"/>
  <c r="L304" i="3" s="1"/>
  <c r="L286" i="3"/>
  <c r="L226" i="3"/>
  <c r="M234" i="3"/>
  <c r="L234" i="3" s="1"/>
  <c r="M250" i="3"/>
  <c r="L250" i="3" s="1"/>
  <c r="M260" i="3"/>
  <c r="L260" i="3" s="1"/>
  <c r="M220" i="3"/>
  <c r="L220" i="3" s="1"/>
  <c r="M274" i="3"/>
  <c r="L274" i="3" s="1"/>
  <c r="L246" i="3"/>
  <c r="L268" i="3"/>
  <c r="L298" i="3"/>
  <c r="M296" i="3"/>
  <c r="L296" i="3" s="1"/>
  <c r="M240" i="3"/>
  <c r="L240" i="3" s="1"/>
  <c r="M258" i="3"/>
  <c r="L258" i="3" s="1"/>
  <c r="L232" i="3"/>
  <c r="L244" i="3"/>
  <c r="L252" i="3"/>
  <c r="L290" i="3"/>
  <c r="M230" i="3"/>
  <c r="L230" i="3" s="1"/>
  <c r="M242" i="3"/>
  <c r="L242" i="3" s="1"/>
  <c r="M254" i="3"/>
  <c r="L254" i="3" s="1"/>
  <c r="M284" i="3"/>
  <c r="L284" i="3" s="1"/>
  <c r="M216" i="3"/>
  <c r="L216" i="3" s="1"/>
  <c r="M214" i="3"/>
  <c r="L214" i="3" s="1"/>
  <c r="M280" i="3"/>
  <c r="L280" i="3" s="1"/>
  <c r="M400" i="2"/>
  <c r="O400" i="2" s="1"/>
  <c r="M398" i="2"/>
  <c r="O398" i="2" s="1"/>
  <c r="O304" i="3"/>
  <c r="N304" i="3"/>
  <c r="O298" i="3"/>
  <c r="N298" i="3"/>
  <c r="O300" i="3"/>
  <c r="N300" i="3"/>
  <c r="O296" i="3"/>
  <c r="N296" i="3"/>
  <c r="O292" i="3"/>
  <c r="N292" i="3"/>
  <c r="L292" i="3"/>
  <c r="O288" i="3"/>
  <c r="N288" i="3"/>
  <c r="L288" i="3"/>
  <c r="O284" i="3"/>
  <c r="N284" i="3"/>
  <c r="N278" i="3"/>
  <c r="O278" i="3"/>
  <c r="N280" i="3"/>
  <c r="O280" i="3"/>
  <c r="N274" i="3"/>
  <c r="O274" i="3"/>
  <c r="O276" i="3"/>
  <c r="N276" i="3"/>
  <c r="O272" i="3"/>
  <c r="N272" i="3"/>
  <c r="L272" i="3"/>
  <c r="N266" i="3"/>
  <c r="O268" i="3"/>
  <c r="N268" i="3"/>
  <c r="O264" i="3"/>
  <c r="N264" i="3"/>
  <c r="L264" i="3"/>
  <c r="N258" i="3"/>
  <c r="O254" i="3"/>
  <c r="O260" i="3"/>
  <c r="N260" i="3"/>
  <c r="N254" i="3"/>
  <c r="N256" i="3"/>
  <c r="O256" i="3"/>
  <c r="N250" i="3"/>
  <c r="O252" i="3"/>
  <c r="N252" i="3"/>
  <c r="O248" i="3"/>
  <c r="N248" i="3"/>
  <c r="L248" i="3"/>
  <c r="O244" i="3"/>
  <c r="N244" i="3"/>
  <c r="O240" i="3"/>
  <c r="N240" i="3"/>
  <c r="O236" i="3"/>
  <c r="N236" i="3"/>
  <c r="L236" i="3"/>
  <c r="O122" i="2"/>
  <c r="N122" i="2"/>
  <c r="O340" i="2"/>
  <c r="N180" i="2"/>
  <c r="O232" i="3"/>
  <c r="N232" i="3"/>
  <c r="O228" i="3"/>
  <c r="N228" i="3"/>
  <c r="O224" i="3"/>
  <c r="N224" i="3"/>
  <c r="L224" i="3"/>
  <c r="N220" i="3"/>
  <c r="O220" i="3"/>
  <c r="N214" i="3"/>
  <c r="O214" i="3"/>
  <c r="O216" i="3"/>
  <c r="N216" i="3"/>
  <c r="O212" i="3"/>
  <c r="N212" i="3"/>
  <c r="L212" i="3"/>
  <c r="L400" i="2" l="1"/>
  <c r="L398" i="2"/>
  <c r="N400" i="2"/>
  <c r="N398" i="2"/>
  <c r="O60" i="4" l="1"/>
  <c r="N60" i="4"/>
  <c r="O58" i="4"/>
  <c r="N58" i="4"/>
  <c r="O56" i="4"/>
  <c r="N56" i="4"/>
  <c r="O54" i="4"/>
  <c r="N54" i="4"/>
  <c r="O52" i="4"/>
  <c r="N52" i="4"/>
  <c r="O50" i="4"/>
  <c r="N50" i="4"/>
  <c r="O48" i="4"/>
  <c r="N48" i="4"/>
  <c r="O46" i="4" l="1"/>
  <c r="N46" i="4"/>
  <c r="O44" i="4"/>
  <c r="N44" i="4"/>
  <c r="E224" i="2"/>
  <c r="G224" i="2" s="1"/>
  <c r="F224" i="2" l="1"/>
  <c r="K224" i="2"/>
  <c r="E432" i="2"/>
  <c r="G432" i="2" s="1"/>
  <c r="E146" i="2"/>
  <c r="G146" i="2" s="1"/>
  <c r="E390" i="2"/>
  <c r="G390" i="2" s="1"/>
  <c r="E274" i="2"/>
  <c r="G274" i="2" s="1"/>
  <c r="E222" i="2"/>
  <c r="G222" i="2" s="1"/>
  <c r="E44" i="2"/>
  <c r="G44" i="2" s="1"/>
  <c r="K222" i="2" l="1"/>
  <c r="K390" i="2"/>
  <c r="K432" i="2"/>
  <c r="J224" i="2"/>
  <c r="M224" i="2" s="1"/>
  <c r="L224" i="2" s="1"/>
  <c r="F432" i="2"/>
  <c r="F146" i="2"/>
  <c r="K146" i="2"/>
  <c r="F390" i="2"/>
  <c r="K274" i="2"/>
  <c r="F274" i="2"/>
  <c r="J274" i="2" s="1"/>
  <c r="F222" i="2"/>
  <c r="F44" i="2"/>
  <c r="K44" i="2"/>
  <c r="M274" i="2" l="1"/>
  <c r="L274" i="2" s="1"/>
  <c r="O224" i="2"/>
  <c r="N224" i="2"/>
  <c r="J432" i="2"/>
  <c r="J146" i="2"/>
  <c r="J390" i="2"/>
  <c r="J222" i="2"/>
  <c r="J44" i="2"/>
  <c r="M146" i="2" l="1"/>
  <c r="O146" i="2" s="1"/>
  <c r="M44" i="2"/>
  <c r="L44" i="2" s="1"/>
  <c r="M222" i="2"/>
  <c r="M390" i="2"/>
  <c r="M432" i="2"/>
  <c r="O274" i="2"/>
  <c r="N274" i="2"/>
  <c r="N390" i="2" l="1"/>
  <c r="L390" i="2"/>
  <c r="N432" i="2"/>
  <c r="L432" i="2"/>
  <c r="O222" i="2"/>
  <c r="L222" i="2"/>
  <c r="L146" i="2"/>
  <c r="O44" i="2"/>
  <c r="N44" i="2"/>
  <c r="N146" i="2"/>
  <c r="N222" i="2"/>
  <c r="O390" i="2"/>
  <c r="O432" i="2"/>
  <c r="E410" i="2"/>
  <c r="G410" i="2" s="1"/>
  <c r="K410" i="2" l="1"/>
  <c r="F410" i="2"/>
  <c r="J410" i="2" l="1"/>
  <c r="M410" i="2" l="1"/>
  <c r="O410" i="2" s="1"/>
  <c r="L410" i="2" l="1"/>
  <c r="N410" i="2"/>
  <c r="E84" i="2" l="1"/>
  <c r="G84" i="2" s="1"/>
  <c r="K84" i="2" l="1"/>
  <c r="F84" i="2"/>
  <c r="J84" i="2" s="1"/>
  <c r="S44" i="5"/>
  <c r="P44" i="5"/>
  <c r="I44" i="5"/>
  <c r="B44" i="5"/>
  <c r="U39" i="5"/>
  <c r="M39" i="5"/>
  <c r="D39" i="5"/>
  <c r="B18" i="5"/>
  <c r="B11" i="5"/>
  <c r="V8" i="5"/>
  <c r="M498" i="4"/>
  <c r="N498" i="4" s="1"/>
  <c r="I498" i="4"/>
  <c r="M496" i="4"/>
  <c r="O496" i="4" s="1"/>
  <c r="I496" i="4"/>
  <c r="M494" i="4"/>
  <c r="N494" i="4" s="1"/>
  <c r="I494" i="4"/>
  <c r="M492" i="4"/>
  <c r="N492" i="4" s="1"/>
  <c r="I492" i="4"/>
  <c r="M490" i="4"/>
  <c r="I490" i="4"/>
  <c r="M488" i="4"/>
  <c r="N488" i="4" s="1"/>
  <c r="I488" i="4"/>
  <c r="M486" i="4"/>
  <c r="N486" i="4" s="1"/>
  <c r="I486" i="4"/>
  <c r="M484" i="4"/>
  <c r="I484" i="4"/>
  <c r="M482" i="4"/>
  <c r="N482" i="4" s="1"/>
  <c r="I482" i="4"/>
  <c r="M480" i="4"/>
  <c r="N480" i="4" s="1"/>
  <c r="I480" i="4"/>
  <c r="M478" i="4"/>
  <c r="I478" i="4"/>
  <c r="M476" i="4"/>
  <c r="N476" i="4" s="1"/>
  <c r="I476" i="4"/>
  <c r="M474" i="4"/>
  <c r="N474" i="4" s="1"/>
  <c r="I474" i="4"/>
  <c r="M472" i="4"/>
  <c r="I472" i="4"/>
  <c r="M470" i="4"/>
  <c r="N470" i="4" s="1"/>
  <c r="I470" i="4"/>
  <c r="M468" i="4"/>
  <c r="N468" i="4" s="1"/>
  <c r="I468" i="4"/>
  <c r="M466" i="4"/>
  <c r="N466" i="4" s="1"/>
  <c r="I466" i="4"/>
  <c r="M464" i="4"/>
  <c r="N464" i="4" s="1"/>
  <c r="I464" i="4"/>
  <c r="M462" i="4"/>
  <c r="N462" i="4" s="1"/>
  <c r="I462" i="4"/>
  <c r="M460" i="4"/>
  <c r="N460" i="4" s="1"/>
  <c r="I460" i="4"/>
  <c r="M458" i="4"/>
  <c r="N458" i="4" s="1"/>
  <c r="I458" i="4"/>
  <c r="M456" i="4"/>
  <c r="N456" i="4" s="1"/>
  <c r="I456" i="4"/>
  <c r="M454" i="4"/>
  <c r="N454" i="4" s="1"/>
  <c r="I454" i="4"/>
  <c r="M452" i="4"/>
  <c r="N452" i="4" s="1"/>
  <c r="I452" i="4"/>
  <c r="M450" i="4"/>
  <c r="N450" i="4" s="1"/>
  <c r="I450" i="4"/>
  <c r="M448" i="4"/>
  <c r="I448" i="4"/>
  <c r="M446" i="4"/>
  <c r="N446" i="4" s="1"/>
  <c r="I446" i="4"/>
  <c r="M444" i="4"/>
  <c r="I444" i="4"/>
  <c r="M442" i="4"/>
  <c r="N442" i="4" s="1"/>
  <c r="I442" i="4"/>
  <c r="M440" i="4"/>
  <c r="N440" i="4" s="1"/>
  <c r="I440" i="4"/>
  <c r="M438" i="4"/>
  <c r="N438" i="4" s="1"/>
  <c r="I438" i="4"/>
  <c r="M436" i="4"/>
  <c r="I436" i="4"/>
  <c r="M434" i="4"/>
  <c r="N434" i="4" s="1"/>
  <c r="I434" i="4"/>
  <c r="M432" i="4"/>
  <c r="I432" i="4"/>
  <c r="M430" i="4"/>
  <c r="N430" i="4" s="1"/>
  <c r="I430" i="4"/>
  <c r="O26" i="4"/>
  <c r="N26" i="4"/>
  <c r="O24" i="4"/>
  <c r="N24" i="4"/>
  <c r="O22" i="4"/>
  <c r="N22" i="4"/>
  <c r="O20" i="4"/>
  <c r="N20" i="4"/>
  <c r="O18" i="4"/>
  <c r="N18" i="4"/>
  <c r="O16" i="4"/>
  <c r="N16" i="4"/>
  <c r="O14" i="4"/>
  <c r="N14" i="4"/>
  <c r="O12" i="4"/>
  <c r="N12" i="4"/>
  <c r="O10" i="4"/>
  <c r="N10" i="4"/>
  <c r="O8" i="4"/>
  <c r="N8" i="4"/>
  <c r="O6" i="4"/>
  <c r="N6" i="4"/>
  <c r="M2" i="4"/>
  <c r="M480" i="3"/>
  <c r="O480" i="3" s="1"/>
  <c r="I480" i="3"/>
  <c r="M478" i="3"/>
  <c r="O478" i="3" s="1"/>
  <c r="I478" i="3"/>
  <c r="M476" i="3"/>
  <c r="O476" i="3" s="1"/>
  <c r="I476" i="3"/>
  <c r="M474" i="3"/>
  <c r="O474" i="3" s="1"/>
  <c r="I474" i="3"/>
  <c r="M472" i="3"/>
  <c r="O472" i="3" s="1"/>
  <c r="I472" i="3"/>
  <c r="M470" i="3"/>
  <c r="O470" i="3" s="1"/>
  <c r="I470" i="3"/>
  <c r="M468" i="3"/>
  <c r="O468" i="3" s="1"/>
  <c r="I468" i="3"/>
  <c r="M466" i="3"/>
  <c r="O466" i="3" s="1"/>
  <c r="I466" i="3"/>
  <c r="M464" i="3"/>
  <c r="O464" i="3" s="1"/>
  <c r="I464" i="3"/>
  <c r="M462" i="3"/>
  <c r="O462" i="3" s="1"/>
  <c r="I462" i="3"/>
  <c r="M460" i="3"/>
  <c r="O460" i="3" s="1"/>
  <c r="I460" i="3"/>
  <c r="M458" i="3"/>
  <c r="O458" i="3" s="1"/>
  <c r="I458" i="3"/>
  <c r="M456" i="3"/>
  <c r="I456" i="3"/>
  <c r="M454" i="3"/>
  <c r="O454" i="3" s="1"/>
  <c r="I454" i="3"/>
  <c r="M452" i="3"/>
  <c r="O452" i="3" s="1"/>
  <c r="I452" i="3"/>
  <c r="M450" i="3"/>
  <c r="I450" i="3"/>
  <c r="M448" i="3"/>
  <c r="N448" i="3" s="1"/>
  <c r="I448" i="3"/>
  <c r="M446" i="3"/>
  <c r="O446" i="3" s="1"/>
  <c r="I446" i="3"/>
  <c r="M444" i="3"/>
  <c r="N444" i="3" s="1"/>
  <c r="I444" i="3"/>
  <c r="M442" i="3"/>
  <c r="N442" i="3" s="1"/>
  <c r="I442" i="3"/>
  <c r="M440" i="3"/>
  <c r="O440" i="3" s="1"/>
  <c r="I440" i="3"/>
  <c r="M438" i="3"/>
  <c r="N438" i="3" s="1"/>
  <c r="I438" i="3"/>
  <c r="M436" i="3"/>
  <c r="O436" i="3" s="1"/>
  <c r="I436" i="3"/>
  <c r="M434" i="3"/>
  <c r="O434" i="3" s="1"/>
  <c r="I434" i="3"/>
  <c r="M432" i="3"/>
  <c r="N432" i="3" s="1"/>
  <c r="I432" i="3"/>
  <c r="M430" i="3"/>
  <c r="O430" i="3" s="1"/>
  <c r="I430" i="3"/>
  <c r="M428" i="3"/>
  <c r="O428" i="3" s="1"/>
  <c r="I428" i="3"/>
  <c r="M426" i="3"/>
  <c r="N426" i="3" s="1"/>
  <c r="I426" i="3"/>
  <c r="M424" i="3"/>
  <c r="N424" i="3" s="1"/>
  <c r="I424" i="3"/>
  <c r="M422" i="3"/>
  <c r="O422" i="3" s="1"/>
  <c r="I422" i="3"/>
  <c r="M420" i="3"/>
  <c r="N420" i="3" s="1"/>
  <c r="I420" i="3"/>
  <c r="M418" i="3"/>
  <c r="O418" i="3" s="1"/>
  <c r="I418" i="3"/>
  <c r="M416" i="3"/>
  <c r="O416" i="3" s="1"/>
  <c r="I416" i="3"/>
  <c r="M414" i="3"/>
  <c r="N414" i="3" s="1"/>
  <c r="I414" i="3"/>
  <c r="M412" i="3"/>
  <c r="O412" i="3" s="1"/>
  <c r="I412" i="3"/>
  <c r="O88" i="3"/>
  <c r="N88" i="3"/>
  <c r="O86" i="3"/>
  <c r="N86" i="3"/>
  <c r="O84" i="3"/>
  <c r="N84" i="3"/>
  <c r="O82" i="3"/>
  <c r="N82" i="3"/>
  <c r="O80" i="3"/>
  <c r="N80" i="3"/>
  <c r="O78" i="3"/>
  <c r="N78" i="3"/>
  <c r="O76" i="3"/>
  <c r="N76" i="3"/>
  <c r="O74" i="3"/>
  <c r="N74" i="3"/>
  <c r="O72" i="3"/>
  <c r="N72" i="3"/>
  <c r="O70" i="3"/>
  <c r="N70" i="3"/>
  <c r="O68" i="3"/>
  <c r="N68" i="3"/>
  <c r="O66" i="3"/>
  <c r="N66" i="3"/>
  <c r="O64" i="3"/>
  <c r="N64" i="3"/>
  <c r="O62" i="3"/>
  <c r="N62" i="3"/>
  <c r="O60" i="3"/>
  <c r="N60" i="3"/>
  <c r="O58" i="3"/>
  <c r="N58" i="3"/>
  <c r="O54" i="3"/>
  <c r="N54" i="3"/>
  <c r="O52" i="3"/>
  <c r="N52" i="3"/>
  <c r="O50" i="3"/>
  <c r="N50" i="3"/>
  <c r="O48" i="3"/>
  <c r="N48" i="3"/>
  <c r="O46" i="3"/>
  <c r="N46" i="3"/>
  <c r="O44" i="3"/>
  <c r="N44" i="3"/>
  <c r="O42" i="3"/>
  <c r="N42" i="3"/>
  <c r="O40" i="3"/>
  <c r="N40" i="3"/>
  <c r="O38" i="3"/>
  <c r="N38" i="3"/>
  <c r="O36" i="3"/>
  <c r="N36" i="3"/>
  <c r="O34" i="3"/>
  <c r="N34" i="3"/>
  <c r="O32" i="3"/>
  <c r="N32" i="3"/>
  <c r="O30" i="3"/>
  <c r="N30" i="3"/>
  <c r="O28" i="3"/>
  <c r="N28" i="3"/>
  <c r="O26" i="3"/>
  <c r="N26" i="3"/>
  <c r="O24" i="3"/>
  <c r="N24" i="3"/>
  <c r="O22" i="3"/>
  <c r="N22" i="3"/>
  <c r="O20" i="3"/>
  <c r="N20" i="3"/>
  <c r="O18" i="3"/>
  <c r="N18" i="3"/>
  <c r="O16" i="3"/>
  <c r="N16" i="3"/>
  <c r="O14" i="3"/>
  <c r="N14" i="3"/>
  <c r="O12" i="3"/>
  <c r="N12" i="3"/>
  <c r="O10" i="3"/>
  <c r="N10" i="3"/>
  <c r="O8" i="3"/>
  <c r="N8" i="3"/>
  <c r="O6" i="3"/>
  <c r="N6" i="3"/>
  <c r="E56" i="3"/>
  <c r="G56" i="3" s="1"/>
  <c r="M506" i="2"/>
  <c r="O506" i="2" s="1"/>
  <c r="I506" i="2"/>
  <c r="E506" i="2"/>
  <c r="G506" i="2" s="1"/>
  <c r="M504" i="2"/>
  <c r="O504" i="2" s="1"/>
  <c r="I504" i="2"/>
  <c r="E504" i="2"/>
  <c r="G504" i="2" s="1"/>
  <c r="M502" i="2"/>
  <c r="N502" i="2" s="1"/>
  <c r="I502" i="2"/>
  <c r="E502" i="2"/>
  <c r="M500" i="2"/>
  <c r="O500" i="2" s="1"/>
  <c r="I500" i="2"/>
  <c r="E500" i="2"/>
  <c r="G500" i="2" s="1"/>
  <c r="M498" i="2"/>
  <c r="I498" i="2"/>
  <c r="E498" i="2"/>
  <c r="G498" i="2" s="1"/>
  <c r="M496" i="2"/>
  <c r="O496" i="2" s="1"/>
  <c r="I496" i="2"/>
  <c r="E496" i="2"/>
  <c r="M494" i="2"/>
  <c r="O494" i="2" s="1"/>
  <c r="I494" i="2"/>
  <c r="E494" i="2"/>
  <c r="G494" i="2" s="1"/>
  <c r="M492" i="2"/>
  <c r="O492" i="2" s="1"/>
  <c r="I492" i="2"/>
  <c r="E492" i="2"/>
  <c r="M490" i="2"/>
  <c r="O490" i="2" s="1"/>
  <c r="I490" i="2"/>
  <c r="E490" i="2"/>
  <c r="G490" i="2" s="1"/>
  <c r="M488" i="2"/>
  <c r="O488" i="2" s="1"/>
  <c r="I488" i="2"/>
  <c r="E488" i="2"/>
  <c r="G488" i="2" s="1"/>
  <c r="M486" i="2"/>
  <c r="O486" i="2" s="1"/>
  <c r="I486" i="2"/>
  <c r="E486" i="2"/>
  <c r="M484" i="2"/>
  <c r="O484" i="2" s="1"/>
  <c r="I484" i="2"/>
  <c r="E484" i="2"/>
  <c r="M482" i="2"/>
  <c r="O482" i="2" s="1"/>
  <c r="I482" i="2"/>
  <c r="E482" i="2"/>
  <c r="G482" i="2" s="1"/>
  <c r="M480" i="2"/>
  <c r="I480" i="2"/>
  <c r="E480" i="2"/>
  <c r="G480" i="2" s="1"/>
  <c r="M478" i="2"/>
  <c r="O478" i="2" s="1"/>
  <c r="I478" i="2"/>
  <c r="E478" i="2"/>
  <c r="M476" i="2"/>
  <c r="O476" i="2" s="1"/>
  <c r="I476" i="2"/>
  <c r="E476" i="2"/>
  <c r="G476" i="2" s="1"/>
  <c r="M474" i="2"/>
  <c r="O474" i="2" s="1"/>
  <c r="I474" i="2"/>
  <c r="E474" i="2"/>
  <c r="M472" i="2"/>
  <c r="O472" i="2" s="1"/>
  <c r="I472" i="2"/>
  <c r="E472" i="2"/>
  <c r="G472" i="2" s="1"/>
  <c r="M470" i="2"/>
  <c r="O470" i="2" s="1"/>
  <c r="I470" i="2"/>
  <c r="E470" i="2"/>
  <c r="G470" i="2" s="1"/>
  <c r="M468" i="2"/>
  <c r="O468" i="2" s="1"/>
  <c r="I468" i="2"/>
  <c r="E468" i="2"/>
  <c r="M466" i="2"/>
  <c r="O466" i="2" s="1"/>
  <c r="I466" i="2"/>
  <c r="E466" i="2"/>
  <c r="M464" i="2"/>
  <c r="O464" i="2" s="1"/>
  <c r="I464" i="2"/>
  <c r="E464" i="2"/>
  <c r="G464" i="2" s="1"/>
  <c r="M462" i="2"/>
  <c r="I462" i="2"/>
  <c r="E462" i="2"/>
  <c r="G462" i="2" s="1"/>
  <c r="M460" i="2"/>
  <c r="O460" i="2" s="1"/>
  <c r="I460" i="2"/>
  <c r="E460" i="2"/>
  <c r="M458" i="2"/>
  <c r="O458" i="2" s="1"/>
  <c r="I458" i="2"/>
  <c r="E458" i="2"/>
  <c r="G458" i="2" s="1"/>
  <c r="M456" i="2"/>
  <c r="O456" i="2" s="1"/>
  <c r="I456" i="2"/>
  <c r="E456" i="2"/>
  <c r="M454" i="2"/>
  <c r="O454" i="2" s="1"/>
  <c r="I454" i="2"/>
  <c r="E454" i="2"/>
  <c r="G454" i="2" s="1"/>
  <c r="M452" i="2"/>
  <c r="O452" i="2" s="1"/>
  <c r="I452" i="2"/>
  <c r="E452" i="2"/>
  <c r="G452" i="2" s="1"/>
  <c r="M450" i="2"/>
  <c r="O450" i="2" s="1"/>
  <c r="I450" i="2"/>
  <c r="E450" i="2"/>
  <c r="M448" i="2"/>
  <c r="O448" i="2" s="1"/>
  <c r="I448" i="2"/>
  <c r="E448" i="2"/>
  <c r="M446" i="2"/>
  <c r="O446" i="2" s="1"/>
  <c r="I446" i="2"/>
  <c r="E446" i="2"/>
  <c r="G446" i="2" s="1"/>
  <c r="M444" i="2"/>
  <c r="I444" i="2"/>
  <c r="E444" i="2"/>
  <c r="G444" i="2" s="1"/>
  <c r="M442" i="2"/>
  <c r="O442" i="2" s="1"/>
  <c r="I442" i="2"/>
  <c r="E442" i="2"/>
  <c r="M440" i="2"/>
  <c r="O440" i="2" s="1"/>
  <c r="I440" i="2"/>
  <c r="E440" i="2"/>
  <c r="K440" i="2" s="1"/>
  <c r="M438" i="2"/>
  <c r="O438" i="2" s="1"/>
  <c r="E438" i="2"/>
  <c r="F438" i="2" s="1"/>
  <c r="E436" i="2"/>
  <c r="G436" i="2" s="1"/>
  <c r="E430" i="2"/>
  <c r="G430" i="2" s="1"/>
  <c r="E428" i="2"/>
  <c r="G428" i="2" s="1"/>
  <c r="E426" i="2"/>
  <c r="G426" i="2" s="1"/>
  <c r="E424" i="2"/>
  <c r="G424" i="2" s="1"/>
  <c r="E422" i="2"/>
  <c r="G422" i="2" s="1"/>
  <c r="E420" i="2"/>
  <c r="G420" i="2" s="1"/>
  <c r="E418" i="2"/>
  <c r="G418" i="2" s="1"/>
  <c r="E416" i="2"/>
  <c r="G416" i="2" s="1"/>
  <c r="E414" i="2"/>
  <c r="G414" i="2" s="1"/>
  <c r="E412" i="2"/>
  <c r="G412" i="2" s="1"/>
  <c r="E408" i="2"/>
  <c r="G408" i="2" s="1"/>
  <c r="E406" i="2"/>
  <c r="G406" i="2" s="1"/>
  <c r="E404" i="2"/>
  <c r="G404" i="2" s="1"/>
  <c r="E396" i="2"/>
  <c r="G396" i="2" s="1"/>
  <c r="E394" i="2"/>
  <c r="G394" i="2" s="1"/>
  <c r="E392" i="2"/>
  <c r="G392" i="2" s="1"/>
  <c r="E388" i="2"/>
  <c r="G388" i="2" s="1"/>
  <c r="E384" i="2"/>
  <c r="G384" i="2" s="1"/>
  <c r="E382" i="2"/>
  <c r="G382" i="2" s="1"/>
  <c r="E380" i="2"/>
  <c r="G380" i="2" s="1"/>
  <c r="E378" i="2"/>
  <c r="G378" i="2" s="1"/>
  <c r="E376" i="2"/>
  <c r="G376" i="2" s="1"/>
  <c r="E374" i="2"/>
  <c r="G374" i="2" s="1"/>
  <c r="E372" i="2"/>
  <c r="G372" i="2" s="1"/>
  <c r="E370" i="2"/>
  <c r="G370" i="2" s="1"/>
  <c r="E368" i="2"/>
  <c r="G368" i="2" s="1"/>
  <c r="E366" i="2"/>
  <c r="G366" i="2" s="1"/>
  <c r="E364" i="2"/>
  <c r="G364" i="2" s="1"/>
  <c r="E362" i="2"/>
  <c r="G362" i="2" s="1"/>
  <c r="E356" i="2"/>
  <c r="G356" i="2" s="1"/>
  <c r="E352" i="2"/>
  <c r="G352" i="2" s="1"/>
  <c r="E350" i="2"/>
  <c r="G350" i="2" s="1"/>
  <c r="E348" i="2"/>
  <c r="G348" i="2" s="1"/>
  <c r="E346" i="2"/>
  <c r="G346" i="2" s="1"/>
  <c r="E344" i="2"/>
  <c r="G344" i="2" s="1"/>
  <c r="E342" i="2"/>
  <c r="G342" i="2" s="1"/>
  <c r="E338" i="2"/>
  <c r="G338" i="2" s="1"/>
  <c r="E336" i="2"/>
  <c r="G336" i="2" s="1"/>
  <c r="E334" i="2"/>
  <c r="G334" i="2" s="1"/>
  <c r="E332" i="2"/>
  <c r="G332" i="2" s="1"/>
  <c r="E330" i="2"/>
  <c r="G330" i="2" s="1"/>
  <c r="E328" i="2"/>
  <c r="G328" i="2" s="1"/>
  <c r="E326" i="2"/>
  <c r="G326" i="2" s="1"/>
  <c r="E320" i="2"/>
  <c r="G320" i="2" s="1"/>
  <c r="E318" i="2"/>
  <c r="G318" i="2" s="1"/>
  <c r="E316" i="2"/>
  <c r="G316" i="2" s="1"/>
  <c r="E314" i="2"/>
  <c r="G314" i="2" s="1"/>
  <c r="E312" i="2"/>
  <c r="G312" i="2" s="1"/>
  <c r="E310" i="2"/>
  <c r="G310" i="2" s="1"/>
  <c r="E308" i="2"/>
  <c r="G308" i="2" s="1"/>
  <c r="E306" i="2"/>
  <c r="G306" i="2" s="1"/>
  <c r="E304" i="2"/>
  <c r="G304" i="2" s="1"/>
  <c r="E302" i="2"/>
  <c r="G302" i="2" s="1"/>
  <c r="E300" i="2"/>
  <c r="G300" i="2" s="1"/>
  <c r="E294" i="2"/>
  <c r="G294" i="2" s="1"/>
  <c r="E292" i="2"/>
  <c r="G292" i="2" s="1"/>
  <c r="E290" i="2"/>
  <c r="G290" i="2" s="1"/>
  <c r="E288" i="2"/>
  <c r="G288" i="2" s="1"/>
  <c r="E286" i="2"/>
  <c r="G286" i="2" s="1"/>
  <c r="E284" i="2"/>
  <c r="G284" i="2" s="1"/>
  <c r="E272" i="2"/>
  <c r="G272" i="2" s="1"/>
  <c r="E270" i="2"/>
  <c r="G270" i="2" s="1"/>
  <c r="E268" i="2"/>
  <c r="E266" i="2"/>
  <c r="E264" i="2"/>
  <c r="G264" i="2" s="1"/>
  <c r="E262" i="2"/>
  <c r="E258" i="2"/>
  <c r="G258" i="2" s="1"/>
  <c r="E256" i="2"/>
  <c r="E252" i="2"/>
  <c r="G252" i="2" s="1"/>
  <c r="E250" i="2"/>
  <c r="G250" i="2" s="1"/>
  <c r="E248" i="2"/>
  <c r="E246" i="2"/>
  <c r="G246" i="2" s="1"/>
  <c r="E244" i="2"/>
  <c r="G244" i="2" s="1"/>
  <c r="E242" i="2"/>
  <c r="G242" i="2" s="1"/>
  <c r="E240" i="2"/>
  <c r="G240" i="2" s="1"/>
  <c r="E238" i="2"/>
  <c r="G238" i="2" s="1"/>
  <c r="E236" i="2"/>
  <c r="G236" i="2" s="1"/>
  <c r="E234" i="2"/>
  <c r="G234" i="2" s="1"/>
  <c r="E232" i="2"/>
  <c r="G232" i="2" s="1"/>
  <c r="E220" i="2"/>
  <c r="G220" i="2" s="1"/>
  <c r="E218" i="2"/>
  <c r="G218" i="2" s="1"/>
  <c r="E216" i="2"/>
  <c r="G216" i="2" s="1"/>
  <c r="E214" i="2"/>
  <c r="G214" i="2" s="1"/>
  <c r="E212" i="2"/>
  <c r="G212" i="2" s="1"/>
  <c r="E210" i="2"/>
  <c r="G210" i="2" s="1"/>
  <c r="E208" i="2"/>
  <c r="G208" i="2" s="1"/>
  <c r="E206" i="2"/>
  <c r="G206" i="2" s="1"/>
  <c r="E194" i="2"/>
  <c r="G194" i="2" s="1"/>
  <c r="E192" i="2"/>
  <c r="G192" i="2" s="1"/>
  <c r="E260" i="2"/>
  <c r="G260" i="2" s="1"/>
  <c r="E190" i="2"/>
  <c r="G190" i="2" s="1"/>
  <c r="E188" i="2"/>
  <c r="G188" i="2" s="1"/>
  <c r="E186" i="2"/>
  <c r="G186" i="2" s="1"/>
  <c r="E184" i="2"/>
  <c r="G184" i="2" s="1"/>
  <c r="E178" i="2"/>
  <c r="G178" i="2" s="1"/>
  <c r="E176" i="2"/>
  <c r="G176" i="2" s="1"/>
  <c r="E174" i="2"/>
  <c r="G174" i="2" s="1"/>
  <c r="E172" i="2"/>
  <c r="G172" i="2" s="1"/>
  <c r="E170" i="2"/>
  <c r="G170" i="2" s="1"/>
  <c r="E168" i="2"/>
  <c r="G168" i="2" s="1"/>
  <c r="E166" i="2"/>
  <c r="G166" i="2" s="1"/>
  <c r="E164" i="2"/>
  <c r="G164" i="2" s="1"/>
  <c r="E162" i="2"/>
  <c r="G162" i="2" s="1"/>
  <c r="E160" i="2"/>
  <c r="G160" i="2" s="1"/>
  <c r="E158" i="2"/>
  <c r="G158" i="2" s="1"/>
  <c r="E156" i="2"/>
  <c r="G156" i="2" s="1"/>
  <c r="E154" i="2"/>
  <c r="G154" i="2" s="1"/>
  <c r="E152" i="2"/>
  <c r="G152" i="2" s="1"/>
  <c r="E150" i="2"/>
  <c r="G150" i="2" s="1"/>
  <c r="E144" i="2"/>
  <c r="G144" i="2" s="1"/>
  <c r="E142" i="2"/>
  <c r="G142" i="2" s="1"/>
  <c r="E140" i="2"/>
  <c r="G140" i="2" s="1"/>
  <c r="E138" i="2"/>
  <c r="G138" i="2" s="1"/>
  <c r="E136" i="2"/>
  <c r="G136" i="2" s="1"/>
  <c r="E70" i="2"/>
  <c r="G70" i="2" s="1"/>
  <c r="E130" i="2"/>
  <c r="G130" i="2" s="1"/>
  <c r="E128" i="2"/>
  <c r="G128" i="2" s="1"/>
  <c r="E120" i="2"/>
  <c r="G120" i="2" s="1"/>
  <c r="E118" i="2"/>
  <c r="G118" i="2" s="1"/>
  <c r="E116" i="2"/>
  <c r="G116" i="2" s="1"/>
  <c r="E114" i="2"/>
  <c r="G114" i="2" s="1"/>
  <c r="E112" i="2"/>
  <c r="G112" i="2" s="1"/>
  <c r="E110" i="2"/>
  <c r="G110" i="2" s="1"/>
  <c r="E94" i="2"/>
  <c r="G94" i="2" s="1"/>
  <c r="E92" i="2"/>
  <c r="G92" i="2" s="1"/>
  <c r="E90" i="2"/>
  <c r="G90" i="2" s="1"/>
  <c r="E88" i="2"/>
  <c r="G88" i="2" s="1"/>
  <c r="E86" i="2"/>
  <c r="G86" i="2" s="1"/>
  <c r="E82" i="2"/>
  <c r="G82" i="2" s="1"/>
  <c r="E80" i="2"/>
  <c r="G80" i="2" s="1"/>
  <c r="E78" i="2"/>
  <c r="G78" i="2" s="1"/>
  <c r="E76" i="2"/>
  <c r="G76" i="2" s="1"/>
  <c r="E74" i="2"/>
  <c r="G74" i="2" s="1"/>
  <c r="E72" i="2"/>
  <c r="G72" i="2" s="1"/>
  <c r="E134" i="2"/>
  <c r="G134" i="2" s="1"/>
  <c r="E66" i="2"/>
  <c r="G66" i="2" s="1"/>
  <c r="E60" i="2"/>
  <c r="G60" i="2" s="1"/>
  <c r="E58" i="2"/>
  <c r="G58" i="2" s="1"/>
  <c r="E56" i="2"/>
  <c r="G56" i="2" s="1"/>
  <c r="E54" i="2"/>
  <c r="G54" i="2" s="1"/>
  <c r="E52" i="2"/>
  <c r="G52" i="2" s="1"/>
  <c r="E50" i="2"/>
  <c r="G50" i="2" s="1"/>
  <c r="E42" i="2"/>
  <c r="G42" i="2" s="1"/>
  <c r="E40" i="2"/>
  <c r="G40" i="2" s="1"/>
  <c r="E38" i="2"/>
  <c r="G38" i="2" s="1"/>
  <c r="E36" i="2"/>
  <c r="G36" i="2" s="1"/>
  <c r="E34" i="2"/>
  <c r="G34" i="2" s="1"/>
  <c r="E32" i="2"/>
  <c r="G32" i="2" s="1"/>
  <c r="E30" i="2"/>
  <c r="G30" i="2" s="1"/>
  <c r="E28" i="2"/>
  <c r="G28" i="2" s="1"/>
  <c r="E26" i="2"/>
  <c r="G26" i="2" s="1"/>
  <c r="E24" i="2"/>
  <c r="G24" i="2" s="1"/>
  <c r="E22" i="2"/>
  <c r="G22" i="2" s="1"/>
  <c r="E20" i="2"/>
  <c r="G20" i="2" s="1"/>
  <c r="E18" i="2"/>
  <c r="G18" i="2" s="1"/>
  <c r="E16" i="2"/>
  <c r="G16" i="2" s="1"/>
  <c r="E14" i="2"/>
  <c r="G14" i="2" s="1"/>
  <c r="E12" i="2"/>
  <c r="G12" i="2" s="1"/>
  <c r="E10" i="2"/>
  <c r="G10" i="2" s="1"/>
  <c r="E8" i="2"/>
  <c r="G8" i="2" s="1"/>
  <c r="E6" i="2"/>
  <c r="G6" i="2" s="1"/>
  <c r="E118" i="4" l="1"/>
  <c r="G118" i="4" s="1"/>
  <c r="E120" i="4"/>
  <c r="E114" i="4"/>
  <c r="K114" i="4" s="1"/>
  <c r="E116" i="4"/>
  <c r="E110" i="4"/>
  <c r="F110" i="4" s="1"/>
  <c r="E112" i="4"/>
  <c r="E106" i="4"/>
  <c r="F106" i="4" s="1"/>
  <c r="E108" i="4"/>
  <c r="E102" i="4"/>
  <c r="G102" i="4" s="1"/>
  <c r="E104" i="4"/>
  <c r="E98" i="4"/>
  <c r="G98" i="4" s="1"/>
  <c r="E100" i="4"/>
  <c r="K268" i="2"/>
  <c r="G268" i="2"/>
  <c r="F248" i="2"/>
  <c r="G248" i="2"/>
  <c r="K262" i="2"/>
  <c r="G262" i="2"/>
  <c r="K256" i="2"/>
  <c r="G256" i="2"/>
  <c r="K266" i="2"/>
  <c r="G266" i="2"/>
  <c r="F244" i="2"/>
  <c r="J244" i="2" s="1"/>
  <c r="F20" i="2"/>
  <c r="J20" i="2" s="1"/>
  <c r="K58" i="2"/>
  <c r="F24" i="2"/>
  <c r="J24" i="2" s="1"/>
  <c r="K50" i="2"/>
  <c r="K14" i="2"/>
  <c r="F54" i="2"/>
  <c r="K12" i="2"/>
  <c r="K34" i="2"/>
  <c r="F66" i="2"/>
  <c r="J66" i="2" s="1"/>
  <c r="K6" i="2"/>
  <c r="F18" i="2"/>
  <c r="F30" i="2"/>
  <c r="J30" i="2" s="1"/>
  <c r="K8" i="2"/>
  <c r="F60" i="2"/>
  <c r="K114" i="2"/>
  <c r="F78" i="2"/>
  <c r="K118" i="2"/>
  <c r="K138" i="2"/>
  <c r="F144" i="2"/>
  <c r="F160" i="2"/>
  <c r="F184" i="2"/>
  <c r="K70" i="2"/>
  <c r="K158" i="2"/>
  <c r="F170" i="2"/>
  <c r="K72" i="2"/>
  <c r="F82" i="2"/>
  <c r="K94" i="2"/>
  <c r="K120" i="2"/>
  <c r="K236" i="2"/>
  <c r="K140" i="2"/>
  <c r="K152" i="2"/>
  <c r="K88" i="2"/>
  <c r="F130" i="2"/>
  <c r="K166" i="2"/>
  <c r="K188" i="2"/>
  <c r="F206" i="2"/>
  <c r="J206" i="2" s="1"/>
  <c r="K242" i="2"/>
  <c r="F284" i="2"/>
  <c r="J284" i="2" s="1"/>
  <c r="K302" i="2"/>
  <c r="K288" i="2"/>
  <c r="F304" i="2"/>
  <c r="J304" i="2" s="1"/>
  <c r="F290" i="2"/>
  <c r="K308" i="2"/>
  <c r="K310" i="2"/>
  <c r="F316" i="2"/>
  <c r="K330" i="2"/>
  <c r="K344" i="2"/>
  <c r="K368" i="2"/>
  <c r="K362" i="2"/>
  <c r="K348" i="2"/>
  <c r="K336" i="2"/>
  <c r="K380" i="2"/>
  <c r="F416" i="2"/>
  <c r="K424" i="2"/>
  <c r="F428" i="2"/>
  <c r="M84" i="2"/>
  <c r="L84" i="2" s="1"/>
  <c r="E94" i="4"/>
  <c r="E96" i="4"/>
  <c r="G96" i="4" s="1"/>
  <c r="E90" i="4"/>
  <c r="G90" i="4" s="1"/>
  <c r="E92" i="4"/>
  <c r="G92" i="4" s="1"/>
  <c r="K436" i="2"/>
  <c r="E86" i="4"/>
  <c r="G86" i="4" s="1"/>
  <c r="E88" i="4"/>
  <c r="G88" i="4" s="1"/>
  <c r="E82" i="4"/>
  <c r="G82" i="4" s="1"/>
  <c r="E84" i="4"/>
  <c r="G84" i="4" s="1"/>
  <c r="E78" i="4"/>
  <c r="G78" i="4" s="1"/>
  <c r="E80" i="4"/>
  <c r="G80" i="4" s="1"/>
  <c r="E74" i="4"/>
  <c r="G74" i="4" s="1"/>
  <c r="E76" i="4"/>
  <c r="G76" i="4" s="1"/>
  <c r="E70" i="4"/>
  <c r="G70" i="4" s="1"/>
  <c r="E72" i="4"/>
  <c r="G72" i="4" s="1"/>
  <c r="E66" i="4"/>
  <c r="G66" i="4" s="1"/>
  <c r="E68" i="4"/>
  <c r="G68" i="4" s="1"/>
  <c r="F56" i="3"/>
  <c r="K56" i="3"/>
  <c r="E206" i="3"/>
  <c r="G206" i="3" s="1"/>
  <c r="E208" i="3"/>
  <c r="E62" i="4"/>
  <c r="E64" i="4"/>
  <c r="G64" i="4" s="1"/>
  <c r="E202" i="3"/>
  <c r="E204" i="3"/>
  <c r="G204" i="3" s="1"/>
  <c r="E198" i="3"/>
  <c r="G198" i="3" s="1"/>
  <c r="E200" i="3"/>
  <c r="G200" i="3" s="1"/>
  <c r="E194" i="3"/>
  <c r="E196" i="3"/>
  <c r="G196" i="3" s="1"/>
  <c r="E58" i="4"/>
  <c r="G58" i="4" s="1"/>
  <c r="E52" i="4"/>
  <c r="G52" i="4" s="1"/>
  <c r="E60" i="4"/>
  <c r="G60" i="4" s="1"/>
  <c r="E54" i="4"/>
  <c r="G54" i="4" s="1"/>
  <c r="E48" i="4"/>
  <c r="G48" i="4" s="1"/>
  <c r="E56" i="4"/>
  <c r="G56" i="4" s="1"/>
  <c r="E50" i="4"/>
  <c r="G50" i="4" s="1"/>
  <c r="E192" i="3"/>
  <c r="G192" i="3" s="1"/>
  <c r="E188" i="3"/>
  <c r="G188" i="3" s="1"/>
  <c r="E190" i="3"/>
  <c r="G190" i="3" s="1"/>
  <c r="E184" i="3"/>
  <c r="E186" i="3"/>
  <c r="G186" i="3" s="1"/>
  <c r="E180" i="3"/>
  <c r="E182" i="3"/>
  <c r="G182" i="3" s="1"/>
  <c r="E176" i="3"/>
  <c r="E178" i="3"/>
  <c r="G178" i="3" s="1"/>
  <c r="E44" i="4"/>
  <c r="G44" i="4" s="1"/>
  <c r="E46" i="4"/>
  <c r="G46" i="4" s="1"/>
  <c r="E174" i="3"/>
  <c r="G174" i="3" s="1"/>
  <c r="E40" i="4"/>
  <c r="E42" i="4"/>
  <c r="G42" i="4" s="1"/>
  <c r="E170" i="3"/>
  <c r="G170" i="3" s="1"/>
  <c r="E172" i="3"/>
  <c r="G172" i="3" s="1"/>
  <c r="E166" i="3"/>
  <c r="E168" i="3"/>
  <c r="G168" i="3" s="1"/>
  <c r="E162" i="3"/>
  <c r="G162" i="3" s="1"/>
  <c r="E164" i="3"/>
  <c r="G164" i="3" s="1"/>
  <c r="O450" i="4"/>
  <c r="E158" i="3"/>
  <c r="G158" i="3" s="1"/>
  <c r="E160" i="3"/>
  <c r="G160" i="3" s="1"/>
  <c r="E154" i="3"/>
  <c r="G154" i="3" s="1"/>
  <c r="E156" i="3"/>
  <c r="G156" i="3" s="1"/>
  <c r="E150" i="3"/>
  <c r="G150" i="3" s="1"/>
  <c r="E152" i="3"/>
  <c r="G152" i="3" s="1"/>
  <c r="E142" i="3"/>
  <c r="G142" i="3" s="1"/>
  <c r="E146" i="3"/>
  <c r="G146" i="3" s="1"/>
  <c r="E148" i="3"/>
  <c r="G148" i="3" s="1"/>
  <c r="E144" i="3"/>
  <c r="G144" i="3" s="1"/>
  <c r="E138" i="3"/>
  <c r="G138" i="3" s="1"/>
  <c r="E140" i="3"/>
  <c r="G140" i="3" s="1"/>
  <c r="E134" i="3"/>
  <c r="G134" i="3" s="1"/>
  <c r="E136" i="3"/>
  <c r="G136" i="3" s="1"/>
  <c r="E36" i="4"/>
  <c r="G36" i="4" s="1"/>
  <c r="E38" i="4"/>
  <c r="G38" i="4" s="1"/>
  <c r="E132" i="3"/>
  <c r="G132" i="3" s="1"/>
  <c r="E32" i="4"/>
  <c r="G32" i="4" s="1"/>
  <c r="E34" i="4"/>
  <c r="G34" i="4" s="1"/>
  <c r="E128" i="3"/>
  <c r="G128" i="3" s="1"/>
  <c r="E130" i="3"/>
  <c r="G130" i="3" s="1"/>
  <c r="E124" i="3"/>
  <c r="G124" i="3" s="1"/>
  <c r="E126" i="3"/>
  <c r="G126" i="3" s="1"/>
  <c r="E120" i="3"/>
  <c r="G120" i="3" s="1"/>
  <c r="E122" i="3"/>
  <c r="G122" i="3" s="1"/>
  <c r="E116" i="3"/>
  <c r="G116" i="3" s="1"/>
  <c r="E118" i="3"/>
  <c r="G118" i="3" s="1"/>
  <c r="O440" i="4"/>
  <c r="O452" i="4"/>
  <c r="N440" i="3"/>
  <c r="N430" i="3"/>
  <c r="O444" i="3"/>
  <c r="O462" i="4"/>
  <c r="O464" i="4"/>
  <c r="O482" i="4"/>
  <c r="E112" i="3"/>
  <c r="G112" i="3" s="1"/>
  <c r="E114" i="3"/>
  <c r="G114" i="3" s="1"/>
  <c r="N434" i="3"/>
  <c r="O448" i="3"/>
  <c r="N460" i="3"/>
  <c r="N464" i="3"/>
  <c r="O446" i="4"/>
  <c r="O470" i="4"/>
  <c r="V44" i="5"/>
  <c r="O476" i="4"/>
  <c r="N422" i="3"/>
  <c r="O442" i="3"/>
  <c r="N462" i="3"/>
  <c r="O458" i="4"/>
  <c r="O488" i="4"/>
  <c r="O434" i="4"/>
  <c r="O494" i="4"/>
  <c r="E108" i="3"/>
  <c r="G108" i="3" s="1"/>
  <c r="E110" i="3"/>
  <c r="G110" i="3" s="1"/>
  <c r="E104" i="3"/>
  <c r="G104" i="3" s="1"/>
  <c r="E106" i="3"/>
  <c r="G106" i="3" s="1"/>
  <c r="N412" i="3"/>
  <c r="O432" i="3"/>
  <c r="N468" i="3"/>
  <c r="N416" i="3"/>
  <c r="O424" i="3"/>
  <c r="N454" i="3"/>
  <c r="N458" i="3"/>
  <c r="N472" i="3"/>
  <c r="N476" i="3"/>
  <c r="N480" i="3"/>
  <c r="N466" i="3"/>
  <c r="N470" i="3"/>
  <c r="O414" i="3"/>
  <c r="O426" i="3"/>
  <c r="N452" i="3"/>
  <c r="N474" i="3"/>
  <c r="N478" i="3"/>
  <c r="E102" i="3"/>
  <c r="G102" i="3" s="1"/>
  <c r="E28" i="4"/>
  <c r="E30" i="4"/>
  <c r="G30" i="4" s="1"/>
  <c r="N438" i="2"/>
  <c r="N466" i="2"/>
  <c r="N474" i="2"/>
  <c r="N452" i="2"/>
  <c r="N494" i="2"/>
  <c r="K190" i="2"/>
  <c r="F152" i="2"/>
  <c r="F214" i="2"/>
  <c r="J214" i="2" s="1"/>
  <c r="K212" i="2"/>
  <c r="K416" i="2"/>
  <c r="K206" i="2"/>
  <c r="F166" i="2"/>
  <c r="F210" i="2"/>
  <c r="J210" i="2" s="1"/>
  <c r="K194" i="2"/>
  <c r="F268" i="2"/>
  <c r="K216" i="2"/>
  <c r="K250" i="2"/>
  <c r="K16" i="2"/>
  <c r="F250" i="2"/>
  <c r="J250" i="2" s="1"/>
  <c r="F120" i="2"/>
  <c r="K220" i="2"/>
  <c r="F336" i="2"/>
  <c r="F70" i="2"/>
  <c r="F310" i="2"/>
  <c r="K318" i="2"/>
  <c r="F330" i="2"/>
  <c r="F382" i="2"/>
  <c r="J382" i="2" s="1"/>
  <c r="N456" i="2"/>
  <c r="N476" i="2"/>
  <c r="K36" i="2"/>
  <c r="K54" i="2"/>
  <c r="F58" i="2"/>
  <c r="K112" i="2"/>
  <c r="F138" i="2"/>
  <c r="K160" i="2"/>
  <c r="F186" i="2"/>
  <c r="J186" i="2" s="1"/>
  <c r="F216" i="2"/>
  <c r="J216" i="2" s="1"/>
  <c r="F362" i="2"/>
  <c r="F394" i="2"/>
  <c r="J394" i="2" s="1"/>
  <c r="N470" i="2"/>
  <c r="N484" i="2"/>
  <c r="N488" i="2"/>
  <c r="O502" i="2"/>
  <c r="F92" i="2"/>
  <c r="J92" i="2" s="1"/>
  <c r="F158" i="2"/>
  <c r="F264" i="2"/>
  <c r="J264" i="2" s="1"/>
  <c r="F380" i="2"/>
  <c r="F384" i="2"/>
  <c r="J384" i="2" s="1"/>
  <c r="N448" i="2"/>
  <c r="K10" i="2"/>
  <c r="K28" i="2"/>
  <c r="K38" i="2"/>
  <c r="F42" i="2"/>
  <c r="J42" i="2" s="1"/>
  <c r="K162" i="2"/>
  <c r="F242" i="2"/>
  <c r="F318" i="2"/>
  <c r="J318" i="2" s="1"/>
  <c r="K332" i="2"/>
  <c r="N458" i="2"/>
  <c r="N492" i="2"/>
  <c r="E98" i="3"/>
  <c r="G98" i="3" s="1"/>
  <c r="E100" i="3"/>
  <c r="G100" i="3" s="1"/>
  <c r="E94" i="3"/>
  <c r="G94" i="3" s="1"/>
  <c r="E96" i="3"/>
  <c r="G96" i="3" s="1"/>
  <c r="E90" i="3"/>
  <c r="G90" i="3" s="1"/>
  <c r="E92" i="3"/>
  <c r="G92" i="3" s="1"/>
  <c r="K24" i="2"/>
  <c r="K82" i="2"/>
  <c r="F116" i="2"/>
  <c r="J116" i="2" s="1"/>
  <c r="K142" i="2"/>
  <c r="F188" i="2"/>
  <c r="F192" i="2"/>
  <c r="J192" i="2" s="1"/>
  <c r="F262" i="2"/>
  <c r="F294" i="2"/>
  <c r="J294" i="2" s="1"/>
  <c r="F302" i="2"/>
  <c r="F338" i="2"/>
  <c r="J338" i="2" s="1"/>
  <c r="F344" i="2"/>
  <c r="F376" i="2"/>
  <c r="J376" i="2" s="1"/>
  <c r="F408" i="2"/>
  <c r="J408" i="2" s="1"/>
  <c r="G440" i="2"/>
  <c r="N442" i="2"/>
  <c r="N454" i="2"/>
  <c r="N460" i="2"/>
  <c r="N472" i="2"/>
  <c r="N478" i="2"/>
  <c r="N490" i="2"/>
  <c r="N496" i="2"/>
  <c r="K52" i="2"/>
  <c r="K20" i="2"/>
  <c r="F28" i="2"/>
  <c r="J28" i="2" s="1"/>
  <c r="K30" i="2"/>
  <c r="F38" i="2"/>
  <c r="J38" i="2" s="1"/>
  <c r="K42" i="2"/>
  <c r="K78" i="2"/>
  <c r="F150" i="2"/>
  <c r="J150" i="2" s="1"/>
  <c r="F162" i="2"/>
  <c r="J162" i="2" s="1"/>
  <c r="F164" i="2"/>
  <c r="J164" i="2" s="1"/>
  <c r="F208" i="2"/>
  <c r="J208" i="2" s="1"/>
  <c r="F236" i="2"/>
  <c r="F256" i="2"/>
  <c r="K264" i="2"/>
  <c r="K326" i="2"/>
  <c r="F368" i="2"/>
  <c r="F392" i="2"/>
  <c r="J392" i="2" s="1"/>
  <c r="K394" i="2"/>
  <c r="N446" i="2"/>
  <c r="N464" i="2"/>
  <c r="N482" i="2"/>
  <c r="N500" i="2"/>
  <c r="F114" i="2"/>
  <c r="K130" i="2"/>
  <c r="K186" i="2"/>
  <c r="K260" i="2"/>
  <c r="K240" i="2"/>
  <c r="K294" i="2"/>
  <c r="K338" i="2"/>
  <c r="K350" i="2"/>
  <c r="K18" i="2"/>
  <c r="F94" i="2"/>
  <c r="F142" i="2"/>
  <c r="J142" i="2" s="1"/>
  <c r="K164" i="2"/>
  <c r="F172" i="2"/>
  <c r="J172" i="2" s="1"/>
  <c r="K184" i="2"/>
  <c r="F194" i="2"/>
  <c r="J194" i="2" s="1"/>
  <c r="K208" i="2"/>
  <c r="F348" i="2"/>
  <c r="K392" i="2"/>
  <c r="F406" i="2"/>
  <c r="J406" i="2" s="1"/>
  <c r="F14" i="2"/>
  <c r="K136" i="2"/>
  <c r="F156" i="2"/>
  <c r="K272" i="2"/>
  <c r="F272" i="2"/>
  <c r="K388" i="2"/>
  <c r="F388" i="2"/>
  <c r="F8" i="2"/>
  <c r="F6" i="2"/>
  <c r="K26" i="2"/>
  <c r="K134" i="2"/>
  <c r="F72" i="2"/>
  <c r="F76" i="2"/>
  <c r="K76" i="2"/>
  <c r="K90" i="2"/>
  <c r="K364" i="2"/>
  <c r="F364" i="2"/>
  <c r="K396" i="2"/>
  <c r="F396" i="2"/>
  <c r="K56" i="2"/>
  <c r="K32" i="2"/>
  <c r="F34" i="2"/>
  <c r="K40" i="2"/>
  <c r="F50" i="2"/>
  <c r="F56" i="2"/>
  <c r="F128" i="2"/>
  <c r="F12" i="2"/>
  <c r="K22" i="2"/>
  <c r="K66" i="2"/>
  <c r="F90" i="2"/>
  <c r="K300" i="2"/>
  <c r="F300" i="2"/>
  <c r="K374" i="2"/>
  <c r="F374" i="2"/>
  <c r="O444" i="2"/>
  <c r="N444" i="2"/>
  <c r="O462" i="2"/>
  <c r="N462" i="2"/>
  <c r="O480" i="2"/>
  <c r="N480" i="2"/>
  <c r="O498" i="2"/>
  <c r="N498" i="2"/>
  <c r="K86" i="2"/>
  <c r="F110" i="2"/>
  <c r="K110" i="2"/>
  <c r="K234" i="2"/>
  <c r="K60" i="2"/>
  <c r="K154" i="2"/>
  <c r="F154" i="2"/>
  <c r="K370" i="2"/>
  <c r="F370" i="2"/>
  <c r="K74" i="2"/>
  <c r="F74" i="2"/>
  <c r="K172" i="2"/>
  <c r="K176" i="2"/>
  <c r="K244" i="2"/>
  <c r="K286" i="2"/>
  <c r="K306" i="2"/>
  <c r="K408" i="2"/>
  <c r="K170" i="2"/>
  <c r="K192" i="2"/>
  <c r="K248" i="2"/>
  <c r="K290" i="2"/>
  <c r="K316" i="2"/>
  <c r="K376" i="2"/>
  <c r="K382" i="2"/>
  <c r="K144" i="2"/>
  <c r="F174" i="2"/>
  <c r="J174" i="2" s="1"/>
  <c r="F190" i="2"/>
  <c r="J190" i="2" s="1"/>
  <c r="F260" i="2"/>
  <c r="J260" i="2" s="1"/>
  <c r="K284" i="2"/>
  <c r="K304" i="2"/>
  <c r="F308" i="2"/>
  <c r="F326" i="2"/>
  <c r="J326" i="2" s="1"/>
  <c r="F332" i="2"/>
  <c r="J332" i="2" s="1"/>
  <c r="F350" i="2"/>
  <c r="J350" i="2" s="1"/>
  <c r="K406" i="2"/>
  <c r="N450" i="2"/>
  <c r="N468" i="2"/>
  <c r="N486" i="2"/>
  <c r="N506" i="2"/>
  <c r="N504" i="2"/>
  <c r="F140" i="2"/>
  <c r="F176" i="2"/>
  <c r="J176" i="2" s="1"/>
  <c r="F286" i="2"/>
  <c r="J286" i="2" s="1"/>
  <c r="F292" i="2"/>
  <c r="J292" i="2" s="1"/>
  <c r="F306" i="2"/>
  <c r="J306" i="2" s="1"/>
  <c r="F312" i="2"/>
  <c r="J312" i="2" s="1"/>
  <c r="F88" i="2"/>
  <c r="K252" i="2"/>
  <c r="F252" i="2"/>
  <c r="F80" i="2"/>
  <c r="J80" i="2" s="1"/>
  <c r="F118" i="2"/>
  <c r="K258" i="2"/>
  <c r="F258" i="2"/>
  <c r="F10" i="2"/>
  <c r="J10" i="2" s="1"/>
  <c r="F22" i="2"/>
  <c r="J22" i="2" s="1"/>
  <c r="F36" i="2"/>
  <c r="J36" i="2" s="1"/>
  <c r="F40" i="2"/>
  <c r="J40" i="2" s="1"/>
  <c r="F134" i="2"/>
  <c r="J134" i="2" s="1"/>
  <c r="K92" i="2"/>
  <c r="K116" i="2"/>
  <c r="K150" i="2"/>
  <c r="F168" i="2"/>
  <c r="J168" i="2" s="1"/>
  <c r="K174" i="2"/>
  <c r="F178" i="2"/>
  <c r="J178" i="2" s="1"/>
  <c r="K246" i="2"/>
  <c r="F246" i="2"/>
  <c r="F16" i="2"/>
  <c r="J16" i="2" s="1"/>
  <c r="F26" i="2"/>
  <c r="J26" i="2" s="1"/>
  <c r="F32" i="2"/>
  <c r="J32" i="2" s="1"/>
  <c r="F52" i="2"/>
  <c r="J52" i="2" s="1"/>
  <c r="F86" i="2"/>
  <c r="F112" i="2"/>
  <c r="J112" i="2" s="1"/>
  <c r="F136" i="2"/>
  <c r="K80" i="2"/>
  <c r="K128" i="2"/>
  <c r="K156" i="2"/>
  <c r="K168" i="2"/>
  <c r="K178" i="2"/>
  <c r="F320" i="2"/>
  <c r="J320" i="2" s="1"/>
  <c r="K328" i="2"/>
  <c r="F342" i="2"/>
  <c r="J342" i="2" s="1"/>
  <c r="K346" i="2"/>
  <c r="F356" i="2"/>
  <c r="J356" i="2" s="1"/>
  <c r="K366" i="2"/>
  <c r="F378" i="2"/>
  <c r="J378" i="2" s="1"/>
  <c r="K384" i="2"/>
  <c r="F404" i="2"/>
  <c r="J404" i="2" s="1"/>
  <c r="K210" i="2"/>
  <c r="F212" i="2"/>
  <c r="J212" i="2" s="1"/>
  <c r="K214" i="2"/>
  <c r="K218" i="2"/>
  <c r="F220" i="2"/>
  <c r="J220" i="2" s="1"/>
  <c r="K232" i="2"/>
  <c r="F234" i="2"/>
  <c r="K238" i="2"/>
  <c r="F240" i="2"/>
  <c r="J240" i="2" s="1"/>
  <c r="F266" i="2"/>
  <c r="F270" i="2"/>
  <c r="J270" i="2" s="1"/>
  <c r="F288" i="2"/>
  <c r="F426" i="2"/>
  <c r="K426" i="2"/>
  <c r="F314" i="2"/>
  <c r="J314" i="2" s="1"/>
  <c r="K320" i="2"/>
  <c r="F334" i="2"/>
  <c r="J334" i="2" s="1"/>
  <c r="K342" i="2"/>
  <c r="F352" i="2"/>
  <c r="J352" i="2" s="1"/>
  <c r="K356" i="2"/>
  <c r="F372" i="2"/>
  <c r="J372" i="2" s="1"/>
  <c r="K378" i="2"/>
  <c r="K404" i="2"/>
  <c r="F422" i="2"/>
  <c r="K422" i="2"/>
  <c r="F218" i="2"/>
  <c r="J218" i="2" s="1"/>
  <c r="F232" i="2"/>
  <c r="J232" i="2" s="1"/>
  <c r="F238" i="2"/>
  <c r="J238" i="2" s="1"/>
  <c r="K412" i="2"/>
  <c r="F412" i="2"/>
  <c r="J412" i="2" s="1"/>
  <c r="F414" i="2"/>
  <c r="J414" i="2" s="1"/>
  <c r="K414" i="2"/>
  <c r="F420" i="2"/>
  <c r="J420" i="2" s="1"/>
  <c r="K420" i="2"/>
  <c r="K428" i="2"/>
  <c r="K270" i="2"/>
  <c r="K292" i="2"/>
  <c r="K312" i="2"/>
  <c r="K314" i="2"/>
  <c r="F328" i="2"/>
  <c r="J328" i="2" s="1"/>
  <c r="K334" i="2"/>
  <c r="F346" i="2"/>
  <c r="J346" i="2" s="1"/>
  <c r="K352" i="2"/>
  <c r="F366" i="2"/>
  <c r="J366" i="2" s="1"/>
  <c r="K372" i="2"/>
  <c r="K418" i="2"/>
  <c r="F418" i="2"/>
  <c r="J418" i="2" s="1"/>
  <c r="F430" i="2"/>
  <c r="K430" i="2"/>
  <c r="G438" i="2"/>
  <c r="J438" i="2" s="1"/>
  <c r="F446" i="2"/>
  <c r="J446" i="2" s="1"/>
  <c r="K446" i="2"/>
  <c r="F464" i="2"/>
  <c r="J464" i="2" s="1"/>
  <c r="K464" i="2"/>
  <c r="F482" i="2"/>
  <c r="J482" i="2" s="1"/>
  <c r="K482" i="2"/>
  <c r="F500" i="2"/>
  <c r="J500" i="2" s="1"/>
  <c r="K500" i="2"/>
  <c r="F424" i="2"/>
  <c r="F448" i="2"/>
  <c r="K448" i="2"/>
  <c r="K456" i="2"/>
  <c r="F456" i="2"/>
  <c r="F466" i="2"/>
  <c r="K466" i="2"/>
  <c r="K474" i="2"/>
  <c r="F474" i="2"/>
  <c r="F484" i="2"/>
  <c r="K484" i="2"/>
  <c r="K492" i="2"/>
  <c r="F492" i="2"/>
  <c r="F502" i="2"/>
  <c r="K502" i="2"/>
  <c r="F440" i="2"/>
  <c r="N440" i="2"/>
  <c r="G448" i="2"/>
  <c r="G456" i="2"/>
  <c r="F458" i="2"/>
  <c r="J458" i="2" s="1"/>
  <c r="K458" i="2"/>
  <c r="G466" i="2"/>
  <c r="G474" i="2"/>
  <c r="F476" i="2"/>
  <c r="J476" i="2" s="1"/>
  <c r="K476" i="2"/>
  <c r="G484" i="2"/>
  <c r="G492" i="2"/>
  <c r="F494" i="2"/>
  <c r="J494" i="2" s="1"/>
  <c r="K494" i="2"/>
  <c r="G502" i="2"/>
  <c r="K438" i="2"/>
  <c r="F442" i="2"/>
  <c r="K442" i="2"/>
  <c r="K450" i="2"/>
  <c r="F450" i="2"/>
  <c r="F460" i="2"/>
  <c r="K460" i="2"/>
  <c r="K468" i="2"/>
  <c r="F468" i="2"/>
  <c r="F478" i="2"/>
  <c r="K478" i="2"/>
  <c r="K486" i="2"/>
  <c r="F486" i="2"/>
  <c r="F496" i="2"/>
  <c r="K496" i="2"/>
  <c r="K504" i="2"/>
  <c r="F504" i="2"/>
  <c r="J504" i="2" s="1"/>
  <c r="F436" i="2"/>
  <c r="G442" i="2"/>
  <c r="G450" i="2"/>
  <c r="F452" i="2"/>
  <c r="J452" i="2" s="1"/>
  <c r="K452" i="2"/>
  <c r="G460" i="2"/>
  <c r="G468" i="2"/>
  <c r="F470" i="2"/>
  <c r="J470" i="2" s="1"/>
  <c r="K470" i="2"/>
  <c r="G478" i="2"/>
  <c r="G486" i="2"/>
  <c r="F488" i="2"/>
  <c r="J488" i="2" s="1"/>
  <c r="K488" i="2"/>
  <c r="G496" i="2"/>
  <c r="F506" i="2"/>
  <c r="J506" i="2" s="1"/>
  <c r="K506" i="2"/>
  <c r="K444" i="2"/>
  <c r="F444" i="2"/>
  <c r="J444" i="2" s="1"/>
  <c r="F454" i="2"/>
  <c r="J454" i="2" s="1"/>
  <c r="K454" i="2"/>
  <c r="K462" i="2"/>
  <c r="F462" i="2"/>
  <c r="J462" i="2" s="1"/>
  <c r="F472" i="2"/>
  <c r="J472" i="2" s="1"/>
  <c r="K472" i="2"/>
  <c r="K480" i="2"/>
  <c r="F480" i="2"/>
  <c r="J480" i="2" s="1"/>
  <c r="F490" i="2"/>
  <c r="J490" i="2" s="1"/>
  <c r="K490" i="2"/>
  <c r="K498" i="2"/>
  <c r="F498" i="2"/>
  <c r="J498" i="2" s="1"/>
  <c r="E480" i="3"/>
  <c r="E470" i="3"/>
  <c r="E462" i="3"/>
  <c r="E478" i="3"/>
  <c r="E468" i="3"/>
  <c r="E454" i="3"/>
  <c r="E448" i="3"/>
  <c r="E442" i="3"/>
  <c r="E436" i="3"/>
  <c r="E430" i="3"/>
  <c r="E424" i="3"/>
  <c r="E418" i="3"/>
  <c r="E412" i="3"/>
  <c r="E84" i="3"/>
  <c r="G84" i="3" s="1"/>
  <c r="E78" i="3"/>
  <c r="G78" i="3" s="1"/>
  <c r="E72" i="3"/>
  <c r="G72" i="3" s="1"/>
  <c r="E456" i="3"/>
  <c r="E438" i="3"/>
  <c r="E428" i="3"/>
  <c r="E432" i="3"/>
  <c r="E422" i="3"/>
  <c r="E76" i="3"/>
  <c r="G76" i="3" s="1"/>
  <c r="E68" i="3"/>
  <c r="G68" i="3" s="1"/>
  <c r="E62" i="3"/>
  <c r="G62" i="3" s="1"/>
  <c r="E54" i="3"/>
  <c r="G54" i="3" s="1"/>
  <c r="E48" i="3"/>
  <c r="G48" i="3" s="1"/>
  <c r="E42" i="3"/>
  <c r="G42" i="3" s="1"/>
  <c r="E36" i="3"/>
  <c r="G36" i="3" s="1"/>
  <c r="E30" i="3"/>
  <c r="G30" i="3" s="1"/>
  <c r="E24" i="3"/>
  <c r="G24" i="3" s="1"/>
  <c r="E18" i="3"/>
  <c r="G18" i="3" s="1"/>
  <c r="E12" i="3"/>
  <c r="G12" i="3" s="1"/>
  <c r="E6" i="3"/>
  <c r="G6" i="3" s="1"/>
  <c r="E426" i="3"/>
  <c r="E416" i="3"/>
  <c r="E80" i="3"/>
  <c r="G80" i="3" s="1"/>
  <c r="E472" i="3"/>
  <c r="E466" i="3"/>
  <c r="E464" i="3"/>
  <c r="E452" i="3"/>
  <c r="E446" i="3"/>
  <c r="E420" i="3"/>
  <c r="E476" i="3"/>
  <c r="E474" i="3"/>
  <c r="E460" i="3"/>
  <c r="E450" i="3"/>
  <c r="E440" i="3"/>
  <c r="E414" i="3"/>
  <c r="E458" i="3"/>
  <c r="E444" i="3"/>
  <c r="E434" i="3"/>
  <c r="E82" i="3"/>
  <c r="G82" i="3" s="1"/>
  <c r="E66" i="3"/>
  <c r="G66" i="3" s="1"/>
  <c r="E60" i="3"/>
  <c r="G60" i="3" s="1"/>
  <c r="E52" i="3"/>
  <c r="G52" i="3" s="1"/>
  <c r="E46" i="3"/>
  <c r="G46" i="3" s="1"/>
  <c r="E40" i="3"/>
  <c r="G40" i="3" s="1"/>
  <c r="E34" i="3"/>
  <c r="G34" i="3" s="1"/>
  <c r="E28" i="3"/>
  <c r="G28" i="3" s="1"/>
  <c r="E22" i="3"/>
  <c r="G22" i="3" s="1"/>
  <c r="E16" i="3"/>
  <c r="G16" i="3" s="1"/>
  <c r="E10" i="3"/>
  <c r="G10" i="3" s="1"/>
  <c r="E14" i="3"/>
  <c r="G14" i="3" s="1"/>
  <c r="E32" i="3"/>
  <c r="G32" i="3" s="1"/>
  <c r="E50" i="3"/>
  <c r="G50" i="3" s="1"/>
  <c r="E70" i="3"/>
  <c r="G70" i="3" s="1"/>
  <c r="E86" i="3"/>
  <c r="G86" i="3" s="1"/>
  <c r="E88" i="3"/>
  <c r="G88" i="3" s="1"/>
  <c r="E8" i="3"/>
  <c r="G8" i="3" s="1"/>
  <c r="E26" i="3"/>
  <c r="G26" i="3" s="1"/>
  <c r="E44" i="3"/>
  <c r="G44" i="3" s="1"/>
  <c r="E64" i="3"/>
  <c r="G64" i="3" s="1"/>
  <c r="E74" i="3"/>
  <c r="G74" i="3" s="1"/>
  <c r="E20" i="3"/>
  <c r="G20" i="3" s="1"/>
  <c r="E38" i="3"/>
  <c r="G38" i="3" s="1"/>
  <c r="E58" i="3"/>
  <c r="G58" i="3" s="1"/>
  <c r="N418" i="3"/>
  <c r="N428" i="3"/>
  <c r="O438" i="3"/>
  <c r="E496" i="4"/>
  <c r="E490" i="4"/>
  <c r="E484" i="4"/>
  <c r="E478" i="4"/>
  <c r="E472" i="4"/>
  <c r="E466" i="4"/>
  <c r="E460" i="4"/>
  <c r="E454" i="4"/>
  <c r="E448" i="4"/>
  <c r="E442" i="4"/>
  <c r="E436" i="4"/>
  <c r="E430" i="4"/>
  <c r="E22" i="4"/>
  <c r="G22" i="4" s="1"/>
  <c r="E16" i="4"/>
  <c r="G16" i="4" s="1"/>
  <c r="E10" i="4"/>
  <c r="G10" i="4" s="1"/>
  <c r="E498" i="4"/>
  <c r="E492" i="4"/>
  <c r="E486" i="4"/>
  <c r="E480" i="4"/>
  <c r="E474" i="4"/>
  <c r="E468" i="4"/>
  <c r="E462" i="4"/>
  <c r="E456" i="4"/>
  <c r="E450" i="4"/>
  <c r="E444" i="4"/>
  <c r="E438" i="4"/>
  <c r="E432" i="4"/>
  <c r="E24" i="4"/>
  <c r="G24" i="4" s="1"/>
  <c r="E18" i="4"/>
  <c r="G18" i="4" s="1"/>
  <c r="E12" i="4"/>
  <c r="G12" i="4" s="1"/>
  <c r="E6" i="4"/>
  <c r="G6" i="4" s="1"/>
  <c r="E494" i="4"/>
  <c r="E488" i="4"/>
  <c r="E482" i="4"/>
  <c r="E476" i="4"/>
  <c r="E470" i="4"/>
  <c r="E464" i="4"/>
  <c r="E458" i="4"/>
  <c r="E452" i="4"/>
  <c r="E446" i="4"/>
  <c r="E440" i="4"/>
  <c r="E434" i="4"/>
  <c r="E26" i="4"/>
  <c r="G26" i="4" s="1"/>
  <c r="E20" i="4"/>
  <c r="G20" i="4" s="1"/>
  <c r="E14" i="4"/>
  <c r="G14" i="4" s="1"/>
  <c r="E8" i="4"/>
  <c r="G8" i="4" s="1"/>
  <c r="O450" i="3"/>
  <c r="N450" i="3"/>
  <c r="O438" i="4"/>
  <c r="N432" i="4"/>
  <c r="O432" i="4"/>
  <c r="O420" i="3"/>
  <c r="N436" i="3"/>
  <c r="N446" i="3"/>
  <c r="N436" i="4"/>
  <c r="O436" i="4"/>
  <c r="O456" i="3"/>
  <c r="N456" i="3"/>
  <c r="N444" i="4"/>
  <c r="O444" i="4"/>
  <c r="N448" i="4"/>
  <c r="O448" i="4"/>
  <c r="O460" i="4"/>
  <c r="O456" i="4"/>
  <c r="O468" i="4"/>
  <c r="O430" i="4"/>
  <c r="O442" i="4"/>
  <c r="O454" i="4"/>
  <c r="O466" i="4"/>
  <c r="O474" i="4"/>
  <c r="O480" i="4"/>
  <c r="O486" i="4"/>
  <c r="O490" i="4"/>
  <c r="N490" i="4"/>
  <c r="O472" i="4"/>
  <c r="N472" i="4"/>
  <c r="O478" i="4"/>
  <c r="N478" i="4"/>
  <c r="O484" i="4"/>
  <c r="N484" i="4"/>
  <c r="O492" i="4"/>
  <c r="O498" i="4"/>
  <c r="N496" i="4"/>
  <c r="K118" i="4" l="1"/>
  <c r="F118" i="4"/>
  <c r="J118" i="4" s="1"/>
  <c r="G120" i="4"/>
  <c r="F120" i="4"/>
  <c r="K120" i="4"/>
  <c r="F114" i="4"/>
  <c r="G114" i="4"/>
  <c r="G116" i="4"/>
  <c r="F116" i="4"/>
  <c r="K116" i="4"/>
  <c r="G110" i="4"/>
  <c r="J110" i="4" s="1"/>
  <c r="K110" i="4"/>
  <c r="G112" i="4"/>
  <c r="F112" i="4"/>
  <c r="K112" i="4"/>
  <c r="G106" i="4"/>
  <c r="J106" i="4" s="1"/>
  <c r="K106" i="4"/>
  <c r="G108" i="4"/>
  <c r="F108" i="4"/>
  <c r="K108" i="4"/>
  <c r="K102" i="4"/>
  <c r="F102" i="4"/>
  <c r="J102" i="4" s="1"/>
  <c r="K104" i="4"/>
  <c r="G104" i="4"/>
  <c r="F104" i="4"/>
  <c r="K98" i="4"/>
  <c r="M98" i="4" s="1"/>
  <c r="F98" i="4"/>
  <c r="J98" i="4" s="1"/>
  <c r="K100" i="4"/>
  <c r="G100" i="4"/>
  <c r="F100" i="4"/>
  <c r="F94" i="4"/>
  <c r="G94" i="4"/>
  <c r="F62" i="4"/>
  <c r="G62" i="4"/>
  <c r="F28" i="4"/>
  <c r="G28" i="4"/>
  <c r="F40" i="4"/>
  <c r="G40" i="4"/>
  <c r="F202" i="3"/>
  <c r="G202" i="3"/>
  <c r="K208" i="3"/>
  <c r="G208" i="3"/>
  <c r="K184" i="3"/>
  <c r="G184" i="3"/>
  <c r="K194" i="3"/>
  <c r="G194" i="3"/>
  <c r="F180" i="3"/>
  <c r="G180" i="3"/>
  <c r="F176" i="3"/>
  <c r="G176" i="3"/>
  <c r="F166" i="3"/>
  <c r="G166" i="3"/>
  <c r="K102" i="3"/>
  <c r="K128" i="3"/>
  <c r="K104" i="3"/>
  <c r="F124" i="3"/>
  <c r="J124" i="3" s="1"/>
  <c r="F112" i="3"/>
  <c r="J112" i="3" s="1"/>
  <c r="F120" i="3"/>
  <c r="J120" i="3" s="1"/>
  <c r="F94" i="3"/>
  <c r="J94" i="3" s="1"/>
  <c r="F132" i="3"/>
  <c r="J132" i="3" s="1"/>
  <c r="J248" i="2"/>
  <c r="M248" i="2" s="1"/>
  <c r="L248" i="2" s="1"/>
  <c r="J82" i="2"/>
  <c r="M82" i="2" s="1"/>
  <c r="L82" i="2" s="1"/>
  <c r="J130" i="2"/>
  <c r="M130" i="2" s="1"/>
  <c r="O130" i="2" s="1"/>
  <c r="J160" i="2"/>
  <c r="M160" i="2" s="1"/>
  <c r="L160" i="2" s="1"/>
  <c r="J18" i="2"/>
  <c r="M18" i="2" s="1"/>
  <c r="L18" i="2" s="1"/>
  <c r="J54" i="2"/>
  <c r="M54" i="2" s="1"/>
  <c r="J144" i="2"/>
  <c r="M144" i="2" s="1"/>
  <c r="J60" i="2"/>
  <c r="M60" i="2" s="1"/>
  <c r="N60" i="2" s="1"/>
  <c r="J170" i="2"/>
  <c r="M170" i="2" s="1"/>
  <c r="L170" i="2" s="1"/>
  <c r="J184" i="2"/>
  <c r="M184" i="2" s="1"/>
  <c r="L184" i="2" s="1"/>
  <c r="J72" i="2"/>
  <c r="M72" i="2" s="1"/>
  <c r="L72" i="2" s="1"/>
  <c r="J78" i="2"/>
  <c r="M78" i="2" s="1"/>
  <c r="L78" i="2" s="1"/>
  <c r="J290" i="2"/>
  <c r="M290" i="2" s="1"/>
  <c r="M420" i="2"/>
  <c r="L420" i="2" s="1"/>
  <c r="J316" i="2"/>
  <c r="M316" i="2" s="1"/>
  <c r="N316" i="2" s="1"/>
  <c r="M394" i="2"/>
  <c r="L394" i="2" s="1"/>
  <c r="M150" i="2"/>
  <c r="L150" i="2" s="1"/>
  <c r="M30" i="2"/>
  <c r="O30" i="2" s="1"/>
  <c r="J416" i="2"/>
  <c r="M416" i="2" s="1"/>
  <c r="L416" i="2" s="1"/>
  <c r="M42" i="2"/>
  <c r="N42" i="2" s="1"/>
  <c r="M418" i="2"/>
  <c r="L418" i="2" s="1"/>
  <c r="J428" i="2"/>
  <c r="M428" i="2" s="1"/>
  <c r="L428" i="2" s="1"/>
  <c r="M92" i="2"/>
  <c r="L92" i="2" s="1"/>
  <c r="M382" i="2"/>
  <c r="N382" i="2" s="1"/>
  <c r="M192" i="2"/>
  <c r="O192" i="2" s="1"/>
  <c r="M304" i="2"/>
  <c r="L304" i="2" s="1"/>
  <c r="M214" i="2"/>
  <c r="L214" i="2" s="1"/>
  <c r="M342" i="2"/>
  <c r="L342" i="2" s="1"/>
  <c r="M80" i="2"/>
  <c r="L80" i="2" s="1"/>
  <c r="M284" i="2"/>
  <c r="L284" i="2" s="1"/>
  <c r="M404" i="2"/>
  <c r="L404" i="2" s="1"/>
  <c r="M208" i="2"/>
  <c r="L208" i="2" s="1"/>
  <c r="M320" i="2"/>
  <c r="L320" i="2" s="1"/>
  <c r="M32" i="2"/>
  <c r="L32" i="2" s="1"/>
  <c r="M414" i="2"/>
  <c r="L414" i="2" s="1"/>
  <c r="M408" i="2"/>
  <c r="L408" i="2" s="1"/>
  <c r="M270" i="2"/>
  <c r="L270" i="2" s="1"/>
  <c r="M116" i="2"/>
  <c r="M412" i="2"/>
  <c r="L412" i="2" s="1"/>
  <c r="M218" i="2"/>
  <c r="L218" i="2" s="1"/>
  <c r="M338" i="2"/>
  <c r="M312" i="2"/>
  <c r="M294" i="2"/>
  <c r="L294" i="2" s="1"/>
  <c r="M52" i="2"/>
  <c r="O52" i="2" s="1"/>
  <c r="M212" i="2"/>
  <c r="L212" i="2" s="1"/>
  <c r="M190" i="2"/>
  <c r="L190" i="2" s="1"/>
  <c r="M352" i="2"/>
  <c r="L352" i="2" s="1"/>
  <c r="M406" i="2"/>
  <c r="L406" i="2" s="1"/>
  <c r="M40" i="2"/>
  <c r="O40" i="2" s="1"/>
  <c r="M292" i="2"/>
  <c r="L292" i="2" s="1"/>
  <c r="M238" i="2"/>
  <c r="L238" i="2" s="1"/>
  <c r="M178" i="2"/>
  <c r="L178" i="2" s="1"/>
  <c r="M174" i="2"/>
  <c r="L174" i="2" s="1"/>
  <c r="M286" i="2"/>
  <c r="O286" i="2" s="1"/>
  <c r="M66" i="2"/>
  <c r="L66" i="2" s="1"/>
  <c r="M264" i="2"/>
  <c r="L264" i="2" s="1"/>
  <c r="M24" i="2"/>
  <c r="L24" i="2" s="1"/>
  <c r="M38" i="2"/>
  <c r="N38" i="2" s="1"/>
  <c r="M244" i="2"/>
  <c r="L244" i="2" s="1"/>
  <c r="M240" i="2"/>
  <c r="L240" i="2" s="1"/>
  <c r="M36" i="2"/>
  <c r="L36" i="2" s="1"/>
  <c r="M210" i="2"/>
  <c r="L210" i="2" s="1"/>
  <c r="M168" i="2"/>
  <c r="L168" i="2" s="1"/>
  <c r="M334" i="2"/>
  <c r="M232" i="2"/>
  <c r="L232" i="2" s="1"/>
  <c r="M176" i="2"/>
  <c r="N176" i="2" s="1"/>
  <c r="M134" i="2"/>
  <c r="L134" i="2" s="1"/>
  <c r="M164" i="2"/>
  <c r="N164" i="2" s="1"/>
  <c r="M28" i="2"/>
  <c r="O28" i="2" s="1"/>
  <c r="M318" i="2"/>
  <c r="L318" i="2" s="1"/>
  <c r="M220" i="2"/>
  <c r="O220" i="2" s="1"/>
  <c r="M16" i="2"/>
  <c r="N16" i="2" s="1"/>
  <c r="M206" i="2"/>
  <c r="N206" i="2" s="1"/>
  <c r="M346" i="2"/>
  <c r="L346" i="2" s="1"/>
  <c r="M384" i="2"/>
  <c r="L384" i="2" s="1"/>
  <c r="M328" i="2"/>
  <c r="L328" i="2" s="1"/>
  <c r="M26" i="2"/>
  <c r="O26" i="2" s="1"/>
  <c r="M350" i="2"/>
  <c r="M260" i="2"/>
  <c r="L260" i="2" s="1"/>
  <c r="M20" i="2"/>
  <c r="L20" i="2" s="1"/>
  <c r="M10" i="2"/>
  <c r="O10" i="2" s="1"/>
  <c r="M250" i="2"/>
  <c r="N250" i="2" s="1"/>
  <c r="M194" i="2"/>
  <c r="N194" i="2" s="1"/>
  <c r="M372" i="2"/>
  <c r="M314" i="2"/>
  <c r="L314" i="2" s="1"/>
  <c r="M306" i="2"/>
  <c r="L306" i="2" s="1"/>
  <c r="M172" i="2"/>
  <c r="N172" i="2" s="1"/>
  <c r="M22" i="2"/>
  <c r="O22" i="2" s="1"/>
  <c r="M392" i="2"/>
  <c r="O392" i="2" s="1"/>
  <c r="M186" i="2"/>
  <c r="L186" i="2" s="1"/>
  <c r="M326" i="2"/>
  <c r="N326" i="2" s="1"/>
  <c r="M142" i="2"/>
  <c r="N142" i="2" s="1"/>
  <c r="M332" i="2"/>
  <c r="N332" i="2" s="1"/>
  <c r="M162" i="2"/>
  <c r="N162" i="2" s="1"/>
  <c r="M112" i="2"/>
  <c r="O112" i="2" s="1"/>
  <c r="M216" i="2"/>
  <c r="L216" i="2" s="1"/>
  <c r="M376" i="2"/>
  <c r="N376" i="2" s="1"/>
  <c r="M366" i="2"/>
  <c r="M378" i="2"/>
  <c r="L378" i="2" s="1"/>
  <c r="M356" i="2"/>
  <c r="K94" i="4"/>
  <c r="K96" i="4"/>
  <c r="M96" i="4" s="1"/>
  <c r="F96" i="4"/>
  <c r="F90" i="4"/>
  <c r="J90" i="4" s="1"/>
  <c r="K90" i="4"/>
  <c r="F92" i="4"/>
  <c r="K92" i="4"/>
  <c r="J436" i="2"/>
  <c r="M436" i="2" s="1"/>
  <c r="K86" i="4"/>
  <c r="M86" i="4" s="1"/>
  <c r="F86" i="4"/>
  <c r="J86" i="4" s="1"/>
  <c r="F88" i="4"/>
  <c r="K88" i="4"/>
  <c r="K82" i="4"/>
  <c r="F82" i="4"/>
  <c r="J82" i="4" s="1"/>
  <c r="K84" i="4"/>
  <c r="F84" i="4"/>
  <c r="F78" i="4"/>
  <c r="J78" i="4" s="1"/>
  <c r="K78" i="4"/>
  <c r="F80" i="4"/>
  <c r="K80" i="4"/>
  <c r="K74" i="4"/>
  <c r="F74" i="4"/>
  <c r="J74" i="4" s="1"/>
  <c r="F76" i="4"/>
  <c r="K76" i="4"/>
  <c r="K70" i="4"/>
  <c r="F70" i="4"/>
  <c r="J70" i="4" s="1"/>
  <c r="F72" i="4"/>
  <c r="K72" i="4"/>
  <c r="M72" i="4" s="1"/>
  <c r="K66" i="4"/>
  <c r="F66" i="4"/>
  <c r="J66" i="4" s="1"/>
  <c r="F68" i="4"/>
  <c r="K68" i="4"/>
  <c r="K206" i="3"/>
  <c r="J56" i="3"/>
  <c r="F206" i="3"/>
  <c r="F208" i="3"/>
  <c r="K62" i="4"/>
  <c r="F64" i="4"/>
  <c r="K64" i="4"/>
  <c r="K202" i="3"/>
  <c r="F204" i="3"/>
  <c r="K204" i="3"/>
  <c r="K198" i="3"/>
  <c r="F198" i="3"/>
  <c r="J198" i="3" s="1"/>
  <c r="F200" i="3"/>
  <c r="K200" i="3"/>
  <c r="F194" i="3"/>
  <c r="F196" i="3"/>
  <c r="K196" i="3"/>
  <c r="F54" i="4"/>
  <c r="K54" i="4"/>
  <c r="K56" i="4"/>
  <c r="F56" i="4"/>
  <c r="K48" i="4"/>
  <c r="M48" i="4" s="1"/>
  <c r="F48" i="4"/>
  <c r="F60" i="4"/>
  <c r="K60" i="4"/>
  <c r="M60" i="4" s="1"/>
  <c r="F52" i="4"/>
  <c r="K52" i="4"/>
  <c r="M52" i="4" s="1"/>
  <c r="K50" i="4"/>
  <c r="M50" i="4" s="1"/>
  <c r="F50" i="4"/>
  <c r="K58" i="4"/>
  <c r="F58" i="4"/>
  <c r="K192" i="3"/>
  <c r="F192" i="3"/>
  <c r="J192" i="3" s="1"/>
  <c r="K188" i="3"/>
  <c r="F188" i="3"/>
  <c r="J188" i="3" s="1"/>
  <c r="K190" i="3"/>
  <c r="F190" i="3"/>
  <c r="F184" i="3"/>
  <c r="F186" i="3"/>
  <c r="K186" i="3"/>
  <c r="K180" i="3"/>
  <c r="K182" i="3"/>
  <c r="F182" i="3"/>
  <c r="K176" i="3"/>
  <c r="F178" i="3"/>
  <c r="K178" i="3"/>
  <c r="F46" i="4"/>
  <c r="K46" i="4"/>
  <c r="M46" i="4" s="1"/>
  <c r="F44" i="4"/>
  <c r="K44" i="4"/>
  <c r="K40" i="4"/>
  <c r="M40" i="4" s="1"/>
  <c r="K174" i="3"/>
  <c r="F174" i="3"/>
  <c r="J174" i="3" s="1"/>
  <c r="F42" i="4"/>
  <c r="K42" i="4"/>
  <c r="K170" i="3"/>
  <c r="F170" i="3"/>
  <c r="J170" i="3" s="1"/>
  <c r="F172" i="3"/>
  <c r="K172" i="3"/>
  <c r="K166" i="3"/>
  <c r="F168" i="3"/>
  <c r="K168" i="3"/>
  <c r="K162" i="3"/>
  <c r="F162" i="3"/>
  <c r="J162" i="3" s="1"/>
  <c r="F164" i="3"/>
  <c r="K164" i="3"/>
  <c r="F160" i="3"/>
  <c r="K160" i="3"/>
  <c r="F158" i="3"/>
  <c r="K158" i="3"/>
  <c r="K154" i="3"/>
  <c r="F154" i="3"/>
  <c r="J154" i="3" s="1"/>
  <c r="F156" i="3"/>
  <c r="K156" i="3"/>
  <c r="K150" i="3"/>
  <c r="F150" i="3"/>
  <c r="J150" i="3" s="1"/>
  <c r="F152" i="3"/>
  <c r="K152" i="3"/>
  <c r="K142" i="3"/>
  <c r="F142" i="3"/>
  <c r="J142" i="3" s="1"/>
  <c r="K144" i="3"/>
  <c r="F144" i="3"/>
  <c r="K148" i="3"/>
  <c r="F148" i="3"/>
  <c r="F146" i="3"/>
  <c r="K146" i="3"/>
  <c r="F138" i="3"/>
  <c r="J138" i="3" s="1"/>
  <c r="K138" i="3"/>
  <c r="F140" i="3"/>
  <c r="K140" i="3"/>
  <c r="F136" i="3"/>
  <c r="K136" i="3"/>
  <c r="F134" i="3"/>
  <c r="K134" i="3"/>
  <c r="K36" i="4"/>
  <c r="M36" i="4" s="1"/>
  <c r="F36" i="4"/>
  <c r="J36" i="4" s="1"/>
  <c r="K132" i="3"/>
  <c r="F38" i="4"/>
  <c r="K38" i="4"/>
  <c r="K32" i="4"/>
  <c r="F32" i="4"/>
  <c r="J32" i="4" s="1"/>
  <c r="F34" i="4"/>
  <c r="K34" i="4"/>
  <c r="F128" i="3"/>
  <c r="F130" i="3"/>
  <c r="K130" i="3"/>
  <c r="K124" i="3"/>
  <c r="F126" i="3"/>
  <c r="K126" i="3"/>
  <c r="K120" i="3"/>
  <c r="K122" i="3"/>
  <c r="F122" i="3"/>
  <c r="K116" i="3"/>
  <c r="F116" i="3"/>
  <c r="J116" i="3" s="1"/>
  <c r="F118" i="3"/>
  <c r="K118" i="3"/>
  <c r="K112" i="3"/>
  <c r="F114" i="3"/>
  <c r="K114" i="3"/>
  <c r="K108" i="3"/>
  <c r="F108" i="3"/>
  <c r="J108" i="3" s="1"/>
  <c r="K110" i="3"/>
  <c r="F110" i="3"/>
  <c r="F104" i="3"/>
  <c r="F106" i="3"/>
  <c r="K106" i="3"/>
  <c r="F102" i="3"/>
  <c r="O84" i="2"/>
  <c r="N84" i="2"/>
  <c r="K28" i="4"/>
  <c r="M28" i="4" s="1"/>
  <c r="J58" i="2"/>
  <c r="K30" i="4"/>
  <c r="M30" i="4" s="1"/>
  <c r="F30" i="4"/>
  <c r="J336" i="2"/>
  <c r="J90" i="2"/>
  <c r="M90" i="2" s="1"/>
  <c r="J152" i="2"/>
  <c r="J166" i="2"/>
  <c r="J330" i="2"/>
  <c r="J138" i="2"/>
  <c r="J380" i="2"/>
  <c r="M380" i="2" s="1"/>
  <c r="J362" i="2"/>
  <c r="J424" i="2"/>
  <c r="J370" i="2"/>
  <c r="J94" i="2"/>
  <c r="J188" i="2"/>
  <c r="J236" i="2"/>
  <c r="J120" i="2"/>
  <c r="J344" i="2"/>
  <c r="J242" i="2"/>
  <c r="J348" i="2"/>
  <c r="J114" i="2"/>
  <c r="M114" i="2" s="1"/>
  <c r="J440" i="2"/>
  <c r="L440" i="2" s="1"/>
  <c r="J136" i="2"/>
  <c r="M136" i="2" s="1"/>
  <c r="J486" i="2"/>
  <c r="L486" i="2" s="1"/>
  <c r="J86" i="2"/>
  <c r="J50" i="2"/>
  <c r="J14" i="2"/>
  <c r="J8" i="2"/>
  <c r="J374" i="2"/>
  <c r="M374" i="2" s="1"/>
  <c r="J128" i="2"/>
  <c r="M128" i="2" s="1"/>
  <c r="J268" i="2"/>
  <c r="J368" i="2"/>
  <c r="J70" i="2"/>
  <c r="J502" i="2"/>
  <c r="L502" i="2" s="1"/>
  <c r="J448" i="2"/>
  <c r="L448" i="2" s="1"/>
  <c r="J310" i="2"/>
  <c r="J262" i="2"/>
  <c r="J74" i="2"/>
  <c r="M74" i="2" s="1"/>
  <c r="J300" i="2"/>
  <c r="M300" i="2" s="1"/>
  <c r="J302" i="2"/>
  <c r="J56" i="2"/>
  <c r="J158" i="2"/>
  <c r="K98" i="3"/>
  <c r="F98" i="3"/>
  <c r="J98" i="3" s="1"/>
  <c r="F100" i="3"/>
  <c r="K100" i="3"/>
  <c r="K94" i="3"/>
  <c r="F96" i="3"/>
  <c r="K96" i="3"/>
  <c r="K90" i="3"/>
  <c r="F90" i="3"/>
  <c r="J90" i="3" s="1"/>
  <c r="F92" i="3"/>
  <c r="K92" i="3"/>
  <c r="J234" i="2"/>
  <c r="M234" i="2" s="1"/>
  <c r="J252" i="2"/>
  <c r="M252" i="2" s="1"/>
  <c r="J256" i="2"/>
  <c r="L480" i="2"/>
  <c r="L488" i="2"/>
  <c r="L476" i="2"/>
  <c r="J492" i="2"/>
  <c r="L492" i="2" s="1"/>
  <c r="L482" i="2"/>
  <c r="J308" i="2"/>
  <c r="J88" i="2"/>
  <c r="J154" i="2"/>
  <c r="J110" i="2"/>
  <c r="M110" i="2" s="1"/>
  <c r="J364" i="2"/>
  <c r="M364" i="2" s="1"/>
  <c r="L498" i="2"/>
  <c r="L444" i="2"/>
  <c r="L452" i="2"/>
  <c r="J450" i="2"/>
  <c r="L450" i="2" s="1"/>
  <c r="L494" i="2"/>
  <c r="L464" i="2"/>
  <c r="J430" i="2"/>
  <c r="M430" i="2" s="1"/>
  <c r="J12" i="2"/>
  <c r="J76" i="2"/>
  <c r="M76" i="2" s="1"/>
  <c r="J6" i="2"/>
  <c r="J258" i="2"/>
  <c r="M258" i="2" s="1"/>
  <c r="J156" i="2"/>
  <c r="J466" i="2"/>
  <c r="L466" i="2" s="1"/>
  <c r="J272" i="2"/>
  <c r="J140" i="2"/>
  <c r="J34" i="2"/>
  <c r="M34" i="2" s="1"/>
  <c r="L462" i="2"/>
  <c r="J288" i="2"/>
  <c r="J118" i="2"/>
  <c r="J396" i="2"/>
  <c r="M396" i="2" s="1"/>
  <c r="J388" i="2"/>
  <c r="F12" i="4"/>
  <c r="K12" i="4"/>
  <c r="M12" i="4" s="1"/>
  <c r="G466" i="4"/>
  <c r="F466" i="4"/>
  <c r="K466" i="4"/>
  <c r="F458" i="3"/>
  <c r="K458" i="3"/>
  <c r="G458" i="3"/>
  <c r="F480" i="3"/>
  <c r="K480" i="3"/>
  <c r="G480" i="3"/>
  <c r="G470" i="4"/>
  <c r="K470" i="4"/>
  <c r="F470" i="4"/>
  <c r="F74" i="3"/>
  <c r="K74" i="3"/>
  <c r="F476" i="3"/>
  <c r="K476" i="3"/>
  <c r="G476" i="3"/>
  <c r="K412" i="3"/>
  <c r="G412" i="3"/>
  <c r="F412" i="3"/>
  <c r="G440" i="4"/>
  <c r="K440" i="4"/>
  <c r="F440" i="4"/>
  <c r="G476" i="4"/>
  <c r="F476" i="4"/>
  <c r="K476" i="4"/>
  <c r="K18" i="4"/>
  <c r="F18" i="4"/>
  <c r="G456" i="4"/>
  <c r="F456" i="4"/>
  <c r="K456" i="4"/>
  <c r="G492" i="4"/>
  <c r="F492" i="4"/>
  <c r="K492" i="4"/>
  <c r="G436" i="4"/>
  <c r="F436" i="4"/>
  <c r="K436" i="4"/>
  <c r="G472" i="4"/>
  <c r="K472" i="4"/>
  <c r="F472" i="4"/>
  <c r="F64" i="3"/>
  <c r="K64" i="3"/>
  <c r="K70" i="3"/>
  <c r="F70" i="3"/>
  <c r="J70" i="3" s="1"/>
  <c r="K22" i="3"/>
  <c r="F22" i="3"/>
  <c r="K60" i="3"/>
  <c r="F60" i="3"/>
  <c r="G414" i="3"/>
  <c r="K414" i="3"/>
  <c r="F414" i="3"/>
  <c r="G420" i="3"/>
  <c r="F420" i="3"/>
  <c r="K420" i="3"/>
  <c r="F80" i="3"/>
  <c r="K80" i="3"/>
  <c r="K24" i="3"/>
  <c r="F24" i="3"/>
  <c r="K62" i="3"/>
  <c r="F62" i="3"/>
  <c r="G438" i="3"/>
  <c r="K438" i="3"/>
  <c r="F438" i="3"/>
  <c r="K418" i="3"/>
  <c r="G418" i="3"/>
  <c r="F418" i="3"/>
  <c r="F454" i="3"/>
  <c r="G454" i="3"/>
  <c r="K454" i="3"/>
  <c r="L472" i="2"/>
  <c r="J460" i="2"/>
  <c r="L460" i="2" s="1"/>
  <c r="J422" i="2"/>
  <c r="M422" i="2" s="1"/>
  <c r="J426" i="2"/>
  <c r="G430" i="4"/>
  <c r="K430" i="4"/>
  <c r="F430" i="4"/>
  <c r="F52" i="3"/>
  <c r="K52" i="3"/>
  <c r="K472" i="3"/>
  <c r="F472" i="3"/>
  <c r="G472" i="3"/>
  <c r="K428" i="3"/>
  <c r="G428" i="3"/>
  <c r="F428" i="3"/>
  <c r="K8" i="4"/>
  <c r="F8" i="4"/>
  <c r="G446" i="4"/>
  <c r="F446" i="4"/>
  <c r="K446" i="4"/>
  <c r="G482" i="4"/>
  <c r="F482" i="4"/>
  <c r="K482" i="4"/>
  <c r="F24" i="4"/>
  <c r="K24" i="4"/>
  <c r="G462" i="4"/>
  <c r="K462" i="4"/>
  <c r="F462" i="4"/>
  <c r="G498" i="4"/>
  <c r="F498" i="4"/>
  <c r="K498" i="4"/>
  <c r="G442" i="4"/>
  <c r="F442" i="4"/>
  <c r="K442" i="4"/>
  <c r="G478" i="4"/>
  <c r="K478" i="4"/>
  <c r="F478" i="4"/>
  <c r="F44" i="3"/>
  <c r="K44" i="3"/>
  <c r="K50" i="3"/>
  <c r="F50" i="3"/>
  <c r="F28" i="3"/>
  <c r="K28" i="3"/>
  <c r="F66" i="3"/>
  <c r="K66" i="3"/>
  <c r="K440" i="3"/>
  <c r="G440" i="3"/>
  <c r="F440" i="3"/>
  <c r="G446" i="3"/>
  <c r="F446" i="3"/>
  <c r="K446" i="3"/>
  <c r="F416" i="3"/>
  <c r="K416" i="3"/>
  <c r="G416" i="3"/>
  <c r="K30" i="3"/>
  <c r="F30" i="3"/>
  <c r="K68" i="3"/>
  <c r="F68" i="3"/>
  <c r="G456" i="3"/>
  <c r="K456" i="3"/>
  <c r="F456" i="3"/>
  <c r="K424" i="3"/>
  <c r="G424" i="3"/>
  <c r="F424" i="3"/>
  <c r="F468" i="3"/>
  <c r="K468" i="3"/>
  <c r="G468" i="3"/>
  <c r="J456" i="2"/>
  <c r="L456" i="2" s="1"/>
  <c r="G434" i="4"/>
  <c r="F434" i="4"/>
  <c r="K434" i="4"/>
  <c r="G486" i="4"/>
  <c r="K486" i="4"/>
  <c r="F486" i="4"/>
  <c r="F16" i="3"/>
  <c r="K16" i="3"/>
  <c r="F18" i="3"/>
  <c r="K18" i="3"/>
  <c r="F448" i="3"/>
  <c r="K448" i="3"/>
  <c r="G448" i="3"/>
  <c r="L438" i="2"/>
  <c r="G452" i="4"/>
  <c r="K452" i="4"/>
  <c r="F452" i="4"/>
  <c r="G468" i="4"/>
  <c r="F468" i="4"/>
  <c r="K468" i="4"/>
  <c r="K32" i="3"/>
  <c r="F32" i="3"/>
  <c r="F34" i="3"/>
  <c r="K34" i="3"/>
  <c r="K82" i="3"/>
  <c r="F82" i="3"/>
  <c r="G450" i="3"/>
  <c r="K450" i="3"/>
  <c r="F450" i="3"/>
  <c r="K452" i="3"/>
  <c r="G452" i="3"/>
  <c r="F452" i="3"/>
  <c r="G426" i="3"/>
  <c r="F426" i="3"/>
  <c r="K426" i="3"/>
  <c r="F36" i="3"/>
  <c r="K36" i="3"/>
  <c r="F76" i="3"/>
  <c r="K76" i="3"/>
  <c r="F72" i="3"/>
  <c r="K72" i="3"/>
  <c r="G430" i="3"/>
  <c r="F430" i="3"/>
  <c r="K430" i="3"/>
  <c r="K478" i="3"/>
  <c r="F478" i="3"/>
  <c r="G478" i="3"/>
  <c r="L490" i="2"/>
  <c r="L506" i="2"/>
  <c r="L504" i="2"/>
  <c r="J478" i="2"/>
  <c r="L478" i="2" s="1"/>
  <c r="J484" i="2"/>
  <c r="L484" i="2" s="1"/>
  <c r="J266" i="2"/>
  <c r="M266" i="2" s="1"/>
  <c r="J246" i="2"/>
  <c r="M246" i="2" s="1"/>
  <c r="G450" i="4"/>
  <c r="K450" i="4"/>
  <c r="F450" i="4"/>
  <c r="K86" i="3"/>
  <c r="F86" i="3"/>
  <c r="F54" i="3"/>
  <c r="K54" i="3"/>
  <c r="K14" i="4"/>
  <c r="M14" i="4" s="1"/>
  <c r="F14" i="4"/>
  <c r="G488" i="4"/>
  <c r="F488" i="4"/>
  <c r="K488" i="4"/>
  <c r="G432" i="4"/>
  <c r="K432" i="4"/>
  <c r="F432" i="4"/>
  <c r="F10" i="4"/>
  <c r="K10" i="4"/>
  <c r="M10" i="4" s="1"/>
  <c r="G448" i="4"/>
  <c r="K448" i="4"/>
  <c r="F448" i="4"/>
  <c r="G484" i="4"/>
  <c r="K484" i="4"/>
  <c r="F484" i="4"/>
  <c r="K58" i="3"/>
  <c r="F58" i="3"/>
  <c r="F26" i="3"/>
  <c r="K26" i="3"/>
  <c r="K20" i="4"/>
  <c r="M20" i="4" s="1"/>
  <c r="F20" i="4"/>
  <c r="G458" i="4"/>
  <c r="K458" i="4"/>
  <c r="F458" i="4"/>
  <c r="G494" i="4"/>
  <c r="F494" i="4"/>
  <c r="K494" i="4"/>
  <c r="G438" i="4"/>
  <c r="K438" i="4"/>
  <c r="F438" i="4"/>
  <c r="G474" i="4"/>
  <c r="K474" i="4"/>
  <c r="F474" i="4"/>
  <c r="K16" i="4"/>
  <c r="M16" i="4" s="1"/>
  <c r="F16" i="4"/>
  <c r="G454" i="4"/>
  <c r="K454" i="4"/>
  <c r="F454" i="4"/>
  <c r="K490" i="4"/>
  <c r="G490" i="4"/>
  <c r="F490" i="4"/>
  <c r="K38" i="3"/>
  <c r="F38" i="3"/>
  <c r="F8" i="3"/>
  <c r="K8" i="3"/>
  <c r="K14" i="3"/>
  <c r="F14" i="3"/>
  <c r="K40" i="3"/>
  <c r="F40" i="3"/>
  <c r="K434" i="3"/>
  <c r="G434" i="3"/>
  <c r="F434" i="3"/>
  <c r="F460" i="3"/>
  <c r="G460" i="3"/>
  <c r="K460" i="3"/>
  <c r="F464" i="3"/>
  <c r="K464" i="3"/>
  <c r="G464" i="3"/>
  <c r="F6" i="3"/>
  <c r="K6" i="3"/>
  <c r="K42" i="3"/>
  <c r="F42" i="3"/>
  <c r="F422" i="3"/>
  <c r="K422" i="3"/>
  <c r="G422" i="3"/>
  <c r="F78" i="3"/>
  <c r="K78" i="3"/>
  <c r="G436" i="3"/>
  <c r="F436" i="3"/>
  <c r="K436" i="3"/>
  <c r="K462" i="3"/>
  <c r="G462" i="3"/>
  <c r="F462" i="3"/>
  <c r="L470" i="2"/>
  <c r="J468" i="2"/>
  <c r="L468" i="2" s="1"/>
  <c r="L458" i="2"/>
  <c r="J474" i="2"/>
  <c r="L474" i="2" s="1"/>
  <c r="L500" i="2"/>
  <c r="L446" i="2"/>
  <c r="K26" i="4"/>
  <c r="M26" i="4" s="1"/>
  <c r="F26" i="4"/>
  <c r="G464" i="4"/>
  <c r="K464" i="4"/>
  <c r="F464" i="4"/>
  <c r="K6" i="4"/>
  <c r="F6" i="4"/>
  <c r="G444" i="4"/>
  <c r="K444" i="4"/>
  <c r="F444" i="4"/>
  <c r="G480" i="4"/>
  <c r="K480" i="4"/>
  <c r="F480" i="4"/>
  <c r="F22" i="4"/>
  <c r="K22" i="4"/>
  <c r="G460" i="4"/>
  <c r="K460" i="4"/>
  <c r="F460" i="4"/>
  <c r="K496" i="4"/>
  <c r="G496" i="4"/>
  <c r="F496" i="4"/>
  <c r="K20" i="3"/>
  <c r="F20" i="3"/>
  <c r="F88" i="3"/>
  <c r="K88" i="3"/>
  <c r="K10" i="3"/>
  <c r="F10" i="3"/>
  <c r="F46" i="3"/>
  <c r="K46" i="3"/>
  <c r="G444" i="3"/>
  <c r="K444" i="3"/>
  <c r="F444" i="3"/>
  <c r="F474" i="3"/>
  <c r="K474" i="3"/>
  <c r="G474" i="3"/>
  <c r="K466" i="3"/>
  <c r="F466" i="3"/>
  <c r="G466" i="3"/>
  <c r="K12" i="3"/>
  <c r="F12" i="3"/>
  <c r="K48" i="3"/>
  <c r="F48" i="3"/>
  <c r="G432" i="3"/>
  <c r="F432" i="3"/>
  <c r="K432" i="3"/>
  <c r="F84" i="3"/>
  <c r="K84" i="3"/>
  <c r="G442" i="3"/>
  <c r="F442" i="3"/>
  <c r="K442" i="3"/>
  <c r="F470" i="3"/>
  <c r="K470" i="3"/>
  <c r="G470" i="3"/>
  <c r="L454" i="2"/>
  <c r="J496" i="2"/>
  <c r="L496" i="2" s="1"/>
  <c r="J442" i="2"/>
  <c r="L442" i="2" s="1"/>
  <c r="M118" i="4" l="1"/>
  <c r="L118" i="4" s="1"/>
  <c r="J120" i="4"/>
  <c r="M120" i="4" s="1"/>
  <c r="L120" i="4" s="1"/>
  <c r="O118" i="4"/>
  <c r="N118" i="4"/>
  <c r="J114" i="4"/>
  <c r="M114" i="4" s="1"/>
  <c r="L114" i="4" s="1"/>
  <c r="J116" i="4"/>
  <c r="M116" i="4" s="1"/>
  <c r="J112" i="4"/>
  <c r="M112" i="4" s="1"/>
  <c r="L112" i="4" s="1"/>
  <c r="M110" i="4"/>
  <c r="L110" i="4" s="1"/>
  <c r="M106" i="4"/>
  <c r="L106" i="4" s="1"/>
  <c r="J108" i="4"/>
  <c r="M108" i="4" s="1"/>
  <c r="L108" i="4" s="1"/>
  <c r="M102" i="4"/>
  <c r="L102" i="4" s="1"/>
  <c r="J104" i="4"/>
  <c r="M104" i="4" s="1"/>
  <c r="J100" i="4"/>
  <c r="M100" i="4" s="1"/>
  <c r="J40" i="4"/>
  <c r="L40" i="4" s="1"/>
  <c r="J28" i="4"/>
  <c r="L28" i="4" s="1"/>
  <c r="M70" i="4"/>
  <c r="L70" i="4" s="1"/>
  <c r="M82" i="4"/>
  <c r="L82" i="4" s="1"/>
  <c r="M78" i="4"/>
  <c r="L78" i="4" s="1"/>
  <c r="J202" i="3"/>
  <c r="M202" i="3" s="1"/>
  <c r="L202" i="3" s="1"/>
  <c r="J94" i="4"/>
  <c r="M94" i="4" s="1"/>
  <c r="L94" i="4" s="1"/>
  <c r="M66" i="4"/>
  <c r="L66" i="4" s="1"/>
  <c r="M90" i="4"/>
  <c r="L90" i="4" s="1"/>
  <c r="M74" i="4"/>
  <c r="L74" i="4" s="1"/>
  <c r="M32" i="4"/>
  <c r="L32" i="4" s="1"/>
  <c r="M120" i="3"/>
  <c r="M124" i="3"/>
  <c r="J62" i="4"/>
  <c r="M94" i="3"/>
  <c r="L94" i="3" s="1"/>
  <c r="J166" i="3"/>
  <c r="M166" i="3" s="1"/>
  <c r="M70" i="3"/>
  <c r="L70" i="3" s="1"/>
  <c r="M150" i="3"/>
  <c r="L150" i="3" s="1"/>
  <c r="M132" i="3"/>
  <c r="L132" i="3" s="1"/>
  <c r="M162" i="3"/>
  <c r="M108" i="3"/>
  <c r="L108" i="3" s="1"/>
  <c r="M188" i="3"/>
  <c r="L188" i="3" s="1"/>
  <c r="M198" i="3"/>
  <c r="L198" i="3" s="1"/>
  <c r="M98" i="3"/>
  <c r="L98" i="3" s="1"/>
  <c r="M112" i="3"/>
  <c r="L112" i="3" s="1"/>
  <c r="M170" i="3"/>
  <c r="L170" i="3" s="1"/>
  <c r="M174" i="3"/>
  <c r="L174" i="3" s="1"/>
  <c r="M192" i="3"/>
  <c r="L192" i="3" s="1"/>
  <c r="M90" i="3"/>
  <c r="L90" i="3" s="1"/>
  <c r="M116" i="3"/>
  <c r="L116" i="3" s="1"/>
  <c r="M142" i="3"/>
  <c r="L142" i="3" s="1"/>
  <c r="M154" i="3"/>
  <c r="L154" i="3" s="1"/>
  <c r="M138" i="3"/>
  <c r="L138" i="3" s="1"/>
  <c r="M56" i="3"/>
  <c r="L56" i="3" s="1"/>
  <c r="J176" i="3"/>
  <c r="M176" i="3" s="1"/>
  <c r="L176" i="3" s="1"/>
  <c r="J180" i="3"/>
  <c r="O72" i="2"/>
  <c r="N72" i="2"/>
  <c r="M242" i="2"/>
  <c r="O242" i="2" s="1"/>
  <c r="M12" i="2"/>
  <c r="L12" i="2" s="1"/>
  <c r="M308" i="2"/>
  <c r="O308" i="2" s="1"/>
  <c r="M256" i="2"/>
  <c r="O256" i="2" s="1"/>
  <c r="M158" i="2"/>
  <c r="O158" i="2" s="1"/>
  <c r="M262" i="2"/>
  <c r="L262" i="2" s="1"/>
  <c r="M310" i="2"/>
  <c r="L310" i="2" s="1"/>
  <c r="L128" i="2"/>
  <c r="M288" i="2"/>
  <c r="L288" i="2" s="1"/>
  <c r="O136" i="2"/>
  <c r="M94" i="2"/>
  <c r="L94" i="2" s="1"/>
  <c r="M336" i="2"/>
  <c r="L336" i="2" s="1"/>
  <c r="M70" i="2"/>
  <c r="L70" i="2" s="1"/>
  <c r="M236" i="2"/>
  <c r="L236" i="2" s="1"/>
  <c r="N90" i="2"/>
  <c r="M156" i="2"/>
  <c r="L156" i="2" s="1"/>
  <c r="M120" i="2"/>
  <c r="N120" i="2" s="1"/>
  <c r="M152" i="2"/>
  <c r="O152" i="2" s="1"/>
  <c r="L258" i="2"/>
  <c r="M302" i="2"/>
  <c r="L302" i="2" s="1"/>
  <c r="M8" i="2"/>
  <c r="O8" i="2" s="1"/>
  <c r="M138" i="2"/>
  <c r="O138" i="2" s="1"/>
  <c r="M154" i="2"/>
  <c r="N154" i="2" s="1"/>
  <c r="M58" i="2"/>
  <c r="L58" i="2" s="1"/>
  <c r="M88" i="2"/>
  <c r="N88" i="2" s="1"/>
  <c r="L252" i="2"/>
  <c r="M14" i="2"/>
  <c r="L14" i="2" s="1"/>
  <c r="M344" i="2"/>
  <c r="L344" i="2" s="1"/>
  <c r="M330" i="2"/>
  <c r="O330" i="2" s="1"/>
  <c r="M56" i="2"/>
  <c r="N56" i="2" s="1"/>
  <c r="M272" i="2"/>
  <c r="L272" i="2" s="1"/>
  <c r="M118" i="2"/>
  <c r="O118" i="2" s="1"/>
  <c r="M140" i="2"/>
  <c r="L140" i="2" s="1"/>
  <c r="M6" i="2"/>
  <c r="O6" i="2" s="1"/>
  <c r="N234" i="2"/>
  <c r="L74" i="2"/>
  <c r="M268" i="2"/>
  <c r="L268" i="2" s="1"/>
  <c r="M50" i="2"/>
  <c r="L50" i="2" s="1"/>
  <c r="M348" i="2"/>
  <c r="L348" i="2" s="1"/>
  <c r="M188" i="2"/>
  <c r="N188" i="2" s="1"/>
  <c r="M166" i="2"/>
  <c r="L166" i="2" s="1"/>
  <c r="M86" i="2"/>
  <c r="N86" i="2" s="1"/>
  <c r="M362" i="2"/>
  <c r="L362" i="2" s="1"/>
  <c r="M424" i="2"/>
  <c r="N424" i="2" s="1"/>
  <c r="M368" i="2"/>
  <c r="L368" i="2" s="1"/>
  <c r="L396" i="2"/>
  <c r="M388" i="2"/>
  <c r="L388" i="2" s="1"/>
  <c r="M370" i="2"/>
  <c r="L370" i="2" s="1"/>
  <c r="M426" i="2"/>
  <c r="L426" i="2" s="1"/>
  <c r="L430" i="2"/>
  <c r="L436" i="2"/>
  <c r="L98" i="4"/>
  <c r="J96" i="4"/>
  <c r="N98" i="4"/>
  <c r="O98" i="4"/>
  <c r="N94" i="4"/>
  <c r="J92" i="4"/>
  <c r="M92" i="4" s="1"/>
  <c r="L86" i="4"/>
  <c r="N90" i="4"/>
  <c r="O90" i="4"/>
  <c r="J88" i="4"/>
  <c r="M88" i="4" s="1"/>
  <c r="N86" i="4"/>
  <c r="O86" i="4"/>
  <c r="J84" i="4"/>
  <c r="M84" i="4" s="1"/>
  <c r="J80" i="4"/>
  <c r="M80" i="4" s="1"/>
  <c r="O78" i="4"/>
  <c r="N78" i="4"/>
  <c r="J76" i="4"/>
  <c r="M76" i="4" s="1"/>
  <c r="O74" i="4"/>
  <c r="N74" i="4"/>
  <c r="J72" i="4"/>
  <c r="J68" i="4"/>
  <c r="M68" i="4" s="1"/>
  <c r="N66" i="4"/>
  <c r="O66" i="4"/>
  <c r="J206" i="3"/>
  <c r="N206" i="3" s="1"/>
  <c r="O56" i="3"/>
  <c r="N56" i="3"/>
  <c r="J208" i="3"/>
  <c r="O206" i="3"/>
  <c r="J64" i="4"/>
  <c r="O62" i="4"/>
  <c r="N62" i="4"/>
  <c r="J204" i="3"/>
  <c r="M204" i="3" s="1"/>
  <c r="O202" i="3"/>
  <c r="N202" i="3"/>
  <c r="J200" i="3"/>
  <c r="N198" i="3"/>
  <c r="O198" i="3"/>
  <c r="J194" i="3"/>
  <c r="J196" i="3"/>
  <c r="O194" i="3"/>
  <c r="N194" i="3"/>
  <c r="J56" i="4"/>
  <c r="J52" i="4"/>
  <c r="L52" i="4" s="1"/>
  <c r="J60" i="4"/>
  <c r="L60" i="4" s="1"/>
  <c r="J58" i="4"/>
  <c r="M58" i="4" s="1"/>
  <c r="J48" i="4"/>
  <c r="L48" i="4" s="1"/>
  <c r="J50" i="4"/>
  <c r="L50" i="4" s="1"/>
  <c r="J54" i="4"/>
  <c r="O192" i="3"/>
  <c r="N192" i="3"/>
  <c r="J190" i="3"/>
  <c r="M190" i="3" s="1"/>
  <c r="O188" i="3"/>
  <c r="N188" i="3"/>
  <c r="J184" i="3"/>
  <c r="M184" i="3" s="1"/>
  <c r="J186" i="3"/>
  <c r="M186" i="3" s="1"/>
  <c r="O184" i="3"/>
  <c r="N184" i="3"/>
  <c r="J182" i="3"/>
  <c r="M182" i="3" s="1"/>
  <c r="N180" i="3"/>
  <c r="O180" i="3"/>
  <c r="J178" i="3"/>
  <c r="J44" i="4"/>
  <c r="M44" i="4" s="1"/>
  <c r="J46" i="4"/>
  <c r="L46" i="4" s="1"/>
  <c r="J42" i="4"/>
  <c r="M42" i="4" s="1"/>
  <c r="O174" i="3"/>
  <c r="N174" i="3"/>
  <c r="J172" i="3"/>
  <c r="M172" i="3" s="1"/>
  <c r="L176" i="2"/>
  <c r="O114" i="2"/>
  <c r="L114" i="2"/>
  <c r="L112" i="2"/>
  <c r="L326" i="2"/>
  <c r="O380" i="2"/>
  <c r="L380" i="2"/>
  <c r="L38" i="2"/>
  <c r="O170" i="3"/>
  <c r="N170" i="3"/>
  <c r="O166" i="3"/>
  <c r="J168" i="3"/>
  <c r="N162" i="3"/>
  <c r="J164" i="3"/>
  <c r="M164" i="3" s="1"/>
  <c r="O162" i="3"/>
  <c r="N40" i="4"/>
  <c r="O40" i="4"/>
  <c r="J158" i="3"/>
  <c r="M158" i="3" s="1"/>
  <c r="J160" i="3"/>
  <c r="M160" i="3" s="1"/>
  <c r="J156" i="3"/>
  <c r="M156" i="3" s="1"/>
  <c r="J152" i="3"/>
  <c r="M152" i="3" s="1"/>
  <c r="J148" i="3"/>
  <c r="M148" i="3" s="1"/>
  <c r="J144" i="3"/>
  <c r="M144" i="3" s="1"/>
  <c r="J146" i="3"/>
  <c r="M146" i="3" s="1"/>
  <c r="J140" i="3"/>
  <c r="M140" i="3" s="1"/>
  <c r="J136" i="3"/>
  <c r="J134" i="3"/>
  <c r="M134" i="3" s="1"/>
  <c r="L36" i="4"/>
  <c r="J38" i="4"/>
  <c r="M38" i="4" s="1"/>
  <c r="N36" i="4"/>
  <c r="O36" i="4"/>
  <c r="J34" i="4"/>
  <c r="M34" i="4" s="1"/>
  <c r="O162" i="2"/>
  <c r="O132" i="3"/>
  <c r="N132" i="3"/>
  <c r="J128" i="3"/>
  <c r="L192" i="2"/>
  <c r="L194" i="2"/>
  <c r="J130" i="3"/>
  <c r="M130" i="3" s="1"/>
  <c r="J126" i="3"/>
  <c r="O128" i="3"/>
  <c r="N128" i="3"/>
  <c r="O124" i="3"/>
  <c r="O120" i="3"/>
  <c r="J122" i="3"/>
  <c r="M122" i="3" s="1"/>
  <c r="J118" i="3"/>
  <c r="M118" i="3" s="1"/>
  <c r="N116" i="3"/>
  <c r="O116" i="3"/>
  <c r="J114" i="3"/>
  <c r="O112" i="3"/>
  <c r="N112" i="3"/>
  <c r="J110" i="3"/>
  <c r="M110" i="3" s="1"/>
  <c r="J104" i="3"/>
  <c r="M104" i="3" s="1"/>
  <c r="O108" i="3"/>
  <c r="N108" i="3"/>
  <c r="N160" i="2"/>
  <c r="J102" i="3"/>
  <c r="M102" i="3" s="1"/>
  <c r="L162" i="2"/>
  <c r="J106" i="3"/>
  <c r="O186" i="2"/>
  <c r="N186" i="2"/>
  <c r="N190" i="2"/>
  <c r="N104" i="3"/>
  <c r="O104" i="3"/>
  <c r="J30" i="4"/>
  <c r="L30" i="4" s="1"/>
  <c r="O208" i="2"/>
  <c r="O250" i="2"/>
  <c r="O190" i="2"/>
  <c r="O28" i="4"/>
  <c r="N28" i="4"/>
  <c r="O260" i="2"/>
  <c r="L130" i="2"/>
  <c r="O206" i="2"/>
  <c r="L250" i="2"/>
  <c r="L206" i="2"/>
  <c r="L16" i="2"/>
  <c r="N286" i="2"/>
  <c r="O416" i="2"/>
  <c r="N170" i="2"/>
  <c r="O36" i="2"/>
  <c r="N36" i="2"/>
  <c r="N392" i="2"/>
  <c r="L376" i="2"/>
  <c r="O376" i="2"/>
  <c r="O16" i="2"/>
  <c r="N380" i="2"/>
  <c r="N394" i="2"/>
  <c r="L392" i="2"/>
  <c r="N114" i="2"/>
  <c r="N260" i="2"/>
  <c r="L234" i="2"/>
  <c r="O82" i="2"/>
  <c r="L316" i="2"/>
  <c r="L286" i="2"/>
  <c r="O316" i="2"/>
  <c r="N212" i="2"/>
  <c r="O90" i="2"/>
  <c r="O212" i="2"/>
  <c r="L332" i="2"/>
  <c r="N28" i="2"/>
  <c r="L90" i="2"/>
  <c r="N10" i="2"/>
  <c r="O38" i="2"/>
  <c r="N248" i="2"/>
  <c r="O406" i="2"/>
  <c r="O194" i="2"/>
  <c r="O332" i="2"/>
  <c r="L28" i="2"/>
  <c r="O248" i="2"/>
  <c r="O264" i="2"/>
  <c r="N82" i="2"/>
  <c r="N244" i="2"/>
  <c r="O396" i="2"/>
  <c r="N240" i="2"/>
  <c r="O216" i="2"/>
  <c r="O244" i="2"/>
  <c r="O240" i="2"/>
  <c r="O170" i="2"/>
  <c r="N284" i="2"/>
  <c r="O382" i="2"/>
  <c r="N216" i="2"/>
  <c r="L382" i="2"/>
  <c r="L52" i="2"/>
  <c r="N52" i="2"/>
  <c r="N416" i="2"/>
  <c r="N396" i="2"/>
  <c r="L172" i="2"/>
  <c r="O66" i="2"/>
  <c r="N134" i="2"/>
  <c r="N208" i="2"/>
  <c r="N220" i="2"/>
  <c r="O142" i="2"/>
  <c r="O134" i="2"/>
  <c r="L10" i="2"/>
  <c r="O172" i="2"/>
  <c r="O284" i="2"/>
  <c r="N40" i="2"/>
  <c r="O394" i="2"/>
  <c r="L42" i="2"/>
  <c r="L220" i="2"/>
  <c r="O326" i="2"/>
  <c r="L30" i="2"/>
  <c r="L22" i="2"/>
  <c r="N22" i="2"/>
  <c r="L142" i="2"/>
  <c r="N32" i="2"/>
  <c r="O164" i="2"/>
  <c r="N20" i="2"/>
  <c r="O32" i="2"/>
  <c r="L40" i="2"/>
  <c r="N264" i="2"/>
  <c r="N130" i="2"/>
  <c r="N350" i="2"/>
  <c r="O350" i="2"/>
  <c r="N112" i="2"/>
  <c r="L350" i="2"/>
  <c r="O374" i="2"/>
  <c r="N374" i="2"/>
  <c r="L374" i="2"/>
  <c r="O20" i="2"/>
  <c r="N136" i="2"/>
  <c r="N30" i="2"/>
  <c r="N66" i="2"/>
  <c r="O42" i="2"/>
  <c r="O176" i="2"/>
  <c r="O60" i="2"/>
  <c r="N26" i="2"/>
  <c r="L26" i="2"/>
  <c r="N406" i="2"/>
  <c r="N184" i="2"/>
  <c r="L136" i="2"/>
  <c r="O160" i="2"/>
  <c r="O184" i="2"/>
  <c r="N24" i="2"/>
  <c r="O318" i="2"/>
  <c r="N318" i="2"/>
  <c r="L60" i="2"/>
  <c r="O54" i="2"/>
  <c r="N54" i="2"/>
  <c r="O24" i="2"/>
  <c r="N338" i="2"/>
  <c r="O338" i="2"/>
  <c r="L164" i="2"/>
  <c r="N304" i="2"/>
  <c r="L54" i="2"/>
  <c r="O304" i="2"/>
  <c r="O78" i="2"/>
  <c r="O74" i="2"/>
  <c r="L338" i="2"/>
  <c r="O102" i="3"/>
  <c r="N102" i="3"/>
  <c r="J100" i="3"/>
  <c r="M100" i="3" s="1"/>
  <c r="J96" i="3"/>
  <c r="M96" i="3" s="1"/>
  <c r="J92" i="3"/>
  <c r="M92" i="3" s="1"/>
  <c r="J486" i="4"/>
  <c r="L486" i="4" s="1"/>
  <c r="J68" i="3"/>
  <c r="J462" i="4"/>
  <c r="L462" i="4" s="1"/>
  <c r="J8" i="4"/>
  <c r="J430" i="4"/>
  <c r="L430" i="4" s="1"/>
  <c r="J40" i="3"/>
  <c r="M40" i="3" s="1"/>
  <c r="J490" i="4"/>
  <c r="L490" i="4" s="1"/>
  <c r="J424" i="3"/>
  <c r="L424" i="3" s="1"/>
  <c r="J440" i="3"/>
  <c r="L440" i="3" s="1"/>
  <c r="J450" i="3"/>
  <c r="L450" i="3" s="1"/>
  <c r="J60" i="3"/>
  <c r="M60" i="3" s="1"/>
  <c r="J492" i="4"/>
  <c r="L492" i="4" s="1"/>
  <c r="J412" i="3"/>
  <c r="L412" i="3" s="1"/>
  <c r="J18" i="3"/>
  <c r="N306" i="2"/>
  <c r="O306" i="2"/>
  <c r="N78" i="2"/>
  <c r="N192" i="2"/>
  <c r="J44" i="3"/>
  <c r="M44" i="3" s="1"/>
  <c r="J442" i="4"/>
  <c r="L442" i="4" s="1"/>
  <c r="J482" i="4"/>
  <c r="L482" i="4" s="1"/>
  <c r="O234" i="2"/>
  <c r="O144" i="2"/>
  <c r="L144" i="2"/>
  <c r="N144" i="2"/>
  <c r="N74" i="2"/>
  <c r="O294" i="2"/>
  <c r="N294" i="2"/>
  <c r="O18" i="2"/>
  <c r="N18" i="2"/>
  <c r="O364" i="2"/>
  <c r="L364" i="2"/>
  <c r="N364" i="2"/>
  <c r="J462" i="3"/>
  <c r="L462" i="3" s="1"/>
  <c r="J434" i="3"/>
  <c r="L434" i="3" s="1"/>
  <c r="J16" i="3"/>
  <c r="M16" i="3" s="1"/>
  <c r="J434" i="4"/>
  <c r="L434" i="4" s="1"/>
  <c r="J480" i="3"/>
  <c r="L480" i="3" s="1"/>
  <c r="J466" i="3"/>
  <c r="L466" i="3" s="1"/>
  <c r="J476" i="3"/>
  <c r="L476" i="3" s="1"/>
  <c r="J458" i="3"/>
  <c r="L458" i="3" s="1"/>
  <c r="J42" i="3"/>
  <c r="M42" i="3" s="1"/>
  <c r="J14" i="3"/>
  <c r="M14" i="3" s="1"/>
  <c r="J38" i="3"/>
  <c r="M38" i="3" s="1"/>
  <c r="J454" i="4"/>
  <c r="L454" i="4" s="1"/>
  <c r="J474" i="4"/>
  <c r="L474" i="4" s="1"/>
  <c r="J20" i="4"/>
  <c r="L20" i="4" s="1"/>
  <c r="J58" i="3"/>
  <c r="M58" i="3" s="1"/>
  <c r="J448" i="4"/>
  <c r="L448" i="4" s="1"/>
  <c r="J432" i="4"/>
  <c r="L432" i="4" s="1"/>
  <c r="J14" i="4"/>
  <c r="L14" i="4" s="1"/>
  <c r="J456" i="3"/>
  <c r="L456" i="3" s="1"/>
  <c r="J30" i="3"/>
  <c r="M30" i="3" s="1"/>
  <c r="J50" i="3"/>
  <c r="M50" i="3" s="1"/>
  <c r="J478" i="4"/>
  <c r="L478" i="4" s="1"/>
  <c r="J438" i="3"/>
  <c r="L438" i="3" s="1"/>
  <c r="J24" i="3"/>
  <c r="J496" i="4"/>
  <c r="L496" i="4" s="1"/>
  <c r="O408" i="2"/>
  <c r="N408" i="2"/>
  <c r="J16" i="4"/>
  <c r="L16" i="4" s="1"/>
  <c r="J438" i="4"/>
  <c r="L438" i="4" s="1"/>
  <c r="J458" i="4"/>
  <c r="L458" i="4" s="1"/>
  <c r="J484" i="4"/>
  <c r="L484" i="4" s="1"/>
  <c r="J32" i="3"/>
  <c r="M32" i="3" s="1"/>
  <c r="J452" i="4"/>
  <c r="L452" i="4" s="1"/>
  <c r="O76" i="2"/>
  <c r="L76" i="2"/>
  <c r="N76" i="2"/>
  <c r="J474" i="3"/>
  <c r="L474" i="3" s="1"/>
  <c r="J46" i="3"/>
  <c r="J436" i="3"/>
  <c r="L436" i="3" s="1"/>
  <c r="J6" i="3"/>
  <c r="J8" i="3"/>
  <c r="J478" i="3"/>
  <c r="L478" i="3" s="1"/>
  <c r="J72" i="3"/>
  <c r="M72" i="3" s="1"/>
  <c r="J36" i="3"/>
  <c r="J80" i="3"/>
  <c r="M80" i="3" s="1"/>
  <c r="N290" i="2"/>
  <c r="O290" i="2"/>
  <c r="L290" i="2"/>
  <c r="J428" i="3"/>
  <c r="L428" i="3" s="1"/>
  <c r="L34" i="2"/>
  <c r="O34" i="2"/>
  <c r="N34" i="2"/>
  <c r="O110" i="2"/>
  <c r="N110" i="2"/>
  <c r="L110" i="2"/>
  <c r="J470" i="3"/>
  <c r="L470" i="3" s="1"/>
  <c r="J78" i="3"/>
  <c r="M78" i="3" s="1"/>
  <c r="J494" i="4"/>
  <c r="L494" i="4" s="1"/>
  <c r="J430" i="3"/>
  <c r="L430" i="3" s="1"/>
  <c r="J76" i="3"/>
  <c r="J426" i="3"/>
  <c r="L426" i="3" s="1"/>
  <c r="J34" i="3"/>
  <c r="M34" i="3" s="1"/>
  <c r="J468" i="4"/>
  <c r="L468" i="4" s="1"/>
  <c r="J420" i="3"/>
  <c r="L420" i="3" s="1"/>
  <c r="J74" i="3"/>
  <c r="N300" i="2"/>
  <c r="O300" i="2"/>
  <c r="L300" i="2"/>
  <c r="O422" i="2"/>
  <c r="N422" i="2"/>
  <c r="L422" i="2"/>
  <c r="N404" i="2"/>
  <c r="O404" i="2"/>
  <c r="J48" i="3"/>
  <c r="J444" i="3"/>
  <c r="L444" i="3" s="1"/>
  <c r="J10" i="3"/>
  <c r="M10" i="3" s="1"/>
  <c r="J20" i="3"/>
  <c r="J460" i="4"/>
  <c r="L460" i="4" s="1"/>
  <c r="J480" i="4"/>
  <c r="L480" i="4" s="1"/>
  <c r="J6" i="4"/>
  <c r="J26" i="4"/>
  <c r="L26" i="4" s="1"/>
  <c r="J26" i="3"/>
  <c r="J10" i="4"/>
  <c r="L10" i="4" s="1"/>
  <c r="J488" i="4"/>
  <c r="L488" i="4" s="1"/>
  <c r="O414" i="2"/>
  <c r="N414" i="2"/>
  <c r="J86" i="3"/>
  <c r="N214" i="2"/>
  <c r="O214" i="2"/>
  <c r="N420" i="2"/>
  <c r="O420" i="2"/>
  <c r="J448" i="3"/>
  <c r="L448" i="3" s="1"/>
  <c r="J446" i="3"/>
  <c r="L446" i="3" s="1"/>
  <c r="J498" i="4"/>
  <c r="L498" i="4" s="1"/>
  <c r="J24" i="4"/>
  <c r="J446" i="4"/>
  <c r="L446" i="4" s="1"/>
  <c r="N384" i="2"/>
  <c r="O384" i="2"/>
  <c r="J52" i="3"/>
  <c r="J472" i="4"/>
  <c r="L472" i="4" s="1"/>
  <c r="J18" i="4"/>
  <c r="M18" i="4" s="1"/>
  <c r="J440" i="4"/>
  <c r="L440" i="4" s="1"/>
  <c r="O246" i="2"/>
  <c r="N246" i="2"/>
  <c r="O418" i="2"/>
  <c r="N418" i="2"/>
  <c r="J84" i="3"/>
  <c r="M84" i="3" s="1"/>
  <c r="N174" i="2"/>
  <c r="O174" i="2"/>
  <c r="N292" i="2"/>
  <c r="O292" i="2"/>
  <c r="J422" i="3"/>
  <c r="L422" i="3" s="1"/>
  <c r="J460" i="3"/>
  <c r="L460" i="3" s="1"/>
  <c r="O252" i="2"/>
  <c r="N252" i="2"/>
  <c r="N312" i="2"/>
  <c r="O312" i="2"/>
  <c r="N378" i="2"/>
  <c r="O378" i="2"/>
  <c r="J468" i="3"/>
  <c r="L468" i="3" s="1"/>
  <c r="J66" i="3"/>
  <c r="M66" i="3" s="1"/>
  <c r="O428" i="2"/>
  <c r="N428" i="2"/>
  <c r="N128" i="2"/>
  <c r="O128" i="2"/>
  <c r="J12" i="4"/>
  <c r="L12" i="4" s="1"/>
  <c r="N92" i="2"/>
  <c r="O92" i="2"/>
  <c r="N356" i="2"/>
  <c r="O356" i="2"/>
  <c r="N372" i="2"/>
  <c r="O372" i="2"/>
  <c r="O436" i="2"/>
  <c r="N436" i="2"/>
  <c r="N80" i="2"/>
  <c r="O80" i="2"/>
  <c r="N238" i="2"/>
  <c r="O238" i="2"/>
  <c r="L312" i="2"/>
  <c r="N346" i="2"/>
  <c r="O346" i="2"/>
  <c r="O430" i="2"/>
  <c r="N430" i="2"/>
  <c r="N116" i="2"/>
  <c r="O116" i="2"/>
  <c r="N232" i="2"/>
  <c r="O232" i="2"/>
  <c r="N150" i="2"/>
  <c r="O150" i="2"/>
  <c r="N334" i="2"/>
  <c r="O334" i="2"/>
  <c r="J12" i="3"/>
  <c r="J444" i="4"/>
  <c r="L444" i="4" s="1"/>
  <c r="J464" i="4"/>
  <c r="L464" i="4" s="1"/>
  <c r="N168" i="2"/>
  <c r="O168" i="2"/>
  <c r="L372" i="2"/>
  <c r="J450" i="4"/>
  <c r="L450" i="4" s="1"/>
  <c r="O258" i="2"/>
  <c r="N258" i="2"/>
  <c r="O266" i="2"/>
  <c r="N266" i="2"/>
  <c r="L266" i="2"/>
  <c r="N342" i="2"/>
  <c r="O342" i="2"/>
  <c r="N412" i="2"/>
  <c r="O412" i="2"/>
  <c r="J472" i="3"/>
  <c r="L472" i="3" s="1"/>
  <c r="N320" i="2"/>
  <c r="O320" i="2"/>
  <c r="N352" i="2"/>
  <c r="O352" i="2"/>
  <c r="J454" i="3"/>
  <c r="L454" i="3" s="1"/>
  <c r="N328" i="2"/>
  <c r="O328" i="2"/>
  <c r="N366" i="2"/>
  <c r="O366" i="2"/>
  <c r="N270" i="2"/>
  <c r="O270" i="2"/>
  <c r="L246" i="2"/>
  <c r="N210" i="2"/>
  <c r="O210" i="2"/>
  <c r="L334" i="2"/>
  <c r="J442" i="3"/>
  <c r="L442" i="3" s="1"/>
  <c r="J432" i="3"/>
  <c r="L432" i="3" s="1"/>
  <c r="J88" i="3"/>
  <c r="M88" i="3" s="1"/>
  <c r="J22" i="4"/>
  <c r="M22" i="4" s="1"/>
  <c r="L366" i="2"/>
  <c r="J464" i="3"/>
  <c r="L464" i="3" s="1"/>
  <c r="J54" i="3"/>
  <c r="J452" i="3"/>
  <c r="L452" i="3" s="1"/>
  <c r="J82" i="3"/>
  <c r="N314" i="2"/>
  <c r="O314" i="2"/>
  <c r="J416" i="3"/>
  <c r="L416" i="3" s="1"/>
  <c r="J28" i="3"/>
  <c r="N178" i="2"/>
  <c r="O178" i="2"/>
  <c r="N218" i="2"/>
  <c r="O218" i="2"/>
  <c r="J418" i="3"/>
  <c r="L418" i="3" s="1"/>
  <c r="J62" i="3"/>
  <c r="M62" i="3" s="1"/>
  <c r="J414" i="3"/>
  <c r="L414" i="3" s="1"/>
  <c r="J22" i="3"/>
  <c r="J64" i="3"/>
  <c r="M64" i="3" s="1"/>
  <c r="J436" i="4"/>
  <c r="L436" i="4" s="1"/>
  <c r="J456" i="4"/>
  <c r="L456" i="4" s="1"/>
  <c r="J476" i="4"/>
  <c r="L476" i="4" s="1"/>
  <c r="J470" i="4"/>
  <c r="L470" i="4" s="1"/>
  <c r="L116" i="2"/>
  <c r="L356" i="2"/>
  <c r="J466" i="4"/>
  <c r="L466" i="4" s="1"/>
  <c r="L104" i="4" l="1"/>
  <c r="O120" i="4"/>
  <c r="N120" i="4"/>
  <c r="O114" i="4"/>
  <c r="N114" i="4"/>
  <c r="O116" i="4"/>
  <c r="N116" i="4"/>
  <c r="L116" i="4"/>
  <c r="N110" i="4"/>
  <c r="O110" i="4"/>
  <c r="N106" i="4"/>
  <c r="O112" i="4"/>
  <c r="N112" i="4"/>
  <c r="O106" i="4"/>
  <c r="N102" i="4"/>
  <c r="O102" i="4"/>
  <c r="O108" i="4"/>
  <c r="N108" i="4"/>
  <c r="O104" i="4"/>
  <c r="N104" i="4"/>
  <c r="O100" i="4"/>
  <c r="N100" i="4"/>
  <c r="L100" i="4"/>
  <c r="L80" i="4"/>
  <c r="L88" i="4"/>
  <c r="M54" i="4"/>
  <c r="L54" i="4" s="1"/>
  <c r="L58" i="4"/>
  <c r="L76" i="4"/>
  <c r="M62" i="4"/>
  <c r="L62" i="4" s="1"/>
  <c r="M64" i="4"/>
  <c r="L64" i="4" s="1"/>
  <c r="M56" i="4"/>
  <c r="L56" i="4" s="1"/>
  <c r="L38" i="4"/>
  <c r="L42" i="4"/>
  <c r="L18" i="4"/>
  <c r="L22" i="4"/>
  <c r="L34" i="4"/>
  <c r="L44" i="4"/>
  <c r="M8" i="4"/>
  <c r="L8" i="4" s="1"/>
  <c r="M24" i="4"/>
  <c r="L24" i="4" s="1"/>
  <c r="M6" i="4"/>
  <c r="L6" i="4" s="1"/>
  <c r="O58" i="2"/>
  <c r="M208" i="3"/>
  <c r="L208" i="3" s="1"/>
  <c r="M206" i="3"/>
  <c r="L206" i="3" s="1"/>
  <c r="M22" i="3"/>
  <c r="L22" i="3" s="1"/>
  <c r="L62" i="3"/>
  <c r="L44" i="3"/>
  <c r="L104" i="3"/>
  <c r="L182" i="3"/>
  <c r="M24" i="3"/>
  <c r="L24" i="3" s="1"/>
  <c r="M12" i="3"/>
  <c r="L12" i="3" s="1"/>
  <c r="M200" i="3"/>
  <c r="L200" i="3" s="1"/>
  <c r="M18" i="3"/>
  <c r="L18" i="3" s="1"/>
  <c r="M136" i="3"/>
  <c r="L136" i="3" s="1"/>
  <c r="M86" i="3"/>
  <c r="L86" i="3" s="1"/>
  <c r="M126" i="3"/>
  <c r="L126" i="3" s="1"/>
  <c r="L84" i="3"/>
  <c r="L10" i="3"/>
  <c r="L78" i="3"/>
  <c r="L80" i="3"/>
  <c r="L38" i="3"/>
  <c r="L40" i="3"/>
  <c r="L190" i="3"/>
  <c r="M196" i="3"/>
  <c r="L196" i="3" s="1"/>
  <c r="M68" i="3"/>
  <c r="L68" i="3" s="1"/>
  <c r="M180" i="3"/>
  <c r="L180" i="3" s="1"/>
  <c r="M76" i="3"/>
  <c r="L76" i="3" s="1"/>
  <c r="M8" i="3"/>
  <c r="L8" i="3" s="1"/>
  <c r="M114" i="3"/>
  <c r="L114" i="3" s="1"/>
  <c r="L96" i="3"/>
  <c r="L144" i="3"/>
  <c r="L66" i="3"/>
  <c r="L34" i="3"/>
  <c r="L32" i="3"/>
  <c r="L14" i="3"/>
  <c r="L60" i="3"/>
  <c r="L102" i="3"/>
  <c r="L152" i="3"/>
  <c r="M106" i="3"/>
  <c r="L106" i="3" s="1"/>
  <c r="M82" i="3"/>
  <c r="L82" i="3" s="1"/>
  <c r="M26" i="3"/>
  <c r="L26" i="3" s="1"/>
  <c r="M46" i="3"/>
  <c r="L46" i="3" s="1"/>
  <c r="M168" i="3"/>
  <c r="L168" i="3" s="1"/>
  <c r="M52" i="3"/>
  <c r="L52" i="3" s="1"/>
  <c r="M128" i="3"/>
  <c r="L128" i="3" s="1"/>
  <c r="L88" i="3"/>
  <c r="L30" i="3"/>
  <c r="L184" i="3"/>
  <c r="L64" i="3"/>
  <c r="L72" i="3"/>
  <c r="L50" i="3"/>
  <c r="L58" i="3"/>
  <c r="L42" i="3"/>
  <c r="L16" i="3"/>
  <c r="L146" i="3"/>
  <c r="L156" i="3"/>
  <c r="M178" i="3"/>
  <c r="L178" i="3" s="1"/>
  <c r="M36" i="3"/>
  <c r="L36" i="3" s="1"/>
  <c r="M54" i="3"/>
  <c r="L54" i="3" s="1"/>
  <c r="M194" i="3"/>
  <c r="L194" i="3" s="1"/>
  <c r="M20" i="3"/>
  <c r="L20" i="3" s="1"/>
  <c r="M48" i="3"/>
  <c r="L48" i="3" s="1"/>
  <c r="M28" i="3"/>
  <c r="L28" i="3" s="1"/>
  <c r="M74" i="3"/>
  <c r="L74" i="3" s="1"/>
  <c r="N344" i="2"/>
  <c r="M6" i="3"/>
  <c r="L6" i="3" s="1"/>
  <c r="N6" i="2"/>
  <c r="N330" i="2"/>
  <c r="O302" i="2"/>
  <c r="N58" i="2"/>
  <c r="O166" i="2"/>
  <c r="N302" i="2"/>
  <c r="L330" i="2"/>
  <c r="N12" i="2"/>
  <c r="O12" i="2"/>
  <c r="O310" i="2"/>
  <c r="L242" i="2"/>
  <c r="L6" i="2"/>
  <c r="N242" i="2"/>
  <c r="L188" i="2"/>
  <c r="N70" i="2"/>
  <c r="O154" i="2"/>
  <c r="O70" i="2"/>
  <c r="O236" i="2"/>
  <c r="N236" i="2"/>
  <c r="L154" i="2"/>
  <c r="N310" i="2"/>
  <c r="O188" i="2"/>
  <c r="N166" i="2"/>
  <c r="O156" i="2"/>
  <c r="N156" i="2"/>
  <c r="N256" i="2"/>
  <c r="N94" i="2"/>
  <c r="O120" i="2"/>
  <c r="O94" i="2"/>
  <c r="N368" i="2"/>
  <c r="O368" i="2"/>
  <c r="N158" i="2"/>
  <c r="L120" i="2"/>
  <c r="N138" i="2"/>
  <c r="L158" i="2"/>
  <c r="O362" i="2"/>
  <c r="N426" i="2"/>
  <c r="L138" i="2"/>
  <c r="O370" i="2"/>
  <c r="N268" i="2"/>
  <c r="N272" i="2"/>
  <c r="O268" i="2"/>
  <c r="N370" i="2"/>
  <c r="O272" i="2"/>
  <c r="L256" i="2"/>
  <c r="N140" i="2"/>
  <c r="O140" i="2"/>
  <c r="N288" i="2"/>
  <c r="O424" i="2"/>
  <c r="L56" i="2"/>
  <c r="L88" i="2"/>
  <c r="O88" i="2"/>
  <c r="N308" i="2"/>
  <c r="L308" i="2"/>
  <c r="L424" i="2"/>
  <c r="O56" i="2"/>
  <c r="N152" i="2"/>
  <c r="O336" i="2"/>
  <c r="N118" i="2"/>
  <c r="O50" i="2"/>
  <c r="N262" i="2"/>
  <c r="L152" i="2"/>
  <c r="N14" i="2"/>
  <c r="O262" i="2"/>
  <c r="N336" i="2"/>
  <c r="N50" i="2"/>
  <c r="O14" i="2"/>
  <c r="O426" i="2"/>
  <c r="N362" i="2"/>
  <c r="N8" i="2"/>
  <c r="O344" i="2"/>
  <c r="O348" i="2"/>
  <c r="L118" i="2"/>
  <c r="L8" i="2"/>
  <c r="O86" i="2"/>
  <c r="O288" i="2"/>
  <c r="N388" i="2"/>
  <c r="N348" i="2"/>
  <c r="L86" i="2"/>
  <c r="O388" i="2"/>
  <c r="L96" i="4"/>
  <c r="O94" i="4"/>
  <c r="N96" i="4"/>
  <c r="O96" i="4"/>
  <c r="O92" i="4"/>
  <c r="N92" i="4"/>
  <c r="L92" i="4"/>
  <c r="O88" i="4"/>
  <c r="N88" i="4"/>
  <c r="O82" i="4"/>
  <c r="N82" i="4"/>
  <c r="O84" i="4"/>
  <c r="N84" i="4"/>
  <c r="L84" i="4"/>
  <c r="O80" i="4"/>
  <c r="N80" i="4"/>
  <c r="N76" i="4"/>
  <c r="O76" i="4"/>
  <c r="L72" i="4"/>
  <c r="N70" i="4"/>
  <c r="O70" i="4"/>
  <c r="O72" i="4"/>
  <c r="N72" i="4"/>
  <c r="O68" i="4"/>
  <c r="N68" i="4"/>
  <c r="L68" i="4"/>
  <c r="O208" i="3"/>
  <c r="N208" i="3"/>
  <c r="O64" i="4"/>
  <c r="N64" i="4"/>
  <c r="N204" i="3"/>
  <c r="O204" i="3"/>
  <c r="L204" i="3"/>
  <c r="O200" i="3"/>
  <c r="N200" i="3"/>
  <c r="O196" i="3"/>
  <c r="N196" i="3"/>
  <c r="O190" i="3"/>
  <c r="N190" i="3"/>
  <c r="O186" i="3"/>
  <c r="N186" i="3"/>
  <c r="L186" i="3"/>
  <c r="O182" i="3"/>
  <c r="N182" i="3"/>
  <c r="N176" i="3"/>
  <c r="O176" i="3"/>
  <c r="O178" i="3"/>
  <c r="N178" i="3"/>
  <c r="O42" i="4"/>
  <c r="N42" i="4"/>
  <c r="O172" i="3"/>
  <c r="N172" i="3"/>
  <c r="L172" i="3"/>
  <c r="L166" i="3"/>
  <c r="N166" i="3"/>
  <c r="L162" i="3"/>
  <c r="N168" i="3"/>
  <c r="O168" i="3"/>
  <c r="O164" i="3"/>
  <c r="N164" i="3"/>
  <c r="L164" i="3"/>
  <c r="N154" i="3"/>
  <c r="O154" i="3"/>
  <c r="N158" i="3"/>
  <c r="O158" i="3"/>
  <c r="L158" i="3"/>
  <c r="O160" i="3"/>
  <c r="N160" i="3"/>
  <c r="L160" i="3"/>
  <c r="N150" i="3"/>
  <c r="O156" i="3"/>
  <c r="N156" i="3"/>
  <c r="O150" i="3"/>
  <c r="O152" i="3"/>
  <c r="N152" i="3"/>
  <c r="O142" i="3"/>
  <c r="N142" i="3"/>
  <c r="O138" i="3"/>
  <c r="N138" i="3"/>
  <c r="N144" i="3"/>
  <c r="O144" i="3"/>
  <c r="O146" i="3"/>
  <c r="N146" i="3"/>
  <c r="O148" i="3"/>
  <c r="N148" i="3"/>
  <c r="L148" i="3"/>
  <c r="O140" i="3"/>
  <c r="N140" i="3"/>
  <c r="L140" i="3"/>
  <c r="O134" i="3"/>
  <c r="N134" i="3"/>
  <c r="L134" i="3"/>
  <c r="O136" i="3"/>
  <c r="N136" i="3"/>
  <c r="N38" i="4"/>
  <c r="O38" i="4"/>
  <c r="N32" i="4"/>
  <c r="O32" i="4"/>
  <c r="N34" i="4"/>
  <c r="O34" i="4"/>
  <c r="N130" i="3"/>
  <c r="O130" i="3"/>
  <c r="L130" i="3"/>
  <c r="N124" i="3"/>
  <c r="L124" i="3"/>
  <c r="O126" i="3"/>
  <c r="N126" i="3"/>
  <c r="L120" i="3"/>
  <c r="N120" i="3"/>
  <c r="O122" i="3"/>
  <c r="N122" i="3"/>
  <c r="L122" i="3"/>
  <c r="O118" i="3"/>
  <c r="N118" i="3"/>
  <c r="L118" i="3"/>
  <c r="N114" i="3"/>
  <c r="O114" i="3"/>
  <c r="N110" i="3"/>
  <c r="O110" i="3"/>
  <c r="L110" i="3"/>
  <c r="O106" i="3"/>
  <c r="N106" i="3"/>
  <c r="N30" i="4"/>
  <c r="O30" i="4"/>
  <c r="N98" i="3"/>
  <c r="O98" i="3"/>
  <c r="O100" i="3"/>
  <c r="N100" i="3"/>
  <c r="L100" i="3"/>
  <c r="O90" i="3"/>
  <c r="O94" i="3"/>
  <c r="N94" i="3"/>
  <c r="N90" i="3"/>
  <c r="N96" i="3"/>
  <c r="O96" i="3"/>
  <c r="O92" i="3"/>
  <c r="N92" i="3"/>
  <c r="L9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총무과장</author>
    <author>user</author>
    <author>총무과강현구</author>
  </authors>
  <commentList>
    <comment ref="H6" authorId="0" shapeId="0" xr:uid="{00000000-0006-0000-0100-00000A000000}">
      <text>
        <r>
          <rPr>
            <b/>
            <sz val="9"/>
            <color rgb="FF000000"/>
            <rFont val="Tahoma"/>
            <family val="2"/>
          </rPr>
          <t>19.4.30 - 18</t>
        </r>
        <r>
          <rPr>
            <b/>
            <sz val="9"/>
            <color rgb="FF000000"/>
            <rFont val="돋움"/>
            <family val="3"/>
            <charset val="129"/>
          </rPr>
          <t>년도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4.5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20.02.23 - </t>
        </r>
        <r>
          <rPr>
            <b/>
            <sz val="9"/>
            <color rgb="FF000000"/>
            <rFont val="돋움"/>
            <family val="3"/>
            <charset val="129"/>
          </rPr>
          <t>추가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근무로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>1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발생
</t>
        </r>
        <r>
          <rPr>
            <b/>
            <sz val="9"/>
            <color rgb="FF000000"/>
            <rFont val="Tahoma"/>
            <family val="2"/>
          </rPr>
          <t xml:space="preserve">                  (</t>
        </r>
        <r>
          <rPr>
            <b/>
            <sz val="9"/>
            <color rgb="FF000000"/>
            <rFont val="돋움"/>
            <family val="3"/>
            <charset val="129"/>
          </rPr>
          <t>코로나</t>
        </r>
        <r>
          <rPr>
            <b/>
            <sz val="9"/>
            <color rgb="FF000000"/>
            <rFont val="Tahoma"/>
            <family val="2"/>
          </rPr>
          <t xml:space="preserve">19 </t>
        </r>
        <r>
          <rPr>
            <b/>
            <sz val="9"/>
            <color rgb="FF000000"/>
            <rFont val="돋움"/>
            <family val="3"/>
            <charset val="129"/>
          </rPr>
          <t>인한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근무</t>
        </r>
        <r>
          <rPr>
            <b/>
            <sz val="9"/>
            <color rgb="FF000000"/>
            <rFont val="Tahoma"/>
            <family val="2"/>
          </rPr>
          <t xml:space="preserve">) 
20.03.7 , 20.03.21 - </t>
        </r>
        <r>
          <rPr>
            <b/>
            <sz val="9"/>
            <color rgb="FF000000"/>
            <rFont val="돋움"/>
            <family val="3"/>
            <charset val="129"/>
          </rPr>
          <t>추가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근무로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>1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발생
</t>
        </r>
        <r>
          <rPr>
            <b/>
            <sz val="9"/>
            <color rgb="FF000000"/>
            <rFont val="Tahoma"/>
            <family val="2"/>
          </rPr>
          <t xml:space="preserve">                                (</t>
        </r>
        <r>
          <rPr>
            <b/>
            <sz val="9"/>
            <color rgb="FF000000"/>
            <rFont val="돋움"/>
            <family val="3"/>
            <charset val="129"/>
          </rPr>
          <t>코로나</t>
        </r>
        <r>
          <rPr>
            <b/>
            <sz val="9"/>
            <color rgb="FF000000"/>
            <rFont val="Tahoma"/>
            <family val="2"/>
          </rPr>
          <t xml:space="preserve">19 </t>
        </r>
        <r>
          <rPr>
            <b/>
            <sz val="9"/>
            <color rgb="FF000000"/>
            <rFont val="돋움"/>
            <family val="3"/>
            <charset val="129"/>
          </rPr>
          <t>인한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근무</t>
        </r>
        <r>
          <rPr>
            <b/>
            <sz val="9"/>
            <color rgb="FF000000"/>
            <rFont val="Tahoma"/>
            <family val="2"/>
          </rPr>
          <t xml:space="preserve">) 
20.04.29 -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정리</t>
        </r>
        <r>
          <rPr>
            <b/>
            <sz val="9"/>
            <color rgb="FF000000"/>
            <rFont val="Tahoma"/>
            <family val="2"/>
          </rPr>
          <t xml:space="preserve"> 9.5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20.10.03 - </t>
        </r>
        <r>
          <rPr>
            <b/>
            <sz val="9"/>
            <color rgb="FF000000"/>
            <rFont val="돋움"/>
            <family val="3"/>
            <charset val="129"/>
          </rPr>
          <t>토요일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추가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근무로</t>
        </r>
        <r>
          <rPr>
            <b/>
            <sz val="9"/>
            <color rgb="FF000000"/>
            <rFont val="Tahoma"/>
            <family val="2"/>
          </rPr>
          <t xml:space="preserve"> 0.5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발생
</t>
        </r>
        <r>
          <rPr>
            <b/>
            <sz val="9"/>
            <color rgb="FF000000"/>
            <rFont val="Tahoma"/>
            <family val="2"/>
          </rPr>
          <t xml:space="preserve">21.04.30 -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16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339966"/>
            <rFont val="맑은 고딕"/>
            <family val="3"/>
            <charset val="129"/>
          </rPr>
          <t xml:space="preserve">21.5.3 - 연차정산 16개
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21.08.23 - 대체휴일(8/16) 1일 발생
22.04.29 - 연차 9일 이월
</t>
        </r>
        <r>
          <rPr>
            <b/>
            <sz val="9"/>
            <color rgb="FF00FFFF"/>
            <rFont val="맑은 고딕"/>
            <family val="3"/>
            <charset val="129"/>
          </rPr>
          <t>22.10.31 - 연차 정산 9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
23.05.01 - 연차 3.5일 이월
24.05.01 - 연차 -0.5일 이월
25.05.01 - 연차 4.5일 이월
26.05.01 - 연차 4.5일 이월</t>
        </r>
      </text>
    </comment>
    <comment ref="H8" authorId="0" shapeId="0" xr:uid="{00000000-0006-0000-0100-00000B000000}">
      <text>
        <r>
          <rPr>
            <b/>
            <sz val="9"/>
            <color rgb="FF000000"/>
            <rFont val="Tahoma"/>
            <family val="2"/>
          </rPr>
          <t>19.4.30 - 18</t>
        </r>
        <r>
          <rPr>
            <b/>
            <sz val="9"/>
            <color rgb="FF000000"/>
            <rFont val="돋움"/>
            <family val="3"/>
            <charset val="129"/>
          </rPr>
          <t>년도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-3.5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20.04.29 -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정리</t>
        </r>
        <r>
          <rPr>
            <b/>
            <sz val="9"/>
            <color rgb="FF000000"/>
            <rFont val="Tahoma"/>
            <family val="2"/>
          </rPr>
          <t xml:space="preserve"> 3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21.04.30 -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9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33CCCC"/>
            <rFont val="맑은 고딕"/>
            <family val="3"/>
            <charset val="129"/>
          </rPr>
          <t>21.5.3 - 연차정산 9개</t>
        </r>
        <r>
          <rPr>
            <b/>
            <sz val="9"/>
            <color rgb="FF000000"/>
            <rFont val="돋움"/>
            <family val="3"/>
            <charset val="129"/>
          </rPr>
          <t xml:space="preserve">
</t>
        </r>
        <r>
          <rPr>
            <b/>
            <sz val="9"/>
            <color rgb="FF000000"/>
            <rFont val="Tahoma"/>
            <family val="2"/>
          </rPr>
          <t xml:space="preserve">22.04.29 -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-2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23.05.01 -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-5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24.05.01 -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6.5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25.05.01 -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4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26.05.01 -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11.5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이월</t>
        </r>
      </text>
    </comment>
    <comment ref="H10" authorId="1" shapeId="0" xr:uid="{00000000-0006-0000-0100-00000C000000}">
      <text>
        <r>
          <rPr>
            <b/>
            <sz val="9"/>
            <color rgb="FF000000"/>
            <rFont val="돋움"/>
            <family val="3"/>
            <charset val="129"/>
          </rPr>
          <t xml:space="preserve">22.3.16 - 연차 5일 이월
</t>
        </r>
        <r>
          <rPr>
            <b/>
            <sz val="9"/>
            <color rgb="FF00FFFF"/>
            <rFont val="돋움"/>
            <family val="3"/>
            <charset val="129"/>
          </rPr>
          <t>22.10.31 - 연차 정산 5</t>
        </r>
        <r>
          <rPr>
            <b/>
            <sz val="9"/>
            <color rgb="FF000000"/>
            <rFont val="돋움"/>
            <family val="3"/>
            <charset val="129"/>
          </rPr>
          <t xml:space="preserve">
23.3.16 - 연차 3.5일 이월
24.03.16 - 연차 15일 이월
25.03.16 - 연차 14.5일 이월
26.03.16 - 연차 12.5일 이월</t>
        </r>
      </text>
    </comment>
    <comment ref="H12" authorId="0" shapeId="0" xr:uid="{00000000-0006-0000-0100-00000D000000}">
      <text>
        <r>
          <rPr>
            <b/>
            <sz val="9"/>
            <color rgb="FF000000"/>
            <rFont val="Tahoma"/>
            <family val="2"/>
          </rPr>
          <t xml:space="preserve">20.1.7 -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5.5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21.1.7 -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-1.5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22.01.06.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1.5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FFFF"/>
            <rFont val="맑은 고딕"/>
            <family val="3"/>
            <charset val="129"/>
          </rPr>
          <t xml:space="preserve">22.10.31 - 연차 정산 1.5
</t>
        </r>
        <r>
          <rPr>
            <b/>
            <sz val="9"/>
            <color rgb="FF000000"/>
            <rFont val="맑은 고딕"/>
            <family val="3"/>
            <charset val="129"/>
          </rPr>
          <t>23.01.07 - 연차 -3.5 이월
24.01.07 - 연차 0일 이월
25.01.08 - 연차 0.5일 이월
26.01.08 - 연차 1일 이월</t>
        </r>
      </text>
    </comment>
    <comment ref="H14" authorId="0" shapeId="0" xr:uid="{F12806DD-BA15-47F7-B7DA-7B39447FE823}">
      <text>
        <r>
          <rPr>
            <b/>
            <sz val="9"/>
            <color indexed="81"/>
            <rFont val="돋움"/>
            <family val="3"/>
            <charset val="129"/>
          </rPr>
          <t>25.03.23 - 연차 6일 이월
26.03.23 - 연차 0.5일 이월</t>
        </r>
      </text>
    </comment>
    <comment ref="H16" authorId="0" shapeId="0" xr:uid="{0508C718-13C6-47BA-8873-DF1A0293F011}">
      <text>
        <r>
          <rPr>
            <b/>
            <sz val="9"/>
            <color indexed="81"/>
            <rFont val="돋움"/>
            <family val="3"/>
            <charset val="129"/>
          </rPr>
          <t>26.01.08 - 연차 6.5일 이월</t>
        </r>
      </text>
    </comment>
    <comment ref="H20" authorId="1" shapeId="0" xr:uid="{00000000-0006-0000-0100-00000F000000}">
      <text>
        <r>
          <rPr>
            <b/>
            <sz val="9"/>
            <color rgb="FF000000"/>
            <rFont val="돋움"/>
            <family val="3"/>
            <charset val="129"/>
          </rPr>
          <t>21.01.27 - 연차 -1일 이월
22.01.28 - 연차 -1일 이월
23.01.28 - 연차 5일 이월
24.01.28 - 연차 14일 이월
25.01.27 - 연차 16.5일 이월
26.01.26 - 연차 14.5일 이월</t>
        </r>
      </text>
    </comment>
    <comment ref="H22" authorId="1" shapeId="0" xr:uid="{00000000-0006-0000-0100-000010000000}">
      <text>
        <r>
          <rPr>
            <b/>
            <sz val="9"/>
            <color rgb="FF000000"/>
            <rFont val="돋움"/>
            <family val="3"/>
            <charset val="129"/>
          </rPr>
          <t xml:space="preserve">22.02.03 - 연차 14일 이월
</t>
        </r>
        <r>
          <rPr>
            <b/>
            <sz val="9"/>
            <color rgb="FF00FFFF"/>
            <rFont val="돋움"/>
            <family val="3"/>
            <charset val="129"/>
          </rPr>
          <t xml:space="preserve">22.10.31 - 연차 정산 14
</t>
        </r>
        <r>
          <rPr>
            <b/>
            <sz val="9"/>
            <color rgb="FF000000"/>
            <rFont val="돋움"/>
            <family val="3"/>
            <charset val="129"/>
          </rPr>
          <t>23.02.03 - 연차 5일 이월
24.02.03 - 연차 18일 이월
25.02.03 - 연차 12일 이월
26.02.03 - 연차 29일 이월</t>
        </r>
      </text>
    </comment>
    <comment ref="H24" authorId="1" shapeId="0" xr:uid="{00000000-0006-0000-0100-000025000000}">
      <text>
        <r>
          <rPr>
            <b/>
            <sz val="9"/>
            <color rgb="FF000000"/>
            <rFont val="돋움"/>
            <family val="3"/>
            <charset val="129"/>
          </rPr>
          <t xml:space="preserve">21.01.01- 18일 이월
22.01.01. - 연차 19일 이월
</t>
        </r>
        <r>
          <rPr>
            <b/>
            <sz val="9"/>
            <color rgb="FF00FFFF"/>
            <rFont val="돋움"/>
            <family val="3"/>
            <charset val="129"/>
          </rPr>
          <t>22.10.31 - 연차 정산 19</t>
        </r>
        <r>
          <rPr>
            <b/>
            <sz val="9"/>
            <color rgb="FF000000"/>
            <rFont val="돋움"/>
            <family val="3"/>
            <charset val="129"/>
          </rPr>
          <t xml:space="preserve">
23.01.02 - 연차 -6.5일 이월
24.01.02 - 연차 9일 이월
25.01.02 - 연차 6일 이월
26.01.02 - 연차 5.5일 이월</t>
        </r>
      </text>
    </comment>
    <comment ref="H26" authorId="0" shapeId="0" xr:uid="{00000000-0006-0000-0100-000011000000}">
      <text>
        <r>
          <rPr>
            <b/>
            <sz val="9"/>
            <color rgb="FF000000"/>
            <rFont val="Tahoma"/>
            <family val="2"/>
          </rPr>
          <t xml:space="preserve">19.4.9 -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15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20.4.9 -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11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21.4.9 -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24.5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FF"/>
            <rFont val="맑은 고딕"/>
            <family val="3"/>
            <charset val="129"/>
          </rPr>
          <t>21.5.3 - 연차정산 20개</t>
        </r>
        <r>
          <rPr>
            <b/>
            <sz val="9"/>
            <color rgb="FF000000"/>
            <rFont val="돋움"/>
            <family val="3"/>
            <charset val="129"/>
          </rPr>
          <t xml:space="preserve">
</t>
        </r>
        <r>
          <rPr>
            <b/>
            <sz val="9"/>
            <color rgb="FF000000"/>
            <rFont val="Tahoma"/>
            <family val="2"/>
          </rPr>
          <t xml:space="preserve">22.4.11 -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13.5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FFFF"/>
            <rFont val="맑은 고딕"/>
            <family val="3"/>
            <charset val="129"/>
          </rPr>
          <t xml:space="preserve">22.10.31 - 연차 정산 13.5
</t>
        </r>
        <r>
          <rPr>
            <b/>
            <sz val="9"/>
            <color rgb="FF000000"/>
            <rFont val="맑은 고딕"/>
            <family val="3"/>
            <charset val="129"/>
          </rPr>
          <t>23.04.11 - 연차 7개 이월
24.04.09 - 연차 12일 이월
25.04.10 - 연차 11일 이월
26.04.10 - 연차 12일 이월</t>
        </r>
      </text>
    </comment>
    <comment ref="H28" authorId="1" shapeId="0" xr:uid="{00000000-0006-0000-0100-000013000000}">
      <text>
        <r>
          <rPr>
            <b/>
            <sz val="9"/>
            <color rgb="FF000000"/>
            <rFont val="돋움"/>
            <family val="3"/>
            <charset val="129"/>
          </rPr>
          <t xml:space="preserve">22.08.03 - 연차 6.5일 이월
</t>
        </r>
        <r>
          <rPr>
            <b/>
            <sz val="9"/>
            <color rgb="FF00FFFF"/>
            <rFont val="돋움"/>
            <family val="3"/>
            <charset val="129"/>
          </rPr>
          <t xml:space="preserve">22.10.31 - 연차 정산 6.5
</t>
        </r>
        <r>
          <rPr>
            <b/>
            <sz val="9"/>
            <color rgb="FF000000"/>
            <rFont val="돋움"/>
            <family val="3"/>
            <charset val="129"/>
          </rPr>
          <t>23.08.03 - 연차 2일 이월
24.08.03 - 연차 2일 이월
25.08.03 - 연차 1일 이월</t>
        </r>
      </text>
    </comment>
    <comment ref="H30" authorId="1" shapeId="0" xr:uid="{00000000-0006-0000-0100-000016000000}">
      <text>
        <r>
          <rPr>
            <b/>
            <sz val="9"/>
            <color rgb="FF000000"/>
            <rFont val="돋움"/>
            <family val="3"/>
            <charset val="129"/>
          </rPr>
          <t xml:space="preserve">23.03.08 - 연차 9일 이월
24.03.08 - 연차 12일 이월
25.03.08 - 연차 -0.5일 이월
26.03.08 - 연차 11.5일 이월
</t>
        </r>
      </text>
    </comment>
    <comment ref="H32" authorId="1" shapeId="0" xr:uid="{00000000-0006-0000-0100-000099000000}">
      <text>
        <r>
          <rPr>
            <b/>
            <sz val="9"/>
            <color rgb="FF000000"/>
            <rFont val="돋움"/>
            <family val="3"/>
            <charset val="129"/>
          </rPr>
          <t>25.01.02 - 연차 1일 이월
26.01.02 - 연차 0일 이월</t>
        </r>
      </text>
    </comment>
    <comment ref="H34" authorId="0" shapeId="0" xr:uid="{4DB6E6EB-DE1E-47D9-9D0F-1810C115880F}">
      <text>
        <r>
          <rPr>
            <b/>
            <sz val="9"/>
            <color indexed="81"/>
            <rFont val="돋움"/>
            <family val="3"/>
            <charset val="129"/>
          </rPr>
          <t>25.11.06 - 연차 -3.5일 이월</t>
        </r>
      </text>
    </comment>
    <comment ref="H36" authorId="0" shapeId="0" xr:uid="{98BAF298-4B70-4BAE-9504-55EF96C3949C}">
      <text>
        <r>
          <rPr>
            <b/>
            <sz val="9"/>
            <color indexed="81"/>
            <rFont val="돋움"/>
            <family val="3"/>
            <charset val="129"/>
          </rPr>
          <t>25.12.18 - 연차 1일 이월</t>
        </r>
      </text>
    </comment>
    <comment ref="H40" authorId="1" shapeId="0" xr:uid="{00000000-0006-0000-0100-000018000000}">
      <text>
        <r>
          <rPr>
            <b/>
            <sz val="9"/>
            <color rgb="FF000000"/>
            <rFont val="돋움"/>
            <family val="3"/>
            <charset val="129"/>
          </rPr>
          <t>22.11.09 - 연차 3일 이월
23.11.09 - 연차 9일 이월
24.11.09 - 연차 -1일 이월
25.11.09 - 연차 13일 이월</t>
        </r>
      </text>
    </comment>
    <comment ref="B42" authorId="1" shapeId="0" xr:uid="{00000000-0006-0000-0100-00009B000000}">
      <text>
        <r>
          <rPr>
            <b/>
            <sz val="9"/>
            <color rgb="FF000000"/>
            <rFont val="돋움"/>
            <family val="3"/>
            <charset val="129"/>
          </rPr>
          <t>야간 전담</t>
        </r>
      </text>
    </comment>
    <comment ref="H42" authorId="0" shapeId="0" xr:uid="{2CCF8479-5912-40FD-BFC5-7E0598A29313}">
      <text>
        <r>
          <rPr>
            <b/>
            <sz val="9"/>
            <color indexed="81"/>
            <rFont val="돋움"/>
            <family val="3"/>
            <charset val="129"/>
          </rPr>
          <t>25.09.18 - 연차 8일 이월</t>
        </r>
      </text>
    </comment>
    <comment ref="H44" authorId="1" shapeId="0" xr:uid="{66820AA0-041D-453A-BF55-C15FED379C9A}">
      <text>
        <r>
          <rPr>
            <b/>
            <sz val="9"/>
            <color rgb="FF000000"/>
            <rFont val="돋움"/>
            <family val="3"/>
            <charset val="129"/>
          </rPr>
          <t xml:space="preserve">22.04.01 - 연차 15.5일 이월
</t>
        </r>
        <r>
          <rPr>
            <b/>
            <sz val="9"/>
            <color rgb="FF00FFFF"/>
            <rFont val="돋움"/>
            <family val="3"/>
            <charset val="129"/>
          </rPr>
          <t>22.10.31 - 연차 정산 15.5</t>
        </r>
        <r>
          <rPr>
            <b/>
            <sz val="9"/>
            <color rgb="FF000000"/>
            <rFont val="돋움"/>
            <family val="3"/>
            <charset val="129"/>
          </rPr>
          <t xml:space="preserve">
23.04.01 - 연차 -7일 이월
24.04.01 - 연차 -1일 이월
25.04.01 - 연차 8일 이월
26.04.01 - 연차 12일 이월</t>
        </r>
      </text>
    </comment>
    <comment ref="H50" authorId="1" shapeId="0" xr:uid="{00000000-0006-0000-0100-00001A000000}">
      <text>
        <r>
          <rPr>
            <b/>
            <sz val="9"/>
            <color rgb="FF000000"/>
            <rFont val="돋움"/>
            <family val="3"/>
            <charset val="129"/>
          </rPr>
          <t xml:space="preserve">21.03.24 - 연차 9일 이월
22.03.25 - 연차 10일 이월
</t>
        </r>
        <r>
          <rPr>
            <b/>
            <sz val="9"/>
            <color rgb="FF00FFFF"/>
            <rFont val="돋움"/>
            <family val="3"/>
            <charset val="129"/>
          </rPr>
          <t xml:space="preserve">22.10.31 - 연차 정산 10
</t>
        </r>
        <r>
          <rPr>
            <b/>
            <sz val="9"/>
            <color rgb="FF000000"/>
            <rFont val="돋움"/>
            <family val="3"/>
            <charset val="129"/>
          </rPr>
          <t>23.03.24 - 연차 -4일 이월
24.03.25 - 연차 0일 이월
25.03.25 - 연차 0.5일 이월
26.03.25 - 연차 0.5일 이월</t>
        </r>
      </text>
    </comment>
    <comment ref="H52" authorId="1" shapeId="0" xr:uid="{00000000-0006-0000-0100-00001C000000}">
      <text>
        <r>
          <rPr>
            <b/>
            <sz val="9"/>
            <color rgb="FF000000"/>
            <rFont val="돋움"/>
            <family val="3"/>
            <charset val="129"/>
          </rPr>
          <t xml:space="preserve">21.08.01 - 연차 18개 이월
22.08.01 - 연차 24일 이월
</t>
        </r>
        <r>
          <rPr>
            <b/>
            <sz val="9"/>
            <color rgb="FF00FFFF"/>
            <rFont val="돋움"/>
            <family val="3"/>
            <charset val="129"/>
          </rPr>
          <t xml:space="preserve">22.10.31 - 연차 정산 24
</t>
        </r>
        <r>
          <rPr>
            <b/>
            <sz val="9"/>
            <color rgb="FF000000"/>
            <rFont val="돋움"/>
            <family val="3"/>
            <charset val="129"/>
          </rPr>
          <t>23.08.01 - 연차 -3일 이월
24.08.01 - 연차 1.5일 이월
25.08.01 - 연차 7.5일 이월</t>
        </r>
      </text>
    </comment>
    <comment ref="H54" authorId="1" shapeId="0" xr:uid="{00000000-0006-0000-0100-00001E000000}">
      <text>
        <r>
          <rPr>
            <b/>
            <sz val="9"/>
            <color rgb="FF000000"/>
            <rFont val="돋움"/>
            <family val="3"/>
            <charset val="129"/>
          </rPr>
          <t>23.03.22 - 연차 4일 이월
24.03.22 - 연차 6일 이월
25.03.22 - 연차 4일 이월
26.03.22 - 연차 3일 이월</t>
        </r>
      </text>
    </comment>
    <comment ref="H58" authorId="1" shapeId="0" xr:uid="{00000000-0006-0000-0100-00003E000000}">
      <text>
        <r>
          <rPr>
            <b/>
            <sz val="9"/>
            <color rgb="FF000000"/>
            <rFont val="돋움"/>
            <family val="3"/>
            <charset val="129"/>
          </rPr>
          <t>23.09.09 - 연차 -1일 이월
24.09.09 - 연차 4일 이월
25.09.08 - 연차 7일 이월</t>
        </r>
      </text>
    </comment>
    <comment ref="H60" authorId="1" shapeId="0" xr:uid="{00000000-0006-0000-0100-00003F000000}">
      <text>
        <r>
          <rPr>
            <b/>
            <sz val="9"/>
            <color rgb="FF000000"/>
            <rFont val="돋움"/>
            <family val="3"/>
            <charset val="129"/>
          </rPr>
          <t>24.02.03 - 연차 2일 이월
25.02.03 - 연차 10일 이월
26.02.03 - 연차 9.5일 이월</t>
        </r>
      </text>
    </comment>
    <comment ref="H64" authorId="1" shapeId="0" xr:uid="{C8E1819E-EB94-410E-AB28-F6A671F6C067}">
      <text>
        <r>
          <rPr>
            <b/>
            <sz val="9"/>
            <color rgb="FF000000"/>
            <rFont val="돋움"/>
            <family val="3"/>
            <charset val="129"/>
          </rPr>
          <t xml:space="preserve">21.03.24 - 연차 15일 이월
22.03.25 - 연차 19일 이월
</t>
        </r>
        <r>
          <rPr>
            <b/>
            <sz val="9"/>
            <color rgb="FF00FFFF"/>
            <rFont val="돋움"/>
            <family val="3"/>
            <charset val="129"/>
          </rPr>
          <t xml:space="preserve">22.10.31 - 연차 정산 19
</t>
        </r>
        <r>
          <rPr>
            <b/>
            <sz val="9"/>
            <color rgb="FF000000"/>
            <rFont val="돋움"/>
            <family val="3"/>
            <charset val="129"/>
          </rPr>
          <t>23.03.24 - 연차 3일 이월
24.03.25 - 연차 2일 이월
25.03.25 - 연차 6일 이월
26.03.25 - 연차 14일 이월</t>
        </r>
      </text>
    </comment>
    <comment ref="H66" authorId="1" shapeId="0" xr:uid="{00000000-0006-0000-0100-000020000000}">
      <text>
        <r>
          <rPr>
            <b/>
            <sz val="9"/>
            <color rgb="FF000000"/>
            <rFont val="돋움"/>
            <family val="3"/>
            <charset val="129"/>
          </rPr>
          <t>22.12.28 - 연차 2.5 일 이월
23.12.28 - 연차 1일 이월
24.12.28 - 연차 2.5일 이월
25.12.28 - 연차 7일 이월</t>
        </r>
      </text>
    </comment>
    <comment ref="H70" authorId="1" shapeId="0" xr:uid="{00000000-0006-0000-0100-00009A000000}">
      <text>
        <r>
          <rPr>
            <b/>
            <sz val="9"/>
            <color rgb="FF000000"/>
            <rFont val="돋움"/>
            <family val="3"/>
            <charset val="129"/>
          </rPr>
          <t>25.01.01 - 연차 6.5일 이월</t>
        </r>
      </text>
    </comment>
    <comment ref="H72" authorId="0" shapeId="0" xr:uid="{00000000-0006-0000-0100-000022000000}">
      <text>
        <r>
          <rPr>
            <b/>
            <sz val="9"/>
            <color rgb="FF000000"/>
            <rFont val="Tahoma"/>
            <family val="2"/>
          </rPr>
          <t>20.03.03 - 11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이월</t>
        </r>
        <r>
          <rPr>
            <b/>
            <sz val="9"/>
            <color rgb="FF000000"/>
            <rFont val="Tahoma"/>
            <family val="2"/>
          </rPr>
          <t xml:space="preserve"> 
21.03.04 - 7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>22.03.03 - 23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FFFF"/>
            <rFont val="맑은 고딕"/>
            <family val="3"/>
            <charset val="129"/>
          </rPr>
          <t>22.10.31 - 연차 정산 23</t>
        </r>
        <r>
          <rPr>
            <b/>
            <sz val="9"/>
            <color rgb="FF000000"/>
            <rFont val="돋움"/>
            <family val="3"/>
            <charset val="129"/>
          </rPr>
          <t xml:space="preserve">
</t>
        </r>
        <r>
          <rPr>
            <b/>
            <sz val="9"/>
            <color rgb="FF000000"/>
            <rFont val="맑은 고딕"/>
            <family val="3"/>
            <charset val="129"/>
          </rPr>
          <t>23.03.05 - 연차 -22일 이월
24.03.05 - 연차 -8일 이월
25.03.05 - 연차 1.5일이월
26.03.05 - 연차 12일 이월</t>
        </r>
      </text>
    </comment>
    <comment ref="H74" authorId="1" shapeId="0" xr:uid="{00000000-0006-0000-0100-000024000000}">
      <text>
        <r>
          <rPr>
            <b/>
            <sz val="9"/>
            <color rgb="FF000000"/>
            <rFont val="돋움"/>
            <family val="3"/>
            <charset val="129"/>
          </rPr>
          <t xml:space="preserve">21.10.01 - 연차 1일 이월
22.10.01 - 연차 3일 이월
</t>
        </r>
        <r>
          <rPr>
            <b/>
            <sz val="9"/>
            <color rgb="FF00FFFF"/>
            <rFont val="돋움"/>
            <family val="3"/>
            <charset val="129"/>
          </rPr>
          <t>22.10.31 - 연차 정산 1</t>
        </r>
        <r>
          <rPr>
            <b/>
            <sz val="9"/>
            <color rgb="FF000000"/>
            <rFont val="돋움"/>
            <family val="3"/>
            <charset val="129"/>
          </rPr>
          <t xml:space="preserve">
23.10.01 - 연차 6일 이월
24.10.01 - 연차 10.5일 이월
25.10.01 - 연차 15일 이월</t>
        </r>
      </text>
    </comment>
    <comment ref="H76" authorId="1" shapeId="0" xr:uid="{00000000-0006-0000-0100-000026000000}">
      <text>
        <r>
          <rPr>
            <b/>
            <sz val="9"/>
            <color rgb="FF000000"/>
            <rFont val="돋움"/>
            <family val="3"/>
            <charset val="129"/>
          </rPr>
          <t xml:space="preserve">20.10.09 - 연차 9일 이월
21.10.11 - 연차23.5일 이월
22.10.11 - 연차 11.5일 이월
</t>
        </r>
        <r>
          <rPr>
            <b/>
            <sz val="9"/>
            <color rgb="FF00FFFF"/>
            <rFont val="돋움"/>
            <family val="3"/>
            <charset val="129"/>
          </rPr>
          <t>22.10.31 - 연차 정산 23.5</t>
        </r>
        <r>
          <rPr>
            <b/>
            <sz val="9"/>
            <color rgb="FF000000"/>
            <rFont val="돋움"/>
            <family val="3"/>
            <charset val="129"/>
          </rPr>
          <t xml:space="preserve">
23.10.11 - 연차 -5일 이월
24.10.10 - 연차 6일 이월
25.10.10 - 연차 16일 이월
</t>
        </r>
      </text>
    </comment>
    <comment ref="H78" authorId="1" shapeId="0" xr:uid="{00000000-0006-0000-0100-000029000000}">
      <text>
        <r>
          <rPr>
            <b/>
            <sz val="9"/>
            <color rgb="FF000000"/>
            <rFont val="돋움"/>
            <family val="3"/>
            <charset val="129"/>
          </rPr>
          <t xml:space="preserve">23.06.01 - 연차 4일 이월
24.06.01 - 연차 9일 이월
25.06.01 - 연차 14일 이월
</t>
        </r>
      </text>
    </comment>
    <comment ref="H80" authorId="1" shapeId="0" xr:uid="{00000000-0006-0000-0100-00002A000000}">
      <text>
        <r>
          <rPr>
            <b/>
            <sz val="9"/>
            <color rgb="FF000000"/>
            <rFont val="돋움"/>
            <family val="3"/>
            <charset val="129"/>
          </rPr>
          <t xml:space="preserve">22.10.11 - 연차 8일 이월
23.10.11 - 연차 5일 이월
24.10.11 - 연차 9일 이월
25.10.12 - 연차 3일 이월
</t>
        </r>
      </text>
    </comment>
    <comment ref="H82" authorId="1" shapeId="0" xr:uid="{00000000-0006-0000-0100-00002B000000}">
      <text>
        <r>
          <rPr>
            <b/>
            <sz val="9"/>
            <color rgb="FF000000"/>
            <rFont val="돋움"/>
            <family val="3"/>
            <charset val="129"/>
          </rPr>
          <t>23.09.23 - 연차 4.5일 이월
24.09.23 - 연차 8.5일 이월
25.09.23 - 연차 13일 이월</t>
        </r>
      </text>
    </comment>
    <comment ref="H84" authorId="1" shapeId="0" xr:uid="{3C5A15FE-9E06-4924-B8E5-C85C61683C21}">
      <text>
        <r>
          <rPr>
            <b/>
            <sz val="9"/>
            <color rgb="FF000000"/>
            <rFont val="돋움"/>
            <family val="3"/>
            <charset val="129"/>
          </rPr>
          <t>25.01.16 - 연차 9일 이월
26.01.16 - 연차 12일 이월</t>
        </r>
      </text>
    </comment>
    <comment ref="H86" authorId="0" shapeId="0" xr:uid="{EF445E3B-D139-49A9-929D-B653D7924E5C}">
      <text>
        <r>
          <rPr>
            <b/>
            <sz val="9"/>
            <color indexed="81"/>
            <rFont val="돋움"/>
            <family val="3"/>
            <charset val="129"/>
          </rPr>
          <t>25.10.04 -연차 10일 이월</t>
        </r>
      </text>
    </comment>
    <comment ref="H88" authorId="0" shapeId="0" xr:uid="{27F17EDC-E025-43B4-97CC-1F6512B3DD32}">
      <text>
        <r>
          <rPr>
            <b/>
            <sz val="9"/>
            <color indexed="81"/>
            <rFont val="돋움"/>
            <family val="3"/>
            <charset val="129"/>
          </rPr>
          <t>25.12.13 - 연차 6일 이월</t>
        </r>
      </text>
    </comment>
    <comment ref="H90" authorId="0" shapeId="0" xr:uid="{508408C2-CCBF-4655-AFF2-DA2045D290EE}">
      <text>
        <r>
          <rPr>
            <b/>
            <sz val="9"/>
            <color indexed="81"/>
            <rFont val="돋움"/>
            <family val="3"/>
            <charset val="129"/>
          </rPr>
          <t>25.12.18 - 연차 8일 이월</t>
        </r>
      </text>
    </comment>
    <comment ref="H92" authorId="0" shapeId="0" xr:uid="{088A56EE-025A-4FA9-B495-7E2B23988163}">
      <text>
        <r>
          <rPr>
            <b/>
            <sz val="9"/>
            <color indexed="81"/>
            <rFont val="돋움"/>
            <family val="3"/>
            <charset val="129"/>
          </rPr>
          <t>26.03.11 - 연차 6일 이월</t>
        </r>
      </text>
    </comment>
    <comment ref="H94" authorId="1" shapeId="0" xr:uid="{00000000-0006-0000-0100-000035000000}">
      <text>
        <r>
          <rPr>
            <b/>
            <sz val="9"/>
            <color rgb="FF000000"/>
            <rFont val="돋움"/>
            <family val="3"/>
            <charset val="129"/>
          </rPr>
          <t xml:space="preserve">22.01.06. - 연차 3.5 이월
</t>
        </r>
        <r>
          <rPr>
            <b/>
            <sz val="9"/>
            <color rgb="FF00FFFF"/>
            <rFont val="돋움"/>
            <family val="3"/>
            <charset val="129"/>
          </rPr>
          <t>22.10.31 - 연차 정산 3.5</t>
        </r>
        <r>
          <rPr>
            <b/>
            <sz val="9"/>
            <color rgb="FF000000"/>
            <rFont val="돋움"/>
            <family val="3"/>
            <charset val="129"/>
          </rPr>
          <t xml:space="preserve">
23.01.06 - 연차 -2 이월
24.01.06 - 연차 0.5 이월
25.01.06 - 연차 4 이월
26.01.06 - 연차 5일 이월</t>
        </r>
      </text>
    </comment>
    <comment ref="B106" authorId="0" shapeId="0" xr:uid="{81E9BE51-6C49-48AD-86D0-14880DE32EDC}">
      <text>
        <r>
          <rPr>
            <b/>
            <sz val="9"/>
            <color indexed="81"/>
            <rFont val="돋움"/>
            <family val="3"/>
            <charset val="129"/>
          </rPr>
          <t>26.04.01 야간전담</t>
        </r>
      </text>
    </comment>
    <comment ref="H110" authorId="1" shapeId="0" xr:uid="{00000000-0006-0000-0100-00002E000000}">
      <text>
        <r>
          <rPr>
            <b/>
            <sz val="9"/>
            <color rgb="FF000000"/>
            <rFont val="돋움"/>
            <family val="3"/>
            <charset val="129"/>
          </rPr>
          <t xml:space="preserve">24.10.07 - 연차 15일 이월
25.10.10 - 연차 19일 이월
</t>
        </r>
      </text>
    </comment>
    <comment ref="H116" authorId="1" shapeId="0" xr:uid="{00000000-0006-0000-0100-00001D000000}">
      <text>
        <r>
          <rPr>
            <b/>
            <sz val="9"/>
            <color rgb="FF000000"/>
            <rFont val="돋움"/>
            <family val="3"/>
            <charset val="129"/>
          </rPr>
          <t xml:space="preserve">22.01.14 - 연차 4일 이월
</t>
        </r>
        <r>
          <rPr>
            <b/>
            <sz val="9"/>
            <color rgb="FF00FFFF"/>
            <rFont val="돋움"/>
            <family val="3"/>
            <charset val="129"/>
          </rPr>
          <t xml:space="preserve">22.10.31 - 연차 정산 4
</t>
        </r>
        <r>
          <rPr>
            <b/>
            <sz val="9"/>
            <color rgb="FF000000"/>
            <rFont val="돋움"/>
            <family val="3"/>
            <charset val="129"/>
          </rPr>
          <t>23.01.14 - 연차 4일 이월
24.01.13 - 연차 5일 이월
25.01.14 - 연차 0.5일 이월
26.01.14 - 연차 5.5일 이월</t>
        </r>
      </text>
    </comment>
    <comment ref="H118" authorId="1" shapeId="0" xr:uid="{00000000-0006-0000-0100-000019000000}">
      <text>
        <r>
          <rPr>
            <b/>
            <sz val="9"/>
            <color rgb="FF000000"/>
            <rFont val="돋움"/>
            <family val="3"/>
            <charset val="129"/>
          </rPr>
          <t xml:space="preserve">21.03.24 - 연차 15일 이월
22.03.25 - 연차 19일 이월
</t>
        </r>
        <r>
          <rPr>
            <b/>
            <sz val="9"/>
            <color rgb="FF00FFFF"/>
            <rFont val="돋움"/>
            <family val="3"/>
            <charset val="129"/>
          </rPr>
          <t xml:space="preserve">22.10.31 - 연차 정산 19
</t>
        </r>
        <r>
          <rPr>
            <b/>
            <sz val="9"/>
            <color rgb="FF000000"/>
            <rFont val="돋움"/>
            <family val="3"/>
            <charset val="129"/>
          </rPr>
          <t>23.03.24 - 연차 3일 이월
24.03.25 - 연차 2일 이월
25.03.25 - 연차 6일 이월</t>
        </r>
      </text>
    </comment>
    <comment ref="H120" authorId="1" shapeId="0" xr:uid="{00000000-0006-0000-0100-00003C000000}">
      <text>
        <r>
          <rPr>
            <b/>
            <sz val="9"/>
            <color rgb="FF000000"/>
            <rFont val="돋움"/>
            <family val="3"/>
            <charset val="129"/>
          </rPr>
          <t>23.03.15 - 연차 -11일 이월
24.03.15 - 연차 -2일 이월
25.03.15 - 연차 5일 이월
26.03.15 - 연차 10.5일 이월</t>
        </r>
      </text>
    </comment>
    <comment ref="H128" authorId="1" shapeId="0" xr:uid="{00000000-0006-0000-0100-000030000000}">
      <text>
        <r>
          <rPr>
            <b/>
            <sz val="9"/>
            <color rgb="FF000000"/>
            <rFont val="돋움"/>
            <family val="3"/>
            <charset val="129"/>
          </rPr>
          <t xml:space="preserve">24.10.07 - 연차 9일 이월
25.10.07 - 연차 8일 이월
</t>
        </r>
      </text>
    </comment>
    <comment ref="H130" authorId="1" shapeId="0" xr:uid="{00000000-0006-0000-0100-000031000000}">
      <text>
        <r>
          <rPr>
            <b/>
            <sz val="9"/>
            <color rgb="FF000000"/>
            <rFont val="돋움"/>
            <family val="3"/>
            <charset val="129"/>
          </rPr>
          <t xml:space="preserve">24.03.04 - 연차 -1일 이월
25.03.04 - 연차 1.5일 이월
26.03.04 - 연차 9일 이월
</t>
        </r>
      </text>
    </comment>
    <comment ref="H134" authorId="1" shapeId="0" xr:uid="{00000000-0006-0000-0100-000021000000}">
      <text>
        <r>
          <rPr>
            <b/>
            <sz val="9"/>
            <color rgb="FF000000"/>
            <rFont val="돋움"/>
            <family val="3"/>
            <charset val="129"/>
          </rPr>
          <t>24.05.09 - 연차 9일 이월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b/>
            <sz val="9"/>
            <color rgb="FF00FFFF"/>
            <rFont val="돋움"/>
            <family val="3"/>
            <charset val="129"/>
          </rPr>
          <t>24.05.16 - 연차 9일 정산</t>
        </r>
        <r>
          <rPr>
            <b/>
            <sz val="9"/>
            <color rgb="FF000000"/>
            <rFont val="돋움"/>
            <family val="3"/>
            <charset val="129"/>
          </rPr>
          <t xml:space="preserve">
25.05.09 - 연차 15일 이월
26.05.09 - 연차 0일 이월
</t>
        </r>
      </text>
    </comment>
    <comment ref="H136" authorId="1" shapeId="0" xr:uid="{00000000-0006-0000-0100-000032000000}">
      <text>
        <r>
          <rPr>
            <b/>
            <sz val="9"/>
            <color rgb="FF000000"/>
            <rFont val="돋움"/>
            <family val="3"/>
            <charset val="129"/>
          </rPr>
          <t xml:space="preserve">22.08.24 - 연차 0.5일 이월
</t>
        </r>
        <r>
          <rPr>
            <b/>
            <sz val="9"/>
            <color rgb="FF00FFFF"/>
            <rFont val="돋움"/>
            <family val="3"/>
            <charset val="129"/>
          </rPr>
          <t>22.10.31 - 연차 정산 0.5</t>
        </r>
        <r>
          <rPr>
            <b/>
            <sz val="9"/>
            <color rgb="FF000000"/>
            <rFont val="돋움"/>
            <family val="3"/>
            <charset val="129"/>
          </rPr>
          <t xml:space="preserve">
23.08.24 - 연차 -5일 이월
24.08.24 - 연차 0일 이월
25.08.24 - 연차 3일 이월</t>
        </r>
      </text>
    </comment>
    <comment ref="H138" authorId="0" shapeId="0" xr:uid="{00000000-0006-0000-0100-000033000000}">
      <text>
        <r>
          <rPr>
            <b/>
            <sz val="9"/>
            <color rgb="FF000000"/>
            <rFont val="Tahoma"/>
            <family val="2"/>
          </rPr>
          <t xml:space="preserve">19.4.9 -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16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20.4.9 -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31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21.4.9 -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36.5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21.5.3 - </t>
        </r>
        <r>
          <rPr>
            <b/>
            <sz val="9"/>
            <color rgb="FF000000"/>
            <rFont val="돋움"/>
            <family val="3"/>
            <charset val="129"/>
          </rPr>
          <t>연차정산</t>
        </r>
        <r>
          <rPr>
            <b/>
            <sz val="9"/>
            <color rgb="FF000000"/>
            <rFont val="Tahoma"/>
            <family val="2"/>
          </rPr>
          <t xml:space="preserve"> 20</t>
        </r>
        <r>
          <rPr>
            <b/>
            <sz val="9"/>
            <color rgb="FF000000"/>
            <rFont val="돋움"/>
            <family val="3"/>
            <charset val="129"/>
          </rPr>
          <t xml:space="preserve">개
</t>
        </r>
        <r>
          <rPr>
            <b/>
            <sz val="9"/>
            <color rgb="FF000000"/>
            <rFont val="Tahoma"/>
            <family val="2"/>
          </rPr>
          <t xml:space="preserve">22.4.11 -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1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FFFF"/>
            <rFont val="맑은 고딕"/>
            <family val="3"/>
            <charset val="129"/>
          </rPr>
          <t xml:space="preserve">22.10.31 - 연차 정산 1
</t>
        </r>
        <r>
          <rPr>
            <b/>
            <sz val="9"/>
            <color rgb="FF000000"/>
            <rFont val="맑은 고딕"/>
            <family val="3"/>
            <charset val="129"/>
          </rPr>
          <t>23.4.11 - 연차 5일 이월
24.04.09 - 연차 8일 이월
25.04.10 - 연차 9일 이월
26.04.10 - 연차 18일 이월</t>
        </r>
      </text>
    </comment>
    <comment ref="H140" authorId="1" shapeId="0" xr:uid="{00000000-0006-0000-0100-000037000000}">
      <text>
        <r>
          <rPr>
            <b/>
            <sz val="9"/>
            <color rgb="FF000000"/>
            <rFont val="돋움"/>
            <family val="3"/>
            <charset val="129"/>
          </rPr>
          <t>23.09.04 - 연차 4일 이월
24.09.02 - 연차 6일 이월
25.09.02 - 연차 7일 이월</t>
        </r>
      </text>
    </comment>
    <comment ref="H142" authorId="1" shapeId="0" xr:uid="{00000000-0006-0000-0100-00003A000000}">
      <text>
        <r>
          <rPr>
            <b/>
            <sz val="9"/>
            <color rgb="FF000000"/>
            <rFont val="돋움"/>
            <family val="3"/>
            <charset val="129"/>
          </rPr>
          <t>23.08.09 - 연차 16개 이월
24.08.09 - 연차 13개 이월
25.08.09 - 연차 12개 이월</t>
        </r>
      </text>
    </comment>
    <comment ref="H144" authorId="1" shapeId="0" xr:uid="{00000000-0006-0000-0100-000012000000}">
      <text>
        <r>
          <rPr>
            <b/>
            <sz val="9"/>
            <color rgb="FF000000"/>
            <rFont val="돋움"/>
            <family val="3"/>
            <charset val="129"/>
          </rPr>
          <t>21.10.21 - 연차 -4.5일 이월
22.10.21 - 연차 -7.5일 이월
23.10.21 - 연차 -2.5일 이월
24.10.21 - 연차 0일 이월
25.10.21 - 연차 3일 이월</t>
        </r>
      </text>
    </comment>
    <comment ref="H150" authorId="1" shapeId="0" xr:uid="{00000000-0006-0000-0100-00003B000000}">
      <text>
        <r>
          <rPr>
            <b/>
            <sz val="9"/>
            <color rgb="FF000000"/>
            <rFont val="돋움"/>
            <family val="3"/>
            <charset val="129"/>
          </rPr>
          <t xml:space="preserve">22.01.15 - 연차 9.5 일 이월
</t>
        </r>
        <r>
          <rPr>
            <b/>
            <sz val="9"/>
            <color rgb="FF00FFFF"/>
            <rFont val="돋움"/>
            <family val="3"/>
            <charset val="129"/>
          </rPr>
          <t>22.10.31 - 연차 정산 9.5</t>
        </r>
        <r>
          <rPr>
            <b/>
            <sz val="9"/>
            <color rgb="FF000000"/>
            <rFont val="돋움"/>
            <family val="3"/>
            <charset val="129"/>
          </rPr>
          <t xml:space="preserve">
23.01.16 - 연차 -17일 이월
24.01.15 - 연차 -6.5일 이월
25.01.15 - 연차 5.5일 이월
26.01.15 - 연차 11.5일 이월</t>
        </r>
      </text>
    </comment>
    <comment ref="H152" authorId="1" shapeId="0" xr:uid="{00000000-0006-0000-0100-00003D000000}">
      <text>
        <r>
          <rPr>
            <b/>
            <sz val="9"/>
            <color rgb="FF000000"/>
            <rFont val="돋움"/>
            <family val="3"/>
            <charset val="129"/>
          </rPr>
          <t xml:space="preserve">23.05.10 - 연차 -6일 이월
24.05.10 - 연차 4일 이월
25.05.10 - 연차 12일 이월
26.05.10 - 연차 15일 이월
</t>
        </r>
      </text>
    </comment>
    <comment ref="H154" authorId="1" shapeId="0" xr:uid="{00000000-0006-0000-0100-000040000000}">
      <text>
        <r>
          <rPr>
            <b/>
            <sz val="9"/>
            <color rgb="FF000000"/>
            <rFont val="돋움"/>
            <family val="3"/>
            <charset val="129"/>
          </rPr>
          <t>24.12.29 - 연차 8일 이월
25.12.29 - 연차 9일이월</t>
        </r>
      </text>
    </comment>
    <comment ref="H156" authorId="1" shapeId="0" xr:uid="{00000000-0006-0000-0100-00001B000000}">
      <text>
        <r>
          <rPr>
            <b/>
            <sz val="9"/>
            <color rgb="FF000000"/>
            <rFont val="돋움"/>
            <family val="3"/>
            <charset val="129"/>
          </rPr>
          <t xml:space="preserve">21.03.28 - 연차 13.5일 이월
22.03.29 - 연차 20.5일 이월
</t>
        </r>
        <r>
          <rPr>
            <b/>
            <sz val="9"/>
            <color rgb="FF00FFFF"/>
            <rFont val="돋움"/>
            <family val="3"/>
            <charset val="129"/>
          </rPr>
          <t xml:space="preserve">22.10.31 - 연차 정산 20.5
</t>
        </r>
        <r>
          <rPr>
            <b/>
            <sz val="9"/>
            <color rgb="FF000000"/>
            <rFont val="돋움"/>
            <family val="3"/>
            <charset val="129"/>
          </rPr>
          <t>23.03.29 - 연차 4일 이월
24.03.29 - 연차 -1일 이월
25.03.29 - 연차 2일 이월
26.03.29 - 연차 11일 이월</t>
        </r>
      </text>
    </comment>
    <comment ref="H158" authorId="1" shapeId="0" xr:uid="{00000000-0006-0000-0100-00002C000000}">
      <text>
        <r>
          <rPr>
            <b/>
            <sz val="9"/>
            <color rgb="FF000000"/>
            <rFont val="돋움"/>
            <family val="3"/>
            <charset val="129"/>
          </rPr>
          <t>24.12.14 - 연차 8일 이월25.12.14 - 연차 3일 이월</t>
        </r>
      </text>
    </comment>
    <comment ref="H160" authorId="0" shapeId="0" xr:uid="{A2F4EA8E-1947-4682-861F-319FCC5C6560}">
      <text>
        <r>
          <rPr>
            <b/>
            <sz val="9"/>
            <color indexed="81"/>
            <rFont val="돋움"/>
            <family val="3"/>
            <charset val="129"/>
          </rPr>
          <t>26.01.22 - 연차 12일 이월</t>
        </r>
      </text>
    </comment>
    <comment ref="B162" authorId="1" shapeId="0" xr:uid="{00000000-0006-0000-0100-000002000000}">
      <text>
        <r>
          <rPr>
            <b/>
            <sz val="9"/>
            <color rgb="FF000000"/>
            <rFont val="돋움"/>
            <family val="3"/>
            <charset val="129"/>
          </rPr>
          <t>박문자에서 박수련으로 개명</t>
        </r>
      </text>
    </comment>
    <comment ref="H162" authorId="1" shapeId="0" xr:uid="{00000000-0006-0000-0100-000041000000}">
      <text>
        <r>
          <rPr>
            <b/>
            <sz val="9"/>
            <color rgb="FF000000"/>
            <rFont val="돋움"/>
            <family val="3"/>
            <charset val="129"/>
          </rPr>
          <t xml:space="preserve">22.1.15 - 연차 7.5 일 이월 
</t>
        </r>
        <r>
          <rPr>
            <b/>
            <sz val="9"/>
            <color rgb="FF00FFFF"/>
            <rFont val="돋움"/>
            <family val="3"/>
            <charset val="129"/>
          </rPr>
          <t>22.10.31 - 연차 정산 7.5</t>
        </r>
        <r>
          <rPr>
            <b/>
            <sz val="9"/>
            <color rgb="FF000000"/>
            <rFont val="돋움"/>
            <family val="3"/>
            <charset val="129"/>
          </rPr>
          <t xml:space="preserve">
23.01.15 - 연차 -16일 이월
24.01.15 - 연차 -5.5일 이월
25.01.15 - 연차 0.5일 이월
26.01.15 - 연차 9일 이월</t>
        </r>
      </text>
    </comment>
    <comment ref="H164" authorId="1" shapeId="0" xr:uid="{00000000-0006-0000-0100-000042000000}">
      <text>
        <r>
          <rPr>
            <b/>
            <sz val="9"/>
            <color rgb="FF000000"/>
            <rFont val="돋움"/>
            <family val="3"/>
            <charset val="129"/>
          </rPr>
          <t>23.05.24 - 연차 -0.5일 이월
24.05.24 - 연차 1일 이월
25.05.24 - 연차 9일 이월</t>
        </r>
      </text>
    </comment>
    <comment ref="H166" authorId="1" shapeId="0" xr:uid="{00000000-0006-0000-0100-000043000000}">
      <text>
        <r>
          <rPr>
            <b/>
            <sz val="9"/>
            <color rgb="FF000000"/>
            <rFont val="돋움"/>
            <family val="3"/>
            <charset val="129"/>
          </rPr>
          <t>23.01.11 - 연차 14 이월
24.01.11 - 연차 3일 이월
25.01.11 - 연차 7일 이월
26.01.11 - 연차 11일 이월</t>
        </r>
      </text>
    </comment>
    <comment ref="H168" authorId="1" shapeId="0" xr:uid="{00000000-0006-0000-0100-000045000000}">
      <text>
        <r>
          <rPr>
            <b/>
            <sz val="9"/>
            <color rgb="FF000000"/>
            <rFont val="돋움"/>
            <family val="3"/>
            <charset val="129"/>
          </rPr>
          <t xml:space="preserve">23.06.01 - 연차 -1.5일 이월
24.06.01 - 연차 -3일 이월
25.06.01 - 연차 일 -1이월
</t>
        </r>
      </text>
    </comment>
    <comment ref="H170" authorId="1" shapeId="0" xr:uid="{00000000-0006-0000-0100-000046000000}">
      <text>
        <r>
          <rPr>
            <b/>
            <sz val="9"/>
            <color rgb="FF000000"/>
            <rFont val="돋움"/>
            <family val="3"/>
            <charset val="129"/>
          </rPr>
          <t>24.11.01 - 연차 -1일 이월
25.11.01 - 연차 -4.5일 이월</t>
        </r>
      </text>
    </comment>
    <comment ref="H172" authorId="1" shapeId="0" xr:uid="{00000000-0006-0000-0100-000047000000}">
      <text>
        <r>
          <rPr>
            <b/>
            <sz val="9"/>
            <color rgb="FF000000"/>
            <rFont val="돋움"/>
            <family val="3"/>
            <charset val="129"/>
          </rPr>
          <t>23.12.20 - 연차 -0.5일 이월
24.12.20 - 연차 1일 이월
25.12.20 - 연차 1.5일 이월</t>
        </r>
      </text>
    </comment>
    <comment ref="C174" authorId="1" shapeId="0" xr:uid="{00000000-0006-0000-0100-000003000000}">
      <text>
        <r>
          <rPr>
            <b/>
            <sz val="9"/>
            <color rgb="FF000000"/>
            <rFont val="돋움"/>
            <family val="3"/>
            <charset val="129"/>
          </rPr>
          <t>22.02.24 일급 계약직 입사
22.11.01 정규직 직원으로 전환함</t>
        </r>
      </text>
    </comment>
    <comment ref="H174" authorId="1" shapeId="0" xr:uid="{00000000-0006-0000-0100-000048000000}">
      <text>
        <r>
          <rPr>
            <b/>
            <sz val="9"/>
            <color rgb="FF000000"/>
            <rFont val="돋움"/>
            <family val="3"/>
            <charset val="129"/>
          </rPr>
          <t>24.02.24 - 연차 -2일 이월
25.02.24 - 연차 1.5일 이월
26.02.24 - 연차 9.5일 이월</t>
        </r>
      </text>
    </comment>
    <comment ref="H178" authorId="1" shapeId="0" xr:uid="{00000000-0006-0000-0100-00000E000000}">
      <text>
        <r>
          <rPr>
            <b/>
            <sz val="9"/>
            <color rgb="FF000000"/>
            <rFont val="돋움"/>
            <family val="3"/>
            <charset val="129"/>
          </rPr>
          <t>24.09.23 - 연차 13.5일 이월
25.09.19 - 연차 4일 이월</t>
        </r>
      </text>
    </comment>
    <comment ref="H184" authorId="0" shapeId="0" xr:uid="{00000000-0006-0000-0100-00004A000000}">
      <text>
        <r>
          <rPr>
            <b/>
            <sz val="9"/>
            <color rgb="FF000000"/>
            <rFont val="Tahoma"/>
            <family val="2"/>
          </rPr>
          <t>19.4.30 - 18</t>
        </r>
        <r>
          <rPr>
            <b/>
            <sz val="9"/>
            <color rgb="FF000000"/>
            <rFont val="돋움"/>
            <family val="3"/>
            <charset val="129"/>
          </rPr>
          <t>년도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3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20.04.29 -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정리</t>
        </r>
        <r>
          <rPr>
            <b/>
            <sz val="9"/>
            <color rgb="FF000000"/>
            <rFont val="Tahoma"/>
            <family val="2"/>
          </rPr>
          <t xml:space="preserve"> 9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21.04.30 -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8.5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22.04.29 -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5.5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FFFF"/>
            <rFont val="맑은 고딕"/>
            <family val="3"/>
            <charset val="129"/>
          </rPr>
          <t>22.10.31 - 연차 정산 5.5</t>
        </r>
        <r>
          <rPr>
            <b/>
            <sz val="9"/>
            <color rgb="FF000000"/>
            <rFont val="돋움"/>
            <family val="3"/>
            <charset val="129"/>
          </rPr>
          <t xml:space="preserve">
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23.05.01 -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-5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24.05.01 -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-6.5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25.05.01 -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0.5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26.05.01 -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-0.5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이월</t>
        </r>
      </text>
    </comment>
    <comment ref="H186" authorId="0" shapeId="0" xr:uid="{00000000-0006-0000-0100-00004B000000}">
      <text>
        <r>
          <rPr>
            <b/>
            <sz val="9"/>
            <color rgb="FF000000"/>
            <rFont val="Tahoma"/>
            <family val="2"/>
          </rPr>
          <t>19.8.21 - 19</t>
        </r>
        <r>
          <rPr>
            <b/>
            <sz val="9"/>
            <color rgb="FF000000"/>
            <rFont val="돋움"/>
            <family val="3"/>
            <charset val="129"/>
          </rPr>
          <t>년도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11.5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20.8.21 -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10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21.8.21 -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7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22.8.22 -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3.5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FFFF"/>
            <rFont val="맑은 고딕"/>
            <family val="3"/>
            <charset val="129"/>
          </rPr>
          <t>22.10.31 - 연차 정산 3.5</t>
        </r>
        <r>
          <rPr>
            <b/>
            <sz val="9"/>
            <color rgb="FF000000"/>
            <rFont val="돋움"/>
            <family val="3"/>
            <charset val="129"/>
          </rPr>
          <t xml:space="preserve">
</t>
        </r>
        <r>
          <rPr>
            <b/>
            <sz val="9"/>
            <color rgb="FF000000"/>
            <rFont val="맑은 고딕"/>
            <family val="3"/>
            <charset val="129"/>
          </rPr>
          <t>23.8.21 - 연차 0일 이월
24.8.21 - 연차 0일 이월
25.8.21 - 연차 0.5일 이월</t>
        </r>
      </text>
    </comment>
    <comment ref="H188" authorId="1" shapeId="0" xr:uid="{00000000-0006-0000-0100-00004D000000}">
      <text>
        <r>
          <rPr>
            <b/>
            <sz val="9"/>
            <color rgb="FF000000"/>
            <rFont val="돋움"/>
            <family val="3"/>
            <charset val="129"/>
          </rPr>
          <t>24.08.01 - 연차 5일 이월
25.08.01 - 연차 5.5일 이월</t>
        </r>
      </text>
    </comment>
    <comment ref="H190" authorId="0" shapeId="0" xr:uid="{00000000-0006-0000-0100-00004E000000}">
      <text>
        <r>
          <rPr>
            <b/>
            <sz val="9"/>
            <color rgb="FF000000"/>
            <rFont val="Tahoma"/>
            <family val="2"/>
          </rPr>
          <t xml:space="preserve">19.4.9 -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-3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20.4.9 -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-5.5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21.4.9 -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0
22.4.11 -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-6.5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23.4.11 -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10.5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24.04.09 -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-1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25.04.10 -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 * 10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>(4</t>
        </r>
        <r>
          <rPr>
            <b/>
            <sz val="9"/>
            <color rgb="FF000000"/>
            <rFont val="돋움"/>
            <family val="3"/>
            <charset val="129"/>
          </rPr>
          <t>시간</t>
        </r>
        <r>
          <rPr>
            <b/>
            <sz val="9"/>
            <color rgb="FF000000"/>
            <rFont val="Tahoma"/>
            <family val="2"/>
          </rPr>
          <t xml:space="preserve">) </t>
        </r>
        <r>
          <rPr>
            <b/>
            <sz val="9"/>
            <color rgb="FF000000"/>
            <rFont val="돋움"/>
            <family val="3"/>
            <charset val="129"/>
          </rPr>
          <t>이월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예정이었으나</t>
        </r>
        <r>
          <rPr>
            <b/>
            <sz val="9"/>
            <color rgb="FF000000"/>
            <rFont val="Tahoma"/>
            <family val="2"/>
          </rPr>
          <t xml:space="preserve"> 5/1 40</t>
        </r>
        <r>
          <rPr>
            <b/>
            <sz val="9"/>
            <color rgb="FF000000"/>
            <rFont val="돋움"/>
            <family val="3"/>
            <charset val="129"/>
          </rPr>
          <t>시간으로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변경으로</t>
        </r>
        <r>
          <rPr>
            <b/>
            <sz val="9"/>
            <color rgb="FF000000"/>
            <rFont val="Tahoma"/>
            <family val="2"/>
          </rPr>
          <t xml:space="preserve"> 
    </t>
        </r>
        <r>
          <rPr>
            <b/>
            <sz val="9"/>
            <color rgb="FF000000"/>
            <rFont val="돋움"/>
            <family val="3"/>
            <charset val="129"/>
          </rPr>
          <t>인해</t>
        </r>
        <r>
          <rPr>
            <b/>
            <sz val="9"/>
            <color rgb="FF000000"/>
            <rFont val="Tahoma"/>
            <family val="2"/>
          </rPr>
          <t xml:space="preserve"> 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>(8</t>
        </r>
        <r>
          <rPr>
            <b/>
            <sz val="9"/>
            <color rgb="FF000000"/>
            <rFont val="돋움"/>
            <family val="3"/>
            <charset val="129"/>
          </rPr>
          <t>시간</t>
        </r>
        <r>
          <rPr>
            <b/>
            <sz val="9"/>
            <color rgb="FF000000"/>
            <rFont val="Tahoma"/>
            <family val="2"/>
          </rPr>
          <t xml:space="preserve">)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이월함
</t>
        </r>
        <r>
          <rPr>
            <b/>
            <sz val="9"/>
            <color rgb="FF000000"/>
            <rFont val="Tahoma"/>
            <family val="2"/>
          </rPr>
          <t xml:space="preserve">26.04.10 -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-15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이월</t>
        </r>
      </text>
    </comment>
    <comment ref="H192" authorId="0" shapeId="0" xr:uid="{10F1FEB5-BB52-4BE6-AC32-084DDB89ECC2}">
      <text>
        <r>
          <rPr>
            <b/>
            <sz val="9"/>
            <color indexed="81"/>
            <rFont val="돋움"/>
            <family val="3"/>
            <charset val="129"/>
          </rPr>
          <t>26.04.22 - 연차 0일 이월</t>
        </r>
      </text>
    </comment>
    <comment ref="H194" authorId="0" shapeId="0" xr:uid="{9E1B2AA2-E5C0-443B-A58E-269725C91F20}">
      <text>
        <r>
          <rPr>
            <b/>
            <sz val="9"/>
            <color indexed="81"/>
            <rFont val="돋움"/>
            <family val="3"/>
            <charset val="129"/>
          </rPr>
          <t>26.04.22 - 연차 2.5일 이월</t>
        </r>
      </text>
    </comment>
    <comment ref="H206" authorId="0" shapeId="0" xr:uid="{00000000-0006-0000-0100-000050000000}">
      <text>
        <r>
          <rPr>
            <b/>
            <sz val="9"/>
            <color rgb="FF000000"/>
            <rFont val="Tahoma"/>
            <family val="2"/>
          </rPr>
          <t xml:space="preserve">19.4.9 -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-7.5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20.4.9 -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-1.5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21.4.9 -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4.5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22.4.11 -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-3 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23.4.11 -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0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24.04.09 -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0.5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25.04.10 -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0.5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26.04.10 -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9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이월</t>
        </r>
      </text>
    </comment>
    <comment ref="H208" authorId="0" shapeId="0" xr:uid="{00000000-0006-0000-0100-000051000000}">
      <text>
        <r>
          <rPr>
            <b/>
            <sz val="9"/>
            <color rgb="FF000000"/>
            <rFont val="Tahoma"/>
            <family val="2"/>
          </rPr>
          <t xml:space="preserve">2020.01.01.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이월</t>
        </r>
        <r>
          <rPr>
            <b/>
            <sz val="9"/>
            <color rgb="FF000000"/>
            <rFont val="Tahoma"/>
            <family val="2"/>
          </rPr>
          <t xml:space="preserve"> 3.5</t>
        </r>
        <r>
          <rPr>
            <b/>
            <sz val="9"/>
            <color rgb="FF000000"/>
            <rFont val="돋움"/>
            <family val="3"/>
            <charset val="129"/>
          </rPr>
          <t xml:space="preserve">일
</t>
        </r>
        <r>
          <rPr>
            <b/>
            <sz val="9"/>
            <color rgb="FF000000"/>
            <rFont val="Tahoma"/>
            <family val="2"/>
          </rPr>
          <t xml:space="preserve">2021.01.01.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이월</t>
        </r>
        <r>
          <rPr>
            <b/>
            <sz val="9"/>
            <color rgb="FF000000"/>
            <rFont val="Tahoma"/>
            <family val="2"/>
          </rPr>
          <t xml:space="preserve"> 5.5</t>
        </r>
        <r>
          <rPr>
            <b/>
            <sz val="9"/>
            <color rgb="FF000000"/>
            <rFont val="돋움"/>
            <family val="3"/>
            <charset val="129"/>
          </rPr>
          <t xml:space="preserve">일
</t>
        </r>
        <r>
          <rPr>
            <b/>
            <sz val="9"/>
            <color rgb="FF000000"/>
            <rFont val="Tahoma"/>
            <family val="2"/>
          </rPr>
          <t xml:space="preserve">2022.01.01.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4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FFFF"/>
            <rFont val="맑은 고딕"/>
            <family val="3"/>
            <charset val="129"/>
          </rPr>
          <t>22.10.31 - 연차 정산 4</t>
        </r>
        <r>
          <rPr>
            <b/>
            <sz val="9"/>
            <color rgb="FF000000"/>
            <rFont val="돋움"/>
            <family val="3"/>
            <charset val="129"/>
          </rPr>
          <t xml:space="preserve">
</t>
        </r>
        <r>
          <rPr>
            <b/>
            <sz val="9"/>
            <color rgb="FF000000"/>
            <rFont val="맑은 고딕"/>
            <family val="3"/>
            <charset val="129"/>
          </rPr>
          <t>23.01.02 - 연차 -2일 이월
24.01.02 - 연차 4일 이월
25.01.02 - 연차 1.5일 이월
26.01.02 - 연차 5.5일 이월</t>
        </r>
      </text>
    </comment>
    <comment ref="H210" authorId="1" shapeId="0" xr:uid="{00000000-0006-0000-0100-000054000000}">
      <text>
        <r>
          <rPr>
            <b/>
            <sz val="9"/>
            <color rgb="FF000000"/>
            <rFont val="돋움"/>
            <family val="3"/>
            <charset val="129"/>
          </rPr>
          <t xml:space="preserve">21.8.11 - 연차 2.5일 이월
22.8.12 - 연차 6일 이월
</t>
        </r>
        <r>
          <rPr>
            <b/>
            <sz val="9"/>
            <color rgb="FF00FFFF"/>
            <rFont val="돋움"/>
            <family val="3"/>
            <charset val="129"/>
          </rPr>
          <t>22.10.31 - 연차 정산 6</t>
        </r>
        <r>
          <rPr>
            <b/>
            <sz val="9"/>
            <color rgb="FF000000"/>
            <rFont val="돋움"/>
            <family val="3"/>
            <charset val="129"/>
          </rPr>
          <t xml:space="preserve">
23.08.12 - 연차 0일 이월
24.08.12 - 연차 3.5일 이월
25.08.12 - 연차 0일 이월</t>
        </r>
      </text>
    </comment>
    <comment ref="H212" authorId="1" shapeId="0" xr:uid="{00000000-0006-0000-0100-000055000000}">
      <text>
        <r>
          <rPr>
            <b/>
            <sz val="9"/>
            <color rgb="FF000000"/>
            <rFont val="돋움"/>
            <family val="3"/>
            <charset val="129"/>
          </rPr>
          <t>23.03.22 - 연차 0일 이월
24.03.22 - 연차 2일 이월
25.03.22 - 연차 1일 이월
26.03.22 - 연차 2일 이월</t>
        </r>
      </text>
    </comment>
    <comment ref="H214" authorId="1" shapeId="0" xr:uid="{00000000-0006-0000-0100-000057000000}">
      <text>
        <r>
          <rPr>
            <b/>
            <sz val="9"/>
            <color rgb="FF000000"/>
            <rFont val="돋움"/>
            <family val="3"/>
            <charset val="129"/>
          </rPr>
          <t>24.03.16 - 연차 -0.5일 이월
25.03.16 - 연차 0일 이월
26.03.16 - 연차 0.5일 이월</t>
        </r>
      </text>
    </comment>
    <comment ref="H216" authorId="1" shapeId="0" xr:uid="{00000000-0006-0000-0100-000059000000}">
      <text>
        <r>
          <rPr>
            <b/>
            <sz val="9"/>
            <color rgb="FF000000"/>
            <rFont val="돋움"/>
            <family val="3"/>
            <charset val="129"/>
          </rPr>
          <t>21.07.15 - 연차 2.5일 이월
22.07.15 - 연차 -1일 이월
23.07.17 - 연차 1.5일 이월
24.07.16 - 연차 2일 이월
25.07.16 - 연차 2일 이월</t>
        </r>
      </text>
    </comment>
    <comment ref="H218" authorId="1" shapeId="0" xr:uid="{00000000-0006-0000-0100-00005A000000}">
      <text>
        <r>
          <rPr>
            <b/>
            <sz val="9"/>
            <color rgb="FF000000"/>
            <rFont val="돋움"/>
            <family val="3"/>
            <charset val="129"/>
          </rPr>
          <t xml:space="preserve">24.11.14 - 연차 -0.5일 이월
25.11.14 - 연차 0일 이월
</t>
        </r>
      </text>
    </comment>
    <comment ref="H220" authorId="0" shapeId="0" xr:uid="{CBCF28C7-0647-488C-9C7E-7647DEFBFB40}">
      <text>
        <r>
          <rPr>
            <b/>
            <sz val="9"/>
            <color indexed="81"/>
            <rFont val="돋움"/>
            <family val="3"/>
            <charset val="129"/>
          </rPr>
          <t>26.02.19 - 연차 -1일 이월</t>
        </r>
      </text>
    </comment>
    <comment ref="H232" authorId="1" shapeId="0" xr:uid="{00000000-0006-0000-0100-00005B000000}">
      <text>
        <r>
          <rPr>
            <b/>
            <sz val="9"/>
            <color rgb="FF000000"/>
            <rFont val="돋움"/>
            <family val="3"/>
            <charset val="129"/>
          </rPr>
          <t>21.11.01 - 연차 0일 이월
22.11.01 - 연차 1일 이월
23.11.01 - 연차 1일 이월
24.11.01 - 연차 3일 이월
25.11.01 - 연차 1일 이월</t>
        </r>
      </text>
    </comment>
    <comment ref="H234" authorId="1" shapeId="0" xr:uid="{00000000-0006-0000-0100-00005C000000}">
      <text>
        <r>
          <rPr>
            <b/>
            <sz val="9"/>
            <color rgb="FF000000"/>
            <rFont val="돋움"/>
            <family val="3"/>
            <charset val="129"/>
          </rPr>
          <t xml:space="preserve">20.12.09 - 연차 6일 이월
21.12.13 - 연차 8.5일 이월
</t>
        </r>
        <r>
          <rPr>
            <b/>
            <sz val="9"/>
            <color rgb="FF00FFFF"/>
            <rFont val="돋움"/>
            <family val="3"/>
            <charset val="129"/>
          </rPr>
          <t>22.10.31 - 연차 정산 8.5</t>
        </r>
        <r>
          <rPr>
            <b/>
            <sz val="9"/>
            <color rgb="FF000000"/>
            <rFont val="돋움"/>
            <family val="3"/>
            <charset val="129"/>
          </rPr>
          <t xml:space="preserve">
22.12.10 - 연차 -5 이월
23.12.10 - 연차 1일 이월
24.12.10 - 연차 5일 이월
25.12.10 - 연차 5일 이월</t>
        </r>
      </text>
    </comment>
    <comment ref="H236" authorId="0" shapeId="0" xr:uid="{00000000-0006-0000-0100-00005D000000}">
      <text>
        <r>
          <rPr>
            <b/>
            <sz val="9"/>
            <color rgb="FF000000"/>
            <rFont val="Tahoma"/>
            <family val="2"/>
          </rPr>
          <t xml:space="preserve">20.8.12 -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8.5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21.8.12 -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8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22.8.12 -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4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FFFF"/>
            <rFont val="맑은 고딕"/>
            <family val="3"/>
            <charset val="129"/>
          </rPr>
          <t xml:space="preserve">22.10.31 - 연차 정산 4
</t>
        </r>
        <r>
          <rPr>
            <b/>
            <sz val="9"/>
            <color rgb="FF000000"/>
            <rFont val="맑은 고딕"/>
            <family val="3"/>
            <charset val="129"/>
          </rPr>
          <t>23.8.13 - 연차 3일 이월
24.8.13 - 연차 4일 이월
24.8.13 - 연차 3일 이월</t>
        </r>
      </text>
    </comment>
    <comment ref="H238" authorId="1" shapeId="0" xr:uid="{00000000-0006-0000-0100-00005E000000}">
      <text>
        <r>
          <rPr>
            <b/>
            <sz val="9"/>
            <color rgb="FF000000"/>
            <rFont val="돋움"/>
            <family val="3"/>
            <charset val="129"/>
          </rPr>
          <t xml:space="preserve">21.8.13 - 연차 10일 이월
22.8.13 - 연차 9.5일 이월
</t>
        </r>
        <r>
          <rPr>
            <b/>
            <sz val="9"/>
            <color rgb="FF00FFFF"/>
            <rFont val="돋움"/>
            <family val="3"/>
            <charset val="129"/>
          </rPr>
          <t xml:space="preserve">22.10.31 - 연차 정산 9.5
</t>
        </r>
        <r>
          <rPr>
            <b/>
            <sz val="9"/>
            <color rgb="FF000000"/>
            <rFont val="돋움"/>
            <family val="3"/>
            <charset val="129"/>
          </rPr>
          <t>23.8.14 - 연차 1.5일 이월
24.8.13 - 연차 4일 이월
25.8.14 - 연차 3일 이월</t>
        </r>
      </text>
    </comment>
    <comment ref="H240" authorId="1" shapeId="0" xr:uid="{00000000-0006-0000-0100-00005F000000}">
      <text>
        <r>
          <rPr>
            <b/>
            <sz val="9"/>
            <color rgb="FF000000"/>
            <rFont val="돋움"/>
            <family val="3"/>
            <charset val="129"/>
          </rPr>
          <t>24.03.25 - 연차 1일 이월
25.03.25 - 연차 2일 이월
26.03.25 - 연차 1일 이월</t>
        </r>
      </text>
    </comment>
    <comment ref="H242" authorId="1" shapeId="0" xr:uid="{00000000-0006-0000-0100-000060000000}">
      <text>
        <r>
          <rPr>
            <b/>
            <sz val="9"/>
            <color rgb="FF000000"/>
            <rFont val="돋움"/>
            <family val="3"/>
            <charset val="129"/>
          </rPr>
          <t xml:space="preserve">20.10.7 - 연차9일 이월
21.10.11 - 연차 14일 이월
22.10.11 - 연차 16.5일 이월
</t>
        </r>
        <r>
          <rPr>
            <b/>
            <sz val="9"/>
            <color rgb="FF00FFFF"/>
            <rFont val="돋움"/>
            <family val="3"/>
            <charset val="129"/>
          </rPr>
          <t>22.10.31 - 연차 정산 14</t>
        </r>
        <r>
          <rPr>
            <b/>
            <sz val="9"/>
            <color rgb="FF000000"/>
            <rFont val="돋움"/>
            <family val="3"/>
            <charset val="129"/>
          </rPr>
          <t xml:space="preserve">
23.10.10 - 연차 2.5일 이월
24.10.07 - 연차 6일 이월
25.10.08 - 연차 4일 이월</t>
        </r>
      </text>
    </comment>
    <comment ref="C244" authorId="1" shapeId="0" xr:uid="{00000000-0006-0000-0100-000004000000}">
      <text>
        <r>
          <rPr>
            <b/>
            <sz val="9"/>
            <color rgb="FF000000"/>
            <rFont val="돋움"/>
            <family val="3"/>
            <charset val="129"/>
          </rPr>
          <t>20.10.21 퇴사 처리 
20.11.01 재입사 처리
(개월 만기 시 생기는 연차 없음.)
22.11.01 재입사 처리
(개월 만기 시 생기는 연차 없음.)</t>
        </r>
      </text>
    </comment>
    <comment ref="H244" authorId="1" shapeId="0" xr:uid="{00000000-0006-0000-0100-000061000000}">
      <text>
        <r>
          <rPr>
            <b/>
            <sz val="9"/>
            <color rgb="FF000000"/>
            <rFont val="돋움"/>
            <family val="3"/>
            <charset val="129"/>
          </rPr>
          <t>20.10.21 퇴사처리 후 
20.11.01 재입사 처리하여 연차 13개 이월함
22.11.01 재입사 처리하여 연차 11개 이월함
24.11.01 - 연차 3.5일 이월
25.11.01 - 연차 -0.5일 이월</t>
        </r>
      </text>
    </comment>
    <comment ref="H246" authorId="1" shapeId="0" xr:uid="{00000000-0006-0000-0100-000062000000}">
      <text>
        <r>
          <rPr>
            <b/>
            <sz val="9"/>
            <color rgb="FF000000"/>
            <rFont val="돋움"/>
            <family val="3"/>
            <charset val="129"/>
          </rPr>
          <t xml:space="preserve">21.06.23 연차 6.5개 이월
22.06.24 연차 6.5개 이월
</t>
        </r>
        <r>
          <rPr>
            <b/>
            <sz val="9"/>
            <color rgb="FF00FFFF"/>
            <rFont val="돋움"/>
            <family val="3"/>
            <charset val="129"/>
          </rPr>
          <t>22.10.31 - 연차 정산 6.5</t>
        </r>
        <r>
          <rPr>
            <b/>
            <sz val="9"/>
            <color rgb="FF000000"/>
            <rFont val="돋움"/>
            <family val="3"/>
            <charset val="129"/>
          </rPr>
          <t xml:space="preserve">
23.06.24 - 연차 5.5일 이월
24.06.24 - 연차 10.5일 이월
25.06.24 - 연차 11일 이월</t>
        </r>
      </text>
    </comment>
    <comment ref="H248" authorId="1" shapeId="0" xr:uid="{00000000-0006-0000-0100-000063000000}">
      <text>
        <r>
          <rPr>
            <b/>
            <sz val="9"/>
            <color rgb="FF000000"/>
            <rFont val="돋움"/>
            <family val="3"/>
            <charset val="129"/>
          </rPr>
          <t xml:space="preserve">21.10.21 - 연차 12.5일 이월
22.10.21 - 연차 12.5일 이월
</t>
        </r>
        <r>
          <rPr>
            <b/>
            <sz val="9"/>
            <color rgb="FF00FFFF"/>
            <rFont val="돋움"/>
            <family val="3"/>
            <charset val="129"/>
          </rPr>
          <t>22.10.31 - 연차 정산 12.5</t>
        </r>
        <r>
          <rPr>
            <b/>
            <sz val="9"/>
            <color rgb="FF000000"/>
            <rFont val="돋움"/>
            <family val="3"/>
            <charset val="129"/>
          </rPr>
          <t xml:space="preserve">
23.10.21 - 연차 3일 이월
24.10.21 - 연차 1.5일 이월
25.10.21 - 연차 3.5일 이월</t>
        </r>
      </text>
    </comment>
    <comment ref="H250" authorId="0" shapeId="0" xr:uid="{3B2443B6-AAAF-49DA-8DA0-7709217974AA}">
      <text>
        <r>
          <rPr>
            <b/>
            <sz val="9"/>
            <color indexed="81"/>
            <rFont val="돋움"/>
            <family val="3"/>
            <charset val="129"/>
          </rPr>
          <t>26.03.04 - 연차 1일 이월</t>
        </r>
      </text>
    </comment>
    <comment ref="H252" authorId="0" shapeId="0" xr:uid="{89F57085-55EC-4459-8D78-5C659A7F8B8E}">
      <text>
        <r>
          <rPr>
            <b/>
            <sz val="9"/>
            <color indexed="81"/>
            <rFont val="돋움"/>
            <family val="3"/>
            <charset val="129"/>
          </rPr>
          <t>26.04.01 - 연차 11.5일 이월</t>
        </r>
      </text>
    </comment>
    <comment ref="H256" authorId="0" shapeId="0" xr:uid="{00000000-0006-0000-0100-000064000000}">
      <text>
        <r>
          <rPr>
            <b/>
            <sz val="9"/>
            <color rgb="FF000000"/>
            <rFont val="Tahoma"/>
            <family val="2"/>
          </rPr>
          <t>19.05.08 - 18</t>
        </r>
        <r>
          <rPr>
            <b/>
            <sz val="9"/>
            <color rgb="FF000000"/>
            <rFont val="돋움"/>
            <family val="3"/>
            <charset val="129"/>
          </rPr>
          <t>년도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-1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20.05.08 -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-1.5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21.05.07 -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9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22.05.08 -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12.5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FFFF"/>
            <rFont val="맑은 고딕"/>
            <family val="3"/>
            <charset val="129"/>
          </rPr>
          <t>22.10.31 - 연차 정산 12.5</t>
        </r>
        <r>
          <rPr>
            <b/>
            <sz val="9"/>
            <color rgb="FF000000"/>
            <rFont val="돋움"/>
            <family val="3"/>
            <charset val="129"/>
          </rPr>
          <t xml:space="preserve">
</t>
        </r>
        <r>
          <rPr>
            <b/>
            <sz val="9"/>
            <color rgb="FF000000"/>
            <rFont val="맑은 고딕"/>
            <family val="3"/>
            <charset val="129"/>
          </rPr>
          <t>23.05.08 - 연차1.5일 이월
24.05.08 - 연차 5일 이월
25.05.08 - 연차 12.5일 이월
26.05.08 - 연차 4.5일 이월</t>
        </r>
      </text>
    </comment>
    <comment ref="H258" authorId="1" shapeId="0" xr:uid="{00000000-0006-0000-0100-000065000000}">
      <text>
        <r>
          <rPr>
            <b/>
            <sz val="9"/>
            <color rgb="FF000000"/>
            <rFont val="돋움"/>
            <family val="3"/>
            <charset val="129"/>
          </rPr>
          <t xml:space="preserve">20.5.21 - 연차 0 일 이월
21.5.21 - 연차 2.5 일 이월
22.5.22 - 연차 1.5 일 이월
</t>
        </r>
        <r>
          <rPr>
            <b/>
            <sz val="9"/>
            <color rgb="FF00FFFF"/>
            <rFont val="돋움"/>
            <family val="3"/>
            <charset val="129"/>
          </rPr>
          <t>22.10.31 - 연차 정산 1.5</t>
        </r>
        <r>
          <rPr>
            <b/>
            <sz val="9"/>
            <color rgb="FF000000"/>
            <rFont val="돋움"/>
            <family val="3"/>
            <charset val="129"/>
          </rPr>
          <t xml:space="preserve">
23.05.22 - 연차 -1일 이월
24.05.22 - 연차 0.5일 이월
25.05.22 - 연차 3일 이월</t>
        </r>
      </text>
    </comment>
    <comment ref="H260" authorId="0" shapeId="0" xr:uid="{00000000-0006-0000-0100-00004F000000}">
      <text>
        <r>
          <rPr>
            <b/>
            <sz val="9"/>
            <color rgb="FF000000"/>
            <rFont val="Tahoma"/>
            <family val="2"/>
          </rPr>
          <t>19.4.30 - 18</t>
        </r>
        <r>
          <rPr>
            <b/>
            <sz val="9"/>
            <color rgb="FF000000"/>
            <rFont val="돋움"/>
            <family val="3"/>
            <charset val="129"/>
          </rPr>
          <t>년도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-4.5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20.04.29 -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정리</t>
        </r>
        <r>
          <rPr>
            <b/>
            <sz val="9"/>
            <color rgb="FF000000"/>
            <rFont val="Tahoma"/>
            <family val="2"/>
          </rPr>
          <t xml:space="preserve"> -1.5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21.04.30 -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2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22.04.29 -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-1.5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23.05.01 -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15.5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24.05.01 -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0.5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25.05.01 -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0.5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26.05.01 -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0.5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이월</t>
        </r>
      </text>
    </comment>
    <comment ref="H262" authorId="1" shapeId="0" xr:uid="{00000000-0006-0000-0100-000067000000}">
      <text>
        <r>
          <rPr>
            <b/>
            <sz val="9"/>
            <color rgb="FF000000"/>
            <rFont val="돋움"/>
            <family val="3"/>
            <charset val="129"/>
          </rPr>
          <t>21.8.25 - 연차 2일 이월
22.8.26 - 연차 0일 이월
23.8.26 - 연차 0.5일 이월
24.8.26 - 연차 1.5일 이월
24.8.26 - 연차 0.5일 이월</t>
        </r>
      </text>
    </comment>
    <comment ref="H264" authorId="1" shapeId="0" xr:uid="{00000000-0006-0000-0100-000068000000}">
      <text>
        <r>
          <rPr>
            <b/>
            <sz val="9"/>
            <color rgb="FF000000"/>
            <rFont val="돋움"/>
            <family val="3"/>
            <charset val="129"/>
          </rPr>
          <t>24.03.14 - 연차 1일 이월
25.03.14 - 연차 0일 이월
26.03.14 - 연차 0.5일 이월</t>
        </r>
      </text>
    </comment>
    <comment ref="H266" authorId="1" shapeId="0" xr:uid="{00000000-0006-0000-0100-000069000000}">
      <text>
        <r>
          <rPr>
            <b/>
            <sz val="9"/>
            <color rgb="FF000000"/>
            <rFont val="돋움"/>
            <family val="3"/>
            <charset val="129"/>
          </rPr>
          <t>24.03.07 - 연차 9일 이월
25.03.07 - 연차 10일 이월
26.03.07 - 연차 10일 이월</t>
        </r>
      </text>
    </comment>
    <comment ref="H268" authorId="0" shapeId="0" xr:uid="{91D13A89-F590-424C-8A63-6ECEA33F2890}">
      <text>
        <r>
          <rPr>
            <b/>
            <sz val="9"/>
            <color indexed="81"/>
            <rFont val="돋움"/>
            <family val="3"/>
            <charset val="129"/>
          </rPr>
          <t>25.06.01 - 연차 2일 이월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48"/>
            <rFont val="돋움"/>
            <family val="3"/>
            <charset val="129"/>
          </rPr>
          <t xml:space="preserve">26.02.02 - 4시간 근무에서 7시간 근무로 변경되어 4시간*17일=68시간을 7시간으로 나눠서 10시간으로 환산하여 -5일 처리함.
</t>
        </r>
      </text>
    </comment>
    <comment ref="H270" authorId="0" shapeId="0" xr:uid="{F6C9C025-EE82-435E-86D7-3E95BDF00783}">
      <text>
        <r>
          <rPr>
            <b/>
            <sz val="9"/>
            <color indexed="81"/>
            <rFont val="돋움"/>
            <family val="3"/>
            <charset val="129"/>
          </rPr>
          <t>26.03.04 - 연차 5일 이월</t>
        </r>
      </text>
    </comment>
    <comment ref="H272" authorId="0" shapeId="0" xr:uid="{D9D1C572-C6B5-4694-B4DE-DD78C8F209EA}">
      <text>
        <r>
          <rPr>
            <b/>
            <sz val="9"/>
            <color indexed="81"/>
            <rFont val="돋움"/>
            <family val="3"/>
            <charset val="129"/>
          </rPr>
          <t>26.03.18 - 연차 0.5일 이월</t>
        </r>
      </text>
    </comment>
    <comment ref="H284" authorId="0" shapeId="0" xr:uid="{00000000-0006-0000-0100-00006A000000}">
      <text>
        <r>
          <rPr>
            <b/>
            <sz val="9"/>
            <color rgb="FF000000"/>
            <rFont val="Tahoma"/>
            <family val="2"/>
          </rPr>
          <t>19.4.30 - 18</t>
        </r>
        <r>
          <rPr>
            <b/>
            <sz val="9"/>
            <color rgb="FF000000"/>
            <rFont val="돋움"/>
            <family val="3"/>
            <charset val="129"/>
          </rPr>
          <t>년도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0.5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20.04.29 -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정리</t>
        </r>
        <r>
          <rPr>
            <b/>
            <sz val="9"/>
            <color rgb="FF000000"/>
            <rFont val="Tahoma"/>
            <family val="2"/>
          </rPr>
          <t xml:space="preserve"> 2.5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21.04.30 -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4.5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22.04.29 -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3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FFFF"/>
            <rFont val="맑은 고딕"/>
            <family val="3"/>
            <charset val="129"/>
          </rPr>
          <t>22.10.31 - 연차 정산 3</t>
        </r>
        <r>
          <rPr>
            <b/>
            <sz val="9"/>
            <color rgb="FF000000"/>
            <rFont val="돋움"/>
            <family val="3"/>
            <charset val="129"/>
          </rPr>
          <t xml:space="preserve">
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23.05.01 -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1.5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24.05.01 -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0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25.05.01 -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6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26.05.01 -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10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이월</t>
        </r>
      </text>
    </comment>
    <comment ref="H286" authorId="0" shapeId="0" xr:uid="{00000000-0006-0000-0100-00006B000000}">
      <text>
        <r>
          <rPr>
            <b/>
            <sz val="9"/>
            <color rgb="FF000000"/>
            <rFont val="Tahoma"/>
            <family val="2"/>
          </rPr>
          <t xml:space="preserve">20.1.7 -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4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21.1.7 -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7.5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22.01.06.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1.5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FFFF"/>
            <rFont val="맑은 고딕"/>
            <family val="3"/>
            <charset val="129"/>
          </rPr>
          <t>22.10.31 - 연차 정산 1.5</t>
        </r>
        <r>
          <rPr>
            <b/>
            <sz val="9"/>
            <color rgb="FF000000"/>
            <rFont val="돋움"/>
            <family val="3"/>
            <charset val="129"/>
          </rPr>
          <t xml:space="preserve">
</t>
        </r>
        <r>
          <rPr>
            <b/>
            <sz val="9"/>
            <color rgb="FF000000"/>
            <rFont val="맑은 고딕"/>
            <family val="3"/>
            <charset val="129"/>
          </rPr>
          <t>23.01.07 - 연차 1 이월
24.01.07 - 연차 5.5개 이월
25.01.08 - 연차 0개 이월
26.01.08 - 연차 5일 이월</t>
        </r>
      </text>
    </comment>
    <comment ref="H288" authorId="1" shapeId="0" xr:uid="{00000000-0006-0000-0100-00006C000000}">
      <text>
        <r>
          <rPr>
            <b/>
            <sz val="9"/>
            <color rgb="FF000000"/>
            <rFont val="돋움"/>
            <family val="3"/>
            <charset val="129"/>
          </rPr>
          <t xml:space="preserve">21.01.13 - 연차 12.5 개 이월
22.01.13 - 연차 4 일 이월
</t>
        </r>
        <r>
          <rPr>
            <b/>
            <sz val="9"/>
            <color rgb="FF00FFFF"/>
            <rFont val="돋움"/>
            <family val="3"/>
            <charset val="129"/>
          </rPr>
          <t>22.10.31 - 연차 정산 4</t>
        </r>
        <r>
          <rPr>
            <b/>
            <sz val="9"/>
            <color rgb="FF000000"/>
            <rFont val="돋움"/>
            <family val="3"/>
            <charset val="129"/>
          </rPr>
          <t xml:space="preserve">
23.01.14 - 연차 2일 이월
24.01.13 - 연차 0일 이월
25.01.14 - 연차 3일 이월
26.01.14 - 연차 6.5일 이월</t>
        </r>
      </text>
    </comment>
    <comment ref="H290" authorId="1" shapeId="0" xr:uid="{00000000-0006-0000-0100-00006D000000}">
      <text>
        <r>
          <rPr>
            <b/>
            <sz val="9"/>
            <color rgb="FF000000"/>
            <rFont val="돋움"/>
            <family val="3"/>
            <charset val="129"/>
          </rPr>
          <t>24.05.09 - 연차 2.5일 이월
25.05.09 - 연차 5일 이월
26.05.09 - 연차 4일 이월</t>
        </r>
      </text>
    </comment>
    <comment ref="H292" authorId="0" shapeId="0" xr:uid="{BEAB60EE-9CB5-444D-AF37-5F1A253E885A}">
      <text>
        <r>
          <rPr>
            <b/>
            <sz val="9"/>
            <color indexed="81"/>
            <rFont val="돋움"/>
            <family val="3"/>
            <charset val="129"/>
          </rPr>
          <t>25.07.03 - 연차 2일 이월</t>
        </r>
      </text>
    </comment>
    <comment ref="B296" authorId="0" shapeId="0" xr:uid="{51E05521-2936-4E15-82E9-74E3E7686583}">
      <text>
        <r>
          <rPr>
            <b/>
            <sz val="9"/>
            <color indexed="81"/>
            <rFont val="돋움"/>
            <family val="3"/>
            <charset val="129"/>
          </rPr>
          <t>오전 근무(주 20시간 이하)</t>
        </r>
      </text>
    </comment>
    <comment ref="H300" authorId="1" shapeId="0" xr:uid="{00000000-0006-0000-0100-00006E000000}">
      <text>
        <r>
          <rPr>
            <b/>
            <sz val="9"/>
            <color rgb="FF000000"/>
            <rFont val="돋움"/>
            <family val="3"/>
            <charset val="129"/>
          </rPr>
          <t xml:space="preserve">21.02.17 - 연차 22일 이월
</t>
        </r>
        <r>
          <rPr>
            <b/>
            <sz val="9"/>
            <color rgb="FF3366FF"/>
            <rFont val="돋움"/>
            <family val="3"/>
            <charset val="129"/>
          </rPr>
          <t>21.5.3 - 정산 22개</t>
        </r>
        <r>
          <rPr>
            <b/>
            <sz val="9"/>
            <color rgb="FF000000"/>
            <rFont val="돋움"/>
            <family val="3"/>
            <charset val="129"/>
          </rPr>
          <t xml:space="preserve">
22.02.17 - 연차 15개 이월
</t>
        </r>
        <r>
          <rPr>
            <b/>
            <sz val="9"/>
            <color rgb="FF3366FF"/>
            <rFont val="돋움"/>
            <family val="3"/>
            <charset val="129"/>
          </rPr>
          <t>22.02.28 - 정산 15개</t>
        </r>
        <r>
          <rPr>
            <b/>
            <sz val="9"/>
            <color rgb="FF000000"/>
            <rFont val="돋움"/>
            <family val="3"/>
            <charset val="129"/>
          </rPr>
          <t xml:space="preserve">
</t>
        </r>
        <r>
          <rPr>
            <b/>
            <sz val="9"/>
            <color rgb="FF00FFFF"/>
            <rFont val="돋움"/>
            <family val="3"/>
            <charset val="129"/>
          </rPr>
          <t>23.02.09 - 정산 16개</t>
        </r>
        <r>
          <rPr>
            <b/>
            <sz val="9"/>
            <color rgb="FF000000"/>
            <rFont val="돋움"/>
            <family val="3"/>
            <charset val="129"/>
          </rPr>
          <t xml:space="preserve">
23.02.18 - 연차 0개 이월
24.02.18 - 연차 4개 이월
25.02.18 - 연차 18일 이월
26.02.18 - 연차 20.5일 이월</t>
        </r>
      </text>
    </comment>
    <comment ref="H302" authorId="0" shapeId="0" xr:uid="{00000000-0006-0000-0100-00006F000000}">
      <text>
        <r>
          <rPr>
            <b/>
            <sz val="9"/>
            <color rgb="FF000000"/>
            <rFont val="Tahoma"/>
            <family val="2"/>
          </rPr>
          <t xml:space="preserve">20.04.09 -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10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21.04.09 -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15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FF"/>
            <rFont val="맑은 고딕"/>
            <family val="3"/>
            <charset val="129"/>
          </rPr>
          <t xml:space="preserve">21.5.3 - 연차정산 15개
22.04.08 - 연차 정산 8.5일
23.03.28 - 연차 정산 9일
</t>
        </r>
        <r>
          <rPr>
            <b/>
            <sz val="9"/>
            <color rgb="FF000000"/>
            <rFont val="맑은 고딕"/>
            <family val="3"/>
            <charset val="129"/>
          </rPr>
          <t>23.04.09 - 연차 0개 이월
24.04.09 - 연차 5일 이월
25.04.09 - 연차 10일 이월
26.04.09 - 연차 22일 이월</t>
        </r>
      </text>
    </comment>
    <comment ref="H304" authorId="0" shapeId="0" xr:uid="{00000000-0006-0000-0100-000070000000}">
      <text>
        <r>
          <rPr>
            <b/>
            <sz val="9"/>
            <color rgb="FF000000"/>
            <rFont val="Tahoma"/>
            <family val="2"/>
          </rPr>
          <t xml:space="preserve">19.10.09 -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8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20.10.09 -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6.5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21.10.11 -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2.5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3366FF"/>
            <rFont val="맑은 고딕"/>
            <family val="3"/>
            <charset val="129"/>
          </rPr>
          <t xml:space="preserve">22.03.02 - 정산 2.5개
</t>
        </r>
        <r>
          <rPr>
            <b/>
            <sz val="9"/>
            <color rgb="FF000000"/>
            <rFont val="맑은 고딕"/>
            <family val="3"/>
            <charset val="129"/>
          </rPr>
          <t>22.10.11 - 연차 0.5일 이월
23.10.11 - 연차 -1일 이월
24.10.10 - 연차 4일 이월
25.10.10 - 연차 2.5일 이월</t>
        </r>
      </text>
    </comment>
    <comment ref="H306" authorId="1" shapeId="0" xr:uid="{00000000-0006-0000-0100-000071000000}">
      <text>
        <r>
          <rPr>
            <b/>
            <sz val="9"/>
            <color rgb="FF000000"/>
            <rFont val="돋움"/>
            <family val="3"/>
            <charset val="129"/>
          </rPr>
          <t>23.03.13 - 연차 4일 이월
24.03.12 - 연차 4.5일 이월
25.03.12 - 연차 11.5일 이월
26.03.12 - 연차 10일 이월</t>
        </r>
      </text>
    </comment>
    <comment ref="H308" authorId="0" shapeId="0" xr:uid="{00000000-0006-0000-0100-000072000000}">
      <text>
        <r>
          <rPr>
            <b/>
            <sz val="9"/>
            <color rgb="FF000000"/>
            <rFont val="Tahoma"/>
            <family val="2"/>
          </rPr>
          <t xml:space="preserve">20.04.29 -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정리</t>
        </r>
        <r>
          <rPr>
            <b/>
            <sz val="9"/>
            <color rgb="FF000000"/>
            <rFont val="Tahoma"/>
            <family val="2"/>
          </rPr>
          <t xml:space="preserve"> -0.5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21.04.30 -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10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FFFF"/>
            <rFont val="맑은 고딕"/>
            <family val="3"/>
            <charset val="129"/>
          </rPr>
          <t>21.5.3 - 연차정산 10개</t>
        </r>
        <r>
          <rPr>
            <b/>
            <sz val="9"/>
            <color rgb="FF000000"/>
            <rFont val="돋움"/>
            <family val="3"/>
            <charset val="129"/>
          </rPr>
          <t xml:space="preserve">
</t>
        </r>
        <r>
          <rPr>
            <b/>
            <sz val="9"/>
            <color rgb="FF000000"/>
            <rFont val="Tahoma"/>
            <family val="2"/>
          </rPr>
          <t xml:space="preserve">22.04.29 -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9.5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FFFF"/>
            <rFont val="맑은 고딕"/>
            <family val="3"/>
            <charset val="129"/>
          </rPr>
          <t xml:space="preserve">22.05.10 - 연차 정산 10개
22.10.31 - 연차 정산 9.5
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23.05.01 - 연차 -2일 이월
24.05.01 - 연차 9.5일 이월
</t>
        </r>
        <r>
          <rPr>
            <b/>
            <sz val="9"/>
            <color rgb="FF00FFFF"/>
            <rFont val="맑은 고딕"/>
            <family val="3"/>
            <charset val="129"/>
          </rPr>
          <t>24.05.07 - 연차 정산 9.5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
25.05.01 - 연차 13일 이월
</t>
        </r>
        <r>
          <rPr>
            <b/>
            <sz val="9"/>
            <color indexed="15"/>
            <rFont val="맑은 고딕"/>
            <family val="3"/>
            <charset val="129"/>
          </rPr>
          <t>25.05.01 - 연차 정산 12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
26.05.01 - 연차 12일 이월
</t>
        </r>
        <r>
          <rPr>
            <b/>
            <sz val="9"/>
            <color indexed="15"/>
            <rFont val="맑은 고딕"/>
            <family val="3"/>
            <charset val="129"/>
          </rPr>
          <t>26.05.01 - 연차 정산 9.5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
</t>
        </r>
      </text>
    </comment>
    <comment ref="H310" authorId="0" shapeId="0" xr:uid="{00000000-0006-0000-0100-000073000000}">
      <text>
        <r>
          <rPr>
            <b/>
            <sz val="9"/>
            <color rgb="FF000000"/>
            <rFont val="Tahoma"/>
            <family val="2"/>
          </rPr>
          <t>19.4.30 - 18</t>
        </r>
        <r>
          <rPr>
            <b/>
            <sz val="9"/>
            <color rgb="FF000000"/>
            <rFont val="돋움"/>
            <family val="3"/>
            <charset val="129"/>
          </rPr>
          <t>년도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3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20.04.29 -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정리</t>
        </r>
        <r>
          <rPr>
            <b/>
            <sz val="9"/>
            <color rgb="FF000000"/>
            <rFont val="Tahoma"/>
            <family val="2"/>
          </rPr>
          <t xml:space="preserve"> 13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21.04.30 -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26.75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22.04.29 -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28.25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33CCCC"/>
            <rFont val="맑은 고딕"/>
            <family val="3"/>
            <charset val="129"/>
          </rPr>
          <t xml:space="preserve">22.05.10 - 연차 정산 15개
22.10.31 - 연차 정산 13
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23.05.01 - 연차 6.25일 이월
24.05.01 - 연차 12.75일 이월
</t>
        </r>
        <r>
          <rPr>
            <b/>
            <sz val="9"/>
            <color rgb="FF00FFFF"/>
            <rFont val="맑은 고딕"/>
            <family val="3"/>
            <charset val="129"/>
          </rPr>
          <t>24.05.07 - 연차 정산 12.5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
25.05.01 - 연차 12.75일 이월
</t>
        </r>
        <r>
          <rPr>
            <b/>
            <sz val="9"/>
            <color indexed="35"/>
            <rFont val="맑은 고딕"/>
            <family val="3"/>
            <charset val="129"/>
          </rPr>
          <t>25.05.01 - 연차 정산 12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
26.05.01 - 연차 11.75일 이월
</t>
        </r>
        <r>
          <rPr>
            <b/>
            <sz val="9"/>
            <color indexed="15"/>
            <rFont val="맑은 고딕"/>
            <family val="3"/>
            <charset val="129"/>
          </rPr>
          <t>26.05.01 - 연차 정산 10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
</t>
        </r>
      </text>
    </comment>
    <comment ref="H312" authorId="0" shapeId="0" xr:uid="{00000000-0006-0000-0100-000074000000}">
      <text>
        <r>
          <rPr>
            <b/>
            <sz val="9"/>
            <color rgb="FF000000"/>
            <rFont val="Tahoma"/>
            <family val="2"/>
          </rPr>
          <t>19.4.30 - 18</t>
        </r>
        <r>
          <rPr>
            <b/>
            <sz val="9"/>
            <color rgb="FF000000"/>
            <rFont val="돋움"/>
            <family val="3"/>
            <charset val="129"/>
          </rPr>
          <t>년도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2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20.04.29 -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정리</t>
        </r>
        <r>
          <rPr>
            <b/>
            <sz val="9"/>
            <color rgb="FF000000"/>
            <rFont val="Tahoma"/>
            <family val="2"/>
          </rPr>
          <t xml:space="preserve"> 9.5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21.04.30 -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9.25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22.04.29 -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5.25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FFFF"/>
            <rFont val="맑은 고딕"/>
            <family val="3"/>
            <charset val="129"/>
          </rPr>
          <t>22.10.31 - 연차 정산 5.25</t>
        </r>
        <r>
          <rPr>
            <b/>
            <sz val="9"/>
            <color rgb="FF000000"/>
            <rFont val="돋움"/>
            <family val="3"/>
            <charset val="129"/>
          </rPr>
          <t xml:space="preserve">
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23.05.01 -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2.5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24.05.01 -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7.5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FFFF"/>
            <rFont val="맑은 고딕"/>
            <family val="3"/>
            <charset val="129"/>
          </rPr>
          <t>24.05.07 - 연차 정산 7.5</t>
        </r>
        <r>
          <rPr>
            <b/>
            <sz val="9"/>
            <color rgb="FF000000"/>
            <rFont val="돋움"/>
            <family val="3"/>
            <charset val="129"/>
          </rPr>
          <t xml:space="preserve">
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25.05.01 -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8.5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indexed="35"/>
            <rFont val="맑은 고딕"/>
            <family val="3"/>
            <charset val="129"/>
          </rPr>
          <t>25.05.01 - 연차 정산 8</t>
        </r>
        <r>
          <rPr>
            <b/>
            <sz val="9"/>
            <color rgb="FF000000"/>
            <rFont val="돋움"/>
            <family val="3"/>
            <charset val="129"/>
          </rPr>
          <t xml:space="preserve">
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26.05.01 -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5.5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indexed="15"/>
            <rFont val="맑은 고딕"/>
            <family val="3"/>
            <charset val="129"/>
          </rPr>
          <t>26.05.01 - 연차 정산 5</t>
        </r>
        <r>
          <rPr>
            <b/>
            <sz val="9"/>
            <color rgb="FF000000"/>
            <rFont val="돋움"/>
            <family val="3"/>
            <charset val="129"/>
          </rPr>
          <t xml:space="preserve">
</t>
        </r>
      </text>
    </comment>
    <comment ref="H314" authorId="1" shapeId="0" xr:uid="{00000000-0006-0000-0100-000075000000}">
      <text>
        <r>
          <rPr>
            <b/>
            <sz val="9"/>
            <color rgb="FF000000"/>
            <rFont val="돋움"/>
            <family val="3"/>
            <charset val="129"/>
          </rPr>
          <t xml:space="preserve">21.01.13 - 연차 21 개 이월
22.01.13 - 연차 20.75 일 이월
</t>
        </r>
        <r>
          <rPr>
            <b/>
            <sz val="9"/>
            <color rgb="FF00FFFF"/>
            <rFont val="돋움"/>
            <family val="3"/>
            <charset val="129"/>
          </rPr>
          <t>22.05.10 - 연차 정산 10개
22.10.31 - 연차 정산 10</t>
        </r>
        <r>
          <rPr>
            <b/>
            <sz val="9"/>
            <color rgb="FF000000"/>
            <rFont val="돋움"/>
            <family val="3"/>
            <charset val="129"/>
          </rPr>
          <t xml:space="preserve">
23.01.14 - 연차 4일 이월
</t>
        </r>
        <r>
          <rPr>
            <b/>
            <sz val="9"/>
            <color rgb="FF00FFFF"/>
            <rFont val="돋움"/>
            <family val="3"/>
            <charset val="129"/>
          </rPr>
          <t>24.05.07 - 연차 정산 13</t>
        </r>
        <r>
          <rPr>
            <b/>
            <sz val="9"/>
            <color rgb="FF000000"/>
            <rFont val="돋움"/>
            <family val="3"/>
            <charset val="129"/>
          </rPr>
          <t xml:space="preserve">
25.01.14 - 연차 8일 이월
26.01.14 - 연차 17.5일 이월
</t>
        </r>
        <r>
          <rPr>
            <b/>
            <sz val="9"/>
            <color indexed="35"/>
            <rFont val="돋움"/>
            <family val="3"/>
            <charset val="129"/>
          </rPr>
          <t>26.02.28 - 연차 10개 정산</t>
        </r>
        <r>
          <rPr>
            <b/>
            <sz val="9"/>
            <color rgb="FF000000"/>
            <rFont val="돋움"/>
            <family val="3"/>
            <charset val="129"/>
          </rPr>
          <t xml:space="preserve">
</t>
        </r>
      </text>
    </comment>
    <comment ref="H316" authorId="1" shapeId="0" xr:uid="{00000000-0006-0000-0100-000076000000}">
      <text>
        <r>
          <rPr>
            <b/>
            <sz val="9"/>
            <color rgb="FF000000"/>
            <rFont val="돋움"/>
            <family val="3"/>
            <charset val="129"/>
          </rPr>
          <t xml:space="preserve">22.3.16 - 연차 6.5일 이월
</t>
        </r>
        <r>
          <rPr>
            <b/>
            <sz val="9"/>
            <color rgb="FF00FFFF"/>
            <rFont val="돋움"/>
            <family val="3"/>
            <charset val="129"/>
          </rPr>
          <t>22.10.31 - 연차 정산 6.5</t>
        </r>
        <r>
          <rPr>
            <b/>
            <sz val="9"/>
            <color rgb="FF000000"/>
            <rFont val="돋움"/>
            <family val="3"/>
            <charset val="129"/>
          </rPr>
          <t xml:space="preserve">
23.3.16 - 연차 0일 이월
24.03.16 - 연차 5일 이월
25.03.16 - 연차 9일 이월
</t>
        </r>
        <r>
          <rPr>
            <b/>
            <sz val="9"/>
            <color indexed="35"/>
            <rFont val="돋움"/>
            <family val="3"/>
            <charset val="129"/>
          </rPr>
          <t>25.03.26 - 연차 정산 9</t>
        </r>
        <r>
          <rPr>
            <b/>
            <sz val="9"/>
            <color rgb="FF000000"/>
            <rFont val="돋움"/>
            <family val="3"/>
            <charset val="129"/>
          </rPr>
          <t xml:space="preserve">
26.03.16 - 연차 5일 이월</t>
        </r>
      </text>
    </comment>
    <comment ref="H318" authorId="1" shapeId="0" xr:uid="{00000000-0006-0000-0100-000077000000}">
      <text>
        <r>
          <rPr>
            <b/>
            <sz val="9"/>
            <color rgb="FF000000"/>
            <rFont val="돋움"/>
            <family val="3"/>
            <charset val="129"/>
          </rPr>
          <t>24.01.17 - 연차 4일 이월
25.01.17 - 연차 0일 이월
26.01.17 - 연차 -4일 이월</t>
        </r>
      </text>
    </comment>
    <comment ref="H320" authorId="1" shapeId="0" xr:uid="{00000000-0006-0000-0100-00009D000000}">
      <text>
        <r>
          <rPr>
            <b/>
            <sz val="9"/>
            <color rgb="FF000000"/>
            <rFont val="돋움"/>
            <family val="3"/>
            <charset val="129"/>
          </rPr>
          <t xml:space="preserve">25.02.03 - 연차 18일 이월
26.02.03 - 연차 20일 이월
</t>
        </r>
        <r>
          <rPr>
            <b/>
            <sz val="9"/>
            <color indexed="35"/>
            <rFont val="돋움"/>
            <family val="3"/>
            <charset val="129"/>
          </rPr>
          <t>26.02.28 - 연차 10개 정산</t>
        </r>
        <r>
          <rPr>
            <b/>
            <sz val="9"/>
            <color rgb="FF000000"/>
            <rFont val="돋움"/>
            <family val="3"/>
            <charset val="129"/>
          </rPr>
          <t xml:space="preserve">
</t>
        </r>
      </text>
    </comment>
    <comment ref="B326" authorId="0" shapeId="0" xr:uid="{493162C3-02BC-4C22-A1CD-568B5DF7654E}">
      <text>
        <r>
          <rPr>
            <b/>
            <sz val="9"/>
            <color indexed="81"/>
            <rFont val="돋움"/>
            <family val="3"/>
            <charset val="129"/>
          </rPr>
          <t>25.10.01 - 정규직 6시간 근무</t>
        </r>
      </text>
    </comment>
    <comment ref="B328" authorId="1" shapeId="0" xr:uid="{00000000-0006-0000-0100-000005000000}">
      <text>
        <r>
          <rPr>
            <b/>
            <sz val="9"/>
            <color rgb="FF000000"/>
            <rFont val="돋움"/>
            <family val="3"/>
            <charset val="129"/>
          </rPr>
          <t>육아휴직 1년
2021.03.01~2022.02.28</t>
        </r>
      </text>
    </comment>
    <comment ref="H328" authorId="0" shapeId="0" xr:uid="{00000000-0006-0000-0100-000078000000}">
      <text>
        <r>
          <rPr>
            <b/>
            <sz val="9"/>
            <color rgb="FF000000"/>
            <rFont val="Tahoma"/>
            <family val="2"/>
          </rPr>
          <t xml:space="preserve">19.4.9 -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4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20.4.9 -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6.5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21.4.9 -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13.5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22.4.11 -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23.5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FFFF"/>
            <rFont val="맑은 고딕"/>
            <family val="3"/>
            <charset val="129"/>
          </rPr>
          <t>22.10.31 - 연차 정산 23.5</t>
        </r>
        <r>
          <rPr>
            <b/>
            <sz val="9"/>
            <color rgb="FF000000"/>
            <rFont val="돋움"/>
            <family val="3"/>
            <charset val="129"/>
          </rPr>
          <t xml:space="preserve">
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23.4.11 -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0 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24.04.09 -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25.04.10 -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3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26.04.10 -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이월</t>
        </r>
      </text>
    </comment>
    <comment ref="H330" authorId="1" shapeId="0" xr:uid="{00000000-0006-0000-0100-000079000000}">
      <text>
        <r>
          <rPr>
            <b/>
            <sz val="9"/>
            <color rgb="FF000000"/>
            <rFont val="돋움"/>
            <family val="3"/>
            <charset val="129"/>
          </rPr>
          <t xml:space="preserve">21.02.17 - 연차 10.5일 이월
22.02.17 - 연차 6개 이월
</t>
        </r>
        <r>
          <rPr>
            <b/>
            <sz val="9"/>
            <color rgb="FF00FFFF"/>
            <rFont val="돋움"/>
            <family val="3"/>
            <charset val="129"/>
          </rPr>
          <t>22.10.31 - 연차 정산 6</t>
        </r>
        <r>
          <rPr>
            <b/>
            <sz val="9"/>
            <color rgb="FF000000"/>
            <rFont val="돋움"/>
            <family val="3"/>
            <charset val="129"/>
          </rPr>
          <t xml:space="preserve">
23.02.18 - 연차 -3.5일 이월
24.02.18 - 연차 0일 이월
25.02.18 - 연차 3.5일 이월
26.02.18 - 연차 5일 이월
</t>
        </r>
      </text>
    </comment>
    <comment ref="H332" authorId="1" shapeId="0" xr:uid="{00000000-0006-0000-0100-00007A000000}">
      <text>
        <r>
          <rPr>
            <b/>
            <sz val="9"/>
            <color rgb="FF000000"/>
            <rFont val="돋움"/>
            <family val="3"/>
            <charset val="129"/>
          </rPr>
          <t>21.03.31 - 연차 2일 이월
22.04.01 - 연차 0일 이월
23.04.01 - 연차 16일 이월
24.04.01 - 연차 14일 이월
25.04.01 - 연차 0.5일 이월
26.04.01 - 연차 1일 이월</t>
        </r>
      </text>
    </comment>
    <comment ref="H334" authorId="1" shapeId="0" xr:uid="{00000000-0006-0000-0100-00007B000000}">
      <text>
        <r>
          <rPr>
            <b/>
            <sz val="9"/>
            <color rgb="FF000000"/>
            <rFont val="돋움"/>
            <family val="3"/>
            <charset val="129"/>
          </rPr>
          <t xml:space="preserve">22.04.29 - 연차 -2일 이월
23.05.01 - 연차 -0.5일 이월
24.05.01 - 연차 -1.5일 이월
25.05.01 - 연차 2일 이월
26.05.01 - 연차 1일 이월
</t>
        </r>
      </text>
    </comment>
    <comment ref="H336" authorId="1" shapeId="0" xr:uid="{00000000-0006-0000-0100-00007C000000}">
      <text>
        <r>
          <rPr>
            <b/>
            <sz val="9"/>
            <color rgb="FF000000"/>
            <rFont val="돋움"/>
            <family val="3"/>
            <charset val="129"/>
          </rPr>
          <t>24.04.18 - 연차 1일 이월
25.04.18 - 연차 4일 이월
26.04.18 - 연차 2일 이월</t>
        </r>
      </text>
    </comment>
    <comment ref="H338" authorId="1" shapeId="0" xr:uid="{00000000-0006-0000-0100-00009E000000}">
      <text>
        <r>
          <rPr>
            <b/>
            <sz val="9"/>
            <color rgb="FF000000"/>
            <rFont val="돋움"/>
            <family val="3"/>
            <charset val="129"/>
          </rPr>
          <t>25.02.14 - 연차 2일 이월
26.02.14 - 연차 0일 이월</t>
        </r>
      </text>
    </comment>
    <comment ref="H344" authorId="0" shapeId="0" xr:uid="{00000000-0006-0000-0100-00007D000000}">
      <text>
        <r>
          <rPr>
            <b/>
            <sz val="9"/>
            <color rgb="FF000000"/>
            <rFont val="Tahoma"/>
            <family val="2"/>
          </rPr>
          <t>19.4.30 - 18</t>
        </r>
        <r>
          <rPr>
            <b/>
            <sz val="9"/>
            <color rgb="FF000000"/>
            <rFont val="돋움"/>
            <family val="3"/>
            <charset val="129"/>
          </rPr>
          <t>년도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2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20.04.29 -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정리</t>
        </r>
        <r>
          <rPr>
            <b/>
            <sz val="9"/>
            <color rgb="FF000000"/>
            <rFont val="Tahoma"/>
            <family val="2"/>
          </rPr>
          <t xml:space="preserve"> 13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21.04.30 -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15.5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22.04.29 -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6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22.10.31 -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정산</t>
        </r>
        <r>
          <rPr>
            <b/>
            <sz val="9"/>
            <color rgb="FF000000"/>
            <rFont val="Tahoma"/>
            <family val="2"/>
          </rPr>
          <t xml:space="preserve"> 6
23.05.01 -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-7.5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24.05.01 -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0.5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25.05.01 -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1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26.05.01 -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1.5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이월</t>
        </r>
      </text>
    </comment>
    <comment ref="H346" authorId="1" shapeId="0" xr:uid="{00000000-0006-0000-0100-00007F000000}">
      <text>
        <r>
          <rPr>
            <b/>
            <sz val="9"/>
            <color rgb="FF000000"/>
            <rFont val="돋움"/>
            <family val="3"/>
            <charset val="129"/>
          </rPr>
          <t>23.08.02 - 연차 2일 이월
24.08.02 - 연차 2일 이월
25.08.02 - 연차 2.5일 이월</t>
        </r>
      </text>
    </comment>
    <comment ref="H348" authorId="1" shapeId="0" xr:uid="{00000000-0006-0000-0100-000080000000}">
      <text>
        <r>
          <rPr>
            <b/>
            <sz val="9"/>
            <color rgb="FF000000"/>
            <rFont val="돋움"/>
            <family val="3"/>
            <charset val="129"/>
          </rPr>
          <t>24.01.10 - 연차 3개 이월
25.01.10 - 연차 2개 이월
26.01.10 - 연차 2.5일 이월</t>
        </r>
      </text>
    </comment>
    <comment ref="H350" authorId="1" shapeId="0" xr:uid="{00000000-0006-0000-0100-000081000000}">
      <text>
        <r>
          <rPr>
            <b/>
            <sz val="9"/>
            <color rgb="FF000000"/>
            <rFont val="돋움"/>
            <family val="3"/>
            <charset val="129"/>
          </rPr>
          <t>24.12.01 - 연차 3.5일 이월
25.12.01 - 연차 0일 이월</t>
        </r>
      </text>
    </comment>
    <comment ref="H352" authorId="0" shapeId="0" xr:uid="{FCD3765F-1451-41AE-B23C-5A1DE25112F3}">
      <text>
        <r>
          <rPr>
            <b/>
            <sz val="9"/>
            <color indexed="81"/>
            <rFont val="돋움"/>
            <family val="3"/>
            <charset val="129"/>
          </rPr>
          <t>25.07.01 - 계약직(5시간근무)에서 정규직(8시간)으로 변경됨.
              25.07.01 기준 14일(5시간)남음.
              14일*5시간 = 70시간
              70시간/8시간 = 8.75일(8.5일+2시간) 9월 월급으로 2시간 정산함
26.03.18 - 연차 1일 이월</t>
        </r>
      </text>
    </comment>
    <comment ref="H356" authorId="1" shapeId="0" xr:uid="{00000000-0006-0000-0100-000082000000}">
      <text>
        <r>
          <rPr>
            <b/>
            <sz val="9"/>
            <color rgb="FF000000"/>
            <rFont val="돋움"/>
            <family val="3"/>
            <charset val="129"/>
          </rPr>
          <t>24.06.07 - 연차 3일 이월
25.06.07 - 연차 0.5일 이월</t>
        </r>
      </text>
    </comment>
    <comment ref="AD356" authorId="2" shapeId="0" xr:uid="{D8D2125B-3652-4F3A-84DE-2A9479AFD3D9}">
      <text>
        <r>
          <rPr>
            <b/>
            <sz val="9"/>
            <color indexed="81"/>
            <rFont val="돋움"/>
            <family val="3"/>
            <charset val="129"/>
          </rPr>
          <t>누락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건</t>
        </r>
      </text>
    </comment>
    <comment ref="H358" authorId="0" shapeId="0" xr:uid="{D35E27A0-C5AF-4133-B076-ECFB5B80ED0E}">
      <text>
        <r>
          <rPr>
            <b/>
            <sz val="9"/>
            <color indexed="15"/>
            <rFont val="돋움"/>
            <family val="3"/>
            <charset val="129"/>
          </rPr>
          <t xml:space="preserve">11월 부터 8시간 근무 변경으로
9월~10월(4시간 근무) 연차 2일 월급으로 정산
</t>
        </r>
      </text>
    </comment>
    <comment ref="H362" authorId="1" shapeId="0" xr:uid="{00000000-0006-0000-0100-000083000000}">
      <text>
        <r>
          <rPr>
            <b/>
            <sz val="9"/>
            <color rgb="FF000000"/>
            <rFont val="돋움"/>
            <family val="3"/>
            <charset val="129"/>
          </rPr>
          <t xml:space="preserve">21.8.25 - 연차 8일 이월
22.8.26 - 연차 4.5일 이월
</t>
        </r>
        <r>
          <rPr>
            <b/>
            <sz val="9"/>
            <color rgb="FF00FFFF"/>
            <rFont val="돋움"/>
            <family val="3"/>
            <charset val="129"/>
          </rPr>
          <t>22.10.31 - 연차 정산 4.5</t>
        </r>
        <r>
          <rPr>
            <b/>
            <sz val="9"/>
            <color rgb="FF000000"/>
            <rFont val="돋움"/>
            <family val="3"/>
            <charset val="129"/>
          </rPr>
          <t xml:space="preserve">
23.8.26 - 연차 -3일 이월
24.8.26 - 연차 -22일 이월
25.8.26 - 연차 -0.5일 이월</t>
        </r>
      </text>
    </comment>
    <comment ref="H364" authorId="1" shapeId="0" xr:uid="{00000000-0006-0000-0100-000084000000}">
      <text>
        <r>
          <rPr>
            <b/>
            <sz val="9"/>
            <color rgb="FF000000"/>
            <rFont val="돋움"/>
            <family val="3"/>
            <charset val="129"/>
          </rPr>
          <t>23.3.2 - 연차 2개 이월
24.03.02 - 연차 2.5일 이월
25.03.02 - 연차 2.5일 이월
26.03.02 - 연차 3일 이월</t>
        </r>
      </text>
    </comment>
    <comment ref="B366" authorId="0" shapeId="0" xr:uid="{00000000-0006-0000-0100-000006000000}">
      <text>
        <r>
          <rPr>
            <b/>
            <sz val="9"/>
            <color rgb="FF000000"/>
            <rFont val="돋움"/>
            <family val="3"/>
            <charset val="129"/>
          </rPr>
          <t>야간전담</t>
        </r>
        <r>
          <rPr>
            <b/>
            <sz val="9"/>
            <color rgb="FF000000"/>
            <rFont val="Tahoma"/>
            <family val="2"/>
          </rPr>
          <t xml:space="preserve"> 
</t>
        </r>
        <r>
          <rPr>
            <b/>
            <sz val="9"/>
            <color rgb="FF000000"/>
            <rFont val="돋움"/>
            <family val="3"/>
            <charset val="129"/>
          </rPr>
          <t>육아휴직</t>
        </r>
        <r>
          <rPr>
            <b/>
            <sz val="9"/>
            <color rgb="FF000000"/>
            <rFont val="Tahoma"/>
            <family val="2"/>
          </rPr>
          <t xml:space="preserve"> 21.03.01~22.02.28
* 2022</t>
        </r>
        <r>
          <rPr>
            <b/>
            <sz val="9"/>
            <color rgb="FF000000"/>
            <rFont val="돋움"/>
            <family val="3"/>
            <charset val="129"/>
          </rPr>
          <t>년</t>
        </r>
        <r>
          <rPr>
            <b/>
            <sz val="9"/>
            <color rgb="FF000000"/>
            <rFont val="Tahoma"/>
            <family val="2"/>
          </rPr>
          <t xml:space="preserve"> 04</t>
        </r>
        <r>
          <rPr>
            <b/>
            <sz val="9"/>
            <color rgb="FF000000"/>
            <rFont val="돋움"/>
            <family val="3"/>
            <charset val="129"/>
          </rPr>
          <t>월</t>
        </r>
        <r>
          <rPr>
            <b/>
            <sz val="9"/>
            <color rgb="FF000000"/>
            <rFont val="Tahoma"/>
            <family val="2"/>
          </rPr>
          <t xml:space="preserve"> 15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부터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상담실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변경</t>
        </r>
      </text>
    </comment>
    <comment ref="H366" authorId="1" shapeId="0" xr:uid="{00000000-0006-0000-0100-000085000000}">
      <text>
        <r>
          <rPr>
            <b/>
            <sz val="9"/>
            <color rgb="FF000000"/>
            <rFont val="돋움"/>
            <family val="3"/>
            <charset val="129"/>
          </rPr>
          <t>21.10.01 - 연차 16일 이월
22.10.01 - 연차 0일 이월
23.10.01 - 연차 0일 이월
24.10.01 - 연차 1일 이월
25.10.01 - 연차 1일 이월</t>
        </r>
      </text>
    </comment>
    <comment ref="H368" authorId="1" shapeId="0" xr:uid="{00000000-0006-0000-0100-000086000000}">
      <text>
        <r>
          <rPr>
            <b/>
            <sz val="9"/>
            <color rgb="FF000000"/>
            <rFont val="돋움"/>
            <family val="3"/>
            <charset val="129"/>
          </rPr>
          <t>21.10.01- 연차 16일 이월
22.10.01- 연차 0일 이월
24.09.15 - 연차 3.5일이월
25.09.15 - 연차 0.5일 이월</t>
        </r>
      </text>
    </comment>
    <comment ref="H372" authorId="0" shapeId="0" xr:uid="{00000000-0006-0000-0100-000087000000}">
      <text>
        <r>
          <rPr>
            <b/>
            <sz val="9"/>
            <color rgb="FF000000"/>
            <rFont val="Tahoma"/>
            <family val="2"/>
          </rPr>
          <t>19.4.30 - 18</t>
        </r>
        <r>
          <rPr>
            <b/>
            <sz val="9"/>
            <color rgb="FF000000"/>
            <rFont val="돋움"/>
            <family val="3"/>
            <charset val="129"/>
          </rPr>
          <t>년도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4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20.02.22 </t>
        </r>
        <r>
          <rPr>
            <b/>
            <sz val="9"/>
            <color rgb="FF000000"/>
            <rFont val="돋움"/>
            <family val="3"/>
            <charset val="129"/>
          </rPr>
          <t>추가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근무로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>1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발생
</t>
        </r>
        <r>
          <rPr>
            <b/>
            <sz val="9"/>
            <color rgb="FF000000"/>
            <rFont val="Tahoma"/>
            <family val="2"/>
          </rPr>
          <t xml:space="preserve">               (</t>
        </r>
        <r>
          <rPr>
            <b/>
            <sz val="9"/>
            <color rgb="FF000000"/>
            <rFont val="돋움"/>
            <family val="3"/>
            <charset val="129"/>
          </rPr>
          <t>코로나</t>
        </r>
        <r>
          <rPr>
            <b/>
            <sz val="9"/>
            <color rgb="FF000000"/>
            <rFont val="Tahoma"/>
            <family val="2"/>
          </rPr>
          <t xml:space="preserve">19 </t>
        </r>
        <r>
          <rPr>
            <b/>
            <sz val="9"/>
            <color rgb="FF000000"/>
            <rFont val="돋움"/>
            <family val="3"/>
            <charset val="129"/>
          </rPr>
          <t>인한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근무</t>
        </r>
        <r>
          <rPr>
            <b/>
            <sz val="9"/>
            <color rgb="FF000000"/>
            <rFont val="Tahoma"/>
            <family val="2"/>
          </rPr>
          <t xml:space="preserve">)
20.04.29 -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정리</t>
        </r>
        <r>
          <rPr>
            <b/>
            <sz val="9"/>
            <color rgb="FF000000"/>
            <rFont val="Tahoma"/>
            <family val="2"/>
          </rPr>
          <t xml:space="preserve"> 12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21.04.30 -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20.5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FFFF"/>
            <rFont val="맑은 고딕"/>
            <family val="3"/>
            <charset val="129"/>
          </rPr>
          <t>21.5.3 - 연차정산 20개</t>
        </r>
        <r>
          <rPr>
            <b/>
            <sz val="9"/>
            <color rgb="FF000000"/>
            <rFont val="돋움"/>
            <family val="3"/>
            <charset val="129"/>
          </rPr>
          <t xml:space="preserve">
</t>
        </r>
        <r>
          <rPr>
            <b/>
            <sz val="9"/>
            <color rgb="FF000000"/>
            <rFont val="Tahoma"/>
            <family val="2"/>
          </rPr>
          <t xml:space="preserve">21.6.5 - </t>
        </r>
        <r>
          <rPr>
            <b/>
            <sz val="9"/>
            <color rgb="FF000000"/>
            <rFont val="돋움"/>
            <family val="3"/>
            <charset val="129"/>
          </rPr>
          <t>편의점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재고파악으로</t>
        </r>
        <r>
          <rPr>
            <b/>
            <sz val="9"/>
            <color rgb="FF000000"/>
            <rFont val="Tahoma"/>
            <family val="2"/>
          </rPr>
          <t xml:space="preserve"> 0.5 </t>
        </r>
        <r>
          <rPr>
            <b/>
            <sz val="9"/>
            <color rgb="FF000000"/>
            <rFont val="돋움"/>
            <family val="3"/>
            <charset val="129"/>
          </rPr>
          <t>추가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근무
</t>
        </r>
        <r>
          <rPr>
            <b/>
            <sz val="9"/>
            <color rgb="FF000000"/>
            <rFont val="Tahoma"/>
            <family val="2"/>
          </rPr>
          <t xml:space="preserve">22.04.29 -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10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FFFF"/>
            <rFont val="맑은 고딕"/>
            <family val="3"/>
            <charset val="129"/>
          </rPr>
          <t>22.10.31 - 연차 정산 10</t>
        </r>
        <r>
          <rPr>
            <b/>
            <sz val="9"/>
            <color rgb="FF000000"/>
            <rFont val="Tahoma"/>
            <family val="2"/>
          </rPr>
          <t xml:space="preserve">
</t>
        </r>
        <r>
          <rPr>
            <b/>
            <sz val="9"/>
            <color rgb="FF000000"/>
            <rFont val="맑은 고딕"/>
            <family val="3"/>
            <charset val="129"/>
          </rPr>
          <t>23.05.01 - 연차 5일 이월
24.05.01 - 연차 7일 이월
25.05.01 - 연차 18.5일 이월
26.05.01 - 연차 20일 이월</t>
        </r>
      </text>
    </comment>
    <comment ref="H374" authorId="0" shapeId="0" xr:uid="{00000000-0006-0000-0100-000088000000}">
      <text>
        <r>
          <rPr>
            <b/>
            <sz val="9"/>
            <color rgb="FF000000"/>
            <rFont val="Tahoma"/>
            <family val="2"/>
          </rPr>
          <t>19.4.30 - 18</t>
        </r>
        <r>
          <rPr>
            <b/>
            <sz val="9"/>
            <color rgb="FF000000"/>
            <rFont val="돋움"/>
            <family val="3"/>
            <charset val="129"/>
          </rPr>
          <t>년도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-6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20.04.29 -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정리</t>
        </r>
        <r>
          <rPr>
            <b/>
            <sz val="9"/>
            <color rgb="FF000000"/>
            <rFont val="Tahoma"/>
            <family val="2"/>
          </rPr>
          <t xml:space="preserve"> 6.5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21.04.30 -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22.5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33CCCC"/>
            <rFont val="맑은 고딕"/>
            <family val="3"/>
            <charset val="129"/>
          </rPr>
          <t>21.5.3 - 연차정산 22개</t>
        </r>
        <r>
          <rPr>
            <b/>
            <sz val="9"/>
            <color rgb="FF000000"/>
            <rFont val="돋움"/>
            <family val="3"/>
            <charset val="129"/>
          </rPr>
          <t xml:space="preserve">
</t>
        </r>
        <r>
          <rPr>
            <b/>
            <sz val="9"/>
            <color rgb="FF000000"/>
            <rFont val="Tahoma"/>
            <family val="2"/>
          </rPr>
          <t xml:space="preserve">22.04.29 -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15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sz val="9"/>
            <color rgb="FF00FFFF"/>
            <rFont val="맑은 고딕"/>
            <family val="3"/>
            <charset val="129"/>
          </rPr>
          <t>22.10.10 - 연차정산 10개</t>
        </r>
        <r>
          <rPr>
            <b/>
            <sz val="9"/>
            <color rgb="FF000000"/>
            <rFont val="돋움"/>
            <family val="3"/>
            <charset val="129"/>
          </rPr>
          <t xml:space="preserve">
</t>
        </r>
        <r>
          <rPr>
            <b/>
            <sz val="9"/>
            <color rgb="FF00FFFF"/>
            <rFont val="맑은 고딕"/>
            <family val="3"/>
            <charset val="129"/>
          </rPr>
          <t>22.10.31 - 연차 정산 15</t>
        </r>
        <r>
          <rPr>
            <b/>
            <sz val="9"/>
            <color rgb="FF000000"/>
            <rFont val="돋움"/>
            <family val="3"/>
            <charset val="129"/>
          </rPr>
          <t xml:space="preserve">
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23.05.01 -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-0.5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24.05.01 -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10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25.05.01 -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15.5일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indexed="35"/>
            <rFont val="맑은 고딕"/>
            <family val="3"/>
            <charset val="129"/>
          </rPr>
          <t>25.08.18 - 연차 10일 정산</t>
        </r>
        <r>
          <rPr>
            <b/>
            <sz val="9"/>
            <color rgb="FF000000"/>
            <rFont val="돋움"/>
            <family val="3"/>
            <charset val="129"/>
          </rPr>
          <t xml:space="preserve">
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26.05.01 -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10.5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이월</t>
        </r>
      </text>
    </comment>
    <comment ref="H376" authorId="1" shapeId="0" xr:uid="{00000000-0006-0000-0100-000089000000}">
      <text>
        <r>
          <rPr>
            <b/>
            <sz val="9"/>
            <color rgb="FF000000"/>
            <rFont val="돋움"/>
            <family val="3"/>
            <charset val="129"/>
          </rPr>
          <t>22.1.27 - 연차 0.5 일 이월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b/>
            <sz val="9"/>
            <color rgb="FF00FFFF"/>
            <rFont val="돋움"/>
            <family val="3"/>
            <charset val="129"/>
          </rPr>
          <t>22.10.31 - 연차 정산 0.5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b/>
            <sz val="9"/>
            <color rgb="FF000000"/>
            <rFont val="돋움"/>
            <family val="3"/>
            <charset val="129"/>
          </rPr>
          <t xml:space="preserve">23.01.27 - 연차 -0.5 일 이월
24.01.27 - 연차 -2.5 일 이월
25.01.27 - 연차 -1일 이월
26.01.27 - 연차 -3 일 이월
</t>
        </r>
      </text>
    </comment>
    <comment ref="H378" authorId="0" shapeId="0" xr:uid="{0EA3CA61-AE81-458B-9A46-202C2EA3A4E7}">
      <text>
        <r>
          <rPr>
            <b/>
            <sz val="9"/>
            <color indexed="81"/>
            <rFont val="돋움"/>
            <family val="3"/>
            <charset val="129"/>
          </rPr>
          <t>25.10.16 - 연차 10일 이월</t>
        </r>
      </text>
    </comment>
    <comment ref="Q378" authorId="0" shapeId="0" xr:uid="{AC6FD542-B578-4BC9-AAF8-4CD0BF3B21BC}">
      <text>
        <r>
          <rPr>
            <b/>
            <sz val="9"/>
            <color indexed="81"/>
            <rFont val="Tahoma"/>
            <family val="2"/>
          </rPr>
          <t>11/6 0.25, 11/19 0.75</t>
        </r>
      </text>
    </comment>
    <comment ref="H382" authorId="1" shapeId="0" xr:uid="{00000000-0006-0000-0100-00008A000000}">
      <text>
        <r>
          <rPr>
            <b/>
            <sz val="9"/>
            <color rgb="FF000000"/>
            <rFont val="돋움"/>
            <family val="3"/>
            <charset val="129"/>
          </rPr>
          <t>23.01.01 - 연차 0개 이월
24.01.01 - 연차 0개 이월
25.01.02 - 연차 0일 이월</t>
        </r>
      </text>
    </comment>
    <comment ref="C384" authorId="1" shapeId="0" xr:uid="{00000000-0006-0000-0100-000007000000}">
      <text>
        <r>
          <rPr>
            <b/>
            <sz val="9"/>
            <color rgb="FF000000"/>
            <rFont val="돋움"/>
            <family val="3"/>
            <charset val="129"/>
          </rPr>
          <t xml:space="preserve">22.02.03 알바(4시간) 
22.04.01 총무과 파트 타임 부서 전환
(휴가현황에서 22.04.01 입사일 적용)
</t>
        </r>
      </text>
    </comment>
    <comment ref="H384" authorId="1" shapeId="0" xr:uid="{00000000-0006-0000-0100-00008B000000}">
      <text>
        <r>
          <rPr>
            <b/>
            <sz val="9"/>
            <color rgb="FF000000"/>
            <rFont val="돋움"/>
            <family val="3"/>
            <charset val="129"/>
          </rPr>
          <t>24.04.01 - 연차 -1일 이월
25.04.01 - 연차 -1일 이월
26.04.01 - 연차 -1일 이월</t>
        </r>
      </text>
    </comment>
    <comment ref="H388" authorId="1" shapeId="0" xr:uid="{00000000-0006-0000-0100-00009F000000}">
      <text>
        <r>
          <rPr>
            <b/>
            <sz val="9"/>
            <color rgb="FF000000"/>
            <rFont val="돋움"/>
            <family val="3"/>
            <charset val="129"/>
          </rPr>
          <t xml:space="preserve">20.11.20 - 연차 22.5일 이월
21.11.20 - 연차 23.5일 이월
</t>
        </r>
        <r>
          <rPr>
            <b/>
            <sz val="9"/>
            <color rgb="FF00FFFF"/>
            <rFont val="돋움"/>
            <family val="3"/>
            <charset val="129"/>
          </rPr>
          <t>21.11월 - 20일 연차정산</t>
        </r>
        <r>
          <rPr>
            <b/>
            <sz val="9"/>
            <color rgb="FF000000"/>
            <rFont val="돋움"/>
            <family val="3"/>
            <charset val="129"/>
          </rPr>
          <t xml:space="preserve">
</t>
        </r>
        <r>
          <rPr>
            <b/>
            <sz val="9"/>
            <color rgb="FF00FFFF"/>
            <rFont val="돋움"/>
            <family val="3"/>
            <charset val="129"/>
          </rPr>
          <t>22.10.31 - 연차 정산 3.5</t>
        </r>
        <r>
          <rPr>
            <b/>
            <sz val="9"/>
            <color rgb="FF000000"/>
            <rFont val="돋움"/>
            <family val="3"/>
            <charset val="129"/>
          </rPr>
          <t xml:space="preserve">
22.11.21 - 연차 6.5일 이월
23.11.21 - 연차 19.5일 이월
</t>
        </r>
        <r>
          <rPr>
            <b/>
            <sz val="9"/>
            <color rgb="FF00FFFF"/>
            <rFont val="돋움"/>
            <family val="3"/>
            <charset val="129"/>
          </rPr>
          <t>24.01 - 연차 20일 정산</t>
        </r>
        <r>
          <rPr>
            <b/>
            <sz val="9"/>
            <color rgb="FF000000"/>
            <rFont val="돋움"/>
            <family val="3"/>
            <charset val="129"/>
          </rPr>
          <t xml:space="preserve">
24.11.21 - 연차 0.5일 이월 --&gt; 1일 이월
          (24.11.22 이후 생성되는 연차는 근로4시간 기준 변경되어  
           이월 된 0.5일(근로8시간)은 1일(근로4시간)으로 전환해서 1일 이월함)
25.03.08 - 3월부터 근로8시간 근무로 변경되어 1일(8시간) 기준으로 0.5일(4시간)으로 변경함
25.11.21 - 연차 7일 이월
</t>
        </r>
      </text>
    </comment>
    <comment ref="H392" authorId="1" shapeId="0" xr:uid="{00000000-0006-0000-0100-00008C000000}">
      <text>
        <r>
          <rPr>
            <b/>
            <sz val="9"/>
            <color rgb="FF000000"/>
            <rFont val="돋움"/>
            <family val="3"/>
            <charset val="129"/>
          </rPr>
          <t xml:space="preserve">20.10.31 - 연차 19개 이월
</t>
        </r>
        <r>
          <rPr>
            <b/>
            <sz val="9"/>
            <color rgb="FF008080"/>
            <rFont val="돋움"/>
            <family val="3"/>
            <charset val="129"/>
          </rPr>
          <t>21.5.3 - 연차정산 19개</t>
        </r>
        <r>
          <rPr>
            <b/>
            <sz val="9"/>
            <color rgb="FF000000"/>
            <rFont val="돋움"/>
            <family val="3"/>
            <charset val="129"/>
          </rPr>
          <t xml:space="preserve">
21.11.1 - 연차 4일 이월
</t>
        </r>
        <r>
          <rPr>
            <b/>
            <sz val="9"/>
            <color rgb="FF00FFFF"/>
            <rFont val="돋움"/>
            <family val="3"/>
            <charset val="129"/>
          </rPr>
          <t>22.10.31 - 연차 정산 4</t>
        </r>
        <r>
          <rPr>
            <b/>
            <sz val="9"/>
            <color rgb="FF000000"/>
            <rFont val="돋움"/>
            <family val="3"/>
            <charset val="129"/>
          </rPr>
          <t xml:space="preserve">
22.11.01 - 연차 14일 이월
23.11.01 - 연차 26일 이월
</t>
        </r>
        <r>
          <rPr>
            <b/>
            <sz val="9"/>
            <color rgb="FF00FFFF"/>
            <rFont val="돋움"/>
            <family val="3"/>
            <charset val="129"/>
          </rPr>
          <t>24.03.28 - 연차 정산 26일</t>
        </r>
        <r>
          <rPr>
            <b/>
            <sz val="9"/>
            <color rgb="FF000000"/>
            <rFont val="돋움"/>
            <family val="3"/>
            <charset val="129"/>
          </rPr>
          <t xml:space="preserve">
24.11.01 - 연차 -21일 이월
25.11.01 - 연차 -8일 이월</t>
        </r>
      </text>
    </comment>
    <comment ref="H394" authorId="1" shapeId="0" xr:uid="{00000000-0006-0000-0100-00008D000000}">
      <text>
        <r>
          <rPr>
            <b/>
            <sz val="9"/>
            <color rgb="FF000000"/>
            <rFont val="돋움"/>
            <family val="3"/>
            <charset val="129"/>
          </rPr>
          <t xml:space="preserve">22.05.15 - 연차 13일 이월
</t>
        </r>
        <r>
          <rPr>
            <b/>
            <sz val="9"/>
            <color rgb="FF00FFFF"/>
            <rFont val="돋움"/>
            <family val="3"/>
            <charset val="129"/>
          </rPr>
          <t>22.10.31 - 연차 정산 13</t>
        </r>
        <r>
          <rPr>
            <b/>
            <sz val="9"/>
            <color rgb="FF000000"/>
            <rFont val="돋움"/>
            <family val="3"/>
            <charset val="129"/>
          </rPr>
          <t xml:space="preserve">
23.05.15 - 연차 9일 이월
</t>
        </r>
        <r>
          <rPr>
            <b/>
            <sz val="9"/>
            <color rgb="FF00FFFF"/>
            <rFont val="돋움"/>
            <family val="3"/>
            <charset val="129"/>
          </rPr>
          <t>23.06.12 - 연차 정산 9일</t>
        </r>
        <r>
          <rPr>
            <b/>
            <sz val="9"/>
            <color rgb="FF000000"/>
            <rFont val="돋움"/>
            <family val="3"/>
            <charset val="129"/>
          </rPr>
          <t xml:space="preserve">
24.05.15 - 연차 8일 이월
</t>
        </r>
        <r>
          <rPr>
            <b/>
            <sz val="9"/>
            <color rgb="FF00FFFF"/>
            <rFont val="돋움"/>
            <family val="3"/>
            <charset val="129"/>
          </rPr>
          <t>24.08.20 - 연차 정산 10</t>
        </r>
        <r>
          <rPr>
            <b/>
            <sz val="9"/>
            <color rgb="FF000000"/>
            <rFont val="돋움"/>
            <family val="3"/>
            <charset val="129"/>
          </rPr>
          <t xml:space="preserve">
25.05.15 - 연차 6일 이월
25.09.01 - 5시간 근무에서 8시간으로 변경됨.
              25.09.01 기준 21일(5시간)남음.
              21일*5시간 = 105시간
              105시간/8시간 = 13.125일(12.5일+5시간) 9월 월급으로 5시간 정산함
26.05.15 - 연차 4일 이월
</t>
        </r>
      </text>
    </comment>
    <comment ref="B396" authorId="1" shapeId="0" xr:uid="{00000000-0006-0000-0100-000008000000}">
      <text>
        <r>
          <rPr>
            <b/>
            <sz val="9"/>
            <color rgb="FF000000"/>
            <rFont val="돋움"/>
            <family val="3"/>
            <charset val="129"/>
          </rPr>
          <t>23.12.31 - 60세로 정년퇴임으로 12/31 퇴사처리 후 24.1.1부터 "정규직"에서 "촉탁직"으로 전환
*퇴사처리때 남은 연차 5개 월급으로 정산함</t>
        </r>
      </text>
    </comment>
    <comment ref="C396" authorId="1" shapeId="0" xr:uid="{00000000-0006-0000-0100-000009000000}">
      <text>
        <r>
          <rPr>
            <b/>
            <sz val="9"/>
            <color rgb="FF000000"/>
            <rFont val="돋움"/>
            <family val="3"/>
            <charset val="129"/>
          </rPr>
          <t>*21/1/12 ~ 23/12/31 근무 후 24/1/1부터 촉탁직으로 변경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H404" authorId="0" shapeId="0" xr:uid="{00000000-0006-0000-0100-00008E000000}">
      <text>
        <r>
          <rPr>
            <b/>
            <sz val="9"/>
            <color rgb="FF000000"/>
            <rFont val="Tahoma"/>
            <family val="2"/>
          </rPr>
          <t xml:space="preserve">19.5.15 -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6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20.5.15 -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13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CCFF"/>
            <rFont val="맑은 고딕"/>
            <family val="3"/>
            <charset val="129"/>
          </rPr>
          <t xml:space="preserve">21.5.3 - 연차정산 29개
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22.04.29 - 연차 16일 이월
</t>
        </r>
        <r>
          <rPr>
            <b/>
            <sz val="9"/>
            <color rgb="FF33CCCC"/>
            <rFont val="맑은 고딕"/>
            <family val="3"/>
            <charset val="129"/>
          </rPr>
          <t>22.05.10 - 연차 정산 15개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
23.05.01 - 연차 18일 이월
24.05.01 - 연차 35일 이월
</t>
        </r>
        <r>
          <rPr>
            <b/>
            <sz val="9"/>
            <color rgb="FF00FFFF"/>
            <rFont val="맑은 고딕"/>
            <family val="3"/>
            <charset val="129"/>
          </rPr>
          <t>24.05.07 - 연차 정산 10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
</t>
        </r>
        <r>
          <rPr>
            <b/>
            <sz val="9"/>
            <color rgb="FF00FFFF"/>
            <rFont val="맑은 고딕"/>
            <family val="3"/>
            <charset val="129"/>
          </rPr>
          <t>24.08.20 - 연차 정산 10
24.11.01 - 연차 정산 10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
</t>
        </r>
        <r>
          <rPr>
            <b/>
            <sz val="9"/>
            <color rgb="FF00FFFF"/>
            <rFont val="맑은 고딕"/>
            <family val="3"/>
            <charset val="129"/>
          </rPr>
          <t>25.02.04 - 연차 정산 10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
25.05.01 - 연차 13일 이월
26.05.01 - 연차 31일 이월</t>
        </r>
      </text>
    </comment>
    <comment ref="H406" authorId="1" shapeId="0" xr:uid="{00000000-0006-0000-0100-000090000000}">
      <text>
        <r>
          <rPr>
            <b/>
            <sz val="9"/>
            <color rgb="FF000000"/>
            <rFont val="돋움"/>
            <family val="3"/>
            <charset val="129"/>
          </rPr>
          <t>23.06.07 - 연차 -0.5일 이월
24.06.07 - 연차 -0.5일 이월
25.06.07 - 연차 3일 이월</t>
        </r>
      </text>
    </comment>
    <comment ref="H408" authorId="0" shapeId="0" xr:uid="{3C4CDD8E-EFAD-46C7-812D-C7A3F794B974}">
      <text>
        <r>
          <rPr>
            <b/>
            <sz val="9"/>
            <color indexed="81"/>
            <rFont val="돋움"/>
            <family val="3"/>
            <charset val="129"/>
          </rPr>
          <t>26.03.25 - 연차 21일 이월</t>
        </r>
      </text>
    </comment>
    <comment ref="B410" authorId="0" shapeId="0" xr:uid="{C3707EDF-C78F-4A9B-9986-1B43EBBEA1B8}">
      <text>
        <r>
          <rPr>
            <b/>
            <sz val="9"/>
            <color indexed="81"/>
            <rFont val="돋움"/>
            <family val="3"/>
            <charset val="129"/>
          </rPr>
          <t>오전 4시간 근무
26.01부터 4시간 근무에서 6시간 근무로 변경</t>
        </r>
      </text>
    </comment>
    <comment ref="H410" authorId="0" shapeId="0" xr:uid="{C6E831B3-9565-4BBC-BEE0-FF4EE58441F3}">
      <text>
        <r>
          <rPr>
            <b/>
            <sz val="9"/>
            <color indexed="15"/>
            <rFont val="돋움"/>
            <family val="3"/>
            <charset val="129"/>
          </rPr>
          <t>26.01.31 - 4시간 근무에서 6시간 변경으로 
              4시간짜리 6일 정산함.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</text>
    </comment>
    <comment ref="H412" authorId="0" shapeId="0" xr:uid="{00000000-0006-0000-0100-000091000000}">
      <text>
        <r>
          <rPr>
            <b/>
            <sz val="9"/>
            <color rgb="FF000000"/>
            <rFont val="Tahoma"/>
            <family val="2"/>
          </rPr>
          <t xml:space="preserve">19.4.9 -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1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20.4.9 -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-8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21.4.9 -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2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22.4.11 -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2.5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FFFF"/>
            <rFont val="맑은 고딕"/>
            <family val="3"/>
            <charset val="129"/>
          </rPr>
          <t>22.10.31 - 연차 정산 2.5</t>
        </r>
        <r>
          <rPr>
            <b/>
            <sz val="9"/>
            <color rgb="FF000000"/>
            <rFont val="돋움"/>
            <family val="3"/>
            <charset val="129"/>
          </rPr>
          <t xml:space="preserve">
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23.4.11 -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-1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24.04.09 -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1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25.04.10 -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2.5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맑은 고딕"/>
            <family val="3"/>
            <charset val="129"/>
          </rPr>
          <t>26.04.10 - 연차 -2일 이월</t>
        </r>
      </text>
    </comment>
    <comment ref="H416" authorId="1" shapeId="0" xr:uid="{00000000-0006-0000-0100-000092000000}">
      <text>
        <r>
          <rPr>
            <b/>
            <sz val="9"/>
            <color rgb="FF000000"/>
            <rFont val="돋움"/>
            <family val="3"/>
            <charset val="129"/>
          </rPr>
          <t>22.02.14 - 연차 7일 이월
23.02.14 - 연차 6일 이월
24.02.14 - 연차 2일 이월
25.02.14 - 연차 5일 이월
26.02.14 - 연차 3일 이월</t>
        </r>
      </text>
    </comment>
    <comment ref="H418" authorId="1" shapeId="0" xr:uid="{00000000-0006-0000-0100-000093000000}">
      <text>
        <r>
          <rPr>
            <b/>
            <sz val="9"/>
            <color rgb="FF000000"/>
            <rFont val="돋움"/>
            <family val="3"/>
            <charset val="129"/>
          </rPr>
          <t xml:space="preserve">21.12.13 - 연차 13일 이월
</t>
        </r>
        <r>
          <rPr>
            <b/>
            <sz val="9"/>
            <color rgb="FF00FFFF"/>
            <rFont val="돋움"/>
            <family val="3"/>
            <charset val="129"/>
          </rPr>
          <t>22.10.31 - 연차 정산 13</t>
        </r>
        <r>
          <rPr>
            <b/>
            <sz val="9"/>
            <color rgb="FF000000"/>
            <rFont val="돋움"/>
            <family val="3"/>
            <charset val="129"/>
          </rPr>
          <t xml:space="preserve">
22.12.11 - 연차 -12 이월
(10/31 연차 정산으로 인해 연차가 모자람)
23.12.11 - 연차 -13일 이월
24.12.11 - 연차 -8일 이월
25.12.11 - 연차 -6.5일 이월</t>
        </r>
      </text>
    </comment>
    <comment ref="H420" authorId="1" shapeId="0" xr:uid="{00000000-0006-0000-0100-000094000000}">
      <text>
        <r>
          <rPr>
            <b/>
            <sz val="9"/>
            <color rgb="FF000000"/>
            <rFont val="돋움"/>
            <family val="3"/>
            <charset val="129"/>
          </rPr>
          <t xml:space="preserve">22.09.09 - 연차 13일 이월
</t>
        </r>
        <r>
          <rPr>
            <b/>
            <sz val="9"/>
            <color rgb="FF00FFFF"/>
            <rFont val="돋움"/>
            <family val="3"/>
            <charset val="129"/>
          </rPr>
          <t>22.10.31 - 연차 정산 13</t>
        </r>
        <r>
          <rPr>
            <b/>
            <sz val="9"/>
            <color rgb="FF000000"/>
            <rFont val="돋움"/>
            <family val="3"/>
            <charset val="129"/>
          </rPr>
          <t xml:space="preserve">
23.09.09 - 연차 4일 이월
24.09.09 - 연차 4일 이월
25.09.09 - 연차 1일 이월</t>
        </r>
      </text>
    </comment>
    <comment ref="H422" authorId="1" shapeId="0" xr:uid="{00000000-0006-0000-0100-000095000000}">
      <text>
        <r>
          <rPr>
            <b/>
            <sz val="9"/>
            <color rgb="FF000000"/>
            <rFont val="돋움"/>
            <family val="3"/>
            <charset val="129"/>
          </rPr>
          <t>24.12.19 - 연차 -1일 이월
25.12.19 - 연차 0일 이월</t>
        </r>
      </text>
    </comment>
    <comment ref="H424" authorId="1" shapeId="0" xr:uid="{00000000-0006-0000-0100-000096000000}">
      <text>
        <r>
          <rPr>
            <b/>
            <sz val="9"/>
            <color rgb="FF000000"/>
            <rFont val="돋움"/>
            <family val="3"/>
            <charset val="129"/>
          </rPr>
          <t xml:space="preserve">24.12.26 - 연차 0일 이월
</t>
        </r>
        <r>
          <rPr>
            <b/>
            <sz val="9"/>
            <color indexed="35"/>
            <rFont val="돋움"/>
            <family val="3"/>
            <charset val="129"/>
          </rPr>
          <t>25.12.01 - 연차 5일 정산</t>
        </r>
        <r>
          <rPr>
            <b/>
            <sz val="9"/>
            <color rgb="FF000000"/>
            <rFont val="돋움"/>
            <family val="3"/>
            <charset val="129"/>
          </rPr>
          <t xml:space="preserve">
25.12.26 - 연차 1일 이월</t>
        </r>
      </text>
    </comment>
    <comment ref="H426" authorId="0" shapeId="0" xr:uid="{B23734E0-738A-43C0-8246-52594C03C3CE}">
      <text>
        <r>
          <rPr>
            <b/>
            <sz val="9"/>
            <color indexed="81"/>
            <rFont val="돋움"/>
            <family val="3"/>
            <charset val="129"/>
          </rPr>
          <t>25.08.14 - 연차 3일 이월</t>
        </r>
      </text>
    </comment>
    <comment ref="H430" authorId="1" shapeId="0" xr:uid="{00000000-0006-0000-0100-000097000000}">
      <text>
        <r>
          <rPr>
            <b/>
            <sz val="9"/>
            <color rgb="FF000000"/>
            <rFont val="돋움"/>
            <family val="3"/>
            <charset val="129"/>
          </rPr>
          <t xml:space="preserve">24.12.26 - 연차 9일 이월
</t>
        </r>
        <r>
          <rPr>
            <b/>
            <sz val="9"/>
            <color indexed="35"/>
            <rFont val="돋움"/>
            <family val="3"/>
            <charset val="129"/>
          </rPr>
          <t>25.12.01 - 연차 5일 정산</t>
        </r>
        <r>
          <rPr>
            <b/>
            <sz val="9"/>
            <color rgb="FF000000"/>
            <rFont val="돋움"/>
            <family val="3"/>
            <charset val="129"/>
          </rPr>
          <t xml:space="preserve">
25.12.26 - 연차 3일 이월
</t>
        </r>
        <r>
          <rPr>
            <b/>
            <sz val="9"/>
            <color indexed="35"/>
            <rFont val="돋움"/>
            <family val="3"/>
            <charset val="129"/>
          </rPr>
          <t>26.01.12 - 연차 2일 정산</t>
        </r>
        <r>
          <rPr>
            <b/>
            <sz val="9"/>
            <color rgb="FF000000"/>
            <rFont val="돋움"/>
            <family val="3"/>
            <charset val="129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총무과장</author>
  </authors>
  <commentList>
    <comment ref="H8" authorId="0" shapeId="0" xr:uid="{00000000-0006-0000-0200-000001000000}">
      <text>
        <r>
          <rPr>
            <b/>
            <sz val="9"/>
            <color rgb="FF000000"/>
            <rFont val="돋움"/>
            <family val="3"/>
            <charset val="129"/>
          </rPr>
          <t>23.01.01 - 연차 0개 이월
23.01.01 - 연차 0개 이월</t>
        </r>
      </text>
    </comment>
    <comment ref="H12" authorId="0" shapeId="0" xr:uid="{00000000-0006-0000-0200-000002000000}">
      <text>
        <r>
          <rPr>
            <b/>
            <sz val="9"/>
            <color rgb="FF000000"/>
            <rFont val="돋움"/>
            <family val="3"/>
            <charset val="129"/>
          </rPr>
          <t xml:space="preserve">21.01.01- 18일 이월
22.01.01. - 연차 19일 이월
</t>
        </r>
        <r>
          <rPr>
            <b/>
            <sz val="9"/>
            <color rgb="FF00FFFF"/>
            <rFont val="돋움"/>
            <family val="3"/>
            <charset val="129"/>
          </rPr>
          <t>22.10.31 - 연차 정산 19</t>
        </r>
        <r>
          <rPr>
            <b/>
            <sz val="9"/>
            <color rgb="FF000000"/>
            <rFont val="돋움"/>
            <family val="3"/>
            <charset val="129"/>
          </rPr>
          <t xml:space="preserve">
23.01.02 - 연차 -6.5일 이월
24.01.02 - 연차 9일 이월</t>
        </r>
      </text>
    </comment>
    <comment ref="H14" authorId="1" shapeId="0" xr:uid="{00000000-0006-0000-0200-000003000000}">
      <text>
        <r>
          <rPr>
            <b/>
            <sz val="9"/>
            <color rgb="FF000000"/>
            <rFont val="Tahoma"/>
            <family val="2"/>
          </rPr>
          <t xml:space="preserve">2020.01.01.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이월</t>
        </r>
        <r>
          <rPr>
            <b/>
            <sz val="9"/>
            <color rgb="FF000000"/>
            <rFont val="Tahoma"/>
            <family val="2"/>
          </rPr>
          <t xml:space="preserve"> 3.5</t>
        </r>
        <r>
          <rPr>
            <b/>
            <sz val="9"/>
            <color rgb="FF000000"/>
            <rFont val="돋움"/>
            <family val="3"/>
            <charset val="129"/>
          </rPr>
          <t xml:space="preserve">일
</t>
        </r>
        <r>
          <rPr>
            <b/>
            <sz val="9"/>
            <color rgb="FF000000"/>
            <rFont val="Tahoma"/>
            <family val="2"/>
          </rPr>
          <t xml:space="preserve">2021.01.01.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이월</t>
        </r>
        <r>
          <rPr>
            <b/>
            <sz val="9"/>
            <color rgb="FF000000"/>
            <rFont val="Tahoma"/>
            <family val="2"/>
          </rPr>
          <t xml:space="preserve"> 5.5</t>
        </r>
        <r>
          <rPr>
            <b/>
            <sz val="9"/>
            <color rgb="FF000000"/>
            <rFont val="돋움"/>
            <family val="3"/>
            <charset val="129"/>
          </rPr>
          <t xml:space="preserve">일
</t>
        </r>
        <r>
          <rPr>
            <b/>
            <sz val="9"/>
            <color rgb="FF000000"/>
            <rFont val="Tahoma"/>
            <family val="2"/>
          </rPr>
          <t xml:space="preserve">2022.01.01.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4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FFFF"/>
            <rFont val="맑은 고딕"/>
            <family val="3"/>
            <charset val="129"/>
          </rPr>
          <t>22.10.31 - 연차 정산 4</t>
        </r>
        <r>
          <rPr>
            <b/>
            <sz val="9"/>
            <color rgb="FF000000"/>
            <rFont val="돋움"/>
            <family val="3"/>
            <charset val="129"/>
          </rPr>
          <t xml:space="preserve">
</t>
        </r>
        <r>
          <rPr>
            <b/>
            <sz val="9"/>
            <color rgb="FF000000"/>
            <rFont val="맑은 고딕"/>
            <family val="3"/>
            <charset val="129"/>
          </rPr>
          <t>23.01.02 - 연차 -2일 이월
24.01.02 - 연차 4일 이월</t>
        </r>
      </text>
    </comment>
    <comment ref="H16" authorId="0" shapeId="0" xr:uid="{00000000-0006-0000-0200-000004000000}">
      <text>
        <r>
          <rPr>
            <b/>
            <sz val="9"/>
            <color rgb="FF000000"/>
            <rFont val="돋움"/>
            <family val="3"/>
            <charset val="129"/>
          </rPr>
          <t xml:space="preserve">22.01.06. - 연차 3.5 이월
</t>
        </r>
        <r>
          <rPr>
            <b/>
            <sz val="9"/>
            <color rgb="FF00FFFF"/>
            <rFont val="돋움"/>
            <family val="3"/>
            <charset val="129"/>
          </rPr>
          <t>22.10.31 - 연차 정산 3.5</t>
        </r>
        <r>
          <rPr>
            <b/>
            <sz val="9"/>
            <color rgb="FF000000"/>
            <rFont val="돋움"/>
            <family val="3"/>
            <charset val="129"/>
          </rPr>
          <t xml:space="preserve">
23.01.06 - 연차 -2 이월
24.01.06 - 연차 0.5 이월</t>
        </r>
      </text>
    </comment>
    <comment ref="H18" authorId="1" shapeId="0" xr:uid="{00000000-0006-0000-0200-000006000000}">
      <text>
        <r>
          <rPr>
            <b/>
            <sz val="9"/>
            <color rgb="FF000000"/>
            <rFont val="Tahoma"/>
            <family val="2"/>
          </rPr>
          <t xml:space="preserve">20.1.7 -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5.5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21.1.7 -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-1.5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22.01.06.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1.5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FFFF"/>
            <rFont val="맑은 고딕"/>
            <family val="3"/>
            <charset val="129"/>
          </rPr>
          <t xml:space="preserve">22.10.31 - 연차 정산 1.5
</t>
        </r>
        <r>
          <rPr>
            <b/>
            <sz val="9"/>
            <color rgb="FF000000"/>
            <rFont val="맑은 고딕"/>
            <family val="3"/>
            <charset val="129"/>
          </rPr>
          <t>23.01.07 - 연차 -3.5 이월
24.01.07 - 연차 0일 이월</t>
        </r>
      </text>
    </comment>
    <comment ref="H20" authorId="1" shapeId="0" xr:uid="{00000000-0006-0000-0200-000005000000}">
      <text>
        <r>
          <rPr>
            <b/>
            <sz val="9"/>
            <color rgb="FF000000"/>
            <rFont val="Tahoma"/>
            <family val="2"/>
          </rPr>
          <t xml:space="preserve">20.1.7 -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4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21.1.7 -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7.5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22.01.06.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1.5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FFFF"/>
            <rFont val="맑은 고딕"/>
            <family val="3"/>
            <charset val="129"/>
          </rPr>
          <t>22.10.31 - 연차 정산 1.5</t>
        </r>
        <r>
          <rPr>
            <b/>
            <sz val="9"/>
            <color rgb="FF000000"/>
            <rFont val="돋움"/>
            <family val="3"/>
            <charset val="129"/>
          </rPr>
          <t xml:space="preserve">
</t>
        </r>
        <r>
          <rPr>
            <b/>
            <sz val="9"/>
            <color rgb="FF000000"/>
            <rFont val="맑은 고딕"/>
            <family val="3"/>
            <charset val="129"/>
          </rPr>
          <t>23.01.07 - 연차 1 이월
24.01.07 - 연차 5.5개 이월</t>
        </r>
      </text>
    </comment>
    <comment ref="H22" authorId="0" shapeId="0" xr:uid="{00000000-0006-0000-0200-000007000000}">
      <text>
        <r>
          <rPr>
            <b/>
            <sz val="9"/>
            <color rgb="FF000000"/>
            <rFont val="돋움"/>
            <family val="3"/>
            <charset val="129"/>
          </rPr>
          <t>24.01.09 - 연차 3개 이월</t>
        </r>
      </text>
    </comment>
    <comment ref="H24" authorId="0" shapeId="0" xr:uid="{00000000-0006-0000-0200-000008000000}">
      <text>
        <r>
          <rPr>
            <b/>
            <sz val="9"/>
            <color rgb="FF000000"/>
            <rFont val="돋움"/>
            <family val="3"/>
            <charset val="129"/>
          </rPr>
          <t>23.01.11 - 연차 14 이월
24.01.11 - 연차 3일 이월</t>
        </r>
      </text>
    </comment>
    <comment ref="H26" authorId="0" shapeId="0" xr:uid="{00000000-0006-0000-0200-000009000000}">
      <text>
        <r>
          <rPr>
            <b/>
            <sz val="9"/>
            <color rgb="FF000000"/>
            <rFont val="돋움"/>
            <family val="3"/>
            <charset val="129"/>
          </rPr>
          <t xml:space="preserve">22.01.14 - 연차 4일 이월
</t>
        </r>
        <r>
          <rPr>
            <b/>
            <sz val="9"/>
            <color rgb="FF00FFFF"/>
            <rFont val="돋움"/>
            <family val="3"/>
            <charset val="129"/>
          </rPr>
          <t xml:space="preserve">22.10.31 - 연차 정산 4
</t>
        </r>
        <r>
          <rPr>
            <b/>
            <sz val="9"/>
            <color rgb="FF000000"/>
            <rFont val="돋움"/>
            <family val="3"/>
            <charset val="129"/>
          </rPr>
          <t>23.01.14 - 연차 4일 이월
24.01.13 - 연차 5일 이월</t>
        </r>
      </text>
    </comment>
    <comment ref="H28" authorId="0" shapeId="0" xr:uid="{00000000-0006-0000-0200-00000A000000}">
      <text>
        <r>
          <rPr>
            <b/>
            <sz val="9"/>
            <color rgb="FF000000"/>
            <rFont val="돋움"/>
            <family val="3"/>
            <charset val="129"/>
          </rPr>
          <t xml:space="preserve">21.01.13 - 연차 12.5 개 이월
22.01.13 - 연차 4 일 이월
</t>
        </r>
        <r>
          <rPr>
            <b/>
            <sz val="9"/>
            <color rgb="FF00FFFF"/>
            <rFont val="돋움"/>
            <family val="3"/>
            <charset val="129"/>
          </rPr>
          <t>22.10.31 - 연차 정산 4</t>
        </r>
        <r>
          <rPr>
            <b/>
            <sz val="9"/>
            <color rgb="FF000000"/>
            <rFont val="돋움"/>
            <family val="3"/>
            <charset val="129"/>
          </rPr>
          <t xml:space="preserve">
23.01.14 - 연차 2일 이월
24.01.13 - 연차 0일 이월</t>
        </r>
      </text>
    </comment>
    <comment ref="H30" authorId="0" shapeId="0" xr:uid="{00000000-0006-0000-0200-00000B000000}">
      <text>
        <r>
          <rPr>
            <b/>
            <sz val="9"/>
            <color rgb="FF000000"/>
            <rFont val="돋움"/>
            <family val="3"/>
            <charset val="129"/>
          </rPr>
          <t xml:space="preserve">21.01.13 - 연차 21 개 이월
22.01.13 - 연차 20.75 일 이월
</t>
        </r>
        <r>
          <rPr>
            <b/>
            <sz val="9"/>
            <color rgb="FF00FFFF"/>
            <rFont val="돋움"/>
            <family val="3"/>
            <charset val="129"/>
          </rPr>
          <t>22.05.10 - 연차 정산 10개
22.10.31 - 연차 정산 10</t>
        </r>
        <r>
          <rPr>
            <b/>
            <sz val="9"/>
            <color rgb="FF000000"/>
            <rFont val="돋움"/>
            <family val="3"/>
            <charset val="129"/>
          </rPr>
          <t xml:space="preserve">
23.01.14 - 연차 4일 이월
</t>
        </r>
        <r>
          <rPr>
            <b/>
            <sz val="9"/>
            <color rgb="FF00FFFF"/>
            <rFont val="돋움"/>
            <family val="3"/>
            <charset val="129"/>
          </rPr>
          <t>24.05.07 - 연차 정산 13</t>
        </r>
        <r>
          <rPr>
            <b/>
            <sz val="9"/>
            <color rgb="FF000000"/>
            <rFont val="돋움"/>
            <family val="3"/>
            <charset val="129"/>
          </rPr>
          <t xml:space="preserve">
</t>
        </r>
      </text>
    </comment>
    <comment ref="H32" authorId="0" shapeId="0" xr:uid="{00000000-0006-0000-0200-00000C000000}">
      <text>
        <r>
          <rPr>
            <b/>
            <sz val="9"/>
            <color rgb="FF000000"/>
            <rFont val="돋움"/>
            <family val="3"/>
            <charset val="129"/>
          </rPr>
          <t xml:space="preserve">22.01.15 - 연차 9.5 일 이월
</t>
        </r>
        <r>
          <rPr>
            <b/>
            <sz val="9"/>
            <color rgb="FF00FFFF"/>
            <rFont val="돋움"/>
            <family val="3"/>
            <charset val="129"/>
          </rPr>
          <t>22.10.31 - 연차 정산 9.5</t>
        </r>
        <r>
          <rPr>
            <b/>
            <sz val="9"/>
            <color rgb="FF000000"/>
            <rFont val="돋움"/>
            <family val="3"/>
            <charset val="129"/>
          </rPr>
          <t xml:space="preserve">
23.01.16 - 연차 -17일 이월
24.01.15 - 연차 -6.5일 이월</t>
        </r>
      </text>
    </comment>
    <comment ref="B34" authorId="0" shapeId="0" xr:uid="{00000000-0006-0000-0200-00000D000000}">
      <text>
        <r>
          <rPr>
            <b/>
            <sz val="9"/>
            <color rgb="FF000000"/>
            <rFont val="돋움"/>
            <family val="3"/>
            <charset val="129"/>
          </rPr>
          <t>박문자에서 박수련으로 개명</t>
        </r>
      </text>
    </comment>
    <comment ref="H34" authorId="0" shapeId="0" xr:uid="{00000000-0006-0000-0200-00000E000000}">
      <text>
        <r>
          <rPr>
            <b/>
            <sz val="9"/>
            <color rgb="FF000000"/>
            <rFont val="돋움"/>
            <family val="3"/>
            <charset val="129"/>
          </rPr>
          <t xml:space="preserve">22.1.15 - 연차 7.5 일 이월 
</t>
        </r>
        <r>
          <rPr>
            <b/>
            <sz val="9"/>
            <color rgb="FF00FFFF"/>
            <rFont val="돋움"/>
            <family val="3"/>
            <charset val="129"/>
          </rPr>
          <t>22.10.31 - 연차 정산 7.5</t>
        </r>
        <r>
          <rPr>
            <b/>
            <sz val="9"/>
            <color rgb="FF000000"/>
            <rFont val="돋움"/>
            <family val="3"/>
            <charset val="129"/>
          </rPr>
          <t xml:space="preserve">
23.01.15 - 연차 -16일 이월
24.01.15 - 연차 -5.5일 이월</t>
        </r>
      </text>
    </comment>
    <comment ref="H38" authorId="0" shapeId="0" xr:uid="{00000000-0006-0000-0200-00000F000000}">
      <text>
        <r>
          <rPr>
            <b/>
            <sz val="9"/>
            <color rgb="FF000000"/>
            <rFont val="돋움"/>
            <family val="3"/>
            <charset val="129"/>
          </rPr>
          <t>24.01.17 - 연차 4일 이월</t>
        </r>
      </text>
    </comment>
    <comment ref="H40" authorId="0" shapeId="0" xr:uid="{00000000-0006-0000-0200-000010000000}">
      <text>
        <r>
          <rPr>
            <b/>
            <sz val="9"/>
            <color rgb="FF000000"/>
            <rFont val="돋움"/>
            <family val="3"/>
            <charset val="129"/>
          </rPr>
          <t>22.1.27 - 연차 0.5 일 이월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b/>
            <sz val="9"/>
            <color rgb="FF00FFFF"/>
            <rFont val="돋움"/>
            <family val="3"/>
            <charset val="129"/>
          </rPr>
          <t>22.10.31 - 연차 정산 0.5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23.01.27 - 연차 -0.5 일 이월
24.01.27 - 연차 -2.5 일 이월</t>
        </r>
      </text>
    </comment>
    <comment ref="H42" authorId="0" shapeId="0" xr:uid="{00000000-0006-0000-0200-000011000000}">
      <text>
        <r>
          <rPr>
            <b/>
            <sz val="9"/>
            <color rgb="FF000000"/>
            <rFont val="돋움"/>
            <family val="3"/>
            <charset val="129"/>
          </rPr>
          <t xml:space="preserve">21.01.27 - 연차 -1일 이월
22.01.28 - 연차 -1일 이월
23.01.28 - 연차 5일 이월
24.01.28 - 연차 14일 이월
</t>
        </r>
      </text>
    </comment>
    <comment ref="H46" authorId="0" shapeId="0" xr:uid="{00000000-0006-0000-0200-000012000000}">
      <text>
        <r>
          <rPr>
            <b/>
            <sz val="9"/>
            <color rgb="FF000000"/>
            <rFont val="돋움"/>
            <family val="3"/>
            <charset val="129"/>
          </rPr>
          <t xml:space="preserve">22.02.03 - 연차 14일 이월
</t>
        </r>
        <r>
          <rPr>
            <b/>
            <sz val="9"/>
            <color rgb="FF00FFFF"/>
            <rFont val="돋움"/>
            <family val="3"/>
            <charset val="129"/>
          </rPr>
          <t xml:space="preserve">22.10.31 - 연차 정산 14
</t>
        </r>
        <r>
          <rPr>
            <b/>
            <sz val="9"/>
            <color rgb="FF000000"/>
            <rFont val="돋움"/>
            <family val="3"/>
            <charset val="129"/>
          </rPr>
          <t>23.02.03 - 연차 5일 이월
24.02.03 - 연차 18일 이월</t>
        </r>
      </text>
    </comment>
    <comment ref="H48" authorId="0" shapeId="0" xr:uid="{00000000-0006-0000-0200-000013000000}">
      <text>
        <r>
          <rPr>
            <b/>
            <sz val="9"/>
            <color rgb="FF000000"/>
            <rFont val="돋움"/>
            <family val="3"/>
            <charset val="129"/>
          </rPr>
          <t>24.02.03 - 연차 2일 이월</t>
        </r>
      </text>
    </comment>
    <comment ref="H52" authorId="0" shapeId="0" xr:uid="{00000000-0006-0000-0200-000014000000}">
      <text>
        <r>
          <rPr>
            <b/>
            <sz val="9"/>
            <color rgb="FF000000"/>
            <rFont val="돋움"/>
            <family val="3"/>
            <charset val="129"/>
          </rPr>
          <t>22.02.14 - 연차 7일 이월
23.02.14 - 연차 6일 이월
24.02.14 - 연차 2일 이월</t>
        </r>
      </text>
    </comment>
    <comment ref="H54" authorId="0" shapeId="0" xr:uid="{00000000-0006-0000-0200-000015000000}">
      <text>
        <r>
          <rPr>
            <b/>
            <sz val="9"/>
            <color rgb="FF000000"/>
            <rFont val="돋움"/>
            <family val="3"/>
            <charset val="129"/>
          </rPr>
          <t xml:space="preserve">21.02.17 - 연차 22일 이월
</t>
        </r>
        <r>
          <rPr>
            <b/>
            <sz val="9"/>
            <color rgb="FF3366FF"/>
            <rFont val="돋움"/>
            <family val="3"/>
            <charset val="129"/>
          </rPr>
          <t>21.5.3 - 정산 22개</t>
        </r>
        <r>
          <rPr>
            <b/>
            <sz val="9"/>
            <color rgb="FF000000"/>
            <rFont val="돋움"/>
            <family val="3"/>
            <charset val="129"/>
          </rPr>
          <t xml:space="preserve">
22.02.17 - 연차 15개 이월
</t>
        </r>
        <r>
          <rPr>
            <b/>
            <sz val="9"/>
            <color rgb="FF3366FF"/>
            <rFont val="돋움"/>
            <family val="3"/>
            <charset val="129"/>
          </rPr>
          <t>22.02.28 - 정산 15개</t>
        </r>
        <r>
          <rPr>
            <b/>
            <sz val="9"/>
            <color rgb="FF000000"/>
            <rFont val="돋움"/>
            <family val="3"/>
            <charset val="129"/>
          </rPr>
          <t xml:space="preserve">
</t>
        </r>
        <r>
          <rPr>
            <b/>
            <sz val="9"/>
            <color rgb="FF00FFFF"/>
            <rFont val="돋움"/>
            <family val="3"/>
            <charset val="129"/>
          </rPr>
          <t>23.02.09 - 정산 16개</t>
        </r>
        <r>
          <rPr>
            <b/>
            <sz val="9"/>
            <color rgb="FF000000"/>
            <rFont val="돋움"/>
            <family val="3"/>
            <charset val="129"/>
          </rPr>
          <t xml:space="preserve">
23.02.18 - 연차 0개 이월
24.02.18 - 연차 4개 이월</t>
        </r>
      </text>
    </comment>
    <comment ref="S54" authorId="1" shapeId="0" xr:uid="{2EAA4962-6D8C-4825-9C25-86B69EBF1031}">
      <text>
        <r>
          <rPr>
            <b/>
            <sz val="9"/>
            <color indexed="81"/>
            <rFont val="돋움"/>
            <family val="3"/>
            <charset val="129"/>
          </rPr>
          <t>출산휴가</t>
        </r>
        <r>
          <rPr>
            <b/>
            <sz val="9"/>
            <color indexed="81"/>
            <rFont val="Tahoma"/>
            <family val="2"/>
          </rPr>
          <t xml:space="preserve"> 5</t>
        </r>
        <r>
          <rPr>
            <b/>
            <sz val="9"/>
            <color indexed="81"/>
            <rFont val="돋움"/>
            <family val="3"/>
            <charset val="129"/>
          </rPr>
          <t>일</t>
        </r>
      </text>
    </comment>
    <comment ref="T54" authorId="1" shapeId="0" xr:uid="{825134B9-A782-453E-8952-0CA3BFE3E6EE}">
      <text>
        <r>
          <rPr>
            <b/>
            <sz val="9"/>
            <color indexed="81"/>
            <rFont val="돋움"/>
            <family val="3"/>
            <charset val="129"/>
          </rPr>
          <t>출산휴가</t>
        </r>
        <r>
          <rPr>
            <b/>
            <sz val="9"/>
            <color indexed="81"/>
            <rFont val="Tahoma"/>
            <family val="2"/>
          </rPr>
          <t xml:space="preserve"> 5</t>
        </r>
        <r>
          <rPr>
            <b/>
            <sz val="9"/>
            <color indexed="81"/>
            <rFont val="돋움"/>
            <family val="3"/>
            <charset val="129"/>
          </rPr>
          <t>일</t>
        </r>
      </text>
    </comment>
    <comment ref="H56" authorId="0" shapeId="0" xr:uid="{9099AA74-69BA-400F-833C-25CE3CDA0EF3}">
      <text>
        <r>
          <rPr>
            <b/>
            <sz val="9"/>
            <color rgb="FF000000"/>
            <rFont val="돋움"/>
            <family val="3"/>
            <charset val="129"/>
          </rPr>
          <t xml:space="preserve">21.02.17 - 연차 10.5일 이월
22.02.17 - 연차 6개 이월
</t>
        </r>
        <r>
          <rPr>
            <b/>
            <sz val="9"/>
            <color rgb="FF00FFFF"/>
            <rFont val="돋움"/>
            <family val="3"/>
            <charset val="129"/>
          </rPr>
          <t>22.10.31 - 연차 정산 6</t>
        </r>
        <r>
          <rPr>
            <b/>
            <sz val="9"/>
            <color rgb="FF000000"/>
            <rFont val="돋움"/>
            <family val="3"/>
            <charset val="129"/>
          </rPr>
          <t xml:space="preserve">
23.02.18 - 연차 -3.5일 이월
24.02.18 - 연차 0일 이월</t>
        </r>
      </text>
    </comment>
    <comment ref="C58" authorId="0" shapeId="0" xr:uid="{00000000-0006-0000-0200-000016000000}">
      <text>
        <r>
          <rPr>
            <b/>
            <sz val="9"/>
            <color rgb="FF000000"/>
            <rFont val="돋움"/>
            <family val="3"/>
            <charset val="129"/>
          </rPr>
          <t>22.02.24 일급 계약직 입사
22.11.01 정규직 직원으로 전환함</t>
        </r>
      </text>
    </comment>
    <comment ref="H58" authorId="0" shapeId="0" xr:uid="{00000000-0006-0000-0200-000017000000}">
      <text>
        <r>
          <rPr>
            <b/>
            <sz val="9"/>
            <color rgb="FF000000"/>
            <rFont val="돋움"/>
            <family val="3"/>
            <charset val="129"/>
          </rPr>
          <t>24.02.24 - 연차 -2일 이월</t>
        </r>
      </text>
    </comment>
    <comment ref="H60" authorId="0" shapeId="0" xr:uid="{00000000-0006-0000-0200-000018000000}">
      <text>
        <r>
          <rPr>
            <b/>
            <sz val="9"/>
            <color rgb="FF000000"/>
            <rFont val="돋움"/>
            <family val="3"/>
            <charset val="129"/>
          </rPr>
          <t>23.03.02 - 연차 -1일 이월
24.03.02 - 연차 5일 이월</t>
        </r>
      </text>
    </comment>
    <comment ref="H62" authorId="0" shapeId="0" xr:uid="{00000000-0006-0000-0200-000019000000}">
      <text>
        <r>
          <rPr>
            <b/>
            <sz val="9"/>
            <color rgb="FF000000"/>
            <rFont val="돋움"/>
            <family val="3"/>
            <charset val="129"/>
          </rPr>
          <t>24.03.02 - 연차 -6일 이월</t>
        </r>
      </text>
    </comment>
    <comment ref="H64" authorId="0" shapeId="0" xr:uid="{00000000-0006-0000-0200-00001A000000}">
      <text>
        <r>
          <rPr>
            <b/>
            <sz val="9"/>
            <color rgb="FF000000"/>
            <rFont val="돋움"/>
            <family val="3"/>
            <charset val="129"/>
          </rPr>
          <t>23.3.2 - 연차 2개 이월
24.03.02 - 연차 2.5일 이월</t>
        </r>
      </text>
    </comment>
    <comment ref="H66" authorId="0" shapeId="0" xr:uid="{00000000-0006-0000-0200-00001B000000}">
      <text>
        <r>
          <rPr>
            <b/>
            <sz val="9"/>
            <color rgb="FF000000"/>
            <rFont val="돋움"/>
            <family val="3"/>
            <charset val="129"/>
          </rPr>
          <t>24.03.04 - 연차 -1일 이월</t>
        </r>
      </text>
    </comment>
    <comment ref="H68" authorId="0" shapeId="0" xr:uid="{00000000-0006-0000-0200-00001C000000}">
      <text>
        <r>
          <rPr>
            <b/>
            <sz val="9"/>
            <color rgb="FF000000"/>
            <rFont val="돋움"/>
            <family val="3"/>
            <charset val="129"/>
          </rPr>
          <t xml:space="preserve">21.03.03 - 연차 4일 이월
22.03.03 - 연차 4일 이월
</t>
        </r>
        <r>
          <rPr>
            <b/>
            <sz val="9"/>
            <color rgb="FF00FFFF"/>
            <rFont val="돋움"/>
            <family val="3"/>
            <charset val="129"/>
          </rPr>
          <t>22.10.31 - 연차 정산 4</t>
        </r>
        <r>
          <rPr>
            <b/>
            <sz val="9"/>
            <color rgb="FF000000"/>
            <rFont val="돋움"/>
            <family val="3"/>
            <charset val="129"/>
          </rPr>
          <t xml:space="preserve">
23.03.04 - 연차 0일 이월
24.03.04 - 연차 3일 이월</t>
        </r>
      </text>
    </comment>
    <comment ref="H70" authorId="1" shapeId="0" xr:uid="{00000000-0006-0000-0200-00001D000000}">
      <text>
        <r>
          <rPr>
            <b/>
            <sz val="9"/>
            <color rgb="FF000000"/>
            <rFont val="Tahoma"/>
            <family val="2"/>
          </rPr>
          <t>20.03.03 - 11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이월</t>
        </r>
        <r>
          <rPr>
            <b/>
            <sz val="9"/>
            <color rgb="FF000000"/>
            <rFont val="Tahoma"/>
            <family val="2"/>
          </rPr>
          <t xml:space="preserve"> 
21.03.04 - 7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>22.03.03 - 23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FFFF"/>
            <rFont val="맑은 고딕"/>
            <family val="3"/>
            <charset val="129"/>
          </rPr>
          <t>22.10.31 - 연차 정산 23</t>
        </r>
        <r>
          <rPr>
            <b/>
            <sz val="9"/>
            <color rgb="FF000000"/>
            <rFont val="돋움"/>
            <family val="3"/>
            <charset val="129"/>
          </rPr>
          <t xml:space="preserve">
</t>
        </r>
        <r>
          <rPr>
            <b/>
            <sz val="9"/>
            <color rgb="FF000000"/>
            <rFont val="맑은 고딕"/>
            <family val="3"/>
            <charset val="129"/>
          </rPr>
          <t>23.03.05 - 연차 -22일 이월
24.03.05 - 연차 -8일 이월</t>
        </r>
      </text>
    </comment>
    <comment ref="H72" authorId="0" shapeId="0" xr:uid="{00000000-0006-0000-0200-00001E000000}">
      <text>
        <r>
          <rPr>
            <b/>
            <sz val="9"/>
            <color rgb="FF000000"/>
            <rFont val="돋움"/>
            <family val="3"/>
            <charset val="129"/>
          </rPr>
          <t>24.03.07 - 연차 9일 이월</t>
        </r>
      </text>
    </comment>
    <comment ref="H74" authorId="0" shapeId="0" xr:uid="{00000000-0006-0000-0200-00001F000000}">
      <text>
        <r>
          <rPr>
            <b/>
            <sz val="9"/>
            <color rgb="FF000000"/>
            <rFont val="돋움"/>
            <family val="3"/>
            <charset val="129"/>
          </rPr>
          <t>23.03.08 - 연차 9일 이월
24.03.08 - 연차 12일 이월</t>
        </r>
      </text>
    </comment>
    <comment ref="H76" authorId="0" shapeId="0" xr:uid="{00000000-0006-0000-0200-000020000000}">
      <text>
        <r>
          <rPr>
            <b/>
            <sz val="9"/>
            <color rgb="FF000000"/>
            <rFont val="돋움"/>
            <family val="3"/>
            <charset val="129"/>
          </rPr>
          <t>23.03.13 - 연차 4일 이월
24.03.12 - 연차 4.5일 이월</t>
        </r>
      </text>
    </comment>
    <comment ref="H78" authorId="0" shapeId="0" xr:uid="{00000000-0006-0000-0200-000021000000}">
      <text>
        <r>
          <rPr>
            <b/>
            <sz val="9"/>
            <color rgb="FF000000"/>
            <rFont val="돋움"/>
            <family val="3"/>
            <charset val="129"/>
          </rPr>
          <t>24.03.14 - 연차 -0.5일 이월</t>
        </r>
      </text>
    </comment>
    <comment ref="H80" authorId="0" shapeId="0" xr:uid="{00000000-0006-0000-0200-000022000000}">
      <text>
        <r>
          <rPr>
            <b/>
            <sz val="9"/>
            <color rgb="FF000000"/>
            <rFont val="돋움"/>
            <family val="3"/>
            <charset val="129"/>
          </rPr>
          <t>24.03.14 - 연차 1일 이월</t>
        </r>
      </text>
    </comment>
    <comment ref="H82" authorId="0" shapeId="0" xr:uid="{00000000-0006-0000-0200-000023000000}">
      <text>
        <r>
          <rPr>
            <b/>
            <sz val="9"/>
            <color rgb="FF000000"/>
            <rFont val="돋움"/>
            <family val="3"/>
            <charset val="129"/>
          </rPr>
          <t>23.03.15 - 연차 -11일 이월
24.03.15 - 연차 -2일 이월</t>
        </r>
      </text>
    </comment>
    <comment ref="H84" authorId="0" shapeId="0" xr:uid="{00000000-0006-0000-0200-000024000000}">
      <text>
        <r>
          <rPr>
            <b/>
            <sz val="9"/>
            <color rgb="FF000000"/>
            <rFont val="돋움"/>
            <family val="3"/>
            <charset val="129"/>
          </rPr>
          <t xml:space="preserve">22.3.16 - 연차 5일 이월
</t>
        </r>
        <r>
          <rPr>
            <b/>
            <sz val="9"/>
            <color rgb="FF00FFFF"/>
            <rFont val="돋움"/>
            <family val="3"/>
            <charset val="129"/>
          </rPr>
          <t>22.10.31 - 연차 정산 5</t>
        </r>
        <r>
          <rPr>
            <b/>
            <sz val="9"/>
            <color rgb="FF000000"/>
            <rFont val="돋움"/>
            <family val="3"/>
            <charset val="129"/>
          </rPr>
          <t xml:space="preserve">
23.3.16 - 연차 3.5일 이월
24.03.16 - 연차 15일 이월</t>
        </r>
      </text>
    </comment>
    <comment ref="H86" authorId="0" shapeId="0" xr:uid="{00000000-0006-0000-0200-000025000000}">
      <text>
        <r>
          <rPr>
            <b/>
            <sz val="9"/>
            <color rgb="FF000000"/>
            <rFont val="돋움"/>
            <family val="3"/>
            <charset val="129"/>
          </rPr>
          <t>24.03.16 - 연차 -0.5일 이월</t>
        </r>
      </text>
    </comment>
    <comment ref="H88" authorId="0" shapeId="0" xr:uid="{00000000-0006-0000-0200-000026000000}">
      <text>
        <r>
          <rPr>
            <b/>
            <sz val="9"/>
            <color rgb="FF000000"/>
            <rFont val="돋움"/>
            <family val="3"/>
            <charset val="129"/>
          </rPr>
          <t xml:space="preserve">22.3.16 - 연차 6.5일 이월
</t>
        </r>
        <r>
          <rPr>
            <b/>
            <sz val="9"/>
            <color rgb="FF00FFFF"/>
            <rFont val="돋움"/>
            <family val="3"/>
            <charset val="129"/>
          </rPr>
          <t>22.10.31 - 연차 정산 6.5</t>
        </r>
        <r>
          <rPr>
            <b/>
            <sz val="9"/>
            <color rgb="FF000000"/>
            <rFont val="돋움"/>
            <family val="3"/>
            <charset val="129"/>
          </rPr>
          <t xml:space="preserve">
23.3.16 - 연차 0일 이월
24.03.16 - 연차 5일 이월</t>
        </r>
      </text>
    </comment>
    <comment ref="H90" authorId="0" shapeId="0" xr:uid="{227969AE-77D3-45C7-8842-EDD12A8107DF}">
      <text>
        <r>
          <rPr>
            <b/>
            <sz val="9"/>
            <color rgb="FF000000"/>
            <rFont val="돋움"/>
            <family val="3"/>
            <charset val="129"/>
          </rPr>
          <t>23.03.22 - 연차 2일 이월
24.03.22 - 연차 2일 이월</t>
        </r>
      </text>
    </comment>
    <comment ref="H92" authorId="0" shapeId="0" xr:uid="{41233615-E903-40DA-A025-953BEE4B4C80}">
      <text>
        <r>
          <rPr>
            <b/>
            <sz val="9"/>
            <color rgb="FF000000"/>
            <rFont val="돋움"/>
            <family val="3"/>
            <charset val="129"/>
          </rPr>
          <t>23.03.22 - 연차 4일 이월
24.03.22 - 연차 6일 이월</t>
        </r>
      </text>
    </comment>
    <comment ref="H94" authorId="0" shapeId="0" xr:uid="{D04DE1FE-F0AB-4595-A8F7-A692104E9F1A}">
      <text>
        <r>
          <rPr>
            <b/>
            <sz val="9"/>
            <color rgb="FF000000"/>
            <rFont val="돋움"/>
            <family val="3"/>
            <charset val="129"/>
          </rPr>
          <t>23.03.22 - 연차 0일 이월
24.03.22 - 연차 2일 이월</t>
        </r>
      </text>
    </comment>
    <comment ref="H98" authorId="0" shapeId="0" xr:uid="{BB892AF6-D8AC-4937-88B1-A7E16E892AE5}">
      <text>
        <r>
          <rPr>
            <b/>
            <sz val="9"/>
            <color rgb="FF000000"/>
            <rFont val="돋움"/>
            <family val="3"/>
            <charset val="129"/>
          </rPr>
          <t>24.03.25 - 연차 1일 이월</t>
        </r>
      </text>
    </comment>
    <comment ref="H100" authorId="0" shapeId="0" xr:uid="{DF337918-2195-49D8-9D50-2B079B1E0D37}">
      <text>
        <r>
          <rPr>
            <b/>
            <sz val="9"/>
            <color rgb="FF000000"/>
            <rFont val="돋움"/>
            <family val="3"/>
            <charset val="129"/>
          </rPr>
          <t xml:space="preserve">21.03.24 - 연차 9일 이월
22.03.25 - 연차 10일 이월
</t>
        </r>
        <r>
          <rPr>
            <b/>
            <sz val="9"/>
            <color rgb="FF00FFFF"/>
            <rFont val="돋움"/>
            <family val="3"/>
            <charset val="129"/>
          </rPr>
          <t xml:space="preserve">22.10.31 - 연차 정산 10
</t>
        </r>
        <r>
          <rPr>
            <b/>
            <sz val="9"/>
            <color rgb="FF000000"/>
            <rFont val="돋움"/>
            <family val="3"/>
            <charset val="129"/>
          </rPr>
          <t>23.03.24 - 연차 -4일 이월
24.03.25 - 연차 0일 이월</t>
        </r>
      </text>
    </comment>
    <comment ref="H102" authorId="0" shapeId="0" xr:uid="{CC0E26BD-D479-4E7E-8A87-9182607736BC}">
      <text>
        <r>
          <rPr>
            <b/>
            <sz val="9"/>
            <color rgb="FF000000"/>
            <rFont val="돋움"/>
            <family val="3"/>
            <charset val="129"/>
          </rPr>
          <t xml:space="preserve">21.03.24 - 연차 15일 이월
22.03.25 - 연차 19일 이월
</t>
        </r>
        <r>
          <rPr>
            <b/>
            <sz val="9"/>
            <color rgb="FF00FFFF"/>
            <rFont val="돋움"/>
            <family val="3"/>
            <charset val="129"/>
          </rPr>
          <t xml:space="preserve">22.10.31 - 연차 정산 19
</t>
        </r>
        <r>
          <rPr>
            <b/>
            <sz val="9"/>
            <color rgb="FF000000"/>
            <rFont val="돋움"/>
            <family val="3"/>
            <charset val="129"/>
          </rPr>
          <t>23.03.24 - 연차 3일 이월
24.03.25 - 연차 2일 이월</t>
        </r>
      </text>
    </comment>
    <comment ref="H104" authorId="0" shapeId="0" xr:uid="{B9AD59E8-0502-4755-966D-2BE6A29A55DF}">
      <text>
        <r>
          <rPr>
            <b/>
            <sz val="9"/>
            <color rgb="FF000000"/>
            <rFont val="돋움"/>
            <family val="3"/>
            <charset val="129"/>
          </rPr>
          <t xml:space="preserve">21.03.28 - 연차 13.5일 이월
22.03.29 - 연차 20.5일 이월
</t>
        </r>
        <r>
          <rPr>
            <b/>
            <sz val="9"/>
            <color rgb="FF00FFFF"/>
            <rFont val="돋움"/>
            <family val="3"/>
            <charset val="129"/>
          </rPr>
          <t xml:space="preserve">22.10.31 - 연차 정산 20.5
</t>
        </r>
        <r>
          <rPr>
            <b/>
            <sz val="9"/>
            <color rgb="FF000000"/>
            <rFont val="돋움"/>
            <family val="3"/>
            <charset val="129"/>
          </rPr>
          <t>23.03.29 - 연차 4일 이월
24.03.29 - 연차 -1일 이월</t>
        </r>
      </text>
    </comment>
    <comment ref="H106" authorId="0" shapeId="0" xr:uid="{02FDC0A4-477D-4561-8D8F-120BB1295B39}">
      <text>
        <r>
          <rPr>
            <b/>
            <sz val="9"/>
            <color rgb="FF000000"/>
            <rFont val="돋움"/>
            <family val="3"/>
            <charset val="129"/>
          </rPr>
          <t xml:space="preserve">22.04.01 - 연차 15.5일 이월
</t>
        </r>
        <r>
          <rPr>
            <b/>
            <sz val="9"/>
            <color rgb="FF00FFFF"/>
            <rFont val="돋움"/>
            <family val="3"/>
            <charset val="129"/>
          </rPr>
          <t>22.10.31 - 연차 정산 15.5</t>
        </r>
        <r>
          <rPr>
            <b/>
            <sz val="9"/>
            <color rgb="FF000000"/>
            <rFont val="돋움"/>
            <family val="3"/>
            <charset val="129"/>
          </rPr>
          <t xml:space="preserve">
23.04.01 - 연차 -7일 이월
24.04.01 - 연차 -1일 이월</t>
        </r>
      </text>
    </comment>
    <comment ref="H108" authorId="0" shapeId="0" xr:uid="{93121106-6334-4A03-972B-2A03BD19B2EB}">
      <text>
        <r>
          <rPr>
            <b/>
            <sz val="9"/>
            <color rgb="FF000000"/>
            <rFont val="돋움"/>
            <family val="3"/>
            <charset val="129"/>
          </rPr>
          <t xml:space="preserve">21.03.31 - 연차 0.5일 이월
22.04.01 - 연차 2.5일 이월
</t>
        </r>
        <r>
          <rPr>
            <b/>
            <sz val="9"/>
            <color rgb="FF00FFFF"/>
            <rFont val="돋움"/>
            <family val="3"/>
            <charset val="129"/>
          </rPr>
          <t>22.10.31 - 연차 정산 2.5</t>
        </r>
        <r>
          <rPr>
            <b/>
            <sz val="9"/>
            <color rgb="FF000000"/>
            <rFont val="돋움"/>
            <family val="3"/>
            <charset val="129"/>
          </rPr>
          <t xml:space="preserve">
23.04.01 - 연차 -1.5일 이월
24.04.01 - 연차 3일 이월
</t>
        </r>
      </text>
    </comment>
    <comment ref="H110" authorId="0" shapeId="0" xr:uid="{3D74DDF9-D784-4DF9-A35B-3E8058ABD72C}">
      <text>
        <r>
          <rPr>
            <b/>
            <sz val="9"/>
            <color rgb="FF000000"/>
            <rFont val="돋움"/>
            <family val="3"/>
            <charset val="129"/>
          </rPr>
          <t>21.03.31 - 연차 2일 이월
22.04.01 - 연차 0일 이월
23.04.01 - 연차 16일 이월
24.04.01 - 연차 14일 이월</t>
        </r>
      </text>
    </comment>
    <comment ref="C112" authorId="0" shapeId="0" xr:uid="{CC2819D9-D55F-482D-806B-1C16926E1F96}">
      <text>
        <r>
          <rPr>
            <b/>
            <sz val="9"/>
            <color rgb="FF000000"/>
            <rFont val="돋움"/>
            <family val="3"/>
            <charset val="129"/>
          </rPr>
          <t xml:space="preserve">22.02.03 알바(4시간) 
22.04.01 총무과 파트 타임 부서 전환
(휴가현황에서 22.04.01 입사일 적용)
</t>
        </r>
      </text>
    </comment>
    <comment ref="H112" authorId="0" shapeId="0" xr:uid="{7B6B18DC-056D-44B7-B05A-AFEA375B2DB9}">
      <text>
        <r>
          <rPr>
            <b/>
            <sz val="9"/>
            <color rgb="FF000000"/>
            <rFont val="돋움"/>
            <family val="3"/>
            <charset val="129"/>
          </rPr>
          <t>24.04.01 - 연차 -1일 이월</t>
        </r>
      </text>
    </comment>
    <comment ref="H116" authorId="1" shapeId="0" xr:uid="{288027CA-B4FE-46A3-AB64-4E6B0EA72A9F}">
      <text>
        <r>
          <rPr>
            <b/>
            <sz val="9"/>
            <color rgb="FF000000"/>
            <rFont val="Tahoma"/>
            <family val="2"/>
          </rPr>
          <t xml:space="preserve">20.04.09 -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10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21.04.09 -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15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FF"/>
            <rFont val="맑은 고딕"/>
            <family val="3"/>
            <charset val="129"/>
          </rPr>
          <t xml:space="preserve">21.5.3 - 연차정산 15개
22.04.08 - 연차 정산 8.5일
23.03.28 - 연차 정산 9일
</t>
        </r>
        <r>
          <rPr>
            <b/>
            <sz val="9"/>
            <color rgb="FF000000"/>
            <rFont val="맑은 고딕"/>
            <family val="3"/>
            <charset val="129"/>
          </rPr>
          <t>23.04.09 - 연차 0개 이월
24.04.09 - 연차 5일 이월</t>
        </r>
      </text>
    </comment>
    <comment ref="H118" authorId="1" shapeId="0" xr:uid="{BC3BB6E6-9BE9-44DC-9496-65C2A4B38E3C}">
      <text>
        <r>
          <rPr>
            <b/>
            <sz val="9"/>
            <color rgb="FF000000"/>
            <rFont val="Tahoma"/>
            <family val="2"/>
          </rPr>
          <t xml:space="preserve">19.4.9 -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15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20.4.9 -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11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21.4.9 -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24.5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FF"/>
            <rFont val="맑은 고딕"/>
            <family val="3"/>
            <charset val="129"/>
          </rPr>
          <t>21.5.3 - 연차정산 20개</t>
        </r>
        <r>
          <rPr>
            <b/>
            <sz val="9"/>
            <color rgb="FF000000"/>
            <rFont val="돋움"/>
            <family val="3"/>
            <charset val="129"/>
          </rPr>
          <t xml:space="preserve">
</t>
        </r>
        <r>
          <rPr>
            <b/>
            <sz val="9"/>
            <color rgb="FF000000"/>
            <rFont val="Tahoma"/>
            <family val="2"/>
          </rPr>
          <t xml:space="preserve">22.4.11 -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13.5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FFFF"/>
            <rFont val="맑은 고딕"/>
            <family val="3"/>
            <charset val="129"/>
          </rPr>
          <t xml:space="preserve">22.10.31 - 연차 정산 13.5
</t>
        </r>
        <r>
          <rPr>
            <b/>
            <sz val="9"/>
            <color rgb="FF000000"/>
            <rFont val="맑은 고딕"/>
            <family val="3"/>
            <charset val="129"/>
          </rPr>
          <t>23.04.11 - 연차 7개 이월
24.04.09 - 연차 12일 이월</t>
        </r>
      </text>
    </comment>
    <comment ref="H120" authorId="1" shapeId="0" xr:uid="{B1F82AB4-41C5-4BED-9208-5CDD7F4C1AFE}">
      <text>
        <r>
          <rPr>
            <b/>
            <sz val="9"/>
            <color rgb="FF000000"/>
            <rFont val="Tahoma"/>
            <family val="2"/>
          </rPr>
          <t xml:space="preserve">19.4.9 -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16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20.4.9 -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31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21.4.9 -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36.5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21.5.3 - </t>
        </r>
        <r>
          <rPr>
            <b/>
            <sz val="9"/>
            <color rgb="FF000000"/>
            <rFont val="돋움"/>
            <family val="3"/>
            <charset val="129"/>
          </rPr>
          <t>연차정산</t>
        </r>
        <r>
          <rPr>
            <b/>
            <sz val="9"/>
            <color rgb="FF000000"/>
            <rFont val="Tahoma"/>
            <family val="2"/>
          </rPr>
          <t xml:space="preserve"> 20</t>
        </r>
        <r>
          <rPr>
            <b/>
            <sz val="9"/>
            <color rgb="FF000000"/>
            <rFont val="돋움"/>
            <family val="3"/>
            <charset val="129"/>
          </rPr>
          <t xml:space="preserve">개
</t>
        </r>
        <r>
          <rPr>
            <b/>
            <sz val="9"/>
            <color rgb="FF000000"/>
            <rFont val="Tahoma"/>
            <family val="2"/>
          </rPr>
          <t xml:space="preserve">22.4.11 -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1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FFFF"/>
            <rFont val="맑은 고딕"/>
            <family val="3"/>
            <charset val="129"/>
          </rPr>
          <t xml:space="preserve">22.10.31 - 연차 정산 1
</t>
        </r>
        <r>
          <rPr>
            <b/>
            <sz val="9"/>
            <color rgb="FF000000"/>
            <rFont val="맑은 고딕"/>
            <family val="3"/>
            <charset val="129"/>
          </rPr>
          <t>23.4.11 - 연차 5일 이월
24.04.09 - 연차 8일 이월</t>
        </r>
      </text>
    </comment>
    <comment ref="H122" authorId="1" shapeId="0" xr:uid="{1EE73C89-ED7C-4283-9481-A99BA916DED0}">
      <text>
        <r>
          <rPr>
            <b/>
            <sz val="9"/>
            <color rgb="FF000000"/>
            <rFont val="Tahoma"/>
            <family val="2"/>
          </rPr>
          <t xml:space="preserve">19.4.9 -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-3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20.4.9 -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-5.5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21.4.9 -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0
22.4.11 -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-6.5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23.4.11 -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10.5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24.04.09 -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-1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이월</t>
        </r>
      </text>
    </comment>
    <comment ref="H124" authorId="1" shapeId="0" xr:uid="{80F2814D-5091-4E54-83F8-D49C48F5B3DD}">
      <text>
        <r>
          <rPr>
            <b/>
            <sz val="9"/>
            <color rgb="FF000000"/>
            <rFont val="Tahoma"/>
            <family val="2"/>
          </rPr>
          <t xml:space="preserve">19.4.9 -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-7.5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20.4.9 -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-1.5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21.4.9 -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4.5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22.4.11 -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-3 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23.4.11 -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0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24.04.09 -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0.5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이월</t>
        </r>
      </text>
    </comment>
    <comment ref="B126" authorId="0" shapeId="0" xr:uid="{9042F4E8-F2DF-46C9-98EC-3CF6F077E277}">
      <text>
        <r>
          <rPr>
            <b/>
            <sz val="9"/>
            <color rgb="FF000000"/>
            <rFont val="돋움"/>
            <family val="3"/>
            <charset val="129"/>
          </rPr>
          <t>육아휴직 1년
2021.03.01~2022.02.28</t>
        </r>
      </text>
    </comment>
    <comment ref="H126" authorId="1" shapeId="0" xr:uid="{FAFF2645-3A01-407F-B88D-EFD8E6C609DF}">
      <text>
        <r>
          <rPr>
            <b/>
            <sz val="9"/>
            <color rgb="FF000000"/>
            <rFont val="Tahoma"/>
            <family val="2"/>
          </rPr>
          <t xml:space="preserve">19.4.9 -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4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20.4.9 -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6.5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21.4.9 -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13.5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22.4.11 -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23.5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FFFF"/>
            <rFont val="맑은 고딕"/>
            <family val="3"/>
            <charset val="129"/>
          </rPr>
          <t>22.10.31 - 연차 정산 23.5</t>
        </r>
        <r>
          <rPr>
            <b/>
            <sz val="9"/>
            <color rgb="FF000000"/>
            <rFont val="돋움"/>
            <family val="3"/>
            <charset val="129"/>
          </rPr>
          <t xml:space="preserve">
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23.4.11 -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0 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24.04.09 -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이월</t>
        </r>
      </text>
    </comment>
    <comment ref="H128" authorId="1" shapeId="0" xr:uid="{64C77688-9FD1-444E-9FC8-808059A9F6D0}">
      <text>
        <r>
          <rPr>
            <b/>
            <sz val="9"/>
            <color rgb="FF000000"/>
            <rFont val="Tahoma"/>
            <family val="2"/>
          </rPr>
          <t xml:space="preserve">19.4.9 -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1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20.4.9 -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-8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21.4.9 -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2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22.4.11 -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2.5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FFFF"/>
            <rFont val="맑은 고딕"/>
            <family val="3"/>
            <charset val="129"/>
          </rPr>
          <t>22.10.31 - 연차 정산 2.5</t>
        </r>
        <r>
          <rPr>
            <b/>
            <sz val="9"/>
            <color rgb="FF000000"/>
            <rFont val="돋움"/>
            <family val="3"/>
            <charset val="129"/>
          </rPr>
          <t xml:space="preserve">
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23.4.11 -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-1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24.04.09 -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1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이월</t>
        </r>
      </text>
    </comment>
    <comment ref="H130" authorId="0" shapeId="0" xr:uid="{4AB4D2F0-D876-43A3-BA90-4C440A6C1670}">
      <text>
        <r>
          <rPr>
            <b/>
            <sz val="9"/>
            <color rgb="FF000000"/>
            <rFont val="돋움"/>
            <family val="3"/>
            <charset val="129"/>
          </rPr>
          <t>24.04.18 - 연차 1일 이월</t>
        </r>
      </text>
    </comment>
    <comment ref="H134" authorId="1" shapeId="0" xr:uid="{90262597-C6AB-49D4-9502-436AB9A6739A}">
      <text>
        <r>
          <rPr>
            <b/>
            <sz val="9"/>
            <color rgb="FF000000"/>
            <rFont val="Tahoma"/>
            <family val="2"/>
          </rPr>
          <t>19.4.30 - 18</t>
        </r>
        <r>
          <rPr>
            <b/>
            <sz val="9"/>
            <color rgb="FF000000"/>
            <rFont val="돋움"/>
            <family val="3"/>
            <charset val="129"/>
          </rPr>
          <t>년도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4.5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20.02.23 - </t>
        </r>
        <r>
          <rPr>
            <b/>
            <sz val="9"/>
            <color rgb="FF000000"/>
            <rFont val="돋움"/>
            <family val="3"/>
            <charset val="129"/>
          </rPr>
          <t>추가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근무로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>1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발생
</t>
        </r>
        <r>
          <rPr>
            <b/>
            <sz val="9"/>
            <color rgb="FF000000"/>
            <rFont val="Tahoma"/>
            <family val="2"/>
          </rPr>
          <t xml:space="preserve">                  (</t>
        </r>
        <r>
          <rPr>
            <b/>
            <sz val="9"/>
            <color rgb="FF000000"/>
            <rFont val="돋움"/>
            <family val="3"/>
            <charset val="129"/>
          </rPr>
          <t>코로나</t>
        </r>
        <r>
          <rPr>
            <b/>
            <sz val="9"/>
            <color rgb="FF000000"/>
            <rFont val="Tahoma"/>
            <family val="2"/>
          </rPr>
          <t xml:space="preserve">19 </t>
        </r>
        <r>
          <rPr>
            <b/>
            <sz val="9"/>
            <color rgb="FF000000"/>
            <rFont val="돋움"/>
            <family val="3"/>
            <charset val="129"/>
          </rPr>
          <t>인한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근무</t>
        </r>
        <r>
          <rPr>
            <b/>
            <sz val="9"/>
            <color rgb="FF000000"/>
            <rFont val="Tahoma"/>
            <family val="2"/>
          </rPr>
          <t xml:space="preserve">) 
20.03.7 , 20.03.21 - </t>
        </r>
        <r>
          <rPr>
            <b/>
            <sz val="9"/>
            <color rgb="FF000000"/>
            <rFont val="돋움"/>
            <family val="3"/>
            <charset val="129"/>
          </rPr>
          <t>추가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근무로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>1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발생
</t>
        </r>
        <r>
          <rPr>
            <b/>
            <sz val="9"/>
            <color rgb="FF000000"/>
            <rFont val="Tahoma"/>
            <family val="2"/>
          </rPr>
          <t xml:space="preserve">                                (</t>
        </r>
        <r>
          <rPr>
            <b/>
            <sz val="9"/>
            <color rgb="FF000000"/>
            <rFont val="돋움"/>
            <family val="3"/>
            <charset val="129"/>
          </rPr>
          <t>코로나</t>
        </r>
        <r>
          <rPr>
            <b/>
            <sz val="9"/>
            <color rgb="FF000000"/>
            <rFont val="Tahoma"/>
            <family val="2"/>
          </rPr>
          <t xml:space="preserve">19 </t>
        </r>
        <r>
          <rPr>
            <b/>
            <sz val="9"/>
            <color rgb="FF000000"/>
            <rFont val="돋움"/>
            <family val="3"/>
            <charset val="129"/>
          </rPr>
          <t>인한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근무</t>
        </r>
        <r>
          <rPr>
            <b/>
            <sz val="9"/>
            <color rgb="FF000000"/>
            <rFont val="Tahoma"/>
            <family val="2"/>
          </rPr>
          <t xml:space="preserve">) 
20.04.29 -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정리</t>
        </r>
        <r>
          <rPr>
            <b/>
            <sz val="9"/>
            <color rgb="FF000000"/>
            <rFont val="Tahoma"/>
            <family val="2"/>
          </rPr>
          <t xml:space="preserve"> 9.5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20.10.03 - </t>
        </r>
        <r>
          <rPr>
            <b/>
            <sz val="9"/>
            <color rgb="FF000000"/>
            <rFont val="돋움"/>
            <family val="3"/>
            <charset val="129"/>
          </rPr>
          <t>토요일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추가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근무로</t>
        </r>
        <r>
          <rPr>
            <b/>
            <sz val="9"/>
            <color rgb="FF000000"/>
            <rFont val="Tahoma"/>
            <family val="2"/>
          </rPr>
          <t xml:space="preserve"> 0.5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발생
</t>
        </r>
        <r>
          <rPr>
            <b/>
            <sz val="9"/>
            <color rgb="FF000000"/>
            <rFont val="Tahoma"/>
            <family val="2"/>
          </rPr>
          <t xml:space="preserve">21.04.30 -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16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339966"/>
            <rFont val="맑은 고딕"/>
            <family val="3"/>
            <charset val="129"/>
          </rPr>
          <t xml:space="preserve">21.5.3 - 연차정산 16개
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21.08.23 - 대체휴일(8/16) 1일 발생
22.04.29 - 연차 9일 이월
</t>
        </r>
        <r>
          <rPr>
            <b/>
            <sz val="9"/>
            <color rgb="FF00FFFF"/>
            <rFont val="맑은 고딕"/>
            <family val="3"/>
            <charset val="129"/>
          </rPr>
          <t>22.10.31 - 연차 정산 9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
23.05.01 - 연차 3.5일 이월
24.05.01 - 연차 -0.5일 이월</t>
        </r>
      </text>
    </comment>
    <comment ref="H136" authorId="1" shapeId="0" xr:uid="{91D482A5-AFD7-40FD-A562-8892C028B687}">
      <text>
        <r>
          <rPr>
            <b/>
            <sz val="9"/>
            <color rgb="FF000000"/>
            <rFont val="Tahoma"/>
            <family val="2"/>
          </rPr>
          <t>19.4.30 - 18</t>
        </r>
        <r>
          <rPr>
            <b/>
            <sz val="9"/>
            <color rgb="FF000000"/>
            <rFont val="돋움"/>
            <family val="3"/>
            <charset val="129"/>
          </rPr>
          <t>년도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-3.5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20.04.29 -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정리</t>
        </r>
        <r>
          <rPr>
            <b/>
            <sz val="9"/>
            <color rgb="FF000000"/>
            <rFont val="Tahoma"/>
            <family val="2"/>
          </rPr>
          <t xml:space="preserve"> 3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21.04.30 -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9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33CCCC"/>
            <rFont val="맑은 고딕"/>
            <family val="3"/>
            <charset val="129"/>
          </rPr>
          <t>21.5.3 - 연차정산 9개</t>
        </r>
        <r>
          <rPr>
            <b/>
            <sz val="9"/>
            <color rgb="FF000000"/>
            <rFont val="돋움"/>
            <family val="3"/>
            <charset val="129"/>
          </rPr>
          <t xml:space="preserve">
</t>
        </r>
        <r>
          <rPr>
            <b/>
            <sz val="9"/>
            <color rgb="FF000000"/>
            <rFont val="Tahoma"/>
            <family val="2"/>
          </rPr>
          <t xml:space="preserve">22.04.29 -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-2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23.05.01 -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-5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24.05.01 -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6.5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이월</t>
        </r>
      </text>
    </comment>
    <comment ref="H138" authorId="1" shapeId="0" xr:uid="{BF69BA2D-3F54-468D-9232-F29767DE3C6F}">
      <text>
        <r>
          <rPr>
            <b/>
            <sz val="9"/>
            <color rgb="FF000000"/>
            <rFont val="Tahoma"/>
            <family val="2"/>
          </rPr>
          <t>19.4.30 - 18</t>
        </r>
        <r>
          <rPr>
            <b/>
            <sz val="9"/>
            <color rgb="FF000000"/>
            <rFont val="돋움"/>
            <family val="3"/>
            <charset val="129"/>
          </rPr>
          <t>년도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3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20.04.29 -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정리</t>
        </r>
        <r>
          <rPr>
            <b/>
            <sz val="9"/>
            <color rgb="FF000000"/>
            <rFont val="Tahoma"/>
            <family val="2"/>
          </rPr>
          <t xml:space="preserve"> 9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21.04.30 -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8.5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22.04.29 -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5.5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FFFF"/>
            <rFont val="맑은 고딕"/>
            <family val="3"/>
            <charset val="129"/>
          </rPr>
          <t>22.10.31 - 연차 정산 5.5</t>
        </r>
        <r>
          <rPr>
            <b/>
            <sz val="9"/>
            <color rgb="FF000000"/>
            <rFont val="돋움"/>
            <family val="3"/>
            <charset val="129"/>
          </rPr>
          <t xml:space="preserve">
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23.05.01 -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-5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24.05.01 -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-6.5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이월</t>
        </r>
      </text>
    </comment>
    <comment ref="H140" authorId="1" shapeId="0" xr:uid="{E0910A58-71CD-4A56-BCD0-3EFD0FC20DEC}">
      <text>
        <r>
          <rPr>
            <b/>
            <sz val="9"/>
            <color rgb="FF000000"/>
            <rFont val="Tahoma"/>
            <family val="2"/>
          </rPr>
          <t>19.4.30 - 18</t>
        </r>
        <r>
          <rPr>
            <b/>
            <sz val="9"/>
            <color rgb="FF000000"/>
            <rFont val="돋움"/>
            <family val="3"/>
            <charset val="129"/>
          </rPr>
          <t>년도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-4.5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20.04.29 -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정리</t>
        </r>
        <r>
          <rPr>
            <b/>
            <sz val="9"/>
            <color rgb="FF000000"/>
            <rFont val="Tahoma"/>
            <family val="2"/>
          </rPr>
          <t xml:space="preserve"> -1.5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21.04.30 -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2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22.04.29 -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-1.5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23.05.01 -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15.5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24.05.01 -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0.5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이월</t>
        </r>
      </text>
    </comment>
    <comment ref="H142" authorId="1" shapeId="0" xr:uid="{BCBC8CCA-4F97-4731-B39D-D656B23F8D21}">
      <text>
        <r>
          <rPr>
            <b/>
            <sz val="9"/>
            <color rgb="FF000000"/>
            <rFont val="Tahoma"/>
            <family val="2"/>
          </rPr>
          <t>19.4.30 - 18</t>
        </r>
        <r>
          <rPr>
            <b/>
            <sz val="9"/>
            <color rgb="FF000000"/>
            <rFont val="돋움"/>
            <family val="3"/>
            <charset val="129"/>
          </rPr>
          <t>년도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0.5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20.04.29 -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정리</t>
        </r>
        <r>
          <rPr>
            <b/>
            <sz val="9"/>
            <color rgb="FF000000"/>
            <rFont val="Tahoma"/>
            <family val="2"/>
          </rPr>
          <t xml:space="preserve"> 2.5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21.04.30 -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4.5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22.04.29 -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3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FFFF"/>
            <rFont val="맑은 고딕"/>
            <family val="3"/>
            <charset val="129"/>
          </rPr>
          <t>22.10.31 - 연차 정산 3</t>
        </r>
        <r>
          <rPr>
            <b/>
            <sz val="9"/>
            <color rgb="FF000000"/>
            <rFont val="돋움"/>
            <family val="3"/>
            <charset val="129"/>
          </rPr>
          <t xml:space="preserve">
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23.05.01 -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1.5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24.05.01 -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0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이월</t>
        </r>
      </text>
    </comment>
    <comment ref="H144" authorId="1" shapeId="0" xr:uid="{52A098CC-610F-4892-851E-98EC62075675}">
      <text>
        <r>
          <rPr>
            <b/>
            <sz val="9"/>
            <color rgb="FF000000"/>
            <rFont val="Tahoma"/>
            <family val="2"/>
          </rPr>
          <t xml:space="preserve">20.04.29 -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정리</t>
        </r>
        <r>
          <rPr>
            <b/>
            <sz val="9"/>
            <color rgb="FF000000"/>
            <rFont val="Tahoma"/>
            <family val="2"/>
          </rPr>
          <t xml:space="preserve"> -0.5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21.04.30 -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10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FFFF"/>
            <rFont val="맑은 고딕"/>
            <family val="3"/>
            <charset val="129"/>
          </rPr>
          <t>21.5.3 - 연차정산 10개</t>
        </r>
        <r>
          <rPr>
            <b/>
            <sz val="9"/>
            <color rgb="FF000000"/>
            <rFont val="돋움"/>
            <family val="3"/>
            <charset val="129"/>
          </rPr>
          <t xml:space="preserve">
</t>
        </r>
        <r>
          <rPr>
            <b/>
            <sz val="9"/>
            <color rgb="FF000000"/>
            <rFont val="Tahoma"/>
            <family val="2"/>
          </rPr>
          <t xml:space="preserve">22.04.29 -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9.5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FFFF"/>
            <rFont val="맑은 고딕"/>
            <family val="3"/>
            <charset val="129"/>
          </rPr>
          <t xml:space="preserve">22.05.10 - 연차 정산 10개
22.10.31 - 연차 정산 9.5
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23.05.01 - 연차 -2일 이월
24.05.01 - 연차 9.5일 이월
</t>
        </r>
        <r>
          <rPr>
            <b/>
            <sz val="9"/>
            <color rgb="FF00FFFF"/>
            <rFont val="맑은 고딕"/>
            <family val="3"/>
            <charset val="129"/>
          </rPr>
          <t>24.05.07 - 연차 정산 9.5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
</t>
        </r>
      </text>
    </comment>
    <comment ref="H146" authorId="1" shapeId="0" xr:uid="{ABE582DC-69CE-48E8-B413-A1325E88F402}">
      <text>
        <r>
          <rPr>
            <b/>
            <sz val="9"/>
            <color rgb="FF000000"/>
            <rFont val="Tahoma"/>
            <family val="2"/>
          </rPr>
          <t>19.4.30 - 18</t>
        </r>
        <r>
          <rPr>
            <b/>
            <sz val="9"/>
            <color rgb="FF000000"/>
            <rFont val="돋움"/>
            <family val="3"/>
            <charset val="129"/>
          </rPr>
          <t>년도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3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20.04.29 -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정리</t>
        </r>
        <r>
          <rPr>
            <b/>
            <sz val="9"/>
            <color rgb="FF000000"/>
            <rFont val="Tahoma"/>
            <family val="2"/>
          </rPr>
          <t xml:space="preserve"> 13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21.04.30 -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26.75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22.04.29 -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28.25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33CCCC"/>
            <rFont val="맑은 고딕"/>
            <family val="3"/>
            <charset val="129"/>
          </rPr>
          <t xml:space="preserve">22.05.10 - 연차 정산 15개
22.10.31 - 연차 정산 13
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23.05.01 - 연차 6.25일 이월
24.05.01 - 연차 12.75일 이월
</t>
        </r>
        <r>
          <rPr>
            <b/>
            <sz val="9"/>
            <color rgb="FF00FFFF"/>
            <rFont val="맑은 고딕"/>
            <family val="3"/>
            <charset val="129"/>
          </rPr>
          <t>24.05.07 - 연차 정산 12.5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
</t>
        </r>
      </text>
    </comment>
    <comment ref="H148" authorId="1" shapeId="0" xr:uid="{991BA071-6B18-46A8-8BC0-5AE1A81BFFD5}">
      <text>
        <r>
          <rPr>
            <b/>
            <sz val="9"/>
            <color rgb="FF000000"/>
            <rFont val="Tahoma"/>
            <family val="2"/>
          </rPr>
          <t>19.4.30 - 18</t>
        </r>
        <r>
          <rPr>
            <b/>
            <sz val="9"/>
            <color rgb="FF000000"/>
            <rFont val="돋움"/>
            <family val="3"/>
            <charset val="129"/>
          </rPr>
          <t>년도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2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20.04.29 -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정리</t>
        </r>
        <r>
          <rPr>
            <b/>
            <sz val="9"/>
            <color rgb="FF000000"/>
            <rFont val="Tahoma"/>
            <family val="2"/>
          </rPr>
          <t xml:space="preserve"> 9.5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21.04.30 -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9.25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22.04.29 -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5.25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FFFF"/>
            <rFont val="맑은 고딕"/>
            <family val="3"/>
            <charset val="129"/>
          </rPr>
          <t>22.10.31 - 연차 정산 5.25</t>
        </r>
        <r>
          <rPr>
            <b/>
            <sz val="9"/>
            <color rgb="FF000000"/>
            <rFont val="돋움"/>
            <family val="3"/>
            <charset val="129"/>
          </rPr>
          <t xml:space="preserve">
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23.05.01 -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2.5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24.05.01 -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7.5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FFFF"/>
            <rFont val="맑은 고딕"/>
            <family val="3"/>
            <charset val="129"/>
          </rPr>
          <t>24.05.07 - 연차 정산 7.5</t>
        </r>
        <r>
          <rPr>
            <b/>
            <sz val="9"/>
            <color rgb="FF000000"/>
            <rFont val="돋움"/>
            <family val="3"/>
            <charset val="129"/>
          </rPr>
          <t xml:space="preserve">
</t>
        </r>
      </text>
    </comment>
    <comment ref="H150" authorId="0" shapeId="0" xr:uid="{4E571C56-C662-4176-A516-46C4F2B6A44F}">
      <text>
        <r>
          <rPr>
            <b/>
            <sz val="9"/>
            <color rgb="FF000000"/>
            <rFont val="돋움"/>
            <family val="3"/>
            <charset val="129"/>
          </rPr>
          <t>22.04.29 - 연차 -2일 이월
23.05.01 - 연차 -0.5일 이월
24.05.01 - 연차 -1.5일 이월</t>
        </r>
      </text>
    </comment>
    <comment ref="H152" authorId="1" shapeId="0" xr:uid="{B8994C11-AF9D-4FB3-8B9A-B690B1CE698B}">
      <text>
        <r>
          <rPr>
            <b/>
            <sz val="9"/>
            <color rgb="FF000000"/>
            <rFont val="Tahoma"/>
            <family val="2"/>
          </rPr>
          <t>19.4.30 - 18</t>
        </r>
        <r>
          <rPr>
            <b/>
            <sz val="9"/>
            <color rgb="FF000000"/>
            <rFont val="돋움"/>
            <family val="3"/>
            <charset val="129"/>
          </rPr>
          <t>년도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2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20.04.29 -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정리</t>
        </r>
        <r>
          <rPr>
            <b/>
            <sz val="9"/>
            <color rgb="FF000000"/>
            <rFont val="Tahoma"/>
            <family val="2"/>
          </rPr>
          <t xml:space="preserve"> 13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21.04.30 -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15.5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22.04.29 -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6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22.10.31 -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정산</t>
        </r>
        <r>
          <rPr>
            <b/>
            <sz val="9"/>
            <color rgb="FF000000"/>
            <rFont val="Tahoma"/>
            <family val="2"/>
          </rPr>
          <t xml:space="preserve"> 6
23.05.01 -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-7.5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24.05.01 -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0.5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이월</t>
        </r>
      </text>
    </comment>
    <comment ref="H154" authorId="1" shapeId="0" xr:uid="{A077DDF6-9E05-4405-BFE7-4A3D4E0AEDAE}">
      <text>
        <r>
          <rPr>
            <b/>
            <sz val="9"/>
            <color rgb="FF000000"/>
            <rFont val="Tahoma"/>
            <family val="2"/>
          </rPr>
          <t>19.4.30 - 18</t>
        </r>
        <r>
          <rPr>
            <b/>
            <sz val="9"/>
            <color rgb="FF000000"/>
            <rFont val="돋움"/>
            <family val="3"/>
            <charset val="129"/>
          </rPr>
          <t>년도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4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20.02.22 </t>
        </r>
        <r>
          <rPr>
            <b/>
            <sz val="9"/>
            <color rgb="FF000000"/>
            <rFont val="돋움"/>
            <family val="3"/>
            <charset val="129"/>
          </rPr>
          <t>추가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근무로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>1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발생
</t>
        </r>
        <r>
          <rPr>
            <b/>
            <sz val="9"/>
            <color rgb="FF000000"/>
            <rFont val="Tahoma"/>
            <family val="2"/>
          </rPr>
          <t xml:space="preserve">               (</t>
        </r>
        <r>
          <rPr>
            <b/>
            <sz val="9"/>
            <color rgb="FF000000"/>
            <rFont val="돋움"/>
            <family val="3"/>
            <charset val="129"/>
          </rPr>
          <t>코로나</t>
        </r>
        <r>
          <rPr>
            <b/>
            <sz val="9"/>
            <color rgb="FF000000"/>
            <rFont val="Tahoma"/>
            <family val="2"/>
          </rPr>
          <t xml:space="preserve">19 </t>
        </r>
        <r>
          <rPr>
            <b/>
            <sz val="9"/>
            <color rgb="FF000000"/>
            <rFont val="돋움"/>
            <family val="3"/>
            <charset val="129"/>
          </rPr>
          <t>인한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근무</t>
        </r>
        <r>
          <rPr>
            <b/>
            <sz val="9"/>
            <color rgb="FF000000"/>
            <rFont val="Tahoma"/>
            <family val="2"/>
          </rPr>
          <t xml:space="preserve">)
20.04.29 -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정리</t>
        </r>
        <r>
          <rPr>
            <b/>
            <sz val="9"/>
            <color rgb="FF000000"/>
            <rFont val="Tahoma"/>
            <family val="2"/>
          </rPr>
          <t xml:space="preserve"> 12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21.04.30 -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20.5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FFFF"/>
            <rFont val="맑은 고딕"/>
            <family val="3"/>
            <charset val="129"/>
          </rPr>
          <t>21.5.3 - 연차정산 20개</t>
        </r>
        <r>
          <rPr>
            <b/>
            <sz val="9"/>
            <color rgb="FF000000"/>
            <rFont val="돋움"/>
            <family val="3"/>
            <charset val="129"/>
          </rPr>
          <t xml:space="preserve">
</t>
        </r>
        <r>
          <rPr>
            <b/>
            <sz val="9"/>
            <color rgb="FF000000"/>
            <rFont val="Tahoma"/>
            <family val="2"/>
          </rPr>
          <t xml:space="preserve">21.6.5 - </t>
        </r>
        <r>
          <rPr>
            <b/>
            <sz val="9"/>
            <color rgb="FF000000"/>
            <rFont val="돋움"/>
            <family val="3"/>
            <charset val="129"/>
          </rPr>
          <t>편의점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재고파악으로</t>
        </r>
        <r>
          <rPr>
            <b/>
            <sz val="9"/>
            <color rgb="FF000000"/>
            <rFont val="Tahoma"/>
            <family val="2"/>
          </rPr>
          <t xml:space="preserve"> 0.5 </t>
        </r>
        <r>
          <rPr>
            <b/>
            <sz val="9"/>
            <color rgb="FF000000"/>
            <rFont val="돋움"/>
            <family val="3"/>
            <charset val="129"/>
          </rPr>
          <t>추가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근무
</t>
        </r>
        <r>
          <rPr>
            <b/>
            <sz val="9"/>
            <color rgb="FF000000"/>
            <rFont val="Tahoma"/>
            <family val="2"/>
          </rPr>
          <t xml:space="preserve">22.04.29 -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10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FFFF"/>
            <rFont val="맑은 고딕"/>
            <family val="3"/>
            <charset val="129"/>
          </rPr>
          <t>22.10.31 - 연차 정산 10</t>
        </r>
        <r>
          <rPr>
            <b/>
            <sz val="9"/>
            <color rgb="FF000000"/>
            <rFont val="Tahoma"/>
            <family val="2"/>
          </rPr>
          <t xml:space="preserve">
</t>
        </r>
        <r>
          <rPr>
            <b/>
            <sz val="9"/>
            <color rgb="FF000000"/>
            <rFont val="맑은 고딕"/>
            <family val="3"/>
            <charset val="129"/>
          </rPr>
          <t>23.05.01 - 연차 5일 이월
24.05.01 - 연차 7일 이월</t>
        </r>
      </text>
    </comment>
    <comment ref="H156" authorId="1" shapeId="0" xr:uid="{53263609-9D7A-4CAE-9DD6-2DF80080264C}">
      <text>
        <r>
          <rPr>
            <b/>
            <sz val="9"/>
            <color rgb="FF000000"/>
            <rFont val="Tahoma"/>
            <family val="2"/>
          </rPr>
          <t>19.4.30 - 18</t>
        </r>
        <r>
          <rPr>
            <b/>
            <sz val="9"/>
            <color rgb="FF000000"/>
            <rFont val="돋움"/>
            <family val="3"/>
            <charset val="129"/>
          </rPr>
          <t>년도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-6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20.04.29 -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정리</t>
        </r>
        <r>
          <rPr>
            <b/>
            <sz val="9"/>
            <color rgb="FF000000"/>
            <rFont val="Tahoma"/>
            <family val="2"/>
          </rPr>
          <t xml:space="preserve"> 6.5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21.04.30 -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22.5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33CCCC"/>
            <rFont val="맑은 고딕"/>
            <family val="3"/>
            <charset val="129"/>
          </rPr>
          <t>21.5.3 - 연차정산 22개</t>
        </r>
        <r>
          <rPr>
            <b/>
            <sz val="9"/>
            <color rgb="FF000000"/>
            <rFont val="돋움"/>
            <family val="3"/>
            <charset val="129"/>
          </rPr>
          <t xml:space="preserve">
</t>
        </r>
        <r>
          <rPr>
            <b/>
            <sz val="9"/>
            <color rgb="FF000000"/>
            <rFont val="Tahoma"/>
            <family val="2"/>
          </rPr>
          <t xml:space="preserve">22.04.29 -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15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sz val="9"/>
            <color rgb="FF00FFFF"/>
            <rFont val="맑은 고딕"/>
            <family val="3"/>
            <charset val="129"/>
          </rPr>
          <t>22.10.10 - 연차정산 10개</t>
        </r>
        <r>
          <rPr>
            <b/>
            <sz val="9"/>
            <color rgb="FF000000"/>
            <rFont val="돋움"/>
            <family val="3"/>
            <charset val="129"/>
          </rPr>
          <t xml:space="preserve">
</t>
        </r>
        <r>
          <rPr>
            <b/>
            <sz val="9"/>
            <color rgb="FF00FFFF"/>
            <rFont val="맑은 고딕"/>
            <family val="3"/>
            <charset val="129"/>
          </rPr>
          <t>22.10.31 - 연차 정산 15</t>
        </r>
        <r>
          <rPr>
            <b/>
            <sz val="9"/>
            <color rgb="FF000000"/>
            <rFont val="돋움"/>
            <family val="3"/>
            <charset val="129"/>
          </rPr>
          <t xml:space="preserve">
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23.05.01 -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-0.5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24.05.01 -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10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이월</t>
        </r>
      </text>
    </comment>
    <comment ref="H158" authorId="1" shapeId="0" xr:uid="{33187C65-E3E1-418D-B9B5-C000EB0A1AA5}">
      <text>
        <r>
          <rPr>
            <b/>
            <sz val="9"/>
            <color rgb="FF000000"/>
            <rFont val="Tahoma"/>
            <family val="2"/>
          </rPr>
          <t xml:space="preserve">19.5.15 -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6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20.5.15 -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13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CCFF"/>
            <rFont val="맑은 고딕"/>
            <family val="3"/>
            <charset val="129"/>
          </rPr>
          <t xml:space="preserve">21.5.3 - 연차정산 29개
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22.04.29 - 연차 16일 이월
</t>
        </r>
        <r>
          <rPr>
            <b/>
            <sz val="9"/>
            <color rgb="FF33CCCC"/>
            <rFont val="맑은 고딕"/>
            <family val="3"/>
            <charset val="129"/>
          </rPr>
          <t>22.05.10 - 연차 정산 15개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
23.05.01 - 연차 18일 이월
24.05.01 - 연차 35일 이월
</t>
        </r>
        <r>
          <rPr>
            <b/>
            <sz val="9"/>
            <color rgb="FF00FFFF"/>
            <rFont val="맑은 고딕"/>
            <family val="3"/>
            <charset val="129"/>
          </rPr>
          <t>24.05.07 - 연차 정산 10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
</t>
        </r>
        <r>
          <rPr>
            <b/>
            <sz val="9"/>
            <color rgb="FF00FFFF"/>
            <rFont val="맑은 고딕"/>
            <family val="3"/>
            <charset val="129"/>
          </rPr>
          <t>24.08.20 - 연차 정산 10
24.11.01 - 연차 정산 10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
</t>
        </r>
        <r>
          <rPr>
            <b/>
            <sz val="9"/>
            <color rgb="FF00FFFF"/>
            <rFont val="맑은 고딕"/>
            <family val="3"/>
            <charset val="129"/>
          </rPr>
          <t>25.02.04 - 연차 정산 10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
</t>
        </r>
      </text>
    </comment>
    <comment ref="H160" authorId="1" shapeId="0" xr:uid="{64BF7200-CD7A-4A9A-A4C4-2EFB109703A7}">
      <text>
        <r>
          <rPr>
            <b/>
            <sz val="9"/>
            <color rgb="FF000000"/>
            <rFont val="Tahoma"/>
            <family val="2"/>
          </rPr>
          <t>19.4.30 - 18</t>
        </r>
        <r>
          <rPr>
            <b/>
            <sz val="9"/>
            <color rgb="FF000000"/>
            <rFont val="돋움"/>
            <family val="3"/>
            <charset val="129"/>
          </rPr>
          <t>년도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3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20.04.29 -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정리</t>
        </r>
        <r>
          <rPr>
            <b/>
            <sz val="9"/>
            <color rgb="FF000000"/>
            <rFont val="Tahoma"/>
            <family val="2"/>
          </rPr>
          <t xml:space="preserve"> 11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21.04.30 -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27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CCFF"/>
            <rFont val="맑은 고딕"/>
            <family val="3"/>
            <charset val="129"/>
          </rPr>
          <t xml:space="preserve">21.5.3 - 연차정산 27개
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22.04.29 - 연차 13일 이월
</t>
        </r>
        <r>
          <rPr>
            <b/>
            <sz val="9"/>
            <color rgb="FF00FFFF"/>
            <rFont val="맑은 고딕"/>
            <family val="3"/>
            <charset val="129"/>
          </rPr>
          <t>22.05.10 - 연차 정산 15개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
23.05.01 - 연차 15일 이월
24.05.01 - 연차 28일 이월
</t>
        </r>
        <r>
          <rPr>
            <b/>
            <sz val="9"/>
            <color rgb="FF00FFFF"/>
            <rFont val="맑은 고딕"/>
            <family val="3"/>
            <charset val="129"/>
          </rPr>
          <t>24.05.07 - 연차 정산 10
24.08.20 - 연차 정산 10
24.11.01 - 연차 정산 8
25.02.04 - 연차 정산 10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
</t>
        </r>
      </text>
    </comment>
    <comment ref="H162" authorId="1" shapeId="0" xr:uid="{C2ACA0BA-037A-4AFE-8C5E-C5189486E6E0}">
      <text>
        <r>
          <rPr>
            <b/>
            <sz val="9"/>
            <color rgb="FF000000"/>
            <rFont val="Tahoma"/>
            <family val="2"/>
          </rPr>
          <t>19.05.08 - 18</t>
        </r>
        <r>
          <rPr>
            <b/>
            <sz val="9"/>
            <color rgb="FF000000"/>
            <rFont val="돋움"/>
            <family val="3"/>
            <charset val="129"/>
          </rPr>
          <t>년도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-1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20.05.08 -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-1.5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21.05.07 -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9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22.05.08 -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12.5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FFFF"/>
            <rFont val="맑은 고딕"/>
            <family val="3"/>
            <charset val="129"/>
          </rPr>
          <t>22.10.31 - 연차 정산 12.5</t>
        </r>
        <r>
          <rPr>
            <b/>
            <sz val="9"/>
            <color rgb="FF000000"/>
            <rFont val="돋움"/>
            <family val="3"/>
            <charset val="129"/>
          </rPr>
          <t xml:space="preserve">
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23.05.08 - 연차1.5일 이월
24.05.08 - 연차 5일 이월
</t>
        </r>
      </text>
    </comment>
    <comment ref="H164" authorId="0" shapeId="0" xr:uid="{74214D64-6852-4692-88E0-7CB6399B4267}">
      <text>
        <r>
          <rPr>
            <b/>
            <sz val="9"/>
            <color rgb="FF000000"/>
            <rFont val="돋움"/>
            <family val="3"/>
            <charset val="129"/>
          </rPr>
          <t>24.05.09 - 연차 9일 이월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b/>
            <sz val="9"/>
            <color rgb="FF00FFFF"/>
            <rFont val="돋움"/>
            <family val="3"/>
            <charset val="129"/>
          </rPr>
          <t>24.05.16 - 연차 9일 정산</t>
        </r>
        <r>
          <rPr>
            <b/>
            <sz val="9"/>
            <color rgb="FF000000"/>
            <rFont val="돋움"/>
            <family val="3"/>
            <charset val="129"/>
          </rPr>
          <t xml:space="preserve">
</t>
        </r>
      </text>
    </comment>
    <comment ref="H166" authorId="0" shapeId="0" xr:uid="{D517BD24-2461-4CF7-9B7C-E01A77AF3B03}">
      <text>
        <r>
          <rPr>
            <b/>
            <sz val="9"/>
            <color rgb="FF000000"/>
            <rFont val="돋움"/>
            <family val="3"/>
            <charset val="129"/>
          </rPr>
          <t xml:space="preserve">24.05.09 - 연차 2.5일 이월
</t>
        </r>
      </text>
    </comment>
    <comment ref="H168" authorId="0" shapeId="0" xr:uid="{6E51FA15-62E2-4897-95B9-3B711079AF82}">
      <text>
        <r>
          <rPr>
            <b/>
            <sz val="9"/>
            <color rgb="FF000000"/>
            <rFont val="돋움"/>
            <family val="3"/>
            <charset val="129"/>
          </rPr>
          <t>23.05.10 - 연차 -6일 이월
24.05.10 - 연차 4일 이월</t>
        </r>
      </text>
    </comment>
    <comment ref="H170" authorId="0" shapeId="0" xr:uid="{4A47D914-4040-4D87-BA66-2CAC2F651808}">
      <text>
        <r>
          <rPr>
            <b/>
            <sz val="9"/>
            <color rgb="FF000000"/>
            <rFont val="돋움"/>
            <family val="3"/>
            <charset val="129"/>
          </rPr>
          <t xml:space="preserve">22.05.15 - 연차 13일 이월
</t>
        </r>
        <r>
          <rPr>
            <b/>
            <sz val="9"/>
            <color rgb="FF00FFFF"/>
            <rFont val="돋움"/>
            <family val="3"/>
            <charset val="129"/>
          </rPr>
          <t>22.10.31 - 연차 정산 13</t>
        </r>
        <r>
          <rPr>
            <b/>
            <sz val="9"/>
            <color rgb="FF000000"/>
            <rFont val="돋움"/>
            <family val="3"/>
            <charset val="129"/>
          </rPr>
          <t xml:space="preserve">
23.05.15 - 연차 9일 이월
</t>
        </r>
        <r>
          <rPr>
            <b/>
            <sz val="9"/>
            <color rgb="FF00FFFF"/>
            <rFont val="돋움"/>
            <family val="3"/>
            <charset val="129"/>
          </rPr>
          <t>23.06.12 - 연차 정산 9일</t>
        </r>
        <r>
          <rPr>
            <b/>
            <sz val="9"/>
            <color rgb="FF000000"/>
            <rFont val="돋움"/>
            <family val="3"/>
            <charset val="129"/>
          </rPr>
          <t xml:space="preserve">
24.05.15 - 연차 8일 이월
</t>
        </r>
        <r>
          <rPr>
            <b/>
            <sz val="9"/>
            <color rgb="FF00FFFF"/>
            <rFont val="돋움"/>
            <family val="3"/>
            <charset val="129"/>
          </rPr>
          <t>24.08.20 - 연차 정산 10</t>
        </r>
        <r>
          <rPr>
            <b/>
            <sz val="9"/>
            <color rgb="FF000000"/>
            <rFont val="돋움"/>
            <family val="3"/>
            <charset val="129"/>
          </rPr>
          <t xml:space="preserve">
</t>
        </r>
      </text>
    </comment>
    <comment ref="H172" authorId="0" shapeId="0" xr:uid="{8E39225C-37E4-4EDD-9448-8BC9C5596D0E}">
      <text>
        <r>
          <rPr>
            <b/>
            <sz val="9"/>
            <color rgb="FF000000"/>
            <rFont val="돋움"/>
            <family val="3"/>
            <charset val="129"/>
          </rPr>
          <t xml:space="preserve">20.5.21 - 연차 0 일 이월
21.5.21 - 연차 2.5 일 이월
22.5.22 - 연차 1.5 일 이월
</t>
        </r>
        <r>
          <rPr>
            <b/>
            <sz val="9"/>
            <color rgb="FF00FFFF"/>
            <rFont val="돋움"/>
            <family val="3"/>
            <charset val="129"/>
          </rPr>
          <t>22.10.31 - 연차 정산 1.5</t>
        </r>
        <r>
          <rPr>
            <b/>
            <sz val="9"/>
            <color rgb="FF000000"/>
            <rFont val="돋움"/>
            <family val="3"/>
            <charset val="129"/>
          </rPr>
          <t xml:space="preserve">
23.05.22 - 연차 -1일 이월
24.05.22 - 연차 0.5일 이월</t>
        </r>
      </text>
    </comment>
    <comment ref="H174" authorId="0" shapeId="0" xr:uid="{5E7B1C50-6457-4BDC-94D4-1B2467FCF4E3}">
      <text>
        <r>
          <rPr>
            <b/>
            <sz val="9"/>
            <color rgb="FF000000"/>
            <rFont val="돋움"/>
            <family val="3"/>
            <charset val="129"/>
          </rPr>
          <t>23.05.24 - 연차 -0.5일 이월
24.05.24 - 연차 1일 이월</t>
        </r>
      </text>
    </comment>
    <comment ref="H176" authorId="0" shapeId="0" xr:uid="{E8DF01E8-E8AE-4862-B334-DB3E87156C88}">
      <text>
        <r>
          <rPr>
            <b/>
            <sz val="9"/>
            <color rgb="FF000000"/>
            <rFont val="돋움"/>
            <family val="3"/>
            <charset val="129"/>
          </rPr>
          <t xml:space="preserve">23.06.01 - 연차 4일 이월
24.06.01 - 연차 9일 이월
</t>
        </r>
      </text>
    </comment>
    <comment ref="B178" authorId="0" shapeId="0" xr:uid="{7A05CC12-A50D-4499-B8BD-88B637322EAF}">
      <text>
        <r>
          <rPr>
            <b/>
            <sz val="9"/>
            <color rgb="FF000000"/>
            <rFont val="돋움"/>
            <family val="3"/>
            <charset val="129"/>
          </rPr>
          <t>야간전담</t>
        </r>
      </text>
    </comment>
    <comment ref="H178" authorId="0" shapeId="0" xr:uid="{41B094F9-6727-4D1D-88A8-8D23ADCCB7C7}">
      <text>
        <r>
          <rPr>
            <b/>
            <sz val="9"/>
            <color rgb="FF000000"/>
            <rFont val="Tahoma"/>
            <family val="2"/>
          </rPr>
          <t xml:space="preserve">23.06.01 -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8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24.06.01 -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11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이월</t>
        </r>
      </text>
    </comment>
    <comment ref="H180" authorId="0" shapeId="0" xr:uid="{87C3A4B4-09C4-4A48-9881-C2EA24A9EB88}">
      <text>
        <r>
          <rPr>
            <b/>
            <sz val="9"/>
            <color rgb="FF000000"/>
            <rFont val="돋움"/>
            <family val="3"/>
            <charset val="129"/>
          </rPr>
          <t>23.06.01 - 연차 -1.5일 이월
24.06.01 - 연차 -3일 이월</t>
        </r>
      </text>
    </comment>
    <comment ref="H184" authorId="0" shapeId="0" xr:uid="{EFBB9BB5-AAE1-4ED6-823B-9444339D65EF}">
      <text>
        <r>
          <rPr>
            <b/>
            <sz val="9"/>
            <color rgb="FF000000"/>
            <rFont val="돋움"/>
            <family val="3"/>
            <charset val="129"/>
          </rPr>
          <t>23.06.07 - 연차 -0.5일 이월
24.06.07 - 연차 -0.5일 이월</t>
        </r>
      </text>
    </comment>
    <comment ref="H186" authorId="0" shapeId="0" xr:uid="{77697D1A-CE8F-459E-B313-8E5407D5EBC9}">
      <text>
        <r>
          <rPr>
            <b/>
            <sz val="9"/>
            <color rgb="FF000000"/>
            <rFont val="돋움"/>
            <family val="3"/>
            <charset val="129"/>
          </rPr>
          <t>24.06.07 - 연차 3일 이월</t>
        </r>
      </text>
    </comment>
    <comment ref="H188" authorId="0" shapeId="0" xr:uid="{A198DD9A-7A13-4D07-A38C-6761A9C38874}">
      <text>
        <r>
          <rPr>
            <b/>
            <sz val="9"/>
            <color rgb="FF000000"/>
            <rFont val="돋움"/>
            <family val="3"/>
            <charset val="129"/>
          </rPr>
          <t xml:space="preserve">22.6.22 - 연차 2일 이월
</t>
        </r>
        <r>
          <rPr>
            <b/>
            <sz val="9"/>
            <color rgb="FF00FFFF"/>
            <rFont val="돋움"/>
            <family val="3"/>
            <charset val="129"/>
          </rPr>
          <t>22.10.31 - 연차 정산 2</t>
        </r>
        <r>
          <rPr>
            <b/>
            <sz val="9"/>
            <color rgb="FF000000"/>
            <rFont val="돋움"/>
            <family val="3"/>
            <charset val="129"/>
          </rPr>
          <t xml:space="preserve">
23.6.21 - 연차 0.5일 이월
24.06.22 - 연차 0일 이월</t>
        </r>
      </text>
    </comment>
    <comment ref="H190" authorId="0" shapeId="0" xr:uid="{1806A9AB-E482-4DAD-A46E-A19CB907C863}">
      <text>
        <r>
          <rPr>
            <b/>
            <sz val="9"/>
            <color rgb="FF000000"/>
            <rFont val="돋움"/>
            <family val="3"/>
            <charset val="129"/>
          </rPr>
          <t xml:space="preserve">21.06.23 연차 6.5개 이월
22.06.24 연차 6.5개 이월
</t>
        </r>
        <r>
          <rPr>
            <b/>
            <sz val="9"/>
            <color rgb="FF00FFFF"/>
            <rFont val="돋움"/>
            <family val="3"/>
            <charset val="129"/>
          </rPr>
          <t>22.10.31 - 연차 정산 6.5</t>
        </r>
        <r>
          <rPr>
            <b/>
            <sz val="9"/>
            <color rgb="FF000000"/>
            <rFont val="돋움"/>
            <family val="3"/>
            <charset val="129"/>
          </rPr>
          <t xml:space="preserve">
23.06.24 - 연차 5.5일 이월
24.06.24 - 연차 10.5일 이월</t>
        </r>
      </text>
    </comment>
    <comment ref="H192" authorId="0" shapeId="0" xr:uid="{FCCB5C15-E0AB-4A64-BB59-1321F0BA4F1A}">
      <text>
        <r>
          <rPr>
            <b/>
            <sz val="9"/>
            <color rgb="FF000000"/>
            <rFont val="돋움"/>
            <family val="3"/>
            <charset val="129"/>
          </rPr>
          <t xml:space="preserve">20.06.25 - 연차 0일 이월
21.06.25 - 연차 10.5일 이월
22.06.27 - 연차 3일 이월
</t>
        </r>
        <r>
          <rPr>
            <b/>
            <sz val="9"/>
            <color rgb="FF00FFFF"/>
            <rFont val="돋움"/>
            <family val="3"/>
            <charset val="129"/>
          </rPr>
          <t>22.10.31 - 연차 정산 3</t>
        </r>
        <r>
          <rPr>
            <b/>
            <sz val="9"/>
            <color rgb="FF000000"/>
            <rFont val="돋움"/>
            <family val="3"/>
            <charset val="129"/>
          </rPr>
          <t xml:space="preserve">
23.06.26 - 연차 5일 이월
24.06.26 - 연차 6일 이월</t>
        </r>
      </text>
    </comment>
    <comment ref="H200" authorId="0" shapeId="0" xr:uid="{C618FEE1-FD64-41ED-9F5C-0B217A7E8921}">
      <text>
        <r>
          <rPr>
            <b/>
            <sz val="9"/>
            <color rgb="FF000000"/>
            <rFont val="돋움"/>
            <family val="3"/>
            <charset val="129"/>
          </rPr>
          <t>21.07.15 - 연차 2.5일 이월
22.07.15 - 연차 -1일 이월
23.07.17 - 연차 1.5일 이월
24.07.16 - 연차 2일 이월</t>
        </r>
      </text>
    </comment>
    <comment ref="H202" authorId="0" shapeId="0" xr:uid="{1B663FA3-8887-46BC-843B-4BB332E36C44}">
      <text>
        <r>
          <rPr>
            <b/>
            <sz val="9"/>
            <color rgb="FF000000"/>
            <rFont val="돋움"/>
            <family val="3"/>
            <charset val="129"/>
          </rPr>
          <t xml:space="preserve">21.08.01 - 연차 18개 이월
22.08.01 - 연차 24일 이월
</t>
        </r>
        <r>
          <rPr>
            <b/>
            <sz val="9"/>
            <color rgb="FF00FFFF"/>
            <rFont val="돋움"/>
            <family val="3"/>
            <charset val="129"/>
          </rPr>
          <t xml:space="preserve">22.10.31 - 연차 정산 24
</t>
        </r>
        <r>
          <rPr>
            <b/>
            <sz val="9"/>
            <color rgb="FF000000"/>
            <rFont val="돋움"/>
            <family val="3"/>
            <charset val="129"/>
          </rPr>
          <t>23.08.01 - 연차 -3일 이월
24.08.01 - 연차 1.5일 이월</t>
        </r>
      </text>
    </comment>
    <comment ref="H204" authorId="0" shapeId="0" xr:uid="{74DE87BE-C94E-43AC-AE65-071A2D5CBF04}">
      <text>
        <r>
          <rPr>
            <b/>
            <sz val="9"/>
            <color rgb="FF000000"/>
            <rFont val="돋움"/>
            <family val="3"/>
            <charset val="129"/>
          </rPr>
          <t>24.08.01 - 연차 5일 이월</t>
        </r>
      </text>
    </comment>
    <comment ref="H206" authorId="0" shapeId="0" xr:uid="{2839286E-6BF2-41BE-ACA4-8C56ABFAD1D8}">
      <text>
        <r>
          <rPr>
            <b/>
            <sz val="9"/>
            <color rgb="FF000000"/>
            <rFont val="돋움"/>
            <family val="3"/>
            <charset val="129"/>
          </rPr>
          <t>23.08.02 - 연차 2일 이월
24.08.02 - 연차 2일 이월</t>
        </r>
      </text>
    </comment>
    <comment ref="H208" authorId="0" shapeId="0" xr:uid="{E11226BD-D3A1-41C9-8C4D-9464C9951D4B}">
      <text>
        <r>
          <rPr>
            <b/>
            <sz val="9"/>
            <color rgb="FF000000"/>
            <rFont val="돋움"/>
            <family val="3"/>
            <charset val="129"/>
          </rPr>
          <t xml:space="preserve">22.08.03 - 연차 6.5일 이월
</t>
        </r>
        <r>
          <rPr>
            <b/>
            <sz val="9"/>
            <color rgb="FF00FFFF"/>
            <rFont val="돋움"/>
            <family val="3"/>
            <charset val="129"/>
          </rPr>
          <t xml:space="preserve">22.10.31 - 연차 정산 6.5
</t>
        </r>
        <r>
          <rPr>
            <b/>
            <sz val="9"/>
            <color rgb="FF000000"/>
            <rFont val="돋움"/>
            <family val="3"/>
            <charset val="129"/>
          </rPr>
          <t>23.08.03 - 연차 2일 이월
24.08.03 - 연차 2일 이월</t>
        </r>
      </text>
    </comment>
    <comment ref="H210" authorId="0" shapeId="0" xr:uid="{1552B613-9E5E-4668-B7A5-474D740CE42A}">
      <text>
        <r>
          <rPr>
            <b/>
            <sz val="9"/>
            <color rgb="FF000000"/>
            <rFont val="돋움"/>
            <family val="3"/>
            <charset val="129"/>
          </rPr>
          <t>23.08.09 - 연차 16개 이월
24.08.09 - 연차 13개 이월</t>
        </r>
      </text>
    </comment>
    <comment ref="H212" authorId="0" shapeId="0" xr:uid="{79DFA638-0DDA-423B-AA93-DAC447E9341C}">
      <text>
        <r>
          <rPr>
            <b/>
            <sz val="9"/>
            <color rgb="FF000000"/>
            <rFont val="돋움"/>
            <family val="3"/>
            <charset val="129"/>
          </rPr>
          <t xml:space="preserve">21.8.11 - 연차 2.5일 이월
22.8.12 - 연차 6일 이월
</t>
        </r>
        <r>
          <rPr>
            <b/>
            <sz val="9"/>
            <color rgb="FF00FFFF"/>
            <rFont val="돋움"/>
            <family val="3"/>
            <charset val="129"/>
          </rPr>
          <t>22.10.31 - 연차 정산 6</t>
        </r>
        <r>
          <rPr>
            <b/>
            <sz val="9"/>
            <color rgb="FF000000"/>
            <rFont val="돋움"/>
            <family val="3"/>
            <charset val="129"/>
          </rPr>
          <t xml:space="preserve">
23.08.12 - 연차 0일 이월
24.8.12 - 연차 3.5일 이월</t>
        </r>
      </text>
    </comment>
    <comment ref="H214" authorId="1" shapeId="0" xr:uid="{369C72DA-E653-4153-A158-DE76F026F01A}">
      <text>
        <r>
          <rPr>
            <b/>
            <sz val="9"/>
            <color rgb="FF000000"/>
            <rFont val="Tahoma"/>
            <family val="2"/>
          </rPr>
          <t xml:space="preserve">20.8.12 -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8.5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21.8.12 -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8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22.8.12 -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4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FFFF"/>
            <rFont val="맑은 고딕"/>
            <family val="3"/>
            <charset val="129"/>
          </rPr>
          <t xml:space="preserve">22.10.31 - 연차 정산 4
</t>
        </r>
        <r>
          <rPr>
            <b/>
            <sz val="9"/>
            <color rgb="FF000000"/>
            <rFont val="맑은 고딕"/>
            <family val="3"/>
            <charset val="129"/>
          </rPr>
          <t>23.8.13 - 연차 3일 이월
24.8.13 - 연차 4일 이월</t>
        </r>
      </text>
    </comment>
    <comment ref="H216" authorId="0" shapeId="0" xr:uid="{1B2254A7-3C36-4230-89CF-712CE14B299F}">
      <text>
        <r>
          <rPr>
            <b/>
            <sz val="9"/>
            <color rgb="FF000000"/>
            <rFont val="돋움"/>
            <family val="3"/>
            <charset val="129"/>
          </rPr>
          <t xml:space="preserve">21.8.13 - 연차 10일 이월
22.8.13 - 연차 9.5일 이월
</t>
        </r>
        <r>
          <rPr>
            <b/>
            <sz val="9"/>
            <color rgb="FF00FFFF"/>
            <rFont val="돋움"/>
            <family val="3"/>
            <charset val="129"/>
          </rPr>
          <t xml:space="preserve">22.10.31 - 연차 정산 9.5
</t>
        </r>
        <r>
          <rPr>
            <b/>
            <sz val="9"/>
            <color rgb="FF000000"/>
            <rFont val="돋움"/>
            <family val="3"/>
            <charset val="129"/>
          </rPr>
          <t>23.8.14 - 연차 1.5일 이월
24.8.13 - 연차 4일 이월</t>
        </r>
      </text>
    </comment>
    <comment ref="H220" authorId="1" shapeId="0" xr:uid="{4E85E6F2-9895-4003-9114-4CBD2F438394}">
      <text>
        <r>
          <rPr>
            <b/>
            <sz val="9"/>
            <color rgb="FF000000"/>
            <rFont val="Tahoma"/>
            <family val="2"/>
          </rPr>
          <t>19.8.21 - 19</t>
        </r>
        <r>
          <rPr>
            <b/>
            <sz val="9"/>
            <color rgb="FF000000"/>
            <rFont val="돋움"/>
            <family val="3"/>
            <charset val="129"/>
          </rPr>
          <t>년도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11.5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20.8.21 -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10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21.8.21 -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7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22.8.22 -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3.5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FFFF"/>
            <rFont val="맑은 고딕"/>
            <family val="3"/>
            <charset val="129"/>
          </rPr>
          <t>22.10.31 - 연차 정산 3.5</t>
        </r>
        <r>
          <rPr>
            <b/>
            <sz val="9"/>
            <color rgb="FF000000"/>
            <rFont val="돋움"/>
            <family val="3"/>
            <charset val="129"/>
          </rPr>
          <t xml:space="preserve">
</t>
        </r>
        <r>
          <rPr>
            <b/>
            <sz val="9"/>
            <color rgb="FF000000"/>
            <rFont val="맑은 고딕"/>
            <family val="3"/>
            <charset val="129"/>
          </rPr>
          <t>23.8.21 - 연차 0일 이월
24.8.21 - 연차 0일 이월</t>
        </r>
      </text>
    </comment>
    <comment ref="H222" authorId="0" shapeId="0" xr:uid="{2376A6D0-EC70-4C62-AED3-61F67D3DB5B9}">
      <text>
        <r>
          <rPr>
            <b/>
            <sz val="9"/>
            <color rgb="FF000000"/>
            <rFont val="돋움"/>
            <family val="3"/>
            <charset val="129"/>
          </rPr>
          <t xml:space="preserve">22.08.24 - 연차 0.5일 이월
</t>
        </r>
        <r>
          <rPr>
            <b/>
            <sz val="9"/>
            <color rgb="FF00FFFF"/>
            <rFont val="돋움"/>
            <family val="3"/>
            <charset val="129"/>
          </rPr>
          <t>22.10.31 - 연차 정산 0.5</t>
        </r>
        <r>
          <rPr>
            <b/>
            <sz val="9"/>
            <color rgb="FF000000"/>
            <rFont val="돋움"/>
            <family val="3"/>
            <charset val="129"/>
          </rPr>
          <t xml:space="preserve">
23.08.24 - 연차 -5일 이월
24.08.24 - 연차 0일 이월</t>
        </r>
      </text>
    </comment>
    <comment ref="H224" authorId="0" shapeId="0" xr:uid="{EFD8DC18-DCAC-42B4-A7F4-707F48BE385E}">
      <text>
        <r>
          <rPr>
            <b/>
            <sz val="9"/>
            <color rgb="FF000000"/>
            <rFont val="돋움"/>
            <family val="3"/>
            <charset val="129"/>
          </rPr>
          <t>21.8.25 - 연차 2일 이월
22.8.26 - 연차 0일 이월
23.8.26 - 연차 0.5일 이월
24.8.26 - 연차 1.5일 이월</t>
        </r>
      </text>
    </comment>
    <comment ref="H226" authorId="0" shapeId="0" xr:uid="{012D5544-67C5-4F8F-80D3-5D1B0CBA96EA}">
      <text>
        <r>
          <rPr>
            <b/>
            <sz val="9"/>
            <color rgb="FF000000"/>
            <rFont val="돋움"/>
            <family val="3"/>
            <charset val="129"/>
          </rPr>
          <t xml:space="preserve">21.8.25 - 연차 8일 이월
22.8.26 - 연차 4.5일 이월
</t>
        </r>
        <r>
          <rPr>
            <b/>
            <sz val="9"/>
            <color rgb="FF00FFFF"/>
            <rFont val="돋움"/>
            <family val="3"/>
            <charset val="129"/>
          </rPr>
          <t>22.10.31 - 연차 정산 4.5</t>
        </r>
        <r>
          <rPr>
            <b/>
            <sz val="9"/>
            <color rgb="FF000000"/>
            <rFont val="돋움"/>
            <family val="3"/>
            <charset val="129"/>
          </rPr>
          <t xml:space="preserve">
23.8.26 - 연차 -3일 이월
24.8.26 - 연차 -22일 이월</t>
        </r>
      </text>
    </comment>
    <comment ref="H228" authorId="0" shapeId="0" xr:uid="{0EA79065-17D8-4FBF-A862-D475D1A4EDBD}">
      <text>
        <r>
          <rPr>
            <b/>
            <sz val="9"/>
            <color rgb="FF000000"/>
            <rFont val="돋움"/>
            <family val="3"/>
            <charset val="129"/>
          </rPr>
          <t>22.09.04 - 연차 4일 이월
23.09.02 - 연차 6일 이월</t>
        </r>
      </text>
    </comment>
    <comment ref="H230" authorId="0" shapeId="0" xr:uid="{6A54C8D5-5EB6-4C9E-9EEA-14DAFDE31A58}">
      <text>
        <r>
          <rPr>
            <b/>
            <sz val="9"/>
            <color rgb="FF000000"/>
            <rFont val="돋움"/>
            <family val="3"/>
            <charset val="129"/>
          </rPr>
          <t>23.09.09 - 연차 -1일 이월
24.09.09 - 연차 4일 이월</t>
        </r>
      </text>
    </comment>
    <comment ref="H232" authorId="0" shapeId="0" xr:uid="{B6A21F49-EA37-4112-8E5C-52B4166B4D31}">
      <text>
        <r>
          <rPr>
            <b/>
            <sz val="9"/>
            <color rgb="FF000000"/>
            <rFont val="돋움"/>
            <family val="3"/>
            <charset val="129"/>
          </rPr>
          <t xml:space="preserve">22.09.09 - 연차 13일 이월
</t>
        </r>
        <r>
          <rPr>
            <b/>
            <sz val="9"/>
            <color rgb="FF00FFFF"/>
            <rFont val="돋움"/>
            <family val="3"/>
            <charset val="129"/>
          </rPr>
          <t>22.10.31 - 연차 정산 13</t>
        </r>
        <r>
          <rPr>
            <b/>
            <sz val="9"/>
            <color rgb="FF000000"/>
            <rFont val="돋움"/>
            <family val="3"/>
            <charset val="129"/>
          </rPr>
          <t xml:space="preserve">
23.09.09 - 연차 4일 이월
24.09.09 - 연차 4일 이월</t>
        </r>
      </text>
    </comment>
    <comment ref="H234" authorId="0" shapeId="0" xr:uid="{49BEF73C-4566-4984-85BA-F0C537DDD78B}">
      <text>
        <r>
          <rPr>
            <b/>
            <sz val="9"/>
            <color rgb="FF000000"/>
            <rFont val="돋움"/>
            <family val="3"/>
            <charset val="129"/>
          </rPr>
          <t>24.09.13 - 연차 6일이월</t>
        </r>
      </text>
    </comment>
    <comment ref="B236" authorId="0" shapeId="0" xr:uid="{9E97D1A5-0821-4078-A2AD-F3F71A139EE2}">
      <text>
        <r>
          <rPr>
            <b/>
            <sz val="9"/>
            <color rgb="FF000000"/>
            <rFont val="돋움"/>
            <family val="3"/>
            <charset val="129"/>
          </rPr>
          <t>야간 전담</t>
        </r>
      </text>
    </comment>
    <comment ref="H238" authorId="0" shapeId="0" xr:uid="{A39D81AC-5B0F-493B-BB6D-293DE43FD8E1}">
      <text>
        <r>
          <rPr>
            <b/>
            <sz val="9"/>
            <color rgb="FF000000"/>
            <rFont val="돋움"/>
            <family val="3"/>
            <charset val="129"/>
          </rPr>
          <t>21.10.01- 연차 16일 이월
22.10.01- 연차 0일 이월
24.09.15 - 연차 3.5일이월</t>
        </r>
      </text>
    </comment>
    <comment ref="H240" authorId="0" shapeId="0" xr:uid="{0F4D9D09-A11D-46F1-8DD4-6E3FE211F1F8}">
      <text>
        <r>
          <rPr>
            <b/>
            <sz val="9"/>
            <color rgb="FF000000"/>
            <rFont val="돋움"/>
            <family val="3"/>
            <charset val="129"/>
          </rPr>
          <t>24.09.23 - 연차 13.5일 이월</t>
        </r>
      </text>
    </comment>
    <comment ref="H242" authorId="0" shapeId="0" xr:uid="{62E63824-B7C7-46BA-93B5-0A1D4DF9AAF9}">
      <text>
        <r>
          <rPr>
            <b/>
            <sz val="9"/>
            <color rgb="FF000000"/>
            <rFont val="돋움"/>
            <family val="3"/>
            <charset val="129"/>
          </rPr>
          <t>23.09.23 - 연차 4.5일 이월
24.09.23 - 연차 8.5일 이월</t>
        </r>
      </text>
    </comment>
    <comment ref="H244" authorId="0" shapeId="0" xr:uid="{9718A804-150B-4098-9F19-08FF171F8058}">
      <text>
        <r>
          <rPr>
            <b/>
            <sz val="9"/>
            <color rgb="FF000000"/>
            <rFont val="돋움"/>
            <family val="3"/>
            <charset val="129"/>
          </rPr>
          <t xml:space="preserve">21.10.01 - 연차 1일 이월
22.10.01 - 연차 3일 이월
</t>
        </r>
        <r>
          <rPr>
            <b/>
            <sz val="9"/>
            <color rgb="FF00FFFF"/>
            <rFont val="돋움"/>
            <family val="3"/>
            <charset val="129"/>
          </rPr>
          <t>22.10.31 - 연차 정산 1</t>
        </r>
        <r>
          <rPr>
            <b/>
            <sz val="9"/>
            <color rgb="FF000000"/>
            <rFont val="돋움"/>
            <family val="3"/>
            <charset val="129"/>
          </rPr>
          <t xml:space="preserve">
23.10.01 - 연차 6일 이월
24.10.01 - 연차 10.5일 이월</t>
        </r>
      </text>
    </comment>
    <comment ref="B246" authorId="1" shapeId="0" xr:uid="{9C43044A-4A30-46EA-8C90-ECB116034167}">
      <text>
        <r>
          <rPr>
            <b/>
            <sz val="9"/>
            <color rgb="FF000000"/>
            <rFont val="돋움"/>
            <family val="3"/>
            <charset val="129"/>
          </rPr>
          <t>야간전담</t>
        </r>
        <r>
          <rPr>
            <b/>
            <sz val="9"/>
            <color rgb="FF000000"/>
            <rFont val="Tahoma"/>
            <family val="2"/>
          </rPr>
          <t xml:space="preserve"> 
</t>
        </r>
        <r>
          <rPr>
            <b/>
            <sz val="9"/>
            <color rgb="FF000000"/>
            <rFont val="돋움"/>
            <family val="3"/>
            <charset val="129"/>
          </rPr>
          <t>육아휴직</t>
        </r>
        <r>
          <rPr>
            <b/>
            <sz val="9"/>
            <color rgb="FF000000"/>
            <rFont val="Tahoma"/>
            <family val="2"/>
          </rPr>
          <t xml:space="preserve"> 21.03.01~22.02.28
* 2022</t>
        </r>
        <r>
          <rPr>
            <b/>
            <sz val="9"/>
            <color rgb="FF000000"/>
            <rFont val="돋움"/>
            <family val="3"/>
            <charset val="129"/>
          </rPr>
          <t>년</t>
        </r>
        <r>
          <rPr>
            <b/>
            <sz val="9"/>
            <color rgb="FF000000"/>
            <rFont val="Tahoma"/>
            <family val="2"/>
          </rPr>
          <t xml:space="preserve"> 04</t>
        </r>
        <r>
          <rPr>
            <b/>
            <sz val="9"/>
            <color rgb="FF000000"/>
            <rFont val="돋움"/>
            <family val="3"/>
            <charset val="129"/>
          </rPr>
          <t>월</t>
        </r>
        <r>
          <rPr>
            <b/>
            <sz val="9"/>
            <color rgb="FF000000"/>
            <rFont val="Tahoma"/>
            <family val="2"/>
          </rPr>
          <t xml:space="preserve"> 15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부터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상담실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변경</t>
        </r>
      </text>
    </comment>
    <comment ref="H246" authorId="0" shapeId="0" xr:uid="{1840004D-9069-411A-9A72-E381C586FD66}">
      <text>
        <r>
          <rPr>
            <b/>
            <sz val="9"/>
            <color rgb="FF000000"/>
            <rFont val="돋움"/>
            <family val="3"/>
            <charset val="129"/>
          </rPr>
          <t>21.10.01 - 연차 16일 이월
22.10.01 - 연차 0일 이월
23.10.01 - 연차 0일 이월
24.10.01 - 연차 1일 이월</t>
        </r>
      </text>
    </comment>
    <comment ref="H250" authorId="0" shapeId="0" xr:uid="{923C976D-CEBB-413A-B22B-DCC686C98BBA}">
      <text>
        <r>
          <rPr>
            <b/>
            <sz val="9"/>
            <color rgb="FF000000"/>
            <rFont val="돋움"/>
            <family val="3"/>
            <charset val="129"/>
          </rPr>
          <t>24.10.07 - 연차 15일 이월</t>
        </r>
      </text>
    </comment>
    <comment ref="H252" authorId="0" shapeId="0" xr:uid="{7F27F414-AB04-4999-8EE3-B7EEAEB4486D}">
      <text>
        <r>
          <rPr>
            <b/>
            <sz val="9"/>
            <color rgb="FF000000"/>
            <rFont val="돋움"/>
            <family val="3"/>
            <charset val="129"/>
          </rPr>
          <t>24.10.07 - 연차 9일 이월</t>
        </r>
      </text>
    </comment>
    <comment ref="H254" authorId="0" shapeId="0" xr:uid="{5D2B0622-9179-4CCD-9D80-DDCBE29B7615}">
      <text>
        <r>
          <rPr>
            <b/>
            <sz val="9"/>
            <color rgb="FF000000"/>
            <rFont val="돋움"/>
            <family val="3"/>
            <charset val="129"/>
          </rPr>
          <t xml:space="preserve">20.10.09 - 연차 9일 이월
21.10.11 - 연차23.5일 이월
22.10.11 - 연차 11.5일 이월
</t>
        </r>
        <r>
          <rPr>
            <b/>
            <sz val="9"/>
            <color rgb="FF00FFFF"/>
            <rFont val="돋움"/>
            <family val="3"/>
            <charset val="129"/>
          </rPr>
          <t>22.10.31 - 연차 정산 23.5</t>
        </r>
        <r>
          <rPr>
            <b/>
            <sz val="9"/>
            <color rgb="FF000000"/>
            <rFont val="돋움"/>
            <family val="3"/>
            <charset val="129"/>
          </rPr>
          <t xml:space="preserve">
23.10.11 - 연차 -5일 이월
24.10.10 - 연차 6일 이월</t>
        </r>
      </text>
    </comment>
    <comment ref="H258" authorId="1" shapeId="0" xr:uid="{D253B80C-DC21-42A2-A53D-1DD47F784637}">
      <text>
        <r>
          <rPr>
            <b/>
            <sz val="9"/>
            <color rgb="FF000000"/>
            <rFont val="Tahoma"/>
            <family val="2"/>
          </rPr>
          <t xml:space="preserve">19.10.09 -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8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20.10.09 -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6.5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21.10.11 -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2.5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3366FF"/>
            <rFont val="맑은 고딕"/>
            <family val="3"/>
            <charset val="129"/>
          </rPr>
          <t xml:space="preserve">22.03.02 - 정산 2.5개
</t>
        </r>
        <r>
          <rPr>
            <b/>
            <sz val="9"/>
            <color rgb="FF000000"/>
            <rFont val="맑은 고딕"/>
            <family val="3"/>
            <charset val="129"/>
          </rPr>
          <t>22.10.11 - 연차 0.5일 이월
23.10.11 - 연차 -1일 이월
24.10.10 - 연차 4일 이월</t>
        </r>
      </text>
    </comment>
    <comment ref="Y258" authorId="1" shapeId="0" xr:uid="{21B01A6F-13A6-41EB-9DD9-EBD4C956F294}">
      <text>
        <r>
          <rPr>
            <b/>
            <sz val="9"/>
            <color indexed="81"/>
            <rFont val="돋움"/>
            <family val="3"/>
            <charset val="129"/>
          </rPr>
          <t>출산휴가</t>
        </r>
        <r>
          <rPr>
            <b/>
            <sz val="9"/>
            <color indexed="81"/>
            <rFont val="Tahoma"/>
            <family val="2"/>
          </rPr>
          <t>(5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AA258" authorId="1" shapeId="0" xr:uid="{329FA824-E61E-4AAB-A79F-E96FB01C6843}">
      <text>
        <r>
          <rPr>
            <b/>
            <sz val="9"/>
            <color indexed="81"/>
            <rFont val="돋움"/>
            <family val="3"/>
            <charset val="129"/>
          </rPr>
          <t>출산휴가</t>
        </r>
        <r>
          <rPr>
            <b/>
            <sz val="9"/>
            <color indexed="81"/>
            <rFont val="Tahoma"/>
            <family val="2"/>
          </rPr>
          <t>(5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H260" authorId="0" shapeId="0" xr:uid="{BFBA7C29-9565-43BA-A06D-A467C04BEDA2}">
      <text>
        <r>
          <rPr>
            <b/>
            <sz val="9"/>
            <color rgb="FF000000"/>
            <rFont val="돋움"/>
            <family val="3"/>
            <charset val="129"/>
          </rPr>
          <t xml:space="preserve">20.10.7 - 연차9일 이월
21.10.11 - 연차 14일 이월
22.10.11 - 연차 16.5일 이월
</t>
        </r>
        <r>
          <rPr>
            <b/>
            <sz val="9"/>
            <color rgb="FF00FFFF"/>
            <rFont val="돋움"/>
            <family val="3"/>
            <charset val="129"/>
          </rPr>
          <t>22.10.31 - 연차 정산 14</t>
        </r>
        <r>
          <rPr>
            <b/>
            <sz val="9"/>
            <color rgb="FF000000"/>
            <rFont val="돋움"/>
            <family val="3"/>
            <charset val="129"/>
          </rPr>
          <t xml:space="preserve">
23.10.10 - 연차 2.5일 이월
24.10.07 - 연차 6일 이월</t>
        </r>
      </text>
    </comment>
    <comment ref="H262" authorId="0" shapeId="0" xr:uid="{658B8A84-73BA-4280-8CE4-9F5CAA11A44A}">
      <text>
        <r>
          <rPr>
            <b/>
            <sz val="9"/>
            <color rgb="FF000000"/>
            <rFont val="돋움"/>
            <family val="3"/>
            <charset val="129"/>
          </rPr>
          <t>22.10.11 - 연차 8일 이월
23.10.11 - 연차 5일 이월
24.10.11 - 연차 9일 이월</t>
        </r>
      </text>
    </comment>
    <comment ref="H264" authorId="0" shapeId="0" xr:uid="{87E22E5F-1A52-4797-AA74-F56CD346A8F9}">
      <text>
        <r>
          <rPr>
            <b/>
            <sz val="9"/>
            <color rgb="FF000000"/>
            <rFont val="돋움"/>
            <family val="3"/>
            <charset val="129"/>
          </rPr>
          <t>21.10.21 - 연차 -4.5일 이월
22.10.21 - 연차 -7.5일 이월
23.10.21 - 연차 -2.5일 이월
24.10.21 - 연차 0일 이월</t>
        </r>
      </text>
    </comment>
    <comment ref="H266" authorId="0" shapeId="0" xr:uid="{F7FC187D-4E7E-415D-B02F-6B965BFD6576}">
      <text>
        <r>
          <rPr>
            <b/>
            <sz val="9"/>
            <color rgb="FF000000"/>
            <rFont val="돋움"/>
            <family val="3"/>
            <charset val="129"/>
          </rPr>
          <t xml:space="preserve">21.10.21 - 연차 12.5일 이월
22.10.21 - 연차 12.5일 이월
</t>
        </r>
        <r>
          <rPr>
            <b/>
            <sz val="9"/>
            <color rgb="FF00FFFF"/>
            <rFont val="돋움"/>
            <family val="3"/>
            <charset val="129"/>
          </rPr>
          <t>22.10.31 - 연차 정산 12.5</t>
        </r>
        <r>
          <rPr>
            <b/>
            <sz val="9"/>
            <color rgb="FF000000"/>
            <rFont val="돋움"/>
            <family val="3"/>
            <charset val="129"/>
          </rPr>
          <t xml:space="preserve">
23.10.21 - 연차 3일 이월
24.10.21 - 연차 1.5일 이월</t>
        </r>
      </text>
    </comment>
    <comment ref="H268" authorId="0" shapeId="0" xr:uid="{4CD3F6FF-90A8-40DF-B98D-A36006F6C4FC}">
      <text>
        <r>
          <rPr>
            <b/>
            <sz val="9"/>
            <color rgb="FF000000"/>
            <rFont val="돋움"/>
            <family val="3"/>
            <charset val="129"/>
          </rPr>
          <t>24.10.17 - 연차 1.5일 이월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H272" authorId="0" shapeId="0" xr:uid="{AE3F6A8D-283F-4875-BA07-7E5D3C275D43}">
      <text>
        <r>
          <rPr>
            <b/>
            <sz val="9"/>
            <color rgb="FF000000"/>
            <rFont val="돋움"/>
            <family val="3"/>
            <charset val="129"/>
          </rPr>
          <t>24.11.01 - 연차 -1일 이월</t>
        </r>
      </text>
    </comment>
    <comment ref="H274" authorId="0" shapeId="0" xr:uid="{DF2D79FA-7239-4B05-87A3-1FB81CD1F7A7}">
      <text>
        <r>
          <rPr>
            <b/>
            <sz val="9"/>
            <color rgb="FF000000"/>
            <rFont val="돋움"/>
            <family val="3"/>
            <charset val="129"/>
          </rPr>
          <t>21.11.01 - 연차 0일 이월
22.11.01 - 연차 1일 이월
23.11.01 - 연차 1일 이월
24.11.01 - 연차 3일 이월</t>
        </r>
      </text>
    </comment>
    <comment ref="C276" authorId="0" shapeId="0" xr:uid="{AD5F6927-4AD3-4F99-8B4C-B6C30E11D76F}">
      <text>
        <r>
          <rPr>
            <b/>
            <sz val="9"/>
            <color rgb="FF000000"/>
            <rFont val="돋움"/>
            <family val="3"/>
            <charset val="129"/>
          </rPr>
          <t>20.10.21 퇴사 처리 
20.11.01 재입사 처리
(개월 만기 시 생기는 연차 없음.)
22.11.01 재입사 처리
(개월 만기 시 생기는 연차 없음.)</t>
        </r>
      </text>
    </comment>
    <comment ref="H276" authorId="0" shapeId="0" xr:uid="{85F32BEC-DD35-483B-B9F9-4052117491B9}">
      <text>
        <r>
          <rPr>
            <b/>
            <sz val="9"/>
            <color rgb="FF000000"/>
            <rFont val="돋움"/>
            <family val="3"/>
            <charset val="129"/>
          </rPr>
          <t>20.10.21 퇴사처리 후 
20.11.01 재입사 처리하여 연차 13개 이월함
22.11.01 재입사 처리하여 연차 11개 이월함
24.11.01 - 연차 3.5일 이월</t>
        </r>
      </text>
    </comment>
    <comment ref="H278" authorId="0" shapeId="0" xr:uid="{EB20A4CF-DD9E-4820-9073-22BECAD144A9}">
      <text>
        <r>
          <rPr>
            <b/>
            <sz val="9"/>
            <color rgb="FF000000"/>
            <rFont val="돋움"/>
            <family val="3"/>
            <charset val="129"/>
          </rPr>
          <t xml:space="preserve">20.10.31 - 연차 19개 이월
</t>
        </r>
        <r>
          <rPr>
            <b/>
            <sz val="9"/>
            <color rgb="FF008080"/>
            <rFont val="돋움"/>
            <family val="3"/>
            <charset val="129"/>
          </rPr>
          <t>21.5.3 - 연차정산 19개</t>
        </r>
        <r>
          <rPr>
            <b/>
            <sz val="9"/>
            <color rgb="FF000000"/>
            <rFont val="돋움"/>
            <family val="3"/>
            <charset val="129"/>
          </rPr>
          <t xml:space="preserve">
21.11.1 - 연차 4일 이월
</t>
        </r>
        <r>
          <rPr>
            <b/>
            <sz val="9"/>
            <color rgb="FF00FFFF"/>
            <rFont val="돋움"/>
            <family val="3"/>
            <charset val="129"/>
          </rPr>
          <t>22.10.31 - 연차 정산 4</t>
        </r>
        <r>
          <rPr>
            <b/>
            <sz val="9"/>
            <color rgb="FF000000"/>
            <rFont val="돋움"/>
            <family val="3"/>
            <charset val="129"/>
          </rPr>
          <t xml:space="preserve">
22.11.01 - 연차 14일 이월
23.11.01 - 연차 26일 이월
</t>
        </r>
        <r>
          <rPr>
            <b/>
            <sz val="9"/>
            <color rgb="FF00FFFF"/>
            <rFont val="돋움"/>
            <family val="3"/>
            <charset val="129"/>
          </rPr>
          <t>24.03.28 - 연차 정산 26일</t>
        </r>
        <r>
          <rPr>
            <b/>
            <sz val="9"/>
            <color rgb="FF000000"/>
            <rFont val="돋움"/>
            <family val="3"/>
            <charset val="129"/>
          </rPr>
          <t xml:space="preserve">
24.11.01 - 연차 -21일 이월</t>
        </r>
      </text>
    </comment>
    <comment ref="H284" authorId="0" shapeId="0" xr:uid="{86F20DF4-D927-43B6-83E4-C68410DC7029}">
      <text>
        <r>
          <rPr>
            <b/>
            <sz val="9"/>
            <color rgb="FF000000"/>
            <rFont val="돋움"/>
            <family val="3"/>
            <charset val="129"/>
          </rPr>
          <t>22.11.09 - 연차 3일 이월
23.11.09 - 연차 9일 이월
24.11.09 - 연차 -1일 이월</t>
        </r>
      </text>
    </comment>
    <comment ref="H286" authorId="0" shapeId="0" xr:uid="{0F142038-16A8-4C8E-9586-7ADABFC17680}">
      <text>
        <r>
          <rPr>
            <b/>
            <sz val="9"/>
            <color rgb="FF000000"/>
            <rFont val="돋움"/>
            <family val="3"/>
            <charset val="129"/>
          </rPr>
          <t>23.11.11 - 연차 1일 이월
24.11.11 - 연차 2일 이월</t>
        </r>
      </text>
    </comment>
    <comment ref="H288" authorId="0" shapeId="0" xr:uid="{A2E57379-6BC8-40C9-8E0A-CEB78CE53A8E}">
      <text>
        <r>
          <rPr>
            <b/>
            <sz val="9"/>
            <color rgb="FF000000"/>
            <rFont val="돋움"/>
            <family val="3"/>
            <charset val="129"/>
          </rPr>
          <t>24.11.14 - 연차 -0.5일 이월</t>
        </r>
      </text>
    </comment>
    <comment ref="H290" authorId="0" shapeId="0" xr:uid="{21953639-E74F-4D6B-8DC5-4A0E35CD5927}">
      <text>
        <r>
          <rPr>
            <b/>
            <sz val="9"/>
            <color rgb="FF000000"/>
            <rFont val="돋움"/>
            <family val="3"/>
            <charset val="129"/>
          </rPr>
          <t>22.11.16 - 연차 -1일 이월
23.11.16 - 연차 7일 이월
24.11.16 - 연차 3일 이월</t>
        </r>
      </text>
    </comment>
    <comment ref="H292" authorId="0" shapeId="0" xr:uid="{B0D7BAD0-2EDA-4FB1-94D9-44C8B5F7DC59}">
      <text>
        <r>
          <rPr>
            <b/>
            <sz val="9"/>
            <color rgb="FF000000"/>
            <rFont val="돋움"/>
            <family val="3"/>
            <charset val="129"/>
          </rPr>
          <t xml:space="preserve">20.11.20 - 연차 22.5일 이월
21.11.20 - 연차 23.5일 이월
</t>
        </r>
        <r>
          <rPr>
            <b/>
            <sz val="9"/>
            <color rgb="FF00FFFF"/>
            <rFont val="돋움"/>
            <family val="3"/>
            <charset val="129"/>
          </rPr>
          <t>21.11월 - 20일 연차정산</t>
        </r>
        <r>
          <rPr>
            <b/>
            <sz val="9"/>
            <color rgb="FF000000"/>
            <rFont val="돋움"/>
            <family val="3"/>
            <charset val="129"/>
          </rPr>
          <t xml:space="preserve">
</t>
        </r>
        <r>
          <rPr>
            <b/>
            <sz val="9"/>
            <color rgb="FF00FFFF"/>
            <rFont val="돋움"/>
            <family val="3"/>
            <charset val="129"/>
          </rPr>
          <t>22.10.31 - 연차 정산 3.5</t>
        </r>
        <r>
          <rPr>
            <b/>
            <sz val="9"/>
            <color rgb="FF000000"/>
            <rFont val="돋움"/>
            <family val="3"/>
            <charset val="129"/>
          </rPr>
          <t xml:space="preserve">
22.11.21 - 연차 6.5일 이월
23.11.21 - 연차 19.5일 이월
</t>
        </r>
        <r>
          <rPr>
            <b/>
            <sz val="9"/>
            <color rgb="FF00FFFF"/>
            <rFont val="돋움"/>
            <family val="3"/>
            <charset val="129"/>
          </rPr>
          <t>24.01 - 연차 20일 정산</t>
        </r>
        <r>
          <rPr>
            <b/>
            <sz val="9"/>
            <color rgb="FF000000"/>
            <rFont val="돋움"/>
            <family val="3"/>
            <charset val="129"/>
          </rPr>
          <t xml:space="preserve">
24.11.21 - 연차 0.5일 이월 --&gt; 1일 이월
          (24.11.22 이후 생성되는 연차는 근로4시간 기준 변경되어  
           이월 된 0.5일(근로8시간)은 1일(근로4시간)으로 전환해서 1일 이월함)
25.03.08 - 3월부터 근로8시간 근무로 변경되어 1일(8시간) 기준으로 0.5일(4시간)으로 변경함</t>
        </r>
      </text>
    </comment>
    <comment ref="H294" authorId="0" shapeId="0" xr:uid="{F886AB14-8656-4630-AE2B-31F91C296647}">
      <text>
        <r>
          <rPr>
            <b/>
            <sz val="9"/>
            <color rgb="FF000000"/>
            <rFont val="돋움"/>
            <family val="3"/>
            <charset val="129"/>
          </rPr>
          <t>24.12.01 - 연차 7.5일 이월</t>
        </r>
      </text>
    </comment>
    <comment ref="H296" authorId="0" shapeId="0" xr:uid="{3C7F2FA7-5126-4758-918C-6745F12CA1A3}">
      <text>
        <r>
          <rPr>
            <b/>
            <sz val="9"/>
            <color rgb="FF000000"/>
            <rFont val="돋움"/>
            <family val="3"/>
            <charset val="129"/>
          </rPr>
          <t>24.12.01 - 연차 3.5일 이월</t>
        </r>
      </text>
    </comment>
    <comment ref="H298" authorId="0" shapeId="0" xr:uid="{2CFF558B-3BDA-4EA7-9A25-D2A8AFF9AA0F}">
      <text>
        <r>
          <rPr>
            <b/>
            <sz val="9"/>
            <color rgb="FF000000"/>
            <rFont val="돋움"/>
            <family val="3"/>
            <charset val="129"/>
          </rPr>
          <t xml:space="preserve">20.12.09 - 연차 6일 이월
21.12.13 - 연차 8.5일 이월
</t>
        </r>
        <r>
          <rPr>
            <b/>
            <sz val="9"/>
            <color rgb="FF00FFFF"/>
            <rFont val="돋움"/>
            <family val="3"/>
            <charset val="129"/>
          </rPr>
          <t>22.10.31 - 연차 정산 8.5</t>
        </r>
        <r>
          <rPr>
            <b/>
            <sz val="9"/>
            <color rgb="FF000000"/>
            <rFont val="돋움"/>
            <family val="3"/>
            <charset val="129"/>
          </rPr>
          <t xml:space="preserve">
22.12.10 - 연차 -5 이월
23.12.10 - 연차 1일 이월
24.12.10 - 연차 5일 이월</t>
        </r>
      </text>
    </comment>
    <comment ref="H300" authorId="0" shapeId="0" xr:uid="{B8DA8383-31E7-4692-8AB1-FFC550EFB9CB}">
      <text>
        <r>
          <rPr>
            <b/>
            <sz val="9"/>
            <color rgb="FF000000"/>
            <rFont val="돋움"/>
            <family val="3"/>
            <charset val="129"/>
          </rPr>
          <t xml:space="preserve">21.12.13 - 연차 13일 이월
</t>
        </r>
        <r>
          <rPr>
            <b/>
            <sz val="9"/>
            <color rgb="FF00FFFF"/>
            <rFont val="돋움"/>
            <family val="3"/>
            <charset val="129"/>
          </rPr>
          <t>22.10.31 - 연차 정산 13</t>
        </r>
        <r>
          <rPr>
            <b/>
            <sz val="9"/>
            <color rgb="FF000000"/>
            <rFont val="돋움"/>
            <family val="3"/>
            <charset val="129"/>
          </rPr>
          <t xml:space="preserve">
22.12.11 - 연차 -12 이월
(10/31 연차 정산으로 인해 연차가 모자람)
23.12.11 - 연차 -13일 이월
24.12.11 - 연차 -8일 이월</t>
        </r>
      </text>
    </comment>
    <comment ref="H302" authorId="0" shapeId="0" xr:uid="{2D1E3ABC-9790-4157-A866-A36F9A615D4B}">
      <text>
        <r>
          <rPr>
            <b/>
            <sz val="9"/>
            <color rgb="FF000000"/>
            <rFont val="돋움"/>
            <family val="3"/>
            <charset val="129"/>
          </rPr>
          <t>24.12.14 - 연차 8일 이월</t>
        </r>
      </text>
    </comment>
    <comment ref="H310" authorId="0" shapeId="0" xr:uid="{4DD37842-4CCB-4CD7-9924-430D54F91E17}">
      <text>
        <r>
          <rPr>
            <b/>
            <sz val="9"/>
            <color rgb="FF000000"/>
            <rFont val="돋움"/>
            <family val="3"/>
            <charset val="129"/>
          </rPr>
          <t>24.12.19 - 연차 -1일 이월</t>
        </r>
      </text>
    </comment>
    <comment ref="H312" authorId="0" shapeId="0" xr:uid="{90DF98D9-535A-4DBB-BCF6-7D15E0BABDEB}">
      <text>
        <r>
          <rPr>
            <b/>
            <sz val="9"/>
            <color rgb="FF000000"/>
            <rFont val="돋움"/>
            <family val="3"/>
            <charset val="129"/>
          </rPr>
          <t>23.12.20 - 연차 -0.5일 이월
24.12.20 - 연차 1일 이월</t>
        </r>
      </text>
    </comment>
    <comment ref="H314" authorId="0" shapeId="0" xr:uid="{FCE7C289-A1B7-4D84-8DF0-D90CCDD77C85}">
      <text>
        <r>
          <rPr>
            <b/>
            <sz val="9"/>
            <color rgb="FF000000"/>
            <rFont val="돋움"/>
            <family val="3"/>
            <charset val="129"/>
          </rPr>
          <t xml:space="preserve">24.12.26 - 연차 0일 이월
</t>
        </r>
        <r>
          <rPr>
            <b/>
            <sz val="9"/>
            <color indexed="35"/>
            <rFont val="돋움"/>
            <family val="3"/>
            <charset val="129"/>
          </rPr>
          <t>25.12.01 - 연차 5일 정산</t>
        </r>
        <r>
          <rPr>
            <b/>
            <sz val="9"/>
            <color rgb="FF000000"/>
            <rFont val="돋움"/>
            <family val="3"/>
            <charset val="129"/>
          </rPr>
          <t xml:space="preserve">
</t>
        </r>
      </text>
    </comment>
    <comment ref="H316" authorId="0" shapeId="0" xr:uid="{93B9C221-6E57-4F3F-B0B0-17B4503B2129}">
      <text>
        <r>
          <rPr>
            <b/>
            <sz val="9"/>
            <color rgb="FF000000"/>
            <rFont val="돋움"/>
            <family val="3"/>
            <charset val="129"/>
          </rPr>
          <t xml:space="preserve">24.12.26 - 연차 9일 이월
</t>
        </r>
        <r>
          <rPr>
            <b/>
            <sz val="9"/>
            <color indexed="35"/>
            <rFont val="돋움"/>
            <family val="3"/>
            <charset val="129"/>
          </rPr>
          <t>25.12.01 - 연차 5일 정산</t>
        </r>
        <r>
          <rPr>
            <b/>
            <sz val="9"/>
            <color rgb="FF000000"/>
            <rFont val="돋움"/>
            <family val="3"/>
            <charset val="129"/>
          </rPr>
          <t xml:space="preserve">
</t>
        </r>
      </text>
    </comment>
    <comment ref="H318" authorId="0" shapeId="0" xr:uid="{CF3223D4-C4BD-4F46-9268-E714B3C8E1BA}">
      <text>
        <r>
          <rPr>
            <b/>
            <sz val="9"/>
            <color rgb="FF000000"/>
            <rFont val="돋움"/>
            <family val="3"/>
            <charset val="129"/>
          </rPr>
          <t xml:space="preserve">22.12.28 - 연차 2.5 일 이월
23.12.28 - 연차 1일 이월
24.12.28 - 연차 2.5일 이월
</t>
        </r>
      </text>
    </comment>
    <comment ref="H320" authorId="0" shapeId="0" xr:uid="{AF947EE0-8AA5-483D-B719-1D9EA9308E74}">
      <text>
        <r>
          <rPr>
            <b/>
            <sz val="9"/>
            <color rgb="FF000000"/>
            <rFont val="돋움"/>
            <family val="3"/>
            <charset val="129"/>
          </rPr>
          <t>24.12.29 - 연차 8일 이월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총무과장</author>
    <author>총무과강현구</author>
  </authors>
  <commentList>
    <comment ref="H6" authorId="0" shapeId="0" xr:uid="{4EA47E92-C570-4DD5-B2B1-2BEEF2C36F6E}">
      <text>
        <r>
          <rPr>
            <b/>
            <sz val="9"/>
            <color rgb="FF000000"/>
            <rFont val="돋움"/>
            <family val="3"/>
            <charset val="129"/>
          </rPr>
          <t>25.01.02 - 연차 1일 이월</t>
        </r>
      </text>
    </comment>
    <comment ref="H8" authorId="0" shapeId="0" xr:uid="{267F8615-4CFD-4326-9840-C372E1E0869B}">
      <text>
        <r>
          <rPr>
            <b/>
            <sz val="9"/>
            <color rgb="FF000000"/>
            <rFont val="돋움"/>
            <family val="3"/>
            <charset val="129"/>
          </rPr>
          <t xml:space="preserve">21.01.01- 18일 이월
22.01.01. - 연차 19일 이월
</t>
        </r>
        <r>
          <rPr>
            <b/>
            <sz val="9"/>
            <color rgb="FF00FFFF"/>
            <rFont val="돋움"/>
            <family val="3"/>
            <charset val="129"/>
          </rPr>
          <t>22.10.31 - 연차 정산 19</t>
        </r>
        <r>
          <rPr>
            <b/>
            <sz val="9"/>
            <color rgb="FF000000"/>
            <rFont val="돋움"/>
            <family val="3"/>
            <charset val="129"/>
          </rPr>
          <t xml:space="preserve">
23.01.02 - 연차 -6.5일 이월
24.01.02 - 연차 9일 이월
25.01.02 - 연차 6일 이월</t>
        </r>
      </text>
    </comment>
    <comment ref="H10" authorId="1" shapeId="0" xr:uid="{BDBF6125-8F3F-44FE-A671-DE538260D073}">
      <text>
        <r>
          <rPr>
            <b/>
            <sz val="9"/>
            <color rgb="FF000000"/>
            <rFont val="Tahoma"/>
            <family val="2"/>
          </rPr>
          <t xml:space="preserve">2020.01.01.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이월</t>
        </r>
        <r>
          <rPr>
            <b/>
            <sz val="9"/>
            <color rgb="FF000000"/>
            <rFont val="Tahoma"/>
            <family val="2"/>
          </rPr>
          <t xml:space="preserve"> 3.5</t>
        </r>
        <r>
          <rPr>
            <b/>
            <sz val="9"/>
            <color rgb="FF000000"/>
            <rFont val="돋움"/>
            <family val="3"/>
            <charset val="129"/>
          </rPr>
          <t xml:space="preserve">일
</t>
        </r>
        <r>
          <rPr>
            <b/>
            <sz val="9"/>
            <color rgb="FF000000"/>
            <rFont val="Tahoma"/>
            <family val="2"/>
          </rPr>
          <t xml:space="preserve">2021.01.01.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이월</t>
        </r>
        <r>
          <rPr>
            <b/>
            <sz val="9"/>
            <color rgb="FF000000"/>
            <rFont val="Tahoma"/>
            <family val="2"/>
          </rPr>
          <t xml:space="preserve"> 5.5</t>
        </r>
        <r>
          <rPr>
            <b/>
            <sz val="9"/>
            <color rgb="FF000000"/>
            <rFont val="돋움"/>
            <family val="3"/>
            <charset val="129"/>
          </rPr>
          <t xml:space="preserve">일
</t>
        </r>
        <r>
          <rPr>
            <b/>
            <sz val="9"/>
            <color rgb="FF000000"/>
            <rFont val="Tahoma"/>
            <family val="2"/>
          </rPr>
          <t xml:space="preserve">2022.01.01.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4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FFFF"/>
            <rFont val="맑은 고딕"/>
            <family val="3"/>
            <charset val="129"/>
          </rPr>
          <t>22.10.31 - 연차 정산 4</t>
        </r>
        <r>
          <rPr>
            <b/>
            <sz val="9"/>
            <color rgb="FF000000"/>
            <rFont val="돋움"/>
            <family val="3"/>
            <charset val="129"/>
          </rPr>
          <t xml:space="preserve">
</t>
        </r>
        <r>
          <rPr>
            <b/>
            <sz val="9"/>
            <color rgb="FF000000"/>
            <rFont val="맑은 고딕"/>
            <family val="3"/>
            <charset val="129"/>
          </rPr>
          <t>23.01.02 - 연차 -2일 이월
24.01.02 - 연차 4일 이월
25.01.02 - 연차 1.5일 이월</t>
        </r>
      </text>
    </comment>
    <comment ref="H12" authorId="0" shapeId="0" xr:uid="{6BCFB0C0-EDCB-4599-B397-3470A1026FF2}">
      <text>
        <r>
          <rPr>
            <b/>
            <sz val="9"/>
            <color rgb="FF000000"/>
            <rFont val="돋움"/>
            <family val="3"/>
            <charset val="129"/>
          </rPr>
          <t xml:space="preserve">22.01.06. - 연차 3.5 이월
</t>
        </r>
        <r>
          <rPr>
            <b/>
            <sz val="9"/>
            <color rgb="FF00FFFF"/>
            <rFont val="돋움"/>
            <family val="3"/>
            <charset val="129"/>
          </rPr>
          <t>22.10.31 - 연차 정산 3.5</t>
        </r>
        <r>
          <rPr>
            <b/>
            <sz val="9"/>
            <color rgb="FF000000"/>
            <rFont val="돋움"/>
            <family val="3"/>
            <charset val="129"/>
          </rPr>
          <t xml:space="preserve">
23.01.06 - 연차 -2 이월
24.01.06 - 연차 0.5 이월
25.01.06 - 연차 4 이월</t>
        </r>
      </text>
    </comment>
    <comment ref="H14" authorId="1" shapeId="0" xr:uid="{E23708D7-286B-4074-8042-259FBBD16B33}">
      <text>
        <r>
          <rPr>
            <b/>
            <sz val="9"/>
            <color rgb="FF000000"/>
            <rFont val="Tahoma"/>
            <family val="2"/>
          </rPr>
          <t xml:space="preserve">20.1.7 -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5.5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21.1.7 -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-1.5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22.01.06.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1.5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FFFF"/>
            <rFont val="맑은 고딕"/>
            <family val="3"/>
            <charset val="129"/>
          </rPr>
          <t xml:space="preserve">22.10.31 - 연차 정산 1.5
</t>
        </r>
        <r>
          <rPr>
            <b/>
            <sz val="9"/>
            <color rgb="FF000000"/>
            <rFont val="맑은 고딕"/>
            <family val="3"/>
            <charset val="129"/>
          </rPr>
          <t>23.01.07 - 연차 -3.5 이월
24.01.07 - 연차 0일 이월
25.01.08 - 연차 0.5일 이월</t>
        </r>
      </text>
    </comment>
    <comment ref="H18" authorId="1" shapeId="0" xr:uid="{7A6D118E-CB7D-4554-BF44-A70017D06C51}">
      <text>
        <r>
          <rPr>
            <b/>
            <sz val="9"/>
            <color rgb="FF000000"/>
            <rFont val="Tahoma"/>
            <family val="2"/>
          </rPr>
          <t xml:space="preserve">20.1.7 -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4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21.1.7 -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7.5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22.01.06.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1.5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FFFF"/>
            <rFont val="맑은 고딕"/>
            <family val="3"/>
            <charset val="129"/>
          </rPr>
          <t>22.10.31 - 연차 정산 1.5</t>
        </r>
        <r>
          <rPr>
            <b/>
            <sz val="9"/>
            <color rgb="FF000000"/>
            <rFont val="돋움"/>
            <family val="3"/>
            <charset val="129"/>
          </rPr>
          <t xml:space="preserve">
</t>
        </r>
        <r>
          <rPr>
            <b/>
            <sz val="9"/>
            <color rgb="FF000000"/>
            <rFont val="맑은 고딕"/>
            <family val="3"/>
            <charset val="129"/>
          </rPr>
          <t>23.01.07 - 연차 1 이월
24.01.07 - 연차 5.5개 이월
25.01.08 - 연차 0개 이월</t>
        </r>
      </text>
    </comment>
    <comment ref="H20" authorId="0" shapeId="0" xr:uid="{D1E3E216-9579-411F-A06E-D6F22B2224A1}">
      <text>
        <r>
          <rPr>
            <b/>
            <sz val="9"/>
            <color rgb="FF000000"/>
            <rFont val="돋움"/>
            <family val="3"/>
            <charset val="129"/>
          </rPr>
          <t>24.01.10 - 연차 3개 이월
25.01.10 - 연차 2개 이월</t>
        </r>
      </text>
    </comment>
    <comment ref="AO20" authorId="2" shapeId="0" xr:uid="{9F7C5175-DD3E-4C18-9C87-16884AC72B86}">
      <text>
        <r>
          <rPr>
            <b/>
            <sz val="9"/>
            <color indexed="81"/>
            <rFont val="돋움"/>
            <family val="3"/>
            <charset val="129"/>
          </rPr>
          <t>누락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건</t>
        </r>
      </text>
    </comment>
    <comment ref="H22" authorId="0" shapeId="0" xr:uid="{4E8C1E90-867E-42C6-A1EC-AB154A7B80A5}">
      <text>
        <r>
          <rPr>
            <b/>
            <sz val="9"/>
            <color rgb="FF000000"/>
            <rFont val="돋움"/>
            <family val="3"/>
            <charset val="129"/>
          </rPr>
          <t>23.01.11 - 연차 14 이월
24.01.11 - 연차 3일 이월
25.01.11 - 연차 7일 이월</t>
        </r>
      </text>
    </comment>
    <comment ref="H24" authorId="0" shapeId="0" xr:uid="{9C368DE1-8ED7-4F90-977F-DABA8C001E04}">
      <text>
        <r>
          <rPr>
            <b/>
            <sz val="9"/>
            <color rgb="FF000000"/>
            <rFont val="돋움"/>
            <family val="3"/>
            <charset val="129"/>
          </rPr>
          <t xml:space="preserve">22.01.15 - 연차 9.5 일 이월
</t>
        </r>
        <r>
          <rPr>
            <b/>
            <sz val="9"/>
            <color rgb="FF00FFFF"/>
            <rFont val="돋움"/>
            <family val="3"/>
            <charset val="129"/>
          </rPr>
          <t>22.10.31 - 연차 정산 9.5</t>
        </r>
        <r>
          <rPr>
            <b/>
            <sz val="9"/>
            <color rgb="FF000000"/>
            <rFont val="돋움"/>
            <family val="3"/>
            <charset val="129"/>
          </rPr>
          <t xml:space="preserve">
23.01.16 - 연차 -17일 이월
24.01.15 - 연차 -6.5일 이월
25.01.15 - 연차 5.5일 이월</t>
        </r>
      </text>
    </comment>
    <comment ref="B26" authorId="0" shapeId="0" xr:uid="{74D7E3AF-6A55-47A1-817F-44A56E47DD04}">
      <text>
        <r>
          <rPr>
            <b/>
            <sz val="9"/>
            <color rgb="FF000000"/>
            <rFont val="돋움"/>
            <family val="3"/>
            <charset val="129"/>
          </rPr>
          <t>박문자에서 박수련으로 개명</t>
        </r>
      </text>
    </comment>
    <comment ref="H26" authorId="0" shapeId="0" xr:uid="{F2398620-3520-4458-8EF7-F2848BE196BD}">
      <text>
        <r>
          <rPr>
            <b/>
            <sz val="9"/>
            <color rgb="FF000000"/>
            <rFont val="돋움"/>
            <family val="3"/>
            <charset val="129"/>
          </rPr>
          <t xml:space="preserve">22.1.15 - 연차 7.5 일 이월 
</t>
        </r>
        <r>
          <rPr>
            <b/>
            <sz val="9"/>
            <color rgb="FF00FFFF"/>
            <rFont val="돋움"/>
            <family val="3"/>
            <charset val="129"/>
          </rPr>
          <t>22.10.31 - 연차 정산 7.5</t>
        </r>
        <r>
          <rPr>
            <b/>
            <sz val="9"/>
            <color rgb="FF000000"/>
            <rFont val="돋움"/>
            <family val="3"/>
            <charset val="129"/>
          </rPr>
          <t xml:space="preserve">
23.01.15 - 연차 -16일 이월
24.01.15 - 연차 -5.5일 이월
25.01.15 - 연차 0.5일 이월</t>
        </r>
      </text>
    </comment>
    <comment ref="H28" authorId="0" shapeId="0" xr:uid="{A0AE76C7-D6E9-447B-9E49-1F9B2BE44AD6}">
      <text>
        <r>
          <rPr>
            <b/>
            <sz val="9"/>
            <color rgb="FF000000"/>
            <rFont val="돋움"/>
            <family val="3"/>
            <charset val="129"/>
          </rPr>
          <t xml:space="preserve">22.01.14 - 연차 4일 이월
</t>
        </r>
        <r>
          <rPr>
            <b/>
            <sz val="9"/>
            <color rgb="FF00FFFF"/>
            <rFont val="돋움"/>
            <family val="3"/>
            <charset val="129"/>
          </rPr>
          <t xml:space="preserve">22.10.31 - 연차 정산 4
</t>
        </r>
        <r>
          <rPr>
            <b/>
            <sz val="9"/>
            <color rgb="FF000000"/>
            <rFont val="돋움"/>
            <family val="3"/>
            <charset val="129"/>
          </rPr>
          <t>23.01.14 - 연차 4일 이월
24.01.13 - 연차 5일 이월
25.01.14 - 연차 0.5일 이월</t>
        </r>
      </text>
    </comment>
    <comment ref="H30" authorId="0" shapeId="0" xr:uid="{9757C338-C8AB-4CC9-8155-55CEF4CEFD1B}">
      <text>
        <r>
          <rPr>
            <b/>
            <sz val="9"/>
            <color rgb="FF000000"/>
            <rFont val="돋움"/>
            <family val="3"/>
            <charset val="129"/>
          </rPr>
          <t xml:space="preserve">21.01.13 - 연차 12.5 개 이월
22.01.13 - 연차 4 일 이월
</t>
        </r>
        <r>
          <rPr>
            <b/>
            <sz val="9"/>
            <color rgb="FF00FFFF"/>
            <rFont val="돋움"/>
            <family val="3"/>
            <charset val="129"/>
          </rPr>
          <t>22.10.31 - 연차 정산 4</t>
        </r>
        <r>
          <rPr>
            <b/>
            <sz val="9"/>
            <color rgb="FF000000"/>
            <rFont val="돋움"/>
            <family val="3"/>
            <charset val="129"/>
          </rPr>
          <t xml:space="preserve">
23.01.14 - 연차 2일 이월
24.01.13 - 연차 0일 이월
25.01.14 - 연차 3일 이월</t>
        </r>
      </text>
    </comment>
    <comment ref="H32" authorId="0" shapeId="0" xr:uid="{12CD79C0-6E76-445B-A88F-EBAD5188ED5D}">
      <text>
        <r>
          <rPr>
            <b/>
            <sz val="9"/>
            <color rgb="FF000000"/>
            <rFont val="돋움"/>
            <family val="3"/>
            <charset val="129"/>
          </rPr>
          <t xml:space="preserve">21.01.13 - 연차 21 개 이월
22.01.13 - 연차 20.75 일 이월
</t>
        </r>
        <r>
          <rPr>
            <b/>
            <sz val="9"/>
            <color rgb="FF00FFFF"/>
            <rFont val="돋움"/>
            <family val="3"/>
            <charset val="129"/>
          </rPr>
          <t>22.05.10 - 연차 정산 10개
22.10.31 - 연차 정산 10</t>
        </r>
        <r>
          <rPr>
            <b/>
            <sz val="9"/>
            <color rgb="FF000000"/>
            <rFont val="돋움"/>
            <family val="3"/>
            <charset val="129"/>
          </rPr>
          <t xml:space="preserve">
23.01.14 - 연차 4일 이월
</t>
        </r>
        <r>
          <rPr>
            <b/>
            <sz val="9"/>
            <color rgb="FF00FFFF"/>
            <rFont val="돋움"/>
            <family val="3"/>
            <charset val="129"/>
          </rPr>
          <t>24.05.07 - 연차 정산 13</t>
        </r>
        <r>
          <rPr>
            <b/>
            <sz val="9"/>
            <color rgb="FF000000"/>
            <rFont val="돋움"/>
            <family val="3"/>
            <charset val="129"/>
          </rPr>
          <t xml:space="preserve">
25.01.14 - 연차 8일 이월</t>
        </r>
      </text>
    </comment>
    <comment ref="Q33" authorId="2" shapeId="0" xr:uid="{4D168664-DF75-458A-B075-BBBD8DDAFD2B}">
      <text>
        <r>
          <rPr>
            <b/>
            <sz val="9"/>
            <color indexed="81"/>
            <rFont val="돋움"/>
            <family val="3"/>
            <charset val="129"/>
          </rPr>
          <t>결핵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연차
진단서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제출함</t>
        </r>
      </text>
    </comment>
    <comment ref="H34" authorId="0" shapeId="0" xr:uid="{D21BAAD4-DDF2-48E5-8D7B-035056A74FCE}">
      <text>
        <r>
          <rPr>
            <b/>
            <sz val="9"/>
            <color rgb="FF000000"/>
            <rFont val="돋움"/>
            <family val="3"/>
            <charset val="129"/>
          </rPr>
          <t>25.01.16 - 연차 9일 이월</t>
        </r>
      </text>
    </comment>
    <comment ref="H36" authorId="0" shapeId="0" xr:uid="{054B8184-FEAE-483E-81BC-9B4DA0DA02A4}">
      <text>
        <r>
          <rPr>
            <b/>
            <sz val="9"/>
            <color rgb="FF000000"/>
            <rFont val="돋움"/>
            <family val="3"/>
            <charset val="129"/>
          </rPr>
          <t>24.01.17 - 연차 4일 이월
25.01.17 - 연차 0일 이월</t>
        </r>
      </text>
    </comment>
    <comment ref="H40" authorId="0" shapeId="0" xr:uid="{C4FBF264-8061-4F53-87FD-E68984A9E16E}">
      <text>
        <r>
          <rPr>
            <b/>
            <sz val="9"/>
            <color rgb="FF000000"/>
            <rFont val="돋움"/>
            <family val="3"/>
            <charset val="129"/>
          </rPr>
          <t>22.1.27 - 연차 0.5 일 이월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b/>
            <sz val="9"/>
            <color rgb="FF00FFFF"/>
            <rFont val="돋움"/>
            <family val="3"/>
            <charset val="129"/>
          </rPr>
          <t>22.10.31 - 연차 정산 0.5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23.01.27 - 연차 -0.5 일 이월
24.01.27 - 연차 -2.5 일 이월
25.01.27 - 연차 -1일 이월</t>
        </r>
      </text>
    </comment>
    <comment ref="H42" authorId="0" shapeId="0" xr:uid="{9ECA876C-5094-4A96-9BF2-AD8B1EEA3815}">
      <text>
        <r>
          <rPr>
            <b/>
            <sz val="9"/>
            <color rgb="FF000000"/>
            <rFont val="돋움"/>
            <family val="3"/>
            <charset val="129"/>
          </rPr>
          <t>21.01.27 - 연차 -1일 이월
22.01.28 - 연차 -1일 이월
23.01.28 - 연차 5일 이월
24.01.28 - 연차 14일 이월
25.01.27 - 연차 16.5일 이월</t>
        </r>
      </text>
    </comment>
    <comment ref="H44" authorId="0" shapeId="0" xr:uid="{676A48A4-8791-4F47-828B-A68AC8D021CD}">
      <text>
        <r>
          <rPr>
            <b/>
            <sz val="9"/>
            <color rgb="FF000000"/>
            <rFont val="돋움"/>
            <family val="3"/>
            <charset val="129"/>
          </rPr>
          <t>25.02.03 - 연차 18일 이월</t>
        </r>
      </text>
    </comment>
    <comment ref="H46" authorId="0" shapeId="0" xr:uid="{18DE812C-20A9-4458-A28C-B62D650E91FD}">
      <text>
        <r>
          <rPr>
            <b/>
            <sz val="9"/>
            <color rgb="FF000000"/>
            <rFont val="돋움"/>
            <family val="3"/>
            <charset val="129"/>
          </rPr>
          <t xml:space="preserve">22.02.03 - 연차 14일 이월
</t>
        </r>
        <r>
          <rPr>
            <b/>
            <sz val="9"/>
            <color rgb="FF00FFFF"/>
            <rFont val="돋움"/>
            <family val="3"/>
            <charset val="129"/>
          </rPr>
          <t xml:space="preserve">22.10.31 - 연차 정산 14
</t>
        </r>
        <r>
          <rPr>
            <b/>
            <sz val="9"/>
            <color rgb="FF000000"/>
            <rFont val="돋움"/>
            <family val="3"/>
            <charset val="129"/>
          </rPr>
          <t>23.02.03 - 연차 5일 이월
24.02.03 - 연차 18일 이월
25.02.03 - 연차 12일 이월</t>
        </r>
      </text>
    </comment>
    <comment ref="H48" authorId="0" shapeId="0" xr:uid="{F8936A36-C9DB-4DD0-AE9C-2D5DDDFCB0B0}">
      <text>
        <r>
          <rPr>
            <b/>
            <sz val="9"/>
            <color rgb="FF000000"/>
            <rFont val="돋움"/>
            <family val="3"/>
            <charset val="129"/>
          </rPr>
          <t>24.02.03 - 연차 2일 이월
25.02.03 - 연차 10일 이월</t>
        </r>
      </text>
    </comment>
    <comment ref="H50" authorId="0" shapeId="0" xr:uid="{EDFA3ADB-234F-487C-81F2-DEB0FC40C42E}">
      <text>
        <r>
          <rPr>
            <b/>
            <sz val="9"/>
            <color rgb="FF000000"/>
            <rFont val="돋움"/>
            <family val="3"/>
            <charset val="129"/>
          </rPr>
          <t>25.02.14 - 연차 2일 이월</t>
        </r>
      </text>
    </comment>
    <comment ref="H52" authorId="0" shapeId="0" xr:uid="{A3441AEE-EE2F-4671-8B7F-F27AA1C571AE}">
      <text>
        <r>
          <rPr>
            <b/>
            <sz val="9"/>
            <color rgb="FF000000"/>
            <rFont val="돋움"/>
            <family val="3"/>
            <charset val="129"/>
          </rPr>
          <t>22.02.14 - 연차 7일 이월
23.02.14 - 연차 6일 이월
24.02.14 - 연차 2일 이월
25.02.14 - 연차 5일 이월</t>
        </r>
      </text>
    </comment>
    <comment ref="H56" authorId="0" shapeId="0" xr:uid="{1D4827DD-862D-4054-8E1D-833D09AC8E60}">
      <text>
        <r>
          <rPr>
            <b/>
            <sz val="9"/>
            <color rgb="FF000000"/>
            <rFont val="돋움"/>
            <family val="3"/>
            <charset val="129"/>
          </rPr>
          <t xml:space="preserve">21.02.17 - 연차 22일 이월
</t>
        </r>
        <r>
          <rPr>
            <b/>
            <sz val="9"/>
            <color rgb="FF3366FF"/>
            <rFont val="돋움"/>
            <family val="3"/>
            <charset val="129"/>
          </rPr>
          <t>21.5.3 - 정산 22개</t>
        </r>
        <r>
          <rPr>
            <b/>
            <sz val="9"/>
            <color rgb="FF000000"/>
            <rFont val="돋움"/>
            <family val="3"/>
            <charset val="129"/>
          </rPr>
          <t xml:space="preserve">
22.02.17 - 연차 15개 이월
</t>
        </r>
        <r>
          <rPr>
            <b/>
            <sz val="9"/>
            <color rgb="FF3366FF"/>
            <rFont val="돋움"/>
            <family val="3"/>
            <charset val="129"/>
          </rPr>
          <t>22.02.28 - 정산 15개</t>
        </r>
        <r>
          <rPr>
            <b/>
            <sz val="9"/>
            <color rgb="FF000000"/>
            <rFont val="돋움"/>
            <family val="3"/>
            <charset val="129"/>
          </rPr>
          <t xml:space="preserve">
</t>
        </r>
        <r>
          <rPr>
            <b/>
            <sz val="9"/>
            <color rgb="FF00FFFF"/>
            <rFont val="돋움"/>
            <family val="3"/>
            <charset val="129"/>
          </rPr>
          <t>23.02.09 - 정산 16개</t>
        </r>
        <r>
          <rPr>
            <b/>
            <sz val="9"/>
            <color rgb="FF000000"/>
            <rFont val="돋움"/>
            <family val="3"/>
            <charset val="129"/>
          </rPr>
          <t xml:space="preserve">
23.02.18 - 연차 0개 이월
24.02.18 - 연차 4개 이월
25.02.18 - 연차 18일 이월</t>
        </r>
      </text>
    </comment>
    <comment ref="H58" authorId="0" shapeId="0" xr:uid="{6002928A-B90F-468A-AE3D-BB8CABCB7D4B}">
      <text>
        <r>
          <rPr>
            <b/>
            <sz val="9"/>
            <color rgb="FF000000"/>
            <rFont val="돋움"/>
            <family val="3"/>
            <charset val="129"/>
          </rPr>
          <t xml:space="preserve">21.02.17 - 연차 10.5일 이월
22.02.17 - 연차 6개 이월
</t>
        </r>
        <r>
          <rPr>
            <b/>
            <sz val="9"/>
            <color rgb="FF00FFFF"/>
            <rFont val="돋움"/>
            <family val="3"/>
            <charset val="129"/>
          </rPr>
          <t>22.10.31 - 연차 정산 6</t>
        </r>
        <r>
          <rPr>
            <b/>
            <sz val="9"/>
            <color rgb="FF000000"/>
            <rFont val="돋움"/>
            <family val="3"/>
            <charset val="129"/>
          </rPr>
          <t xml:space="preserve">
23.02.18 - 연차 -3.5일 이월
24.02.18 - 연차 0일 이월
25.02.18 - 연차 3.5일 이월</t>
        </r>
      </text>
    </comment>
    <comment ref="C60" authorId="0" shapeId="0" xr:uid="{FE2E4912-0CAB-4C0A-877B-C0B04A040F36}">
      <text>
        <r>
          <rPr>
            <b/>
            <sz val="9"/>
            <color rgb="FF000000"/>
            <rFont val="돋움"/>
            <family val="3"/>
            <charset val="129"/>
          </rPr>
          <t>22.02.24 일급 계약직 입사
22.11.01 정규직 직원으로 전환함</t>
        </r>
      </text>
    </comment>
    <comment ref="H60" authorId="0" shapeId="0" xr:uid="{1427ABEF-53DF-413B-ADC0-2F44BE299FF8}">
      <text>
        <r>
          <rPr>
            <b/>
            <sz val="9"/>
            <color rgb="FF000000"/>
            <rFont val="돋움"/>
            <family val="3"/>
            <charset val="129"/>
          </rPr>
          <t>24.02.24 - 연차 -2일 이월
25.02.24 - 연차 1.5일 이월</t>
        </r>
      </text>
    </comment>
    <comment ref="H62" authorId="0" shapeId="0" xr:uid="{84C3F45C-E45E-45E7-B114-F6E230B95195}">
      <text>
        <r>
          <rPr>
            <b/>
            <sz val="9"/>
            <color rgb="FF000000"/>
            <rFont val="돋움"/>
            <family val="3"/>
            <charset val="129"/>
          </rPr>
          <t>24.03.02 - 연차 -6일 이월
25.03.02 - 연차 3일 이월</t>
        </r>
      </text>
    </comment>
    <comment ref="H64" authorId="0" shapeId="0" xr:uid="{79412A96-3AE9-4A74-BBFE-3D19A130F0CE}">
      <text>
        <r>
          <rPr>
            <b/>
            <sz val="9"/>
            <color rgb="FF000000"/>
            <rFont val="돋움"/>
            <family val="3"/>
            <charset val="129"/>
          </rPr>
          <t>23.3.2 - 연차 2개 이월
24.03.02 - 연차 2.5일 이월
25.03.02 - 연차 2.5일 이월</t>
        </r>
      </text>
    </comment>
    <comment ref="H68" authorId="0" shapeId="0" xr:uid="{4C7581E4-17AE-4D72-86AA-26251F1DD344}">
      <text>
        <r>
          <rPr>
            <b/>
            <sz val="9"/>
            <color rgb="FF000000"/>
            <rFont val="돋움"/>
            <family val="3"/>
            <charset val="129"/>
          </rPr>
          <t>24.03.04 - 연차 -1일 이월
25.03.04 - 연차 1.5일 이월</t>
        </r>
      </text>
    </comment>
    <comment ref="H72" authorId="1" shapeId="0" xr:uid="{DD08E726-B104-44A5-B59A-380627D24776}">
      <text>
        <r>
          <rPr>
            <b/>
            <sz val="9"/>
            <color rgb="FF000000"/>
            <rFont val="Tahoma"/>
            <family val="2"/>
          </rPr>
          <t>20.03.03 - 11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이월</t>
        </r>
        <r>
          <rPr>
            <b/>
            <sz val="9"/>
            <color rgb="FF000000"/>
            <rFont val="Tahoma"/>
            <family val="2"/>
          </rPr>
          <t xml:space="preserve"> 
21.03.04 - 7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>22.03.03 - 23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FFFF"/>
            <rFont val="맑은 고딕"/>
            <family val="3"/>
            <charset val="129"/>
          </rPr>
          <t>22.10.31 - 연차 정산 23</t>
        </r>
        <r>
          <rPr>
            <b/>
            <sz val="9"/>
            <color rgb="FF000000"/>
            <rFont val="돋움"/>
            <family val="3"/>
            <charset val="129"/>
          </rPr>
          <t xml:space="preserve">
</t>
        </r>
        <r>
          <rPr>
            <b/>
            <sz val="9"/>
            <color rgb="FF000000"/>
            <rFont val="맑은 고딕"/>
            <family val="3"/>
            <charset val="129"/>
          </rPr>
          <t>23.03.05 - 연차 -22일 이월
24.03.05 - 연차 -8일 이월
25.03.05 - 연차 1.5일이월</t>
        </r>
      </text>
    </comment>
    <comment ref="H74" authorId="0" shapeId="0" xr:uid="{BC349970-4EEC-4899-BE92-66170ECBF177}">
      <text>
        <r>
          <rPr>
            <b/>
            <sz val="9"/>
            <color rgb="FF000000"/>
            <rFont val="돋움"/>
            <family val="3"/>
            <charset val="129"/>
          </rPr>
          <t>24.03.07 - 연차 9일 이월
24.03.07 - 연차 10일 이월</t>
        </r>
      </text>
    </comment>
    <comment ref="H76" authorId="0" shapeId="0" xr:uid="{ED5B6AB5-D27C-489C-8401-D241DA3E1E85}">
      <text>
        <r>
          <rPr>
            <b/>
            <sz val="9"/>
            <color rgb="FF000000"/>
            <rFont val="돋움"/>
            <family val="3"/>
            <charset val="129"/>
          </rPr>
          <t xml:space="preserve">23.03.08 - 연차 9일 이월
24.03.08 - 연차 12일 이월
25.03.08 - 연차 -0.5일 이월
</t>
        </r>
      </text>
    </comment>
    <comment ref="H80" authorId="0" shapeId="0" xr:uid="{B1E36E4B-198D-483B-81CA-F1B02BCC1D75}">
      <text>
        <r>
          <rPr>
            <b/>
            <sz val="9"/>
            <color rgb="FF000000"/>
            <rFont val="돋움"/>
            <family val="3"/>
            <charset val="129"/>
          </rPr>
          <t>23.03.13 - 연차 4일 이월
24.03.12 - 연차 4.5일 이월
25.03.12 - 연차 11.5일 이월</t>
        </r>
      </text>
    </comment>
    <comment ref="H82" authorId="0" shapeId="0" xr:uid="{722FBCAB-3127-449C-B4D7-A37412A9D62D}">
      <text>
        <r>
          <rPr>
            <b/>
            <sz val="9"/>
            <color rgb="FF000000"/>
            <rFont val="돋움"/>
            <family val="3"/>
            <charset val="129"/>
          </rPr>
          <t>24.03.14 - 연차 1일 이월
25.03.15 - 연차 0일 이월</t>
        </r>
      </text>
    </comment>
    <comment ref="H84" authorId="0" shapeId="0" xr:uid="{835FF0CA-333A-467C-A669-685FAE10CB26}">
      <text>
        <r>
          <rPr>
            <b/>
            <sz val="9"/>
            <color rgb="FF000000"/>
            <rFont val="돋움"/>
            <family val="3"/>
            <charset val="129"/>
          </rPr>
          <t>23.03.15 - 연차 -11일 이월
24.03.15 - 연차 -2일 이월
25.03.15 - 연차 5일 이월</t>
        </r>
      </text>
    </comment>
    <comment ref="H86" authorId="0" shapeId="0" xr:uid="{05572BAE-C7FF-4CAD-AB1A-68D8923007DF}">
      <text>
        <r>
          <rPr>
            <b/>
            <sz val="9"/>
            <color rgb="FF000000"/>
            <rFont val="돋움"/>
            <family val="3"/>
            <charset val="129"/>
          </rPr>
          <t xml:space="preserve">22.3.16 - 연차 5일 이월
</t>
        </r>
        <r>
          <rPr>
            <b/>
            <sz val="9"/>
            <color rgb="FF00FFFF"/>
            <rFont val="돋움"/>
            <family val="3"/>
            <charset val="129"/>
          </rPr>
          <t>22.10.31 - 연차 정산 5</t>
        </r>
        <r>
          <rPr>
            <b/>
            <sz val="9"/>
            <color rgb="FF000000"/>
            <rFont val="돋움"/>
            <family val="3"/>
            <charset val="129"/>
          </rPr>
          <t xml:space="preserve">
23.3.16 - 연차 3.5일 이월
24.03.16 - 연차 15일 이월
25.03.16 - 연차 14.5일 이월</t>
        </r>
      </text>
    </comment>
    <comment ref="H88" authorId="0" shapeId="0" xr:uid="{8C428C20-D325-47AB-B7A0-BD62F5031D0E}">
      <text>
        <r>
          <rPr>
            <b/>
            <sz val="9"/>
            <color rgb="FF000000"/>
            <rFont val="돋움"/>
            <family val="3"/>
            <charset val="129"/>
          </rPr>
          <t>24.03.16 - 연차 -0.5일 이월
25.03.16 - 연차 0일 이월</t>
        </r>
      </text>
    </comment>
    <comment ref="H90" authorId="0" shapeId="0" xr:uid="{A3F02D3D-5DEF-45E7-99DF-53A5AB07E40F}">
      <text>
        <r>
          <rPr>
            <b/>
            <sz val="9"/>
            <color rgb="FF000000"/>
            <rFont val="돋움"/>
            <family val="3"/>
            <charset val="129"/>
          </rPr>
          <t xml:space="preserve">22.3.16 - 연차 6.5일 이월
</t>
        </r>
        <r>
          <rPr>
            <b/>
            <sz val="9"/>
            <color rgb="FF00FFFF"/>
            <rFont val="돋움"/>
            <family val="3"/>
            <charset val="129"/>
          </rPr>
          <t>22.10.31 - 연차 정산 6.5</t>
        </r>
        <r>
          <rPr>
            <b/>
            <sz val="9"/>
            <color rgb="FF000000"/>
            <rFont val="돋움"/>
            <family val="3"/>
            <charset val="129"/>
          </rPr>
          <t xml:space="preserve">
23.3.16 - 연차 0일 이월
24.03.16 - 연차 5일 이월
25.03.16 - 연차 9일 이월
</t>
        </r>
        <r>
          <rPr>
            <b/>
            <sz val="9"/>
            <color indexed="35"/>
            <rFont val="돋움"/>
            <family val="3"/>
            <charset val="129"/>
          </rPr>
          <t>25.03.26 - 연차 정산 9</t>
        </r>
        <r>
          <rPr>
            <b/>
            <sz val="9"/>
            <color rgb="FF000000"/>
            <rFont val="돋움"/>
            <family val="3"/>
            <charset val="129"/>
          </rPr>
          <t xml:space="preserve">
</t>
        </r>
      </text>
    </comment>
    <comment ref="H94" authorId="1" shapeId="0" xr:uid="{A808A001-DC7A-4966-B82F-2E371116B788}">
      <text>
        <r>
          <rPr>
            <b/>
            <sz val="9"/>
            <color indexed="81"/>
            <rFont val="돋움"/>
            <family val="3"/>
            <charset val="129"/>
          </rPr>
          <t xml:space="preserve">25.07.01 - 계약직(5시간근무)에서 정규직(8시간)으로 변경됨.
              25.07.01 기준 14일(5시간)남음.
              14일*5시간 = 70시간
              70시간/8시간 = 8.75일(8.5일+2시간) 9월 월급으로 2시간 정산함
</t>
        </r>
      </text>
    </comment>
    <comment ref="H96" authorId="0" shapeId="0" xr:uid="{1A31FF5C-0590-49CF-BEBA-D9FD5C6EE0A7}">
      <text>
        <r>
          <rPr>
            <b/>
            <sz val="9"/>
            <color rgb="FF000000"/>
            <rFont val="돋움"/>
            <family val="3"/>
            <charset val="129"/>
          </rPr>
          <t>23.03.22 - 연차 4일 이월
24.03.22 - 연차 6일 이월
25.03.2 - 연차 4일 이월</t>
        </r>
      </text>
    </comment>
    <comment ref="H98" authorId="0" shapeId="0" xr:uid="{64C9E166-50B1-4667-A5DE-B67901EF62F2}">
      <text>
        <r>
          <rPr>
            <b/>
            <sz val="9"/>
            <color rgb="FF000000"/>
            <rFont val="돋움"/>
            <family val="3"/>
            <charset val="129"/>
          </rPr>
          <t>23.03.22 - 연차 0일 이월
24.03.22 - 연차 2일 이월
25.03.22 - 연차 1일 이월</t>
        </r>
      </text>
    </comment>
    <comment ref="H100" authorId="0" shapeId="0" xr:uid="{612EA104-86F1-40ED-B73A-5D9C9D0DA71B}">
      <text>
        <r>
          <rPr>
            <b/>
            <sz val="9"/>
            <color rgb="FF000000"/>
            <rFont val="돋움"/>
            <family val="3"/>
            <charset val="129"/>
          </rPr>
          <t>23.03.22 - 연차 2일 이월
24.03.22 - 연차 2일 이월
25.03.22 - 연차 6일 이월</t>
        </r>
      </text>
    </comment>
    <comment ref="H102" authorId="1" shapeId="0" xr:uid="{A16E7AE2-2741-40C6-9085-7F53CEC3DC29}">
      <text>
        <r>
          <rPr>
            <b/>
            <sz val="9"/>
            <color indexed="81"/>
            <rFont val="돋움"/>
            <family val="3"/>
            <charset val="129"/>
          </rPr>
          <t>25.03.23 - 연차 6일 이월</t>
        </r>
      </text>
    </comment>
    <comment ref="H104" authorId="0" shapeId="0" xr:uid="{83D65C59-D8A9-415D-9326-C893BE6DA0B8}">
      <text>
        <r>
          <rPr>
            <b/>
            <sz val="9"/>
            <color rgb="FF000000"/>
            <rFont val="돋움"/>
            <family val="3"/>
            <charset val="129"/>
          </rPr>
          <t>24.03.25 - 연차 1일 이월
25.03.25 - 연차 2일 이월</t>
        </r>
      </text>
    </comment>
    <comment ref="H106" authorId="0" shapeId="0" xr:uid="{1AA36B5D-6519-4EBA-B64A-818EAFD6B55C}">
      <text>
        <r>
          <rPr>
            <b/>
            <sz val="9"/>
            <color rgb="FF000000"/>
            <rFont val="돋움"/>
            <family val="3"/>
            <charset val="129"/>
          </rPr>
          <t xml:space="preserve">21.03.24 - 연차 9일 이월
22.03.25 - 연차 10일 이월
</t>
        </r>
        <r>
          <rPr>
            <b/>
            <sz val="9"/>
            <color rgb="FF00FFFF"/>
            <rFont val="돋움"/>
            <family val="3"/>
            <charset val="129"/>
          </rPr>
          <t xml:space="preserve">22.10.31 - 연차 정산 10
</t>
        </r>
        <r>
          <rPr>
            <b/>
            <sz val="9"/>
            <color rgb="FF000000"/>
            <rFont val="돋움"/>
            <family val="3"/>
            <charset val="129"/>
          </rPr>
          <t>23.03.24 - 연차 -4일 이월
24.03.25 - 연차 0일 이월
25.03.25 - 연차 0.5일 이월</t>
        </r>
      </text>
    </comment>
    <comment ref="H108" authorId="0" shapeId="0" xr:uid="{9F6F0457-1AE0-4BE4-9A00-53F592263593}">
      <text>
        <r>
          <rPr>
            <b/>
            <sz val="9"/>
            <color rgb="FF000000"/>
            <rFont val="돋움"/>
            <family val="3"/>
            <charset val="129"/>
          </rPr>
          <t xml:space="preserve">21.03.24 - 연차 15일 이월
22.03.25 - 연차 19일 이월
</t>
        </r>
        <r>
          <rPr>
            <b/>
            <sz val="9"/>
            <color rgb="FF00FFFF"/>
            <rFont val="돋움"/>
            <family val="3"/>
            <charset val="129"/>
          </rPr>
          <t xml:space="preserve">22.10.31 - 연차 정산 19
</t>
        </r>
        <r>
          <rPr>
            <b/>
            <sz val="9"/>
            <color rgb="FF000000"/>
            <rFont val="돋움"/>
            <family val="3"/>
            <charset val="129"/>
          </rPr>
          <t>23.03.24 - 연차 3일 이월
24.03.25 - 연차 2일 이월
25.03.25 - 연차 6일 이월</t>
        </r>
      </text>
    </comment>
    <comment ref="H112" authorId="0" shapeId="0" xr:uid="{C95B0E28-C7D2-4365-92D3-48ECCBC10523}">
      <text>
        <r>
          <rPr>
            <b/>
            <sz val="9"/>
            <color rgb="FF000000"/>
            <rFont val="돋움"/>
            <family val="3"/>
            <charset val="129"/>
          </rPr>
          <t xml:space="preserve">21.03.28 - 연차 13.5일 이월
22.03.29 - 연차 20.5일 이월
</t>
        </r>
        <r>
          <rPr>
            <b/>
            <sz val="9"/>
            <color rgb="FF00FFFF"/>
            <rFont val="돋움"/>
            <family val="3"/>
            <charset val="129"/>
          </rPr>
          <t xml:space="preserve">22.10.31 - 연차 정산 20.5
</t>
        </r>
        <r>
          <rPr>
            <b/>
            <sz val="9"/>
            <color rgb="FF000000"/>
            <rFont val="돋움"/>
            <family val="3"/>
            <charset val="129"/>
          </rPr>
          <t>23.03.29 - 연차 4일 이월
24.03.29 - 연차 -1일 이월
25.03.29 - 연차 2일 이월</t>
        </r>
      </text>
    </comment>
    <comment ref="H114" authorId="1" shapeId="0" xr:uid="{6C3588CB-5823-4FDB-BC94-C00677031ED5}">
      <text>
        <r>
          <rPr>
            <b/>
            <sz val="9"/>
            <color indexed="81"/>
            <rFont val="돋움"/>
            <family val="3"/>
            <charset val="129"/>
          </rPr>
          <t>25.04.03 - 연차 4.5일 이월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16" authorId="0" shapeId="0" xr:uid="{48A03D79-5DA4-4497-A3C3-051494C71396}">
      <text>
        <r>
          <rPr>
            <b/>
            <sz val="9"/>
            <color rgb="FF000000"/>
            <rFont val="돋움"/>
            <family val="3"/>
            <charset val="129"/>
          </rPr>
          <t xml:space="preserve">22.04.01 - 연차 15.5일 이월
</t>
        </r>
        <r>
          <rPr>
            <b/>
            <sz val="9"/>
            <color rgb="FF00FFFF"/>
            <rFont val="돋움"/>
            <family val="3"/>
            <charset val="129"/>
          </rPr>
          <t>22.10.31 - 연차 정산 15.5</t>
        </r>
        <r>
          <rPr>
            <b/>
            <sz val="9"/>
            <color rgb="FF000000"/>
            <rFont val="돋움"/>
            <family val="3"/>
            <charset val="129"/>
          </rPr>
          <t xml:space="preserve">
23.04.01 - 연차 -7일 이월
24.04.01 - 연차 -1일 이월
25.04.01 - 연차 8일 이월</t>
        </r>
      </text>
    </comment>
    <comment ref="H120" authorId="0" shapeId="0" xr:uid="{AD42CE57-8A3C-41D6-A5BC-D3562A45782F}">
      <text>
        <r>
          <rPr>
            <b/>
            <sz val="9"/>
            <color rgb="FF000000"/>
            <rFont val="돋움"/>
            <family val="3"/>
            <charset val="129"/>
          </rPr>
          <t>21.03.31 - 연차 2일 이월
22.04.01 - 연차 0일 이월
23.04.01 - 연차 16일 이월
24.04.01 - 연차 14일 이월
25.04.01 - 연차 0.5일 이월</t>
        </r>
      </text>
    </comment>
    <comment ref="C122" authorId="0" shapeId="0" xr:uid="{511CE7DA-99DA-405D-A2DE-CF287AD9350E}">
      <text>
        <r>
          <rPr>
            <b/>
            <sz val="9"/>
            <color rgb="FF000000"/>
            <rFont val="돋움"/>
            <family val="3"/>
            <charset val="129"/>
          </rPr>
          <t xml:space="preserve">22.02.03 알바(4시간) 
22.04.01 총무과 파트 타임 부서 전환
(휴가현황에서 22.04.01 입사일 적용)
</t>
        </r>
      </text>
    </comment>
    <comment ref="H122" authorId="0" shapeId="0" xr:uid="{1EA9DE16-89DA-45B8-A3DD-6EA97B488414}">
      <text>
        <r>
          <rPr>
            <b/>
            <sz val="9"/>
            <color rgb="FF000000"/>
            <rFont val="돋움"/>
            <family val="3"/>
            <charset val="129"/>
          </rPr>
          <t>24.04.01 - 연차 -1일 이월
25.04.01 - 연차 -1일 이월</t>
        </r>
      </text>
    </comment>
    <comment ref="H124" authorId="1" shapeId="0" xr:uid="{57F87B78-F5DD-48F4-8275-63743268E4C9}">
      <text>
        <r>
          <rPr>
            <b/>
            <sz val="9"/>
            <color rgb="FF000000"/>
            <rFont val="Tahoma"/>
            <family val="2"/>
          </rPr>
          <t xml:space="preserve">20.04.09 -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10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21.04.09 -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15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FF"/>
            <rFont val="맑은 고딕"/>
            <family val="3"/>
            <charset val="129"/>
          </rPr>
          <t xml:space="preserve">21.5.3 - 연차정산 15개
22.04.08 - 연차 정산 8.5일
23.03.28 - 연차 정산 9일
</t>
        </r>
        <r>
          <rPr>
            <b/>
            <sz val="9"/>
            <color rgb="FF000000"/>
            <rFont val="맑은 고딕"/>
            <family val="3"/>
            <charset val="129"/>
          </rPr>
          <t>23.04.09 - 연차 0개 이월
24.04.09 - 연차 5일 이월
25.04.09 - 연차 10일 이월</t>
        </r>
      </text>
    </comment>
    <comment ref="H126" authorId="1" shapeId="0" xr:uid="{7A71AE1D-CAF0-4BA9-83FA-3D07BC14FC52}">
      <text>
        <r>
          <rPr>
            <b/>
            <sz val="9"/>
            <color rgb="FF000000"/>
            <rFont val="Tahoma"/>
            <family val="2"/>
          </rPr>
          <t xml:space="preserve">19.4.9 -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15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20.4.9 -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11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21.4.9 -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24.5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FF"/>
            <rFont val="맑은 고딕"/>
            <family val="3"/>
            <charset val="129"/>
          </rPr>
          <t>21.5.3 - 연차정산 20개</t>
        </r>
        <r>
          <rPr>
            <b/>
            <sz val="9"/>
            <color rgb="FF000000"/>
            <rFont val="돋움"/>
            <family val="3"/>
            <charset val="129"/>
          </rPr>
          <t xml:space="preserve">
</t>
        </r>
        <r>
          <rPr>
            <b/>
            <sz val="9"/>
            <color rgb="FF000000"/>
            <rFont val="Tahoma"/>
            <family val="2"/>
          </rPr>
          <t xml:space="preserve">22.4.11 -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13.5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FFFF"/>
            <rFont val="맑은 고딕"/>
            <family val="3"/>
            <charset val="129"/>
          </rPr>
          <t xml:space="preserve">22.10.31 - 연차 정산 13.5
</t>
        </r>
        <r>
          <rPr>
            <b/>
            <sz val="9"/>
            <color rgb="FF000000"/>
            <rFont val="맑은 고딕"/>
            <family val="3"/>
            <charset val="129"/>
          </rPr>
          <t>23.04.11 - 연차 7개 이월
24.04.09 - 연차 12일 이월
25.04.10 - 연차 11일 이월</t>
        </r>
      </text>
    </comment>
    <comment ref="H128" authorId="1" shapeId="0" xr:uid="{73828999-ADEB-4508-BD0A-34D14CAFC358}">
      <text>
        <r>
          <rPr>
            <b/>
            <sz val="9"/>
            <color rgb="FF000000"/>
            <rFont val="Tahoma"/>
            <family val="2"/>
          </rPr>
          <t xml:space="preserve">19.4.9 -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16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20.4.9 -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31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21.4.9 -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36.5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21.5.3 - </t>
        </r>
        <r>
          <rPr>
            <b/>
            <sz val="9"/>
            <color rgb="FF000000"/>
            <rFont val="돋움"/>
            <family val="3"/>
            <charset val="129"/>
          </rPr>
          <t>연차정산</t>
        </r>
        <r>
          <rPr>
            <b/>
            <sz val="9"/>
            <color rgb="FF000000"/>
            <rFont val="Tahoma"/>
            <family val="2"/>
          </rPr>
          <t xml:space="preserve"> 20</t>
        </r>
        <r>
          <rPr>
            <b/>
            <sz val="9"/>
            <color rgb="FF000000"/>
            <rFont val="돋움"/>
            <family val="3"/>
            <charset val="129"/>
          </rPr>
          <t xml:space="preserve">개
</t>
        </r>
        <r>
          <rPr>
            <b/>
            <sz val="9"/>
            <color rgb="FF000000"/>
            <rFont val="Tahoma"/>
            <family val="2"/>
          </rPr>
          <t xml:space="preserve">22.4.11 -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1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FFFF"/>
            <rFont val="맑은 고딕"/>
            <family val="3"/>
            <charset val="129"/>
          </rPr>
          <t xml:space="preserve">22.10.31 - 연차 정산 1
</t>
        </r>
        <r>
          <rPr>
            <b/>
            <sz val="9"/>
            <color rgb="FF000000"/>
            <rFont val="맑은 고딕"/>
            <family val="3"/>
            <charset val="129"/>
          </rPr>
          <t>23.4.11 - 연차 5일 이월
24.04.09 - 연차 8일 이월
25.04.10 - 연차 9일 이월</t>
        </r>
      </text>
    </comment>
    <comment ref="H130" authorId="1" shapeId="0" xr:uid="{0AD48F81-2D82-44ED-806F-74C2D3B10981}">
      <text>
        <r>
          <rPr>
            <b/>
            <sz val="9"/>
            <color rgb="FF000000"/>
            <rFont val="Tahoma"/>
            <family val="2"/>
          </rPr>
          <t xml:space="preserve">19.4.9 -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-3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20.4.9 -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-5.5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21.4.9 -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0
22.4.11 -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-6.5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23.4.11 -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10.5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24.04.09 -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-1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25.04.10 -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 * 10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>(4</t>
        </r>
        <r>
          <rPr>
            <b/>
            <sz val="9"/>
            <color rgb="FF000000"/>
            <rFont val="돋움"/>
            <family val="3"/>
            <charset val="129"/>
          </rPr>
          <t>시간</t>
        </r>
        <r>
          <rPr>
            <b/>
            <sz val="9"/>
            <color rgb="FF000000"/>
            <rFont val="Tahoma"/>
            <family val="2"/>
          </rPr>
          <t xml:space="preserve">) </t>
        </r>
        <r>
          <rPr>
            <b/>
            <sz val="9"/>
            <color rgb="FF000000"/>
            <rFont val="돋움"/>
            <family val="3"/>
            <charset val="129"/>
          </rPr>
          <t>이월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예정이었으나</t>
        </r>
        <r>
          <rPr>
            <b/>
            <sz val="9"/>
            <color rgb="FF000000"/>
            <rFont val="Tahoma"/>
            <family val="2"/>
          </rPr>
          <t xml:space="preserve"> 5/1 40</t>
        </r>
        <r>
          <rPr>
            <b/>
            <sz val="9"/>
            <color rgb="FF000000"/>
            <rFont val="돋움"/>
            <family val="3"/>
            <charset val="129"/>
          </rPr>
          <t>시간으로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변경으로</t>
        </r>
        <r>
          <rPr>
            <b/>
            <sz val="9"/>
            <color rgb="FF000000"/>
            <rFont val="Tahoma"/>
            <family val="2"/>
          </rPr>
          <t xml:space="preserve"> 
    </t>
        </r>
        <r>
          <rPr>
            <b/>
            <sz val="9"/>
            <color rgb="FF000000"/>
            <rFont val="돋움"/>
            <family val="3"/>
            <charset val="129"/>
          </rPr>
          <t>인해</t>
        </r>
        <r>
          <rPr>
            <b/>
            <sz val="9"/>
            <color rgb="FF000000"/>
            <rFont val="Tahoma"/>
            <family val="2"/>
          </rPr>
          <t xml:space="preserve"> 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>(8</t>
        </r>
        <r>
          <rPr>
            <b/>
            <sz val="9"/>
            <color rgb="FF000000"/>
            <rFont val="돋움"/>
            <family val="3"/>
            <charset val="129"/>
          </rPr>
          <t>시간</t>
        </r>
        <r>
          <rPr>
            <b/>
            <sz val="9"/>
            <color rgb="FF000000"/>
            <rFont val="Tahoma"/>
            <family val="2"/>
          </rPr>
          <t xml:space="preserve">) </t>
        </r>
        <r>
          <rPr>
            <b/>
            <sz val="9"/>
            <color rgb="FF000000"/>
            <rFont val="돋움"/>
            <family val="3"/>
            <charset val="129"/>
          </rPr>
          <t>이월함</t>
        </r>
      </text>
    </comment>
    <comment ref="H132" authorId="1" shapeId="0" xr:uid="{D2DBD29A-C0F2-4765-BF63-1050C0A43AE6}">
      <text>
        <r>
          <rPr>
            <b/>
            <sz val="9"/>
            <color rgb="FF000000"/>
            <rFont val="Tahoma"/>
            <family val="2"/>
          </rPr>
          <t xml:space="preserve">19.4.9 -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-7.5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20.4.9 -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-1.5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21.4.9 -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4.5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22.4.11 -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-3 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23.4.11 -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0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24.04.09 -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0.5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25.04.10 -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0.5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이월</t>
        </r>
      </text>
    </comment>
    <comment ref="B134" authorId="0" shapeId="0" xr:uid="{8CFCAADD-F445-4816-90B3-4792807A5CBB}">
      <text>
        <r>
          <rPr>
            <b/>
            <sz val="9"/>
            <color rgb="FF000000"/>
            <rFont val="돋움"/>
            <family val="3"/>
            <charset val="129"/>
          </rPr>
          <t>육아휴직 1년
2021.03.01~2022.02.28</t>
        </r>
      </text>
    </comment>
    <comment ref="H134" authorId="1" shapeId="0" xr:uid="{29E575C2-37DF-4D3A-8F20-4A5678D63E96}">
      <text>
        <r>
          <rPr>
            <b/>
            <sz val="9"/>
            <color rgb="FF000000"/>
            <rFont val="Tahoma"/>
            <family val="2"/>
          </rPr>
          <t xml:space="preserve">19.4.9 -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4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20.4.9 -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6.5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21.4.9 -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13.5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22.4.11 -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23.5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FFFF"/>
            <rFont val="맑은 고딕"/>
            <family val="3"/>
            <charset val="129"/>
          </rPr>
          <t>22.10.31 - 연차 정산 23.5</t>
        </r>
        <r>
          <rPr>
            <b/>
            <sz val="9"/>
            <color rgb="FF000000"/>
            <rFont val="돋움"/>
            <family val="3"/>
            <charset val="129"/>
          </rPr>
          <t xml:space="preserve">
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23.4.11 -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0 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24.04.09 -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25.04.10 -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3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이월</t>
        </r>
      </text>
    </comment>
    <comment ref="H136" authorId="1" shapeId="0" xr:uid="{6315A7B9-12D8-4144-B11A-3054C0DA85F3}">
      <text>
        <r>
          <rPr>
            <b/>
            <sz val="9"/>
            <color rgb="FF000000"/>
            <rFont val="Tahoma"/>
            <family val="2"/>
          </rPr>
          <t xml:space="preserve">19.4.9 -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1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20.4.9 -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-8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21.4.9 -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2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22.4.11 -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2.5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FFFF"/>
            <rFont val="맑은 고딕"/>
            <family val="3"/>
            <charset val="129"/>
          </rPr>
          <t>22.10.31 - 연차 정산 2.5</t>
        </r>
        <r>
          <rPr>
            <b/>
            <sz val="9"/>
            <color rgb="FF000000"/>
            <rFont val="돋움"/>
            <family val="3"/>
            <charset val="129"/>
          </rPr>
          <t xml:space="preserve">
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23.4.11 -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-1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24.04.09 -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1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25.04.10 -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2.5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이월</t>
        </r>
      </text>
    </comment>
    <comment ref="H138" authorId="0" shapeId="0" xr:uid="{6CA207FF-0252-4302-AFB7-1E67A0A1A6CC}">
      <text>
        <r>
          <rPr>
            <b/>
            <sz val="9"/>
            <color rgb="FF000000"/>
            <rFont val="돋움"/>
            <family val="3"/>
            <charset val="129"/>
          </rPr>
          <t>24.04.18 - 연차 1일 이월
25.04.18 - 연차 4일 이월</t>
        </r>
      </text>
    </comment>
    <comment ref="H144" authorId="1" shapeId="0" xr:uid="{606B23AC-A7B0-4A37-B7F7-26F4AB986F66}">
      <text>
        <r>
          <rPr>
            <b/>
            <sz val="9"/>
            <color rgb="FF000000"/>
            <rFont val="Tahoma"/>
            <family val="2"/>
          </rPr>
          <t>19.4.30 - 18</t>
        </r>
        <r>
          <rPr>
            <b/>
            <sz val="9"/>
            <color rgb="FF000000"/>
            <rFont val="돋움"/>
            <family val="3"/>
            <charset val="129"/>
          </rPr>
          <t>년도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4.5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20.02.23 - </t>
        </r>
        <r>
          <rPr>
            <b/>
            <sz val="9"/>
            <color rgb="FF000000"/>
            <rFont val="돋움"/>
            <family val="3"/>
            <charset val="129"/>
          </rPr>
          <t>추가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근무로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>1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발생
</t>
        </r>
        <r>
          <rPr>
            <b/>
            <sz val="9"/>
            <color rgb="FF000000"/>
            <rFont val="Tahoma"/>
            <family val="2"/>
          </rPr>
          <t xml:space="preserve">                  (</t>
        </r>
        <r>
          <rPr>
            <b/>
            <sz val="9"/>
            <color rgb="FF000000"/>
            <rFont val="돋움"/>
            <family val="3"/>
            <charset val="129"/>
          </rPr>
          <t>코로나</t>
        </r>
        <r>
          <rPr>
            <b/>
            <sz val="9"/>
            <color rgb="FF000000"/>
            <rFont val="Tahoma"/>
            <family val="2"/>
          </rPr>
          <t xml:space="preserve">19 </t>
        </r>
        <r>
          <rPr>
            <b/>
            <sz val="9"/>
            <color rgb="FF000000"/>
            <rFont val="돋움"/>
            <family val="3"/>
            <charset val="129"/>
          </rPr>
          <t>인한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근무</t>
        </r>
        <r>
          <rPr>
            <b/>
            <sz val="9"/>
            <color rgb="FF000000"/>
            <rFont val="Tahoma"/>
            <family val="2"/>
          </rPr>
          <t xml:space="preserve">) 
20.03.7 , 20.03.21 - </t>
        </r>
        <r>
          <rPr>
            <b/>
            <sz val="9"/>
            <color rgb="FF000000"/>
            <rFont val="돋움"/>
            <family val="3"/>
            <charset val="129"/>
          </rPr>
          <t>추가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근무로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>1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발생
</t>
        </r>
        <r>
          <rPr>
            <b/>
            <sz val="9"/>
            <color rgb="FF000000"/>
            <rFont val="Tahoma"/>
            <family val="2"/>
          </rPr>
          <t xml:space="preserve">                                (</t>
        </r>
        <r>
          <rPr>
            <b/>
            <sz val="9"/>
            <color rgb="FF000000"/>
            <rFont val="돋움"/>
            <family val="3"/>
            <charset val="129"/>
          </rPr>
          <t>코로나</t>
        </r>
        <r>
          <rPr>
            <b/>
            <sz val="9"/>
            <color rgb="FF000000"/>
            <rFont val="Tahoma"/>
            <family val="2"/>
          </rPr>
          <t xml:space="preserve">19 </t>
        </r>
        <r>
          <rPr>
            <b/>
            <sz val="9"/>
            <color rgb="FF000000"/>
            <rFont val="돋움"/>
            <family val="3"/>
            <charset val="129"/>
          </rPr>
          <t>인한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근무</t>
        </r>
        <r>
          <rPr>
            <b/>
            <sz val="9"/>
            <color rgb="FF000000"/>
            <rFont val="Tahoma"/>
            <family val="2"/>
          </rPr>
          <t xml:space="preserve">) 
20.04.29 -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정리</t>
        </r>
        <r>
          <rPr>
            <b/>
            <sz val="9"/>
            <color rgb="FF000000"/>
            <rFont val="Tahoma"/>
            <family val="2"/>
          </rPr>
          <t xml:space="preserve"> 9.5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20.10.03 - </t>
        </r>
        <r>
          <rPr>
            <b/>
            <sz val="9"/>
            <color rgb="FF000000"/>
            <rFont val="돋움"/>
            <family val="3"/>
            <charset val="129"/>
          </rPr>
          <t>토요일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추가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근무로</t>
        </r>
        <r>
          <rPr>
            <b/>
            <sz val="9"/>
            <color rgb="FF000000"/>
            <rFont val="Tahoma"/>
            <family val="2"/>
          </rPr>
          <t xml:space="preserve"> 0.5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발생
</t>
        </r>
        <r>
          <rPr>
            <b/>
            <sz val="9"/>
            <color rgb="FF000000"/>
            <rFont val="Tahoma"/>
            <family val="2"/>
          </rPr>
          <t xml:space="preserve">21.04.30 -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16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339966"/>
            <rFont val="맑은 고딕"/>
            <family val="3"/>
            <charset val="129"/>
          </rPr>
          <t xml:space="preserve">21.5.3 - 연차정산 16개
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21.08.23 - 대체휴일(8/16) 1일 발생
22.04.29 - 연차 9일 이월
</t>
        </r>
        <r>
          <rPr>
            <b/>
            <sz val="9"/>
            <color rgb="FF00FFFF"/>
            <rFont val="맑은 고딕"/>
            <family val="3"/>
            <charset val="129"/>
          </rPr>
          <t>22.10.31 - 연차 정산 9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
23.05.01 - 연차 3.5일 이월
24.05.01 - 연차 -0.5일 이월
25.05.01 - 연차 4.5일 이월</t>
        </r>
      </text>
    </comment>
    <comment ref="H146" authorId="1" shapeId="0" xr:uid="{B775D1C1-9729-4D18-9F40-4273801F022F}">
      <text>
        <r>
          <rPr>
            <b/>
            <sz val="9"/>
            <color rgb="FF000000"/>
            <rFont val="Tahoma"/>
            <family val="2"/>
          </rPr>
          <t>19.4.30 - 18</t>
        </r>
        <r>
          <rPr>
            <b/>
            <sz val="9"/>
            <color rgb="FF000000"/>
            <rFont val="돋움"/>
            <family val="3"/>
            <charset val="129"/>
          </rPr>
          <t>년도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-3.5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20.04.29 -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정리</t>
        </r>
        <r>
          <rPr>
            <b/>
            <sz val="9"/>
            <color rgb="FF000000"/>
            <rFont val="Tahoma"/>
            <family val="2"/>
          </rPr>
          <t xml:space="preserve"> 3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21.04.30 -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9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33CCCC"/>
            <rFont val="맑은 고딕"/>
            <family val="3"/>
            <charset val="129"/>
          </rPr>
          <t>21.5.3 - 연차정산 9개</t>
        </r>
        <r>
          <rPr>
            <b/>
            <sz val="9"/>
            <color rgb="FF000000"/>
            <rFont val="돋움"/>
            <family val="3"/>
            <charset val="129"/>
          </rPr>
          <t xml:space="preserve">
</t>
        </r>
        <r>
          <rPr>
            <b/>
            <sz val="9"/>
            <color rgb="FF000000"/>
            <rFont val="Tahoma"/>
            <family val="2"/>
          </rPr>
          <t xml:space="preserve">22.04.29 -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-2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23.05.01 -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-5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24.05.01 -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6.5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25.05.01 -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4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이월</t>
        </r>
      </text>
    </comment>
    <comment ref="H148" authorId="1" shapeId="0" xr:uid="{77C932E3-2792-40FA-8E2E-07D657699367}">
      <text>
        <r>
          <rPr>
            <b/>
            <sz val="9"/>
            <color rgb="FF000000"/>
            <rFont val="Tahoma"/>
            <family val="2"/>
          </rPr>
          <t>19.4.30 - 18</t>
        </r>
        <r>
          <rPr>
            <b/>
            <sz val="9"/>
            <color rgb="FF000000"/>
            <rFont val="돋움"/>
            <family val="3"/>
            <charset val="129"/>
          </rPr>
          <t>년도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3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20.04.29 -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정리</t>
        </r>
        <r>
          <rPr>
            <b/>
            <sz val="9"/>
            <color rgb="FF000000"/>
            <rFont val="Tahoma"/>
            <family val="2"/>
          </rPr>
          <t xml:space="preserve"> 9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21.04.30 -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8.5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22.04.29 -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5.5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FFFF"/>
            <rFont val="맑은 고딕"/>
            <family val="3"/>
            <charset val="129"/>
          </rPr>
          <t>22.10.31 - 연차 정산 5.5</t>
        </r>
        <r>
          <rPr>
            <b/>
            <sz val="9"/>
            <color rgb="FF000000"/>
            <rFont val="돋움"/>
            <family val="3"/>
            <charset val="129"/>
          </rPr>
          <t xml:space="preserve">
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23.05.01 -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-5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24.05.01 -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-6.5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25.05.01 -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0.5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이월</t>
        </r>
      </text>
    </comment>
    <comment ref="H150" authorId="1" shapeId="0" xr:uid="{EA1BC3D9-95AE-40ED-992A-C3A327E2BC13}">
      <text>
        <r>
          <rPr>
            <b/>
            <sz val="9"/>
            <color rgb="FF000000"/>
            <rFont val="Tahoma"/>
            <family val="2"/>
          </rPr>
          <t>19.4.30 - 18</t>
        </r>
        <r>
          <rPr>
            <b/>
            <sz val="9"/>
            <color rgb="FF000000"/>
            <rFont val="돋움"/>
            <family val="3"/>
            <charset val="129"/>
          </rPr>
          <t>년도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-4.5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20.04.29 -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정리</t>
        </r>
        <r>
          <rPr>
            <b/>
            <sz val="9"/>
            <color rgb="FF000000"/>
            <rFont val="Tahoma"/>
            <family val="2"/>
          </rPr>
          <t xml:space="preserve"> -1.5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21.04.30 -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2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22.04.29 -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-1.5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23.05.01 -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15.5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24.05.01 -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0.5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25.05.01 -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0.5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이월</t>
        </r>
      </text>
    </comment>
    <comment ref="H152" authorId="1" shapeId="0" xr:uid="{9C677903-CDEC-468D-AF8D-E179F367C857}">
      <text>
        <r>
          <rPr>
            <b/>
            <sz val="9"/>
            <color rgb="FF000000"/>
            <rFont val="Tahoma"/>
            <family val="2"/>
          </rPr>
          <t>19.4.30 - 18</t>
        </r>
        <r>
          <rPr>
            <b/>
            <sz val="9"/>
            <color rgb="FF000000"/>
            <rFont val="돋움"/>
            <family val="3"/>
            <charset val="129"/>
          </rPr>
          <t>년도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0.5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20.04.29 -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정리</t>
        </r>
        <r>
          <rPr>
            <b/>
            <sz val="9"/>
            <color rgb="FF000000"/>
            <rFont val="Tahoma"/>
            <family val="2"/>
          </rPr>
          <t xml:space="preserve"> 2.5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21.04.30 -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4.5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22.04.29 -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3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FFFF"/>
            <rFont val="맑은 고딕"/>
            <family val="3"/>
            <charset val="129"/>
          </rPr>
          <t>22.10.31 - 연차 정산 3</t>
        </r>
        <r>
          <rPr>
            <b/>
            <sz val="9"/>
            <color rgb="FF000000"/>
            <rFont val="돋움"/>
            <family val="3"/>
            <charset val="129"/>
          </rPr>
          <t xml:space="preserve">
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23.05.01 -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1.5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24.05.01 -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0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25.05.01 -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6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이월</t>
        </r>
      </text>
    </comment>
    <comment ref="H154" authorId="1" shapeId="0" xr:uid="{1139EECE-D3ED-4EE1-B3E9-24CA0A7B8316}">
      <text>
        <r>
          <rPr>
            <b/>
            <sz val="9"/>
            <color rgb="FF000000"/>
            <rFont val="Tahoma"/>
            <family val="2"/>
          </rPr>
          <t xml:space="preserve">20.04.29 -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정리</t>
        </r>
        <r>
          <rPr>
            <b/>
            <sz val="9"/>
            <color rgb="FF000000"/>
            <rFont val="Tahoma"/>
            <family val="2"/>
          </rPr>
          <t xml:space="preserve"> -0.5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21.04.30 -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10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FFFF"/>
            <rFont val="맑은 고딕"/>
            <family val="3"/>
            <charset val="129"/>
          </rPr>
          <t>21.5.3 - 연차정산 10개</t>
        </r>
        <r>
          <rPr>
            <b/>
            <sz val="9"/>
            <color rgb="FF000000"/>
            <rFont val="돋움"/>
            <family val="3"/>
            <charset val="129"/>
          </rPr>
          <t xml:space="preserve">
</t>
        </r>
        <r>
          <rPr>
            <b/>
            <sz val="9"/>
            <color rgb="FF000000"/>
            <rFont val="Tahoma"/>
            <family val="2"/>
          </rPr>
          <t xml:space="preserve">22.04.29 -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9.5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FFFF"/>
            <rFont val="맑은 고딕"/>
            <family val="3"/>
            <charset val="129"/>
          </rPr>
          <t xml:space="preserve">22.05.10 - 연차 정산 10개
22.10.31 - 연차 정산 9.5
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23.05.01 - 연차 -2일 이월
24.05.01 - 연차 9.5일 이월
</t>
        </r>
        <r>
          <rPr>
            <b/>
            <sz val="9"/>
            <color rgb="FF00FFFF"/>
            <rFont val="맑은 고딕"/>
            <family val="3"/>
            <charset val="129"/>
          </rPr>
          <t>24.05.07 - 연차 정산 9.5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
25.05.01 - 연차 13일 이월
</t>
        </r>
        <r>
          <rPr>
            <b/>
            <sz val="9"/>
            <color indexed="15"/>
            <rFont val="맑은 고딕"/>
            <family val="3"/>
            <charset val="129"/>
          </rPr>
          <t>25.05.01 - 연차 정산 12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
</t>
        </r>
      </text>
    </comment>
    <comment ref="H156" authorId="1" shapeId="0" xr:uid="{B65B4D32-8266-4AA3-B6BC-26FADCC1CCB5}">
      <text>
        <r>
          <rPr>
            <b/>
            <sz val="9"/>
            <color rgb="FF000000"/>
            <rFont val="Tahoma"/>
            <family val="2"/>
          </rPr>
          <t>19.4.30 - 18</t>
        </r>
        <r>
          <rPr>
            <b/>
            <sz val="9"/>
            <color rgb="FF000000"/>
            <rFont val="돋움"/>
            <family val="3"/>
            <charset val="129"/>
          </rPr>
          <t>년도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3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20.04.29 -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정리</t>
        </r>
        <r>
          <rPr>
            <b/>
            <sz val="9"/>
            <color rgb="FF000000"/>
            <rFont val="Tahoma"/>
            <family val="2"/>
          </rPr>
          <t xml:space="preserve"> 13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21.04.30 -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26.75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22.04.29 -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28.25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33CCCC"/>
            <rFont val="맑은 고딕"/>
            <family val="3"/>
            <charset val="129"/>
          </rPr>
          <t xml:space="preserve">22.05.10 - 연차 정산 15개
22.10.31 - 연차 정산 13
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23.05.01 - 연차 6.25일 이월
24.05.01 - 연차 12.75일 이월
</t>
        </r>
        <r>
          <rPr>
            <b/>
            <sz val="9"/>
            <color rgb="FF00FFFF"/>
            <rFont val="맑은 고딕"/>
            <family val="3"/>
            <charset val="129"/>
          </rPr>
          <t>24.05.07 - 연차 정산 12.5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
25.05.01 - 연차 12.75일 이월
</t>
        </r>
        <r>
          <rPr>
            <b/>
            <sz val="9"/>
            <color indexed="35"/>
            <rFont val="맑은 고딕"/>
            <family val="3"/>
            <charset val="129"/>
          </rPr>
          <t>25.05.01 - 연차 정산 12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
</t>
        </r>
      </text>
    </comment>
    <comment ref="H158" authorId="1" shapeId="0" xr:uid="{58A1B094-6283-4B29-A246-EF93EFC2869C}">
      <text>
        <r>
          <rPr>
            <b/>
            <sz val="9"/>
            <color rgb="FF000000"/>
            <rFont val="Tahoma"/>
            <family val="2"/>
          </rPr>
          <t>19.4.30 - 18</t>
        </r>
        <r>
          <rPr>
            <b/>
            <sz val="9"/>
            <color rgb="FF000000"/>
            <rFont val="돋움"/>
            <family val="3"/>
            <charset val="129"/>
          </rPr>
          <t>년도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2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20.04.29 -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정리</t>
        </r>
        <r>
          <rPr>
            <b/>
            <sz val="9"/>
            <color rgb="FF000000"/>
            <rFont val="Tahoma"/>
            <family val="2"/>
          </rPr>
          <t xml:space="preserve"> 9.5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21.04.30 -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9.25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22.04.29 -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5.25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FFFF"/>
            <rFont val="맑은 고딕"/>
            <family val="3"/>
            <charset val="129"/>
          </rPr>
          <t>22.10.31 - 연차 정산 5.25</t>
        </r>
        <r>
          <rPr>
            <b/>
            <sz val="9"/>
            <color rgb="FF000000"/>
            <rFont val="돋움"/>
            <family val="3"/>
            <charset val="129"/>
          </rPr>
          <t xml:space="preserve">
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23.05.01 -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2.5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24.05.01 -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7.5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FFFF"/>
            <rFont val="맑은 고딕"/>
            <family val="3"/>
            <charset val="129"/>
          </rPr>
          <t>24.05.07 - 연차 정산 7.5</t>
        </r>
        <r>
          <rPr>
            <b/>
            <sz val="9"/>
            <color rgb="FF000000"/>
            <rFont val="돋움"/>
            <family val="3"/>
            <charset val="129"/>
          </rPr>
          <t xml:space="preserve">
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25.05.01 -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8.5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indexed="35"/>
            <rFont val="맑은 고딕"/>
            <family val="3"/>
            <charset val="129"/>
          </rPr>
          <t>25.05.01 - 연차 정산 8</t>
        </r>
        <r>
          <rPr>
            <b/>
            <sz val="9"/>
            <color rgb="FF000000"/>
            <rFont val="돋움"/>
            <family val="3"/>
            <charset val="129"/>
          </rPr>
          <t xml:space="preserve">
</t>
        </r>
      </text>
    </comment>
    <comment ref="H160" authorId="0" shapeId="0" xr:uid="{FF09B380-D5B4-4504-AA89-ABD10E067C23}">
      <text>
        <r>
          <rPr>
            <b/>
            <sz val="9"/>
            <color rgb="FF000000"/>
            <rFont val="돋움"/>
            <family val="3"/>
            <charset val="129"/>
          </rPr>
          <t>22.04.29 - 연차 -2일 이월
23.05.01 - 연차 -0.5일 이월
24.05.01 - 연차 -1.5일 이월
25.05.01 - 연차 2일 이월</t>
        </r>
      </text>
    </comment>
    <comment ref="H162" authorId="1" shapeId="0" xr:uid="{9ED93922-6356-4706-9382-A4A1776327B6}">
      <text>
        <r>
          <rPr>
            <b/>
            <sz val="9"/>
            <color rgb="FF000000"/>
            <rFont val="Tahoma"/>
            <family val="2"/>
          </rPr>
          <t>19.4.30 - 18</t>
        </r>
        <r>
          <rPr>
            <b/>
            <sz val="9"/>
            <color rgb="FF000000"/>
            <rFont val="돋움"/>
            <family val="3"/>
            <charset val="129"/>
          </rPr>
          <t>년도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2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20.04.29 -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정리</t>
        </r>
        <r>
          <rPr>
            <b/>
            <sz val="9"/>
            <color rgb="FF000000"/>
            <rFont val="Tahoma"/>
            <family val="2"/>
          </rPr>
          <t xml:space="preserve"> 13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21.04.30 -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15.5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22.04.29 -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6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22.10.31 -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정산</t>
        </r>
        <r>
          <rPr>
            <b/>
            <sz val="9"/>
            <color rgb="FF000000"/>
            <rFont val="Tahoma"/>
            <family val="2"/>
          </rPr>
          <t xml:space="preserve"> 6
23.05.01 -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-7.5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24.05.01 -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0.5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25.05.01 -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1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이월</t>
        </r>
      </text>
    </comment>
    <comment ref="H164" authorId="1" shapeId="0" xr:uid="{744EFDBC-78D2-48FB-BCA6-65CDB65C3BCF}">
      <text>
        <r>
          <rPr>
            <b/>
            <sz val="9"/>
            <color rgb="FF000000"/>
            <rFont val="Tahoma"/>
            <family val="2"/>
          </rPr>
          <t>19.4.30 - 18</t>
        </r>
        <r>
          <rPr>
            <b/>
            <sz val="9"/>
            <color rgb="FF000000"/>
            <rFont val="돋움"/>
            <family val="3"/>
            <charset val="129"/>
          </rPr>
          <t>년도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4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20.02.22 </t>
        </r>
        <r>
          <rPr>
            <b/>
            <sz val="9"/>
            <color rgb="FF000000"/>
            <rFont val="돋움"/>
            <family val="3"/>
            <charset val="129"/>
          </rPr>
          <t>추가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근무로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>1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발생
</t>
        </r>
        <r>
          <rPr>
            <b/>
            <sz val="9"/>
            <color rgb="FF000000"/>
            <rFont val="Tahoma"/>
            <family val="2"/>
          </rPr>
          <t xml:space="preserve">               (</t>
        </r>
        <r>
          <rPr>
            <b/>
            <sz val="9"/>
            <color rgb="FF000000"/>
            <rFont val="돋움"/>
            <family val="3"/>
            <charset val="129"/>
          </rPr>
          <t>코로나</t>
        </r>
        <r>
          <rPr>
            <b/>
            <sz val="9"/>
            <color rgb="FF000000"/>
            <rFont val="Tahoma"/>
            <family val="2"/>
          </rPr>
          <t xml:space="preserve">19 </t>
        </r>
        <r>
          <rPr>
            <b/>
            <sz val="9"/>
            <color rgb="FF000000"/>
            <rFont val="돋움"/>
            <family val="3"/>
            <charset val="129"/>
          </rPr>
          <t>인한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근무</t>
        </r>
        <r>
          <rPr>
            <b/>
            <sz val="9"/>
            <color rgb="FF000000"/>
            <rFont val="Tahoma"/>
            <family val="2"/>
          </rPr>
          <t xml:space="preserve">)
20.04.29 -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정리</t>
        </r>
        <r>
          <rPr>
            <b/>
            <sz val="9"/>
            <color rgb="FF000000"/>
            <rFont val="Tahoma"/>
            <family val="2"/>
          </rPr>
          <t xml:space="preserve"> 12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21.04.30 -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20.5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FFFF"/>
            <rFont val="맑은 고딕"/>
            <family val="3"/>
            <charset val="129"/>
          </rPr>
          <t>21.5.3 - 연차정산 20개</t>
        </r>
        <r>
          <rPr>
            <b/>
            <sz val="9"/>
            <color rgb="FF000000"/>
            <rFont val="돋움"/>
            <family val="3"/>
            <charset val="129"/>
          </rPr>
          <t xml:space="preserve">
</t>
        </r>
        <r>
          <rPr>
            <b/>
            <sz val="9"/>
            <color rgb="FF000000"/>
            <rFont val="Tahoma"/>
            <family val="2"/>
          </rPr>
          <t xml:space="preserve">21.6.5 - </t>
        </r>
        <r>
          <rPr>
            <b/>
            <sz val="9"/>
            <color rgb="FF000000"/>
            <rFont val="돋움"/>
            <family val="3"/>
            <charset val="129"/>
          </rPr>
          <t>편의점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재고파악으로</t>
        </r>
        <r>
          <rPr>
            <b/>
            <sz val="9"/>
            <color rgb="FF000000"/>
            <rFont val="Tahoma"/>
            <family val="2"/>
          </rPr>
          <t xml:space="preserve"> 0.5 </t>
        </r>
        <r>
          <rPr>
            <b/>
            <sz val="9"/>
            <color rgb="FF000000"/>
            <rFont val="돋움"/>
            <family val="3"/>
            <charset val="129"/>
          </rPr>
          <t>추가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근무
</t>
        </r>
        <r>
          <rPr>
            <b/>
            <sz val="9"/>
            <color rgb="FF000000"/>
            <rFont val="Tahoma"/>
            <family val="2"/>
          </rPr>
          <t xml:space="preserve">22.04.29 -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10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FFFF"/>
            <rFont val="맑은 고딕"/>
            <family val="3"/>
            <charset val="129"/>
          </rPr>
          <t>22.10.31 - 연차 정산 10</t>
        </r>
        <r>
          <rPr>
            <b/>
            <sz val="9"/>
            <color rgb="FF000000"/>
            <rFont val="Tahoma"/>
            <family val="2"/>
          </rPr>
          <t xml:space="preserve">
</t>
        </r>
        <r>
          <rPr>
            <b/>
            <sz val="9"/>
            <color rgb="FF000000"/>
            <rFont val="맑은 고딕"/>
            <family val="3"/>
            <charset val="129"/>
          </rPr>
          <t>23.05.01 - 연차 5일 이월
24.05.01 - 연차 7일 이월
25.05.01 - 연차 18.5일 이월</t>
        </r>
      </text>
    </comment>
    <comment ref="H166" authorId="1" shapeId="0" xr:uid="{C59535E1-7325-4CEB-AD30-E8165CD624D6}">
      <text>
        <r>
          <rPr>
            <b/>
            <sz val="9"/>
            <color rgb="FF000000"/>
            <rFont val="Tahoma"/>
            <family val="2"/>
          </rPr>
          <t>19.4.30 - 18</t>
        </r>
        <r>
          <rPr>
            <b/>
            <sz val="9"/>
            <color rgb="FF000000"/>
            <rFont val="돋움"/>
            <family val="3"/>
            <charset val="129"/>
          </rPr>
          <t>년도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-6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20.04.29 -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정리</t>
        </r>
        <r>
          <rPr>
            <b/>
            <sz val="9"/>
            <color rgb="FF000000"/>
            <rFont val="Tahoma"/>
            <family val="2"/>
          </rPr>
          <t xml:space="preserve"> 6.5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21.04.30 -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22.5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33CCCC"/>
            <rFont val="맑은 고딕"/>
            <family val="3"/>
            <charset val="129"/>
          </rPr>
          <t>21.5.3 - 연차정산 22개</t>
        </r>
        <r>
          <rPr>
            <b/>
            <sz val="9"/>
            <color rgb="FF000000"/>
            <rFont val="돋움"/>
            <family val="3"/>
            <charset val="129"/>
          </rPr>
          <t xml:space="preserve">
</t>
        </r>
        <r>
          <rPr>
            <b/>
            <sz val="9"/>
            <color rgb="FF000000"/>
            <rFont val="Tahoma"/>
            <family val="2"/>
          </rPr>
          <t xml:space="preserve">22.04.29 -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15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sz val="9"/>
            <color rgb="FF00FFFF"/>
            <rFont val="맑은 고딕"/>
            <family val="3"/>
            <charset val="129"/>
          </rPr>
          <t>22.10.10 - 연차정산 10개</t>
        </r>
        <r>
          <rPr>
            <b/>
            <sz val="9"/>
            <color rgb="FF000000"/>
            <rFont val="돋움"/>
            <family val="3"/>
            <charset val="129"/>
          </rPr>
          <t xml:space="preserve">
</t>
        </r>
        <r>
          <rPr>
            <b/>
            <sz val="9"/>
            <color rgb="FF00FFFF"/>
            <rFont val="맑은 고딕"/>
            <family val="3"/>
            <charset val="129"/>
          </rPr>
          <t>22.10.31 - 연차 정산 15</t>
        </r>
        <r>
          <rPr>
            <b/>
            <sz val="9"/>
            <color rgb="FF000000"/>
            <rFont val="돋움"/>
            <family val="3"/>
            <charset val="129"/>
          </rPr>
          <t xml:space="preserve">
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23.05.01 -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-0.5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24.05.01 -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10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25.05.01 -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15.5일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indexed="35"/>
            <rFont val="맑은 고딕"/>
            <family val="3"/>
            <charset val="129"/>
          </rPr>
          <t>25.08.18 - 연차 10일 정산</t>
        </r>
        <r>
          <rPr>
            <b/>
            <sz val="9"/>
            <color rgb="FF000000"/>
            <rFont val="돋움"/>
            <family val="3"/>
            <charset val="129"/>
          </rPr>
          <t xml:space="preserve">
</t>
        </r>
      </text>
    </comment>
    <comment ref="H168" authorId="1" shapeId="0" xr:uid="{79E1CCD1-8268-4D03-A5BF-61D67C24C929}">
      <text>
        <r>
          <rPr>
            <b/>
            <sz val="9"/>
            <color rgb="FF000000"/>
            <rFont val="Tahoma"/>
            <family val="2"/>
          </rPr>
          <t xml:space="preserve">19.5.15 -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6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20.5.15 -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13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CCFF"/>
            <rFont val="맑은 고딕"/>
            <family val="3"/>
            <charset val="129"/>
          </rPr>
          <t xml:space="preserve">21.5.3 - 연차정산 29개
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22.04.29 - 연차 16일 이월
</t>
        </r>
        <r>
          <rPr>
            <b/>
            <sz val="9"/>
            <color rgb="FF33CCCC"/>
            <rFont val="맑은 고딕"/>
            <family val="3"/>
            <charset val="129"/>
          </rPr>
          <t>22.05.10 - 연차 정산 15개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
23.05.01 - 연차 18일 이월
24.05.01 - 연차 35일 이월
</t>
        </r>
        <r>
          <rPr>
            <b/>
            <sz val="9"/>
            <color rgb="FF00FFFF"/>
            <rFont val="맑은 고딕"/>
            <family val="3"/>
            <charset val="129"/>
          </rPr>
          <t>24.05.07 - 연차 정산 10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
</t>
        </r>
        <r>
          <rPr>
            <b/>
            <sz val="9"/>
            <color rgb="FF00FFFF"/>
            <rFont val="맑은 고딕"/>
            <family val="3"/>
            <charset val="129"/>
          </rPr>
          <t>24.08.20 - 연차 정산 10
24.11.01 - 연차 정산 10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
</t>
        </r>
        <r>
          <rPr>
            <b/>
            <sz val="9"/>
            <color rgb="FF00FFFF"/>
            <rFont val="맑은 고딕"/>
            <family val="3"/>
            <charset val="129"/>
          </rPr>
          <t>25.02.04 - 연차 정산 10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
25.05.01 - 연차 13일 이월</t>
        </r>
      </text>
    </comment>
    <comment ref="H170" authorId="1" shapeId="0" xr:uid="{2394A7E7-6C53-405B-A127-6D3258E738FB}">
      <text>
        <r>
          <rPr>
            <b/>
            <sz val="9"/>
            <color rgb="FF000000"/>
            <rFont val="Tahoma"/>
            <family val="2"/>
          </rPr>
          <t>19.05.08 - 18</t>
        </r>
        <r>
          <rPr>
            <b/>
            <sz val="9"/>
            <color rgb="FF000000"/>
            <rFont val="돋움"/>
            <family val="3"/>
            <charset val="129"/>
          </rPr>
          <t>년도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-1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20.05.08 -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-1.5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21.05.07 -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9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22.05.08 -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12.5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FFFF"/>
            <rFont val="맑은 고딕"/>
            <family val="3"/>
            <charset val="129"/>
          </rPr>
          <t>22.10.31 - 연차 정산 12.5</t>
        </r>
        <r>
          <rPr>
            <b/>
            <sz val="9"/>
            <color rgb="FF000000"/>
            <rFont val="돋움"/>
            <family val="3"/>
            <charset val="129"/>
          </rPr>
          <t xml:space="preserve">
</t>
        </r>
        <r>
          <rPr>
            <b/>
            <sz val="9"/>
            <color rgb="FF000000"/>
            <rFont val="맑은 고딕"/>
            <family val="3"/>
            <charset val="129"/>
          </rPr>
          <t>23.05.08 - 연차1.5일 이월
24.05.08 - 연차 5일 이월
25.05.08 - 연차 12.5일 이월</t>
        </r>
      </text>
    </comment>
    <comment ref="H172" authorId="0" shapeId="0" xr:uid="{EB05DF37-A610-4DFB-B9C0-5237DBA7807F}">
      <text>
        <r>
          <rPr>
            <b/>
            <sz val="9"/>
            <color rgb="FF000000"/>
            <rFont val="돋움"/>
            <family val="3"/>
            <charset val="129"/>
          </rPr>
          <t>24.05.09 - 연차 9일 이월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b/>
            <sz val="9"/>
            <color rgb="FF00FFFF"/>
            <rFont val="돋움"/>
            <family val="3"/>
            <charset val="129"/>
          </rPr>
          <t>24.05.16 - 연차 9일 정산</t>
        </r>
        <r>
          <rPr>
            <b/>
            <sz val="9"/>
            <color rgb="FF000000"/>
            <rFont val="돋움"/>
            <family val="3"/>
            <charset val="129"/>
          </rPr>
          <t xml:space="preserve">
25.05.09 - 연차 15일 이월</t>
        </r>
      </text>
    </comment>
    <comment ref="H174" authorId="0" shapeId="0" xr:uid="{23A84974-DDDA-434B-B99B-787C1869437C}">
      <text>
        <r>
          <rPr>
            <b/>
            <sz val="9"/>
            <color rgb="FF000000"/>
            <rFont val="돋움"/>
            <family val="3"/>
            <charset val="129"/>
          </rPr>
          <t>24.05.09 - 연차 2.5일 이월
25.05.09 - 연차 5일 이월</t>
        </r>
      </text>
    </comment>
    <comment ref="X174" authorId="2" shapeId="0" xr:uid="{55191C32-FA8F-49B4-A998-8B71BFCF5999}">
      <text>
        <r>
          <rPr>
            <b/>
            <sz val="9"/>
            <color indexed="81"/>
            <rFont val="돋움"/>
            <family val="3"/>
            <charset val="129"/>
          </rPr>
          <t>누락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건</t>
        </r>
      </text>
    </comment>
    <comment ref="H176" authorId="0" shapeId="0" xr:uid="{BF803A81-944A-41C0-AAB6-87E3E991ED6E}">
      <text>
        <r>
          <rPr>
            <b/>
            <sz val="9"/>
            <color rgb="FF000000"/>
            <rFont val="돋움"/>
            <family val="3"/>
            <charset val="129"/>
          </rPr>
          <t>23.05.10 - 연차 -6일 이월
24.05.10 - 연차 4일 이월
25.05.10 - 연차 12일 이월</t>
        </r>
      </text>
    </comment>
    <comment ref="H178" authorId="0" shapeId="0" xr:uid="{7CF48918-B874-4A78-AE77-F19D1C42C45C}">
      <text>
        <r>
          <rPr>
            <b/>
            <sz val="9"/>
            <color rgb="FF000000"/>
            <rFont val="돋움"/>
            <family val="3"/>
            <charset val="129"/>
          </rPr>
          <t xml:space="preserve">22.05.15 - 연차 13일 이월
</t>
        </r>
        <r>
          <rPr>
            <b/>
            <sz val="9"/>
            <color rgb="FF00FFFF"/>
            <rFont val="돋움"/>
            <family val="3"/>
            <charset val="129"/>
          </rPr>
          <t>22.10.31 - 연차 정산 13</t>
        </r>
        <r>
          <rPr>
            <b/>
            <sz val="9"/>
            <color rgb="FF000000"/>
            <rFont val="돋움"/>
            <family val="3"/>
            <charset val="129"/>
          </rPr>
          <t xml:space="preserve">
23.05.15 - 연차 9일 이월
</t>
        </r>
        <r>
          <rPr>
            <b/>
            <sz val="9"/>
            <color rgb="FF00FFFF"/>
            <rFont val="돋움"/>
            <family val="3"/>
            <charset val="129"/>
          </rPr>
          <t>23.06.12 - 연차 정산 9일</t>
        </r>
        <r>
          <rPr>
            <b/>
            <sz val="9"/>
            <color rgb="FF000000"/>
            <rFont val="돋움"/>
            <family val="3"/>
            <charset val="129"/>
          </rPr>
          <t xml:space="preserve">
24.05.15 - 연차 8일 이월
</t>
        </r>
        <r>
          <rPr>
            <b/>
            <sz val="9"/>
            <color rgb="FF00FFFF"/>
            <rFont val="돋움"/>
            <family val="3"/>
            <charset val="129"/>
          </rPr>
          <t>24.08.20 - 연차 정산 10</t>
        </r>
        <r>
          <rPr>
            <b/>
            <sz val="9"/>
            <color rgb="FF000000"/>
            <rFont val="돋움"/>
            <family val="3"/>
            <charset val="129"/>
          </rPr>
          <t xml:space="preserve">
25.05.15 - 연차 6일 이월
25.09.01 - 5시간 근무에서 8시간으로 변경됨.
              25.09.01 기준 21일(5시간)남음.
              21일*5시간 = 105시간
              105시간/8시간 = 13.125일(12.5일+5시간) 9월 월급으로 5시간 정산함
</t>
        </r>
      </text>
    </comment>
    <comment ref="Y256" authorId="1" shapeId="0" xr:uid="{71BE1B0E-EF52-4078-92AC-13D6706CAD83}">
      <text>
        <r>
          <rPr>
            <b/>
            <sz val="9"/>
            <color indexed="81"/>
            <rFont val="돋움"/>
            <family val="3"/>
            <charset val="129"/>
          </rPr>
          <t>출산휴가</t>
        </r>
        <r>
          <rPr>
            <b/>
            <sz val="9"/>
            <color indexed="81"/>
            <rFont val="Tahoma"/>
            <family val="2"/>
          </rPr>
          <t>(5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AA256" authorId="1" shapeId="0" xr:uid="{07E99317-7082-4FD7-B835-2E9E365BB9B4}">
      <text>
        <r>
          <rPr>
            <b/>
            <sz val="9"/>
            <color indexed="81"/>
            <rFont val="돋움"/>
            <family val="3"/>
            <charset val="129"/>
          </rPr>
          <t>출산휴가</t>
        </r>
        <r>
          <rPr>
            <b/>
            <sz val="9"/>
            <color indexed="81"/>
            <rFont val="Tahoma"/>
            <family val="2"/>
          </rPr>
          <t>(5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총무과강현구</author>
    <author>총무과장</author>
    <author>user</author>
  </authors>
  <commentList>
    <comment ref="H6" authorId="0" shapeId="0" xr:uid="{00000000-0006-0000-0300-000001000000}">
      <text>
        <r>
          <rPr>
            <b/>
            <sz val="9"/>
            <color rgb="FF000000"/>
            <rFont val="돋움"/>
            <family val="3"/>
            <charset val="129"/>
          </rPr>
          <t xml:space="preserve">21.06.23 연차 15일 이월
</t>
        </r>
        <r>
          <rPr>
            <b/>
            <sz val="9"/>
            <color rgb="FF00FF00"/>
            <rFont val="돋움"/>
            <family val="3"/>
            <charset val="129"/>
          </rPr>
          <t xml:space="preserve">21.07.27 연차 15일 정산
</t>
        </r>
        <r>
          <rPr>
            <b/>
            <sz val="9"/>
            <color rgb="FF000000"/>
            <rFont val="돋움"/>
            <family val="3"/>
            <charset val="129"/>
          </rPr>
          <t xml:space="preserve">22.6.24 - 연차 11일 이월
</t>
        </r>
        <r>
          <rPr>
            <b/>
            <sz val="9"/>
            <color rgb="FF00FFFF"/>
            <rFont val="돋움"/>
            <family val="3"/>
            <charset val="129"/>
          </rPr>
          <t>22.10.31 - 연차 정산 11</t>
        </r>
        <r>
          <rPr>
            <b/>
            <sz val="9"/>
            <color rgb="FF000000"/>
            <rFont val="돋움"/>
            <family val="3"/>
            <charset val="129"/>
          </rPr>
          <t xml:space="preserve">
23.06.24 - 연차 2.5일 이월
24.06.24 - 연차 -0.5일 이월</t>
        </r>
      </text>
    </comment>
    <comment ref="H8" authorId="0" shapeId="0" xr:uid="{00000000-0006-0000-0300-000002000000}">
      <text>
        <r>
          <rPr>
            <b/>
            <sz val="9"/>
            <color rgb="FF000000"/>
            <rFont val="돋움"/>
            <family val="3"/>
            <charset val="129"/>
          </rPr>
          <t xml:space="preserve">21.03.27 - 연차 12일 이월
22.03.28 - 연차 14일 이월
</t>
        </r>
        <r>
          <rPr>
            <b/>
            <sz val="9"/>
            <color rgb="FF00FFFF"/>
            <rFont val="돋움"/>
            <family val="3"/>
            <charset val="129"/>
          </rPr>
          <t>22.10.31 - 연차 정산 14</t>
        </r>
        <r>
          <rPr>
            <b/>
            <sz val="9"/>
            <color rgb="FF000000"/>
            <rFont val="돋움"/>
            <family val="3"/>
            <charset val="129"/>
          </rPr>
          <t xml:space="preserve">
23.03.28 - 연차 5일 이월
24.03.28 - 연차 14일 이월</t>
        </r>
      </text>
    </comment>
    <comment ref="H18" authorId="1" shapeId="0" xr:uid="{00000000-0006-0000-0300-000003000000}">
      <text>
        <r>
          <rPr>
            <sz val="9"/>
            <color rgb="FF000000"/>
            <rFont val="돋움"/>
            <family val="3"/>
            <charset val="129"/>
          </rPr>
          <t>24.05.01- 인증기간 야근3일 추가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H22" authorId="0" shapeId="0" xr:uid="{00000000-0006-0000-0300-000004000000}">
      <text>
        <r>
          <rPr>
            <b/>
            <sz val="9"/>
            <color rgb="FF000000"/>
            <rFont val="돋움"/>
            <family val="3"/>
            <charset val="129"/>
          </rPr>
          <t>24.04.11 - 연차 0일 이월</t>
        </r>
      </text>
    </comment>
    <comment ref="H24" authorId="0" shapeId="0" xr:uid="{00000000-0006-0000-0300-000005000000}">
      <text>
        <r>
          <rPr>
            <b/>
            <sz val="9"/>
            <color rgb="FF000000"/>
            <rFont val="돋움"/>
            <family val="3"/>
            <charset val="129"/>
          </rPr>
          <t>24.09.09 - 연차 3일 이월</t>
        </r>
      </text>
    </comment>
    <comment ref="H32" authorId="2" shapeId="0" xr:uid="{E0781DC9-3742-4B43-98AF-F275CE965B16}">
      <text>
        <r>
          <rPr>
            <b/>
            <sz val="9"/>
            <color rgb="FF000000"/>
            <rFont val="돋움"/>
            <family val="3"/>
            <charset val="129"/>
          </rPr>
          <t xml:space="preserve">21.03.31 - 연차 0.5일 이월
22.04.01 - 연차 2.5일 이월
</t>
        </r>
        <r>
          <rPr>
            <b/>
            <sz val="9"/>
            <color rgb="FF00FFFF"/>
            <rFont val="돋움"/>
            <family val="3"/>
            <charset val="129"/>
          </rPr>
          <t>22.10.31 - 연차 정산 2.5</t>
        </r>
        <r>
          <rPr>
            <b/>
            <sz val="9"/>
            <color rgb="FF000000"/>
            <rFont val="돋움"/>
            <family val="3"/>
            <charset val="129"/>
          </rPr>
          <t xml:space="preserve">
23.04.01 - 연차 -1.5일 이월
24.04.01 - 연차 3일 이월
25.04.01 - 연차 -2.5일 이월</t>
        </r>
      </text>
    </comment>
    <comment ref="H42" authorId="1" shapeId="0" xr:uid="{A3C3BD82-833A-432A-AEDE-D11FC5100BFC}">
      <text>
        <r>
          <rPr>
            <b/>
            <sz val="9"/>
            <color rgb="FF000000"/>
            <rFont val="Tahoma"/>
            <family val="2"/>
          </rPr>
          <t>19.4.30 - 18</t>
        </r>
        <r>
          <rPr>
            <b/>
            <sz val="9"/>
            <color rgb="FF000000"/>
            <rFont val="돋움"/>
            <family val="3"/>
            <charset val="129"/>
          </rPr>
          <t>년도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3</t>
        </r>
        <r>
          <rPr>
            <b/>
            <sz val="9"/>
            <color rgb="FF000000"/>
            <rFont val="돋움"/>
            <family val="3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20.04.29 -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정리</t>
        </r>
        <r>
          <rPr>
            <b/>
            <sz val="9"/>
            <color rgb="FF000000"/>
            <rFont val="Tahoma"/>
            <family val="2"/>
          </rPr>
          <t xml:space="preserve"> 11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21.04.30 -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27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CCFF"/>
            <rFont val="맑은 고딕"/>
            <family val="3"/>
            <charset val="129"/>
          </rPr>
          <t xml:space="preserve">21.5.3 - 연차정산 27개
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22.04.29 - 연차 13일 이월
</t>
        </r>
        <r>
          <rPr>
            <b/>
            <sz val="9"/>
            <color rgb="FF00FFFF"/>
            <rFont val="맑은 고딕"/>
            <family val="3"/>
            <charset val="129"/>
          </rPr>
          <t>22.05.10 - 연차 정산 15개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
23.05.01 - 연차 15일 이월
24.05.01 - 연차 28일 이월
</t>
        </r>
        <r>
          <rPr>
            <b/>
            <sz val="9"/>
            <color rgb="FF00FFFF"/>
            <rFont val="맑은 고딕"/>
            <family val="3"/>
            <charset val="129"/>
          </rPr>
          <t>24.05.07 - 연차 정산 10
24.08.20 - 연차 정산 10
24.11.01 - 연차 정산 8
25.02.04 - 연차 정산 10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
25.05.01 - 연차 5일 이월</t>
        </r>
      </text>
    </comment>
    <comment ref="H44" authorId="2" shapeId="0" xr:uid="{5D544657-8656-4CD3-B16B-D4746373F1CE}">
      <text>
        <r>
          <rPr>
            <b/>
            <sz val="9"/>
            <color rgb="FF000000"/>
            <rFont val="돋움"/>
            <family val="3"/>
            <charset val="129"/>
          </rPr>
          <t xml:space="preserve">22.09.01 - 연차 6일 이월
</t>
        </r>
        <r>
          <rPr>
            <b/>
            <sz val="9"/>
            <color rgb="FF00FFFF"/>
            <rFont val="돋움"/>
            <family val="3"/>
            <charset val="129"/>
          </rPr>
          <t xml:space="preserve">22.10.31 - 연차 정산 6일
</t>
        </r>
        <r>
          <rPr>
            <b/>
            <sz val="9"/>
            <color rgb="FF000000"/>
            <rFont val="돋움"/>
            <family val="3"/>
            <charset val="129"/>
          </rPr>
          <t>23.09.04 - 연차 0일 이월</t>
        </r>
        <r>
          <rPr>
            <b/>
            <sz val="9"/>
            <color rgb="FF00FFFF"/>
            <rFont val="돋움"/>
            <family val="3"/>
            <charset val="129"/>
          </rPr>
          <t xml:space="preserve">
</t>
        </r>
        <r>
          <rPr>
            <b/>
            <sz val="9"/>
            <color rgb="FF000000"/>
            <rFont val="돋움"/>
            <family val="3"/>
            <charset val="129"/>
          </rPr>
          <t>24.09.02 - 연차 16일 이월</t>
        </r>
      </text>
    </comment>
    <comment ref="H54" authorId="2" shapeId="0" xr:uid="{BEF825AE-0331-4433-AF8D-2D76B4F4D5FB}">
      <text>
        <r>
          <rPr>
            <b/>
            <sz val="9"/>
            <color rgb="FF000000"/>
            <rFont val="돋움"/>
            <family val="3"/>
            <charset val="129"/>
          </rPr>
          <t xml:space="preserve">24.08.01 - 연차 0.5일 이월
</t>
        </r>
      </text>
    </comment>
    <comment ref="H56" authorId="2" shapeId="0" xr:uid="{F529FCD7-5A05-494B-974B-0DCE51D2B4D2}">
      <text>
        <r>
          <rPr>
            <b/>
            <sz val="9"/>
            <color rgb="FF000000"/>
            <rFont val="돋움"/>
            <family val="3"/>
            <charset val="129"/>
          </rPr>
          <t>24.12.01 - 연차 4일 이월</t>
        </r>
      </text>
    </comment>
    <comment ref="H58" authorId="2" shapeId="0" xr:uid="{8CE5199A-98D2-442D-9824-396035110017}">
      <text>
        <r>
          <rPr>
            <b/>
            <sz val="9"/>
            <color rgb="FF000000"/>
            <rFont val="돋움"/>
            <family val="3"/>
            <charset val="129"/>
          </rPr>
          <t>24.12.01 - 연차 3일 이월</t>
        </r>
      </text>
    </comment>
    <comment ref="H66" authorId="2" shapeId="0" xr:uid="{3581056D-CEF6-40E1-8CF5-746DCD39ED65}">
      <text>
        <r>
          <rPr>
            <b/>
            <sz val="9"/>
            <color rgb="FF000000"/>
            <rFont val="돋움"/>
            <family val="3"/>
            <charset val="129"/>
          </rPr>
          <t xml:space="preserve">22.6.22 - 연차 2일 이월
</t>
        </r>
        <r>
          <rPr>
            <b/>
            <sz val="9"/>
            <color rgb="FF00FFFF"/>
            <rFont val="돋움"/>
            <family val="3"/>
            <charset val="129"/>
          </rPr>
          <t>22.10.31 - 연차 정산 2</t>
        </r>
        <r>
          <rPr>
            <b/>
            <sz val="9"/>
            <color rgb="FF000000"/>
            <rFont val="돋움"/>
            <family val="3"/>
            <charset val="129"/>
          </rPr>
          <t xml:space="preserve">
23.6.21 - 연차 0.5일 이월
24.06.22 - 연차 0일 이월
25.06.23 - 연차 16일 이월</t>
        </r>
      </text>
    </comment>
    <comment ref="H70" authorId="2" shapeId="0" xr:uid="{2D49C41D-E2D8-4164-80D6-5E3B7F4807D4}">
      <text>
        <r>
          <rPr>
            <b/>
            <sz val="9"/>
            <color rgb="FF000000"/>
            <rFont val="돋움"/>
            <family val="3"/>
            <charset val="129"/>
          </rPr>
          <t>20.11.11 - 연차 1.5일 이월
21.11.11 - 연차 -4.5일 이월
22.11.11 - 연차 -4일 이월
23.11.11 - 연차 -0.5일 이월
24.11.12 - 연차 -3일 이월</t>
        </r>
      </text>
    </comment>
    <comment ref="H74" authorId="2" shapeId="0" xr:uid="{2377BA5E-EB9E-4F2A-B6A8-7E1F9B2CD151}">
      <text>
        <r>
          <rPr>
            <b/>
            <sz val="9"/>
            <color rgb="FF000000"/>
            <rFont val="돋움"/>
            <family val="3"/>
            <charset val="129"/>
          </rPr>
          <t>24.12.26 - 연차 10일 이월</t>
        </r>
      </text>
    </comment>
    <comment ref="H78" authorId="2" shapeId="0" xr:uid="{F0293738-7AA3-4219-8459-6BA278B624A3}">
      <text>
        <r>
          <rPr>
            <b/>
            <sz val="9"/>
            <color rgb="FF000000"/>
            <rFont val="돋움"/>
            <family val="3"/>
            <charset val="129"/>
          </rPr>
          <t xml:space="preserve">20.06.25 - 연차 0일 이월
21.06.25 - 연차 10.5일 이월
22.06.27 - 연차 3일 이월
</t>
        </r>
        <r>
          <rPr>
            <b/>
            <sz val="9"/>
            <color rgb="FF00FFFF"/>
            <rFont val="돋움"/>
            <family val="3"/>
            <charset val="129"/>
          </rPr>
          <t>22.10.31 - 연차 정산 3</t>
        </r>
        <r>
          <rPr>
            <b/>
            <sz val="9"/>
            <color rgb="FF000000"/>
            <rFont val="돋움"/>
            <family val="3"/>
            <charset val="129"/>
          </rPr>
          <t xml:space="preserve">
23.06.26 - 연차 5일 이월
24.06.26 - 연차 6일 이월
25.06.26 - 연차 4.5일 이월</t>
        </r>
      </text>
    </comment>
    <comment ref="H80" authorId="1" shapeId="0" xr:uid="{92BB2164-90D1-4864-8781-9B35DC9D7152}">
      <text>
        <r>
          <rPr>
            <b/>
            <sz val="9"/>
            <color indexed="81"/>
            <rFont val="돋움"/>
            <family val="3"/>
            <charset val="129"/>
          </rPr>
          <t>25.10.10 - 연차 9일 이월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82" authorId="1" shapeId="0" xr:uid="{B4D6369F-3C67-44CF-A16A-225A7CBBF8AE}">
      <text>
        <r>
          <rPr>
            <b/>
            <sz val="9"/>
            <color indexed="81"/>
            <rFont val="돋움"/>
            <family val="3"/>
            <charset val="129"/>
          </rPr>
          <t>25.07.06 - 연차 5일 이월</t>
        </r>
      </text>
    </comment>
    <comment ref="H84" authorId="2" shapeId="0" xr:uid="{B4497D6F-F9F5-42A1-9444-2CA9B7056132}">
      <text>
        <r>
          <rPr>
            <b/>
            <sz val="9"/>
            <color rgb="FF000000"/>
            <rFont val="돋움"/>
            <family val="3"/>
            <charset val="129"/>
          </rPr>
          <t>24.03.14 - 연차 -0.5일 이월
25.03.15 - 연차 -0.5일 이월</t>
        </r>
      </text>
    </comment>
    <comment ref="H88" authorId="2" shapeId="0" xr:uid="{6B4644E0-660F-4A67-B67A-BD9A977AB3EA}">
      <text>
        <r>
          <rPr>
            <b/>
            <sz val="9"/>
            <color rgb="FF000000"/>
            <rFont val="돋움"/>
            <family val="3"/>
            <charset val="129"/>
          </rPr>
          <t>23.03.02 - 연차 -1일 이월
24.03.02 - 연차 5일 이월
25.03.02 - 연차 0일 이월</t>
        </r>
      </text>
    </comment>
    <comment ref="V92" authorId="2" shapeId="0" xr:uid="{8F547A57-F79D-4E01-A311-062A8A0A1DFF}">
      <text>
        <r>
          <rPr>
            <b/>
            <sz val="9"/>
            <color rgb="FF000000"/>
            <rFont val="돋움"/>
            <family val="3"/>
            <charset val="129"/>
          </rPr>
          <t>휴가신청서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늦게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올라옴</t>
        </r>
        <r>
          <rPr>
            <b/>
            <sz val="9"/>
            <color rgb="FF000000"/>
            <rFont val="Tahoma"/>
            <family val="2"/>
          </rPr>
          <t>(11</t>
        </r>
        <r>
          <rPr>
            <b/>
            <sz val="9"/>
            <color rgb="FF000000"/>
            <rFont val="돋움"/>
            <family val="3"/>
            <charset val="129"/>
          </rPr>
          <t>월에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올라옴</t>
        </r>
        <r>
          <rPr>
            <b/>
            <sz val="9"/>
            <color rgb="FF000000"/>
            <rFont val="Tahoma"/>
            <family val="2"/>
          </rPr>
          <t>)</t>
        </r>
      </text>
    </comment>
    <comment ref="H94" authorId="1" shapeId="0" xr:uid="{87356295-13C7-4B81-9684-900264B28D04}">
      <text>
        <r>
          <rPr>
            <b/>
            <sz val="9"/>
            <color indexed="81"/>
            <rFont val="돋움"/>
            <family val="3"/>
            <charset val="129"/>
          </rPr>
          <t>25.07.10 - 연차 6일 이월</t>
        </r>
      </text>
    </comment>
    <comment ref="H102" authorId="2" shapeId="0" xr:uid="{A3F7709E-0A40-4B48-8EEB-4DF340E3692B}">
      <text>
        <r>
          <rPr>
            <b/>
            <sz val="9"/>
            <color rgb="FF000000"/>
            <rFont val="돋움"/>
            <family val="3"/>
            <charset val="129"/>
          </rPr>
          <t>23.11.11 - 연차 1일 이월
24.11.11 - 연차 2일 이월
25.11.11 - 연차 -1일 이월</t>
        </r>
      </text>
    </comment>
    <comment ref="H108" authorId="2" shapeId="0" xr:uid="{D9861DFB-3A2E-453E-AC2C-A8041C33E0D6}">
      <text>
        <r>
          <rPr>
            <b/>
            <sz val="9"/>
            <color rgb="FF000000"/>
            <rFont val="돋움"/>
            <family val="3"/>
            <charset val="129"/>
          </rPr>
          <t>22.11.16 - 연차 -1일 이월
23.11.16 - 연차 7일 이월
24.11.16 - 연차 3일 이월
25.11.16 - 연차 3일 이월</t>
        </r>
      </text>
    </comment>
    <comment ref="H110" authorId="2" shapeId="0" xr:uid="{ECD4688A-BD53-483E-BFE6-885AB457A6E5}">
      <text>
        <r>
          <rPr>
            <b/>
            <sz val="9"/>
            <color rgb="FF000000"/>
            <rFont val="돋움"/>
            <family val="3"/>
            <charset val="129"/>
          </rPr>
          <t>24.09.13 - 연차 6일이월
25.09.12 - 연차 4일 이월</t>
        </r>
      </text>
    </comment>
    <comment ref="H116" authorId="1" shapeId="0" xr:uid="{11D3B420-E6F8-426C-8B6C-49F417F91E73}">
      <text>
        <r>
          <rPr>
            <b/>
            <sz val="9"/>
            <color indexed="81"/>
            <rFont val="돋움"/>
            <family val="3"/>
            <charset val="129"/>
          </rPr>
          <t>25.07.04 - 25년 1월,2월 무급휴가로 연차 발생되지않아 2일 뺌.</t>
        </r>
      </text>
    </comment>
    <comment ref="H120" authorId="2" shapeId="0" xr:uid="{51BC6CA2-2057-46CE-9139-5B5AF4A84DBA}">
      <text>
        <r>
          <rPr>
            <b/>
            <sz val="9"/>
            <color rgb="FF000000"/>
            <rFont val="돋움"/>
            <family val="3"/>
            <charset val="129"/>
          </rPr>
          <t xml:space="preserve">21.03.03 - 연차 4일 이월
22.03.03 - 연차 4일 이월
</t>
        </r>
        <r>
          <rPr>
            <b/>
            <sz val="9"/>
            <color rgb="FF00FFFF"/>
            <rFont val="돋움"/>
            <family val="3"/>
            <charset val="129"/>
          </rPr>
          <t>22.10.31 - 연차 정산 4</t>
        </r>
        <r>
          <rPr>
            <b/>
            <sz val="9"/>
            <color rgb="FF000000"/>
            <rFont val="돋움"/>
            <family val="3"/>
            <charset val="129"/>
          </rPr>
          <t xml:space="preserve">
23.03.04 - 연차 0일 이월
24.03.04 - 연차 3일 이월
25.03.04 - 연차 0일 이월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총무과장</author>
  </authors>
  <commentList>
    <comment ref="H6" authorId="0" shapeId="0" xr:uid="{1175A79E-0FDA-4ED1-A89A-B8297E9999E5}">
      <text>
        <r>
          <rPr>
            <b/>
            <sz val="9"/>
            <color rgb="FF000000"/>
            <rFont val="돋움"/>
            <family val="3"/>
            <charset val="129"/>
          </rPr>
          <t>25.01.02 - 연차 1일 이월</t>
        </r>
      </text>
    </comment>
    <comment ref="B16" authorId="0" shapeId="0" xr:uid="{7F2675C2-263F-4ADB-BE43-9DDEF29E3AC7}">
      <text>
        <r>
          <rPr>
            <b/>
            <sz val="9"/>
            <color rgb="FF000000"/>
            <rFont val="돋움"/>
            <family val="3"/>
            <charset val="129"/>
          </rPr>
          <t>야간전담</t>
        </r>
      </text>
    </comment>
    <comment ref="H16" authorId="0" shapeId="0" xr:uid="{01FD98E7-A861-4112-8725-406669E96CBF}">
      <text>
        <r>
          <rPr>
            <b/>
            <sz val="9"/>
            <color rgb="FF000000"/>
            <rFont val="Tahoma"/>
            <family val="2"/>
          </rPr>
          <t xml:space="preserve">23.06.01 -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8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24.06.01 -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11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  <r>
          <rPr>
            <b/>
            <sz val="9"/>
            <color rgb="FF000000"/>
            <rFont val="Tahoma"/>
            <family val="2"/>
          </rPr>
          <t xml:space="preserve">25.06.01 - </t>
        </r>
        <r>
          <rPr>
            <b/>
            <sz val="9"/>
            <color rgb="FF000000"/>
            <rFont val="돋움"/>
            <family val="3"/>
            <charset val="129"/>
          </rPr>
          <t>연차</t>
        </r>
        <r>
          <rPr>
            <b/>
            <sz val="9"/>
            <color rgb="FF000000"/>
            <rFont val="Tahoma"/>
            <family val="2"/>
          </rPr>
          <t xml:space="preserve"> 15.5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이월
</t>
        </r>
      </text>
    </comment>
    <comment ref="H20" authorId="0" shapeId="0" xr:uid="{3BE5D742-FD9C-4469-85E5-3D9917103872}">
      <text>
        <r>
          <rPr>
            <b/>
            <sz val="9"/>
            <color rgb="FF000000"/>
            <rFont val="돋움"/>
            <family val="3"/>
            <charset val="129"/>
          </rPr>
          <t>24.12.01 - 연차 7.5일 이월
25.12.01 - 연차 4일 이월</t>
        </r>
      </text>
    </comment>
    <comment ref="H22" authorId="0" shapeId="0" xr:uid="{E9134C65-AB2F-4389-9BD4-12587EB83F12}">
      <text>
        <r>
          <rPr>
            <b/>
            <sz val="9"/>
            <color rgb="FF000000"/>
            <rFont val="돋움"/>
            <family val="3"/>
            <charset val="129"/>
          </rPr>
          <t>24.03.02 - 연차 -6일 이월
25.03.02 - 연차 3일 이월
26.03.02 - 연차 1.5일 이월</t>
        </r>
      </text>
    </comment>
    <comment ref="H26" authorId="0" shapeId="0" xr:uid="{DA1034CA-EE52-4243-9858-5C732BA7C31A}">
      <text>
        <r>
          <rPr>
            <b/>
            <sz val="9"/>
            <color rgb="FF000000"/>
            <rFont val="돋움"/>
            <family val="3"/>
            <charset val="129"/>
          </rPr>
          <t>23.03.22 - 연차 2일 이월
24.03.22 - 연차 2일 이월
25.03.22 - 연차 6일 이월</t>
        </r>
      </text>
    </comment>
    <comment ref="H34" authorId="0" shapeId="0" xr:uid="{45FFCB2E-F5F6-4BAE-B7C0-E360DD7CACCC}">
      <text>
        <r>
          <rPr>
            <b/>
            <sz val="9"/>
            <color rgb="FF000000"/>
            <rFont val="돋움"/>
            <family val="3"/>
            <charset val="129"/>
          </rPr>
          <t xml:space="preserve">24.10.17 - 연차 1.5일 이월
25.10.17 - 연차 4.5일 이월
</t>
        </r>
      </text>
    </comment>
    <comment ref="H40" authorId="1" shapeId="0" xr:uid="{AF4CDD38-84DE-4C74-A348-4ADB8EC9F52D}">
      <text>
        <r>
          <rPr>
            <b/>
            <sz val="9"/>
            <color indexed="81"/>
            <rFont val="돋움"/>
            <family val="3"/>
            <charset val="129"/>
          </rPr>
          <t>25.04.03 - 연차 4.5일 이월
26.04.03 - 연차 -2일 이월</t>
        </r>
      </text>
    </comment>
  </commentList>
</comments>
</file>

<file path=xl/sharedStrings.xml><?xml version="1.0" encoding="utf-8"?>
<sst xmlns="http://schemas.openxmlformats.org/spreadsheetml/2006/main" count="9614" uniqueCount="797">
  <si>
    <t>일부 : 전체 연차중 일부만 사용촉진하여 사용 또는 소멸시키고 그 나머지 연차는 수당으로 지급 또는 이월시키는 사업장의 경우 선택</t>
  </si>
  <si>
    <t>조치를 하였음에도 불구하고 근로자가 휴가를 사용하지 아니하여 제60조제7항 본문에 따라 소멸</t>
  </si>
  <si>
    <t>임의로 지정할 예정이며, 그럼에도 불구하고 사용하지 아니한 연차휴가 일수에 대하여는 향 후</t>
  </si>
  <si>
    <t>근로기준법 제61조 제 2항에 따라 다음과 같이 통보드리오니 연차휴가를 사용하시기 바랍니다.</t>
  </si>
  <si>
    <t>[미사용 연차휴가 사용계획서]를 행정지원부로 서면 통보하여 주실것을 촉구 드리는 바입니다.</t>
  </si>
  <si>
    <t xml:space="preserve">  상기와 같이 미사용 연차휴가 사용 계획에도 불구하고 사용하지 아니한 연차휴가에 대하여</t>
  </si>
  <si>
    <t>http://www.moel.go.kr/policy/policydata/view.do?bbs_seq=20180600335</t>
  </si>
  <si>
    <t>미사용 연차를 수당으로 지급해왔으나, 연차가 증가됨에 따라 사용촉진으로 변경하는 경우 (해당없는경우 3년 이전으로 설정)</t>
  </si>
  <si>
    <t>2022.11.11</t>
  </si>
  <si>
    <t>2023.11.10</t>
  </si>
  <si>
    <t>병동지원 박세빈</t>
  </si>
  <si>
    <t>병동지원 권영은</t>
  </si>
  <si>
    <t>병동지원 김명숙</t>
  </si>
  <si>
    <t>https://blog.naver.com/bgheaven/221375853579</t>
  </si>
  <si>
    <t>https://blog.naver.com/bgheaven/221386977948</t>
  </si>
  <si>
    <t>* 본 연차계산 및 관리대장은 만1년미만 연차의 사용기간을 취업규칙 또는 단체협약, 근로계약서에 다음년도 연차 사용기간 종료시 까지 하기로 명시한 경우에 해당됨.</t>
  </si>
  <si>
    <t>숫자의 자리값으로 반올림한다. (소수점을 반올림할때 0, 10단위로 할때 1,  소수점2자리까지 할때 -2 …)</t>
  </si>
  <si>
    <t>없음 : 연차의 사용촉진을 하지 않고 매년 잔여연차를 수당으로 지급하거나, 이월시켜 사용하는 사업장의 경우 선택</t>
  </si>
  <si>
    <t xml:space="preserve">         (일자) : 일부만 사용촉진하는 촉진연차수</t>
  </si>
  <si>
    <t>연차휴가수당이 지급되지 않음을 알려드리오니 유념하시기 바랍니다.</t>
  </si>
  <si>
    <t>항목</t>
  </si>
  <si>
    <t>이 름</t>
  </si>
  <si>
    <t>차감수</t>
  </si>
  <si>
    <t>소 속</t>
  </si>
  <si>
    <t>연차</t>
  </si>
  <si>
    <t>반차</t>
  </si>
  <si>
    <t>부서</t>
  </si>
  <si>
    <t>구 분</t>
  </si>
  <si>
    <t>결 재</t>
  </si>
  <si>
    <t>성 명</t>
  </si>
  <si>
    <t>직 책</t>
  </si>
  <si>
    <t>반반차</t>
  </si>
  <si>
    <t>일부</t>
  </si>
  <si>
    <t>권미경</t>
  </si>
  <si>
    <t>이선호</t>
  </si>
  <si>
    <t>박순남</t>
  </si>
  <si>
    <t>수술실</t>
  </si>
  <si>
    <t>훈련</t>
  </si>
  <si>
    <t>최선경</t>
  </si>
  <si>
    <t>윤인근</t>
  </si>
  <si>
    <t>처치실</t>
  </si>
  <si>
    <t>총무과</t>
  </si>
  <si>
    <t>우명엽</t>
  </si>
  <si>
    <t>오효민</t>
  </si>
  <si>
    <t>우현주</t>
  </si>
  <si>
    <t>이승희</t>
  </si>
  <si>
    <t>김은영</t>
  </si>
  <si>
    <t>최유진</t>
  </si>
  <si>
    <t>최순길</t>
  </si>
  <si>
    <t>김현애</t>
  </si>
  <si>
    <t>김난아</t>
  </si>
  <si>
    <t>경조</t>
  </si>
  <si>
    <t>김재희</t>
  </si>
  <si>
    <t>상담실</t>
  </si>
  <si>
    <t>포상</t>
  </si>
  <si>
    <t>이호동</t>
  </si>
  <si>
    <t>이영빈</t>
  </si>
  <si>
    <t>박원정</t>
  </si>
  <si>
    <t>이아름</t>
  </si>
  <si>
    <t>외래</t>
  </si>
  <si>
    <t>박광호</t>
  </si>
  <si>
    <t>무급</t>
  </si>
  <si>
    <t>이창준</t>
  </si>
  <si>
    <t>박성현</t>
  </si>
  <si>
    <t>장지현</t>
  </si>
  <si>
    <t>김미숙</t>
  </si>
  <si>
    <t>이윤남</t>
  </si>
  <si>
    <t>이재승</t>
  </si>
  <si>
    <t>김성환</t>
  </si>
  <si>
    <t>이하은</t>
  </si>
  <si>
    <t>병원장</t>
  </si>
  <si>
    <t>장영태</t>
  </si>
  <si>
    <t>양서은</t>
  </si>
  <si>
    <t>부서장</t>
  </si>
  <si>
    <t>원무과</t>
  </si>
  <si>
    <t>한혜인</t>
  </si>
  <si>
    <t>최현지</t>
  </si>
  <si>
    <t>영양실</t>
  </si>
  <si>
    <t>3병동</t>
  </si>
  <si>
    <t>이원근</t>
  </si>
  <si>
    <t>이형일</t>
  </si>
  <si>
    <t>공급실</t>
  </si>
  <si>
    <t>곽은영</t>
  </si>
  <si>
    <t>전정숙</t>
  </si>
  <si>
    <t>김충일</t>
  </si>
  <si>
    <t>박시연</t>
  </si>
  <si>
    <t>조대규</t>
  </si>
  <si>
    <t>박지연</t>
  </si>
  <si>
    <t>이상민</t>
  </si>
  <si>
    <t>신재헌</t>
  </si>
  <si>
    <t>서승연</t>
  </si>
  <si>
    <t>이가은</t>
  </si>
  <si>
    <t>권정화</t>
  </si>
  <si>
    <t>이소윤</t>
  </si>
  <si>
    <t>강민지</t>
  </si>
  <si>
    <t>송응수</t>
  </si>
  <si>
    <t>강현구</t>
  </si>
  <si>
    <t>이미진</t>
  </si>
  <si>
    <t>박수민</t>
  </si>
  <si>
    <t>사원</t>
  </si>
  <si>
    <t>김보영</t>
  </si>
  <si>
    <t>심화연</t>
  </si>
  <si>
    <t>김미남</t>
  </si>
  <si>
    <t>이윤임</t>
  </si>
  <si>
    <t>콜센터</t>
  </si>
  <si>
    <t>최민지</t>
  </si>
  <si>
    <t>하인설</t>
  </si>
  <si>
    <t>임준식</t>
  </si>
  <si>
    <t>조은숙</t>
  </si>
  <si>
    <t>허복심</t>
  </si>
  <si>
    <t>김해빈</t>
  </si>
  <si>
    <t>박현주</t>
  </si>
  <si>
    <t>우정은</t>
  </si>
  <si>
    <t>교육팀</t>
  </si>
  <si>
    <t>이나현</t>
  </si>
  <si>
    <t>장윤정</t>
  </si>
  <si>
    <t>유급</t>
  </si>
  <si>
    <t>김소원</t>
  </si>
  <si>
    <t>백선혜</t>
  </si>
  <si>
    <t>김보경</t>
  </si>
  <si>
    <t>이선자</t>
  </si>
  <si>
    <t>윤혁진</t>
  </si>
  <si>
    <t>이예지</t>
  </si>
  <si>
    <t>송유진</t>
  </si>
  <si>
    <t>최은비</t>
  </si>
  <si>
    <t>신선미</t>
  </si>
  <si>
    <t>박미란</t>
  </si>
  <si>
    <t>임금희</t>
  </si>
  <si>
    <t>이수민</t>
  </si>
  <si>
    <t xml:space="preserve"> </t>
  </si>
  <si>
    <t>박준영</t>
  </si>
  <si>
    <t>이민지</t>
  </si>
  <si>
    <t>이지우</t>
  </si>
  <si>
    <t>박서연</t>
  </si>
  <si>
    <t>이동현</t>
  </si>
  <si>
    <t>김영경</t>
  </si>
  <si>
    <t>신은진</t>
  </si>
  <si>
    <t>김예진</t>
  </si>
  <si>
    <t>박주희</t>
  </si>
  <si>
    <t>고소연</t>
  </si>
  <si>
    <t>이종원</t>
  </si>
  <si>
    <t>서현진</t>
  </si>
  <si>
    <t>임지수</t>
  </si>
  <si>
    <t>최성재</t>
  </si>
  <si>
    <t>김순옥</t>
  </si>
  <si>
    <t>장유연</t>
  </si>
  <si>
    <t>이경률</t>
  </si>
  <si>
    <t>최창현</t>
  </si>
  <si>
    <t>김기남</t>
  </si>
  <si>
    <t>이승민</t>
  </si>
  <si>
    <t>김행민</t>
  </si>
  <si>
    <t>정가희</t>
  </si>
  <si>
    <t>김윤희</t>
  </si>
  <si>
    <t>박정용</t>
  </si>
  <si>
    <t>전부 : 연차의 사용촉진을 하여 매년 잔여연차를 소멸시키는 사업장의 경우 선택</t>
  </si>
  <si>
    <t xml:space="preserve">   2. 촉진없이 수당지급하다 연차의 사용촉진을 시작되는 경우 시작일 설정</t>
  </si>
  <si>
    <t xml:space="preserve"> 통지일 현재 사용 가능한 미사용 연차휴가 일수를 위와 같이 알려드립니다.</t>
  </si>
  <si>
    <t>통보서 수령확인 :                              (인)</t>
  </si>
  <si>
    <t>환자안전
관리팀장</t>
  </si>
  <si>
    <t>병동지원 김기재</t>
  </si>
  <si>
    <t>병동지원 정윤경</t>
  </si>
  <si>
    <t>병동지원 박수련</t>
  </si>
  <si>
    <t>병동지원 김대현</t>
  </si>
  <si>
    <t>박정옥(3시간)</t>
  </si>
  <si>
    <t>논리값A 가 맞으면, B를 수행 또는 값으로 하고, 논리값A 가 아니라면 C를 수행 또는 값으로 한다.</t>
  </si>
  <si>
    <t>1. 제60조제7항 본문에 따른 기간이 끝나기 6개월 전을 기준으로 10일 이내에 사용자가 근로자별로</t>
  </si>
  <si>
    <t>2. 제1호에 따른 촉구에도 불구하고 근로자가 촉구를 받은 때부터 10일 이내에 사용하지 아니한 휴가의</t>
  </si>
  <si>
    <t xml:space="preserve">   전부 또는 일부의 사용 시기를 정하여 사용자에게 통보하지 아니하면 제60조제7항 본문에 따른 기간</t>
  </si>
  <si>
    <t>* 신입연차 사용촉진 : 만1년미만 신입사원의 1개월 개근시마다 발생되는 연차는 사용촉진 대상이 아님.</t>
  </si>
  <si>
    <t>지정값의 정수로된 연도를 구한다.</t>
  </si>
  <si>
    <t>2. 미사용 연차휴가 사용 계획</t>
  </si>
  <si>
    <t>=COUNTA(설정범위,참조값)</t>
  </si>
  <si>
    <t>24/10/19~24/10/22</t>
  </si>
  <si>
    <t>=ROUNDUP(계산값,숫자)</t>
  </si>
  <si>
    <t xml:space="preserve">   1. 연차의 사용촉진 설정</t>
  </si>
  <si>
    <t>=ROUNDDOWN(계산값,숫자)</t>
  </si>
  <si>
    <t>연차유급휴가 발생현황 (현재기준)</t>
  </si>
  <si>
    <t xml:space="preserve">   4. 근로기준법 변경 적용일</t>
  </si>
  <si>
    <t>2. 미사용 연차휴가 사용 계획내역</t>
  </si>
  <si>
    <t>=EDATE(시작일,경과개월수)</t>
  </si>
  <si>
    <t>지정값의 정수로된 월을 구한다.</t>
  </si>
  <si>
    <t>24/10/18~24/10/22</t>
  </si>
  <si>
    <t>지정값의 정수로된 일을 구한다.</t>
  </si>
  <si>
    <t>3. 미사용 연차휴가 사용 통보</t>
  </si>
  <si>
    <t xml:space="preserve"> @@차감항목 수정 설명보기 :</t>
  </si>
  <si>
    <t>전년도
이월 연차</t>
  </si>
  <si>
    <t>병동지원 김현진</t>
  </si>
  <si>
    <t>병동지원 예성규</t>
  </si>
  <si>
    <t>병동지원 서관교</t>
  </si>
  <si>
    <t>=MIN(A,B)</t>
  </si>
  <si>
    <t>=YEAR(지정값)</t>
  </si>
  <si>
    <t>=MONTH(지정값)</t>
  </si>
  <si>
    <t>=DAY(지정값)</t>
  </si>
  <si>
    <t>발생연차
[A]</t>
  </si>
  <si>
    <t>연차유급휴가 발생일</t>
  </si>
  <si>
    <t>사용연차
[B]</t>
  </si>
  <si>
    <t>미사용
[A-B]</t>
  </si>
  <si>
    <t>=TODAY()</t>
  </si>
  <si>
    <t>1. 통지받은 내역</t>
  </si>
  <si>
    <t xml:space="preserve">   통보할 것</t>
  </si>
  <si>
    <t>사용
가능
연차</t>
  </si>
  <si>
    <t>연차유급휴가 정산</t>
  </si>
  <si>
    <t>미사용 연차휴가 일수의 시용시기를 지정하여</t>
  </si>
  <si>
    <t>=DATEDIF(시작일,종료일,"M")</t>
  </si>
  <si>
    <t>24.11.17~24.11.21(모친상)</t>
  </si>
  <si>
    <t>24/12/9~24/12/13(출산휴가)</t>
  </si>
  <si>
    <t>24/12/3~24/12/7(시모상)</t>
  </si>
  <si>
    <t>시작일과 종료일 사이의 개월수를 구한다</t>
  </si>
  <si>
    <t>24/12/5~24/12/9(시부상)</t>
  </si>
  <si>
    <t xml:space="preserve">   연차유급휴가 사용 및 근태 기록부</t>
  </si>
  <si>
    <t>년도값,지정월,지정일 의 날짜를 구한다.</t>
  </si>
  <si>
    <t>24/12/18~24/12/22(결혼)</t>
  </si>
  <si>
    <t>24.11.25~24.11.29 본인결혼</t>
  </si>
  <si>
    <t>20     년     월     일</t>
  </si>
  <si>
    <t xml:space="preserve">   이 끝나기 2개월 전까지 사용자가 사용하지 아니한 휴가의 사용시기를 정하여 근로자에게 서면으로</t>
  </si>
  <si>
    <t>된 경우에는 사용자는 그 사용하지 아니한 휴가에 대하여 보상할 의무가 없고, 제60조제7항 단서에</t>
  </si>
  <si>
    <t xml:space="preserve">   사용하지 아니한 휴가 일수를 알려주고, 근로자가 그 사용 시기를 정하여 사용자에게 통보하도록</t>
  </si>
  <si>
    <t xml:space="preserve">  상기인은 미사용 연차휴가 사용 시기를 상기와 같이 지정하여 통보드리며 향후 사용하지 아니한</t>
  </si>
  <si>
    <t>동 기한 내에 [미사용 연차휴가 사용계획서]가 제출되지 아니한 경우 관련 규정에 의해 추후 회사가</t>
  </si>
  <si>
    <t xml:space="preserve">  사용자가 제60조제1항·제3항 및 제4항에 따른 유급휴가의 사용을 촉진하기 위하여 다음 각 호의</t>
  </si>
  <si>
    <t>따른 사용자의 귀책사유에 해당하지 아니하는 것으로 본다.</t>
  </si>
  <si>
    <t xml:space="preserve">   입사일기준 연차계산 및 사용관리를 위한 기본설정</t>
  </si>
  <si>
    <t>설정범위 내에서 참조값과 같은 셀의 수를 카운트 한다.</t>
  </si>
  <si>
    <t>시작일로부터 경과개월수 이후 또는 이전의 날짜를 구한다</t>
  </si>
  <si>
    <t>작성자 :                              (인)</t>
  </si>
  <si>
    <t>(고용부의 개정연차 적용에 관련한 설명자료 있는 곳 입니다. ^^)</t>
  </si>
  <si>
    <t>연차휴가 일수에 대하여는 연차휴가수당을 지급받지 않는것에 동의 합니다.</t>
  </si>
  <si>
    <t xml:space="preserve"> [ 관련법령 : 근로기준법 제61조 연차유급휴가의 사용촉진 ] </t>
  </si>
  <si>
    <t>숫자의 자리값으로 절상한다.</t>
  </si>
  <si>
    <t>=DATE(년,월,일)</t>
  </si>
  <si>
    <t>미사용 연차휴가 사용 통지서</t>
  </si>
  <si>
    <t>=ROUND(계산값,숫자)</t>
  </si>
  <si>
    <t xml:space="preserve">   서면으로 촉구할 것</t>
  </si>
  <si>
    <t>연차유급휴가 사용대상 기간</t>
  </si>
  <si>
    <t>미사용 연차휴가 사용 계획서</t>
  </si>
  <si>
    <t>근로자 자율
사용계획서 제출</t>
  </si>
  <si>
    <t>숫자의 자리값으로 절하한다.</t>
  </si>
  <si>
    <t>사용자의 강제
사용일자 통보</t>
  </si>
  <si>
    <t>현재의 날짜를 입력한다.</t>
  </si>
  <si>
    <t xml:space="preserve"> [조건부서식 설명보기]</t>
  </si>
  <si>
    <t>미사용 연차휴가 일수 통지</t>
  </si>
  <si>
    <t>1. 6개월전 사용 통보내역</t>
  </si>
  <si>
    <t>=IF(논리값A,B,C)</t>
  </si>
  <si>
    <t>24/12/24(외조부상)</t>
  </si>
  <si>
    <t xml:space="preserve"> [근태목록 수정하기]</t>
  </si>
  <si>
    <r>
      <rPr>
        <sz val="10"/>
        <color rgb="FF000000"/>
        <rFont val="맑은 고딕"/>
        <family val="3"/>
        <charset val="129"/>
      </rPr>
      <t xml:space="preserve">사용시작일
</t>
    </r>
    <r>
      <rPr>
        <sz val="8"/>
        <color rgb="FFFF0000"/>
        <rFont val="맑은 고딕"/>
        <family val="3"/>
        <charset val="129"/>
      </rPr>
      <t>(발생확정다음날)</t>
    </r>
  </si>
  <si>
    <r>
      <rPr>
        <sz val="10"/>
        <color rgb="FF000000"/>
        <rFont val="맑은 고딕"/>
        <family val="3"/>
        <charset val="129"/>
      </rPr>
      <t xml:space="preserve">정산시점
</t>
    </r>
    <r>
      <rPr>
        <sz val="8"/>
        <color rgb="FFFF0000"/>
        <rFont val="맑은 고딕"/>
        <family val="3"/>
        <charset val="129"/>
      </rPr>
      <t>(사용종료다음날)</t>
    </r>
  </si>
  <si>
    <t xml:space="preserve">   [ 참고사항 ] 사용된 엑셀 함수의 설명</t>
  </si>
  <si>
    <t>계산값 또는 수 A, B 중 최소값을 구한다</t>
  </si>
  <si>
    <t>사용권고통보일자
1차 촉진  /  2차 촉진</t>
  </si>
  <si>
    <t>2024-04-13~2024-04-17(결혼)</t>
  </si>
  <si>
    <t>연차
일수</t>
  </si>
  <si>
    <t>영상의학</t>
  </si>
  <si>
    <t>신입
연차</t>
  </si>
  <si>
    <t>사용
누계</t>
  </si>
  <si>
    <t>[서식1]</t>
  </si>
  <si>
    <t>현재기준일자</t>
  </si>
  <si>
    <t>사용
촉진</t>
  </si>
  <si>
    <t>사용 시기</t>
  </si>
  <si>
    <t>사용 일수</t>
  </si>
  <si>
    <t>최종근무
일자</t>
  </si>
  <si>
    <t>물리치료</t>
  </si>
  <si>
    <t>정산
일수</t>
  </si>
  <si>
    <t>입사일자</t>
  </si>
  <si>
    <t>[서식2]</t>
  </si>
  <si>
    <t xml:space="preserve">      월</t>
  </si>
  <si>
    <t>(예시)</t>
  </si>
  <si>
    <t>[서식3]</t>
  </si>
  <si>
    <t>진단검사</t>
  </si>
  <si>
    <t>AN 진언정</t>
  </si>
  <si>
    <t>RN 김지영</t>
  </si>
  <si>
    <t>RN 배랑경</t>
  </si>
  <si>
    <t>RN 이유빈</t>
  </si>
  <si>
    <t>RN 이희영</t>
  </si>
  <si>
    <t>AN 안영미</t>
  </si>
  <si>
    <t>RN 김소연</t>
  </si>
  <si>
    <t>RN 장선영</t>
  </si>
  <si>
    <t>AN 허은희</t>
  </si>
  <si>
    <t>RN 유지수</t>
  </si>
  <si>
    <t>원내약국</t>
  </si>
  <si>
    <t>간호부장</t>
  </si>
  <si>
    <t>RN 이임경</t>
  </si>
  <si>
    <t>AN 문윤순</t>
  </si>
  <si>
    <t>5B병동</t>
  </si>
  <si>
    <t>RN 이수미</t>
  </si>
  <si>
    <t>RN 윤설화</t>
  </si>
  <si>
    <t>RN 김민정</t>
  </si>
  <si>
    <t>RN 최샛별</t>
  </si>
  <si>
    <t>AN 박지영</t>
  </si>
  <si>
    <t>RN 김희영</t>
  </si>
  <si>
    <t>AN 손명신</t>
  </si>
  <si>
    <t>RN 김채원</t>
  </si>
  <si>
    <t>AN 임순희</t>
  </si>
  <si>
    <t>AN 이정숙</t>
  </si>
  <si>
    <t>AN 박경옥</t>
  </si>
  <si>
    <t>AN 장정란</t>
  </si>
  <si>
    <t>RN 김소희</t>
  </si>
  <si>
    <t>AN 김숙자</t>
  </si>
  <si>
    <t>RN 사공금옥</t>
  </si>
  <si>
    <t>RN 이주경</t>
  </si>
  <si>
    <t>AN 안해경</t>
  </si>
  <si>
    <t>RN 이지원</t>
  </si>
  <si>
    <t>RN 양예원</t>
  </si>
  <si>
    <t>RN 박진주</t>
  </si>
  <si>
    <t>RN 최유정</t>
  </si>
  <si>
    <t>RN 김선아</t>
  </si>
  <si>
    <t>RN 문다희</t>
  </si>
  <si>
    <t>RN 박가영</t>
  </si>
  <si>
    <t>AN 김태은</t>
  </si>
  <si>
    <t>AN 최정숙</t>
  </si>
  <si>
    <t>AN 이경이</t>
  </si>
  <si>
    <t>RN 최우정</t>
  </si>
  <si>
    <t>RN 김혜인</t>
  </si>
  <si>
    <t>RN 박윤지</t>
  </si>
  <si>
    <t>AN 전민지</t>
  </si>
  <si>
    <t>RN 권혜영</t>
  </si>
  <si>
    <t>RN 박민정</t>
  </si>
  <si>
    <t>RN 경규록</t>
  </si>
  <si>
    <t>RN 이은혜</t>
  </si>
  <si>
    <t>RN 전성연</t>
  </si>
  <si>
    <t>RN 정지빈</t>
  </si>
  <si>
    <t>RN 이지혜</t>
  </si>
  <si>
    <t>5A병동</t>
  </si>
  <si>
    <t>RN 박혜성</t>
  </si>
  <si>
    <t>RN 조교순</t>
  </si>
  <si>
    <t>RN 유정원</t>
  </si>
  <si>
    <t>RN 최미래</t>
  </si>
  <si>
    <t>RN 석보미</t>
  </si>
  <si>
    <t>AN 김미영</t>
  </si>
  <si>
    <t>RN 최다솜</t>
  </si>
  <si>
    <t>AN 김영주</t>
  </si>
  <si>
    <t>RN 김수안</t>
  </si>
  <si>
    <t>RN 임수빈</t>
  </si>
  <si>
    <t>운동치료</t>
  </si>
  <si>
    <t>RN 강문희</t>
  </si>
  <si>
    <t>AN 오현정</t>
  </si>
  <si>
    <t>행정국장</t>
  </si>
  <si>
    <t>RN 이효림</t>
  </si>
  <si>
    <t>RN 김지현</t>
  </si>
  <si>
    <t>팀장 김미선</t>
  </si>
  <si>
    <t>RN 김규리</t>
  </si>
  <si>
    <t>RN 우정은</t>
  </si>
  <si>
    <t>RN 김현아</t>
  </si>
  <si>
    <t>RN 김혜진</t>
  </si>
  <si>
    <t>AN 박수진</t>
  </si>
  <si>
    <t>AN 신정화</t>
  </si>
  <si>
    <t>RN 정지연</t>
  </si>
  <si>
    <t>AN 백미향</t>
  </si>
  <si>
    <t>RN 송미진</t>
  </si>
  <si>
    <t>감염관리
팀장</t>
  </si>
  <si>
    <t>RN 이민아</t>
  </si>
  <si>
    <t>RN 현진주</t>
  </si>
  <si>
    <t>AN 이유경</t>
  </si>
  <si>
    <t>CN 김소현</t>
  </si>
  <si>
    <t>검진센터</t>
  </si>
  <si>
    <t>RN 윤수경</t>
  </si>
  <si>
    <t>RN 오가영</t>
  </si>
  <si>
    <t>CN 한수연</t>
  </si>
  <si>
    <t>CN 배효정</t>
  </si>
  <si>
    <t>CN 김혜란</t>
  </si>
  <si>
    <t>RN 이세은</t>
  </si>
  <si>
    <t>RN 이희진</t>
  </si>
  <si>
    <t>RN 이나은</t>
  </si>
  <si>
    <t>RN 양진주</t>
  </si>
  <si>
    <t>RN 김효민</t>
  </si>
  <si>
    <t>RN 박하윤</t>
  </si>
  <si>
    <t>정산일자</t>
  </si>
  <si>
    <t>구명숙(촉)</t>
  </si>
  <si>
    <t>HR 이고경</t>
  </si>
  <si>
    <t>RN 여승용</t>
  </si>
  <si>
    <t>사공성애</t>
  </si>
  <si>
    <t>AN 채영아</t>
  </si>
  <si>
    <t>RN 김보라</t>
  </si>
  <si>
    <t>RN 권유주</t>
  </si>
  <si>
    <t>RN 강다윤</t>
  </si>
  <si>
    <t>RN 강수민</t>
  </si>
  <si>
    <t>AN 홍정숙</t>
  </si>
  <si>
    <t>AN 정혜린</t>
  </si>
  <si>
    <t>영상의학과</t>
  </si>
  <si>
    <t>진단검사의학과</t>
  </si>
  <si>
    <t>RN 임혜림</t>
  </si>
  <si>
    <t>시설관리</t>
  </si>
  <si>
    <t>AN 이정미</t>
  </si>
  <si>
    <t>RN 강기호</t>
  </si>
  <si>
    <t>병동지원 신지수</t>
  </si>
  <si>
    <t>병동지원 남은희</t>
  </si>
  <si>
    <r>
      <rPr>
        <b/>
        <sz val="12"/>
        <color rgb="FF385724"/>
        <rFont val="Malgun Gothic Semilight"/>
        <family val="3"/>
        <charset val="129"/>
      </rPr>
      <t xml:space="preserve">   3. 연차 차감 항목 설정 </t>
    </r>
    <r>
      <rPr>
        <b/>
        <sz val="12"/>
        <color rgb="FFFF0000"/>
        <rFont val="Malgun Gothic Semilight"/>
        <family val="3"/>
        <charset val="129"/>
      </rPr>
      <t>(회사마다 적용 상황에 맞게 수정활용)</t>
    </r>
  </si>
  <si>
    <t>3병동</t>
    <phoneticPr fontId="63" type="noConversion"/>
  </si>
  <si>
    <t>수술실</t>
    <phoneticPr fontId="63" type="noConversion"/>
  </si>
  <si>
    <t>공급실</t>
    <phoneticPr fontId="63" type="noConversion"/>
  </si>
  <si>
    <t>5A병동</t>
    <phoneticPr fontId="63" type="noConversion"/>
  </si>
  <si>
    <t>외래</t>
    <phoneticPr fontId="63" type="noConversion"/>
  </si>
  <si>
    <t>5B병동</t>
    <phoneticPr fontId="63" type="noConversion"/>
  </si>
  <si>
    <t>5A병동</t>
    <phoneticPr fontId="63" type="noConversion"/>
  </si>
  <si>
    <t>수술실</t>
    <phoneticPr fontId="63" type="noConversion"/>
  </si>
  <si>
    <t>진단검사의학과</t>
    <phoneticPr fontId="63" type="noConversion"/>
  </si>
  <si>
    <t>총무과</t>
    <phoneticPr fontId="63" type="noConversion"/>
  </si>
  <si>
    <t>외래</t>
    <phoneticPr fontId="63" type="noConversion"/>
  </si>
  <si>
    <t>강수연</t>
    <phoneticPr fontId="63" type="noConversion"/>
  </si>
  <si>
    <t>송유순(알바)</t>
    <phoneticPr fontId="63" type="noConversion"/>
  </si>
  <si>
    <t>운동치료</t>
    <phoneticPr fontId="63" type="noConversion"/>
  </si>
  <si>
    <t>3병동</t>
    <phoneticPr fontId="63" type="noConversion"/>
  </si>
  <si>
    <t>5B병동</t>
    <phoneticPr fontId="63" type="noConversion"/>
  </si>
  <si>
    <t>외래</t>
    <phoneticPr fontId="63" type="noConversion"/>
  </si>
  <si>
    <t>HRN 김혜란</t>
    <phoneticPr fontId="63" type="noConversion"/>
  </si>
  <si>
    <t>과장 황현경</t>
    <phoneticPr fontId="63" type="noConversion"/>
  </si>
  <si>
    <t>진담검사의학과</t>
    <phoneticPr fontId="63" type="noConversion"/>
  </si>
  <si>
    <t>3병동</t>
    <phoneticPr fontId="63" type="noConversion"/>
  </si>
  <si>
    <t>수술실</t>
    <phoneticPr fontId="63" type="noConversion"/>
  </si>
  <si>
    <t>3병동</t>
    <phoneticPr fontId="63" type="noConversion"/>
  </si>
  <si>
    <t>외래</t>
    <phoneticPr fontId="63" type="noConversion"/>
  </si>
  <si>
    <t>외래</t>
    <phoneticPr fontId="63" type="noConversion"/>
  </si>
  <si>
    <t>영상의학</t>
    <phoneticPr fontId="63" type="noConversion"/>
  </si>
  <si>
    <t>진단검사의학과</t>
    <phoneticPr fontId="63" type="noConversion"/>
  </si>
  <si>
    <t>원무과</t>
    <phoneticPr fontId="63" type="noConversion"/>
  </si>
  <si>
    <t>총무과</t>
    <phoneticPr fontId="63" type="noConversion"/>
  </si>
  <si>
    <t>심사과</t>
    <phoneticPr fontId="63" type="noConversion"/>
  </si>
  <si>
    <t>심시과</t>
    <phoneticPr fontId="63" type="noConversion"/>
  </si>
  <si>
    <t>박은정(계)</t>
    <phoneticPr fontId="63" type="noConversion"/>
  </si>
  <si>
    <t>김선정(계)</t>
    <phoneticPr fontId="63" type="noConversion"/>
  </si>
  <si>
    <t>엄원선(촉)</t>
    <phoneticPr fontId="63" type="noConversion"/>
  </si>
  <si>
    <t>영양실</t>
    <phoneticPr fontId="63" type="noConversion"/>
  </si>
  <si>
    <t>5B</t>
    <phoneticPr fontId="63" type="noConversion"/>
  </si>
  <si>
    <t>25/04/05 ~ 25/04/09</t>
    <phoneticPr fontId="63" type="noConversion"/>
  </si>
  <si>
    <t>RN 한선화</t>
    <phoneticPr fontId="63" type="noConversion"/>
  </si>
  <si>
    <t>3병동</t>
    <phoneticPr fontId="63" type="noConversion"/>
  </si>
  <si>
    <t>물리치료</t>
    <phoneticPr fontId="63" type="noConversion"/>
  </si>
  <si>
    <t>25/04/21 ~ 25/04/25</t>
    <phoneticPr fontId="63" type="noConversion"/>
  </si>
  <si>
    <t>시설관리팀</t>
    <phoneticPr fontId="63" type="noConversion"/>
  </si>
  <si>
    <t>검진센터</t>
    <phoneticPr fontId="63" type="noConversion"/>
  </si>
  <si>
    <t>심사과</t>
    <phoneticPr fontId="63" type="noConversion"/>
  </si>
  <si>
    <t>3병동</t>
    <phoneticPr fontId="63" type="noConversion"/>
  </si>
  <si>
    <t>RN 최지원</t>
    <phoneticPr fontId="63" type="noConversion"/>
  </si>
  <si>
    <t>RN 이나경</t>
    <phoneticPr fontId="63" type="noConversion"/>
  </si>
  <si>
    <t>5A병동</t>
    <phoneticPr fontId="63" type="noConversion"/>
  </si>
  <si>
    <t>외래</t>
    <phoneticPr fontId="63" type="noConversion"/>
  </si>
  <si>
    <t>검진센터</t>
    <phoneticPr fontId="63" type="noConversion"/>
  </si>
  <si>
    <t>심사과</t>
    <phoneticPr fontId="63" type="noConversion"/>
  </si>
  <si>
    <t>반차</t>
    <phoneticPr fontId="63" type="noConversion"/>
  </si>
  <si>
    <t>05/21~5/25</t>
    <phoneticPr fontId="63" type="noConversion"/>
  </si>
  <si>
    <t>처치실</t>
    <phoneticPr fontId="63" type="noConversion"/>
  </si>
  <si>
    <t>3병동</t>
    <phoneticPr fontId="63" type="noConversion"/>
  </si>
  <si>
    <t>RN 박정환</t>
    <phoneticPr fontId="63" type="noConversion"/>
  </si>
  <si>
    <t>영양실</t>
    <phoneticPr fontId="63" type="noConversion"/>
  </si>
  <si>
    <t>원무과</t>
    <phoneticPr fontId="63" type="noConversion"/>
  </si>
  <si>
    <t>경조</t>
    <phoneticPr fontId="63" type="noConversion"/>
  </si>
  <si>
    <t>2025-06-28 (자녀결혼)</t>
    <phoneticPr fontId="63" type="noConversion"/>
  </si>
  <si>
    <t>2025-06-12 (외조모상)</t>
    <phoneticPr fontId="63" type="noConversion"/>
  </si>
  <si>
    <t>25/06/09~25/06/1 (결핵)</t>
    <phoneticPr fontId="63" type="noConversion"/>
  </si>
  <si>
    <t>훈련</t>
    <phoneticPr fontId="63" type="noConversion"/>
  </si>
  <si>
    <t>2025-06-20 (민방위)</t>
    <phoneticPr fontId="63" type="noConversion"/>
  </si>
  <si>
    <t>2025-06-13 (민방위)</t>
    <phoneticPr fontId="63" type="noConversion"/>
  </si>
  <si>
    <t>강현구</t>
    <phoneticPr fontId="63" type="noConversion"/>
  </si>
  <si>
    <t>이은영</t>
    <phoneticPr fontId="63" type="noConversion"/>
  </si>
  <si>
    <t>김태희</t>
    <phoneticPr fontId="63" type="noConversion"/>
  </si>
  <si>
    <t>RN 조민경</t>
    <phoneticPr fontId="63" type="noConversion"/>
  </si>
  <si>
    <t>RN 서유진</t>
    <phoneticPr fontId="63" type="noConversion"/>
  </si>
  <si>
    <t>물리치료</t>
    <phoneticPr fontId="63" type="noConversion"/>
  </si>
  <si>
    <t>3병동</t>
    <phoneticPr fontId="63" type="noConversion"/>
  </si>
  <si>
    <t>외래</t>
    <phoneticPr fontId="63" type="noConversion"/>
  </si>
  <si>
    <t>물리치료</t>
    <phoneticPr fontId="63" type="noConversion"/>
  </si>
  <si>
    <t>외래</t>
    <phoneticPr fontId="63" type="noConversion"/>
  </si>
  <si>
    <t>진단검사의학과</t>
    <phoneticPr fontId="63" type="noConversion"/>
  </si>
  <si>
    <t>경조</t>
    <phoneticPr fontId="63" type="noConversion"/>
  </si>
  <si>
    <t>24/11/06~11/12</t>
    <phoneticPr fontId="63" type="noConversion"/>
  </si>
  <si>
    <t>수술실</t>
    <phoneticPr fontId="63" type="noConversion"/>
  </si>
  <si>
    <t>공급실</t>
    <phoneticPr fontId="63" type="noConversion"/>
  </si>
  <si>
    <t>영양실</t>
    <phoneticPr fontId="63" type="noConversion"/>
  </si>
  <si>
    <t>연차</t>
    <phoneticPr fontId="63" type="noConversion"/>
  </si>
  <si>
    <t>외래</t>
    <phoneticPr fontId="63" type="noConversion"/>
  </si>
  <si>
    <t>검진센터</t>
    <phoneticPr fontId="63" type="noConversion"/>
  </si>
  <si>
    <t>5A병동</t>
    <phoneticPr fontId="63" type="noConversion"/>
  </si>
  <si>
    <t>3병동</t>
    <phoneticPr fontId="63" type="noConversion"/>
  </si>
  <si>
    <t>영양실</t>
    <phoneticPr fontId="63" type="noConversion"/>
  </si>
  <si>
    <t>RN 박수지</t>
    <phoneticPr fontId="63" type="noConversion"/>
  </si>
  <si>
    <t>김나해</t>
    <phoneticPr fontId="63" type="noConversion"/>
  </si>
  <si>
    <t>노윤</t>
    <phoneticPr fontId="63" type="noConversion"/>
  </si>
  <si>
    <t>AN 강선미</t>
    <phoneticPr fontId="63" type="noConversion"/>
  </si>
  <si>
    <t>최유환</t>
    <phoneticPr fontId="63" type="noConversion"/>
  </si>
  <si>
    <t>김기현</t>
    <phoneticPr fontId="63" type="noConversion"/>
  </si>
  <si>
    <t>25/08/31 ~ 25/09/04 (결혼)</t>
    <phoneticPr fontId="63" type="noConversion"/>
  </si>
  <si>
    <t>조진주</t>
    <phoneticPr fontId="63" type="noConversion"/>
  </si>
  <si>
    <t>3병동</t>
    <phoneticPr fontId="63" type="noConversion"/>
  </si>
  <si>
    <t>상담실</t>
    <phoneticPr fontId="63" type="noConversion"/>
  </si>
  <si>
    <t>외래</t>
    <phoneticPr fontId="63" type="noConversion"/>
  </si>
  <si>
    <t>3병동</t>
    <phoneticPr fontId="63" type="noConversion"/>
  </si>
  <si>
    <t>9/11~9/15</t>
    <phoneticPr fontId="63" type="noConversion"/>
  </si>
  <si>
    <t>최민경</t>
    <phoneticPr fontId="63" type="noConversion"/>
  </si>
  <si>
    <t>이종현</t>
    <phoneticPr fontId="63" type="noConversion"/>
  </si>
  <si>
    <t>AN 최유정</t>
    <phoneticPr fontId="63" type="noConversion"/>
  </si>
  <si>
    <t>상담실</t>
    <phoneticPr fontId="63" type="noConversion"/>
  </si>
  <si>
    <t>25/09/01 ~ 25/09/05 (결혼)</t>
    <phoneticPr fontId="63" type="noConversion"/>
  </si>
  <si>
    <t>RN 김가현</t>
    <phoneticPr fontId="63" type="noConversion"/>
  </si>
  <si>
    <t>25/09/04 (조모상)</t>
    <phoneticPr fontId="63" type="noConversion"/>
  </si>
  <si>
    <t>25/01/09~01/15</t>
    <phoneticPr fontId="63" type="noConversion"/>
  </si>
  <si>
    <t>출산</t>
  </si>
  <si>
    <t>출산</t>
    <phoneticPr fontId="63" type="noConversion"/>
  </si>
  <si>
    <t>25/09/15 (조모상)</t>
    <phoneticPr fontId="63" type="noConversion"/>
  </si>
  <si>
    <t>25/02/17~2/21</t>
    <phoneticPr fontId="63" type="noConversion"/>
  </si>
  <si>
    <t>2025-09-15 (예비군)</t>
    <phoneticPr fontId="63" type="noConversion"/>
  </si>
  <si>
    <t>24.11.18~24.11.22(출산휴가)</t>
    <phoneticPr fontId="63" type="noConversion"/>
  </si>
  <si>
    <t>경조</t>
    <phoneticPr fontId="63" type="noConversion"/>
  </si>
  <si>
    <t>24/12/20~12/17</t>
    <phoneticPr fontId="63" type="noConversion"/>
  </si>
  <si>
    <t>2025-09-01 (예비군)</t>
    <phoneticPr fontId="63" type="noConversion"/>
  </si>
  <si>
    <t>25/9/16 ~ 25/9/18 (예비군)</t>
    <phoneticPr fontId="63" type="noConversion"/>
  </si>
  <si>
    <t>2025-09-13 ~ 2025-09-17 (부친상)</t>
    <phoneticPr fontId="63" type="noConversion"/>
  </si>
  <si>
    <t>AN 이홍주</t>
    <phoneticPr fontId="63" type="noConversion"/>
  </si>
  <si>
    <t>이수연</t>
    <phoneticPr fontId="63" type="noConversion"/>
  </si>
  <si>
    <t>총무과</t>
    <phoneticPr fontId="63" type="noConversion"/>
  </si>
  <si>
    <t>3병동</t>
    <phoneticPr fontId="63" type="noConversion"/>
  </si>
  <si>
    <t>3병동</t>
    <phoneticPr fontId="63" type="noConversion"/>
  </si>
  <si>
    <t>5A병동</t>
    <phoneticPr fontId="63" type="noConversion"/>
  </si>
  <si>
    <t>5B병동</t>
    <phoneticPr fontId="63" type="noConversion"/>
  </si>
  <si>
    <t>외래</t>
    <phoneticPr fontId="63" type="noConversion"/>
  </si>
  <si>
    <t>RN 김수민</t>
    <phoneticPr fontId="63" type="noConversion"/>
  </si>
  <si>
    <t>RN 이혜민</t>
    <phoneticPr fontId="63" type="noConversion"/>
  </si>
  <si>
    <t>정재성</t>
    <phoneticPr fontId="63" type="noConversion"/>
  </si>
  <si>
    <t>김동현</t>
    <phoneticPr fontId="63" type="noConversion"/>
  </si>
  <si>
    <t>AN 김혜빈</t>
    <phoneticPr fontId="63" type="noConversion"/>
  </si>
  <si>
    <t>양세연</t>
    <phoneticPr fontId="63" type="noConversion"/>
  </si>
  <si>
    <t>RN 양지연</t>
    <phoneticPr fontId="63" type="noConversion"/>
  </si>
  <si>
    <t>외래</t>
    <phoneticPr fontId="63" type="noConversion"/>
  </si>
  <si>
    <t>수술실</t>
    <phoneticPr fontId="63" type="noConversion"/>
  </si>
  <si>
    <t>이라윤</t>
    <phoneticPr fontId="63" type="noConversion"/>
  </si>
  <si>
    <t>외래</t>
    <phoneticPr fontId="63" type="noConversion"/>
  </si>
  <si>
    <t>25/11/14 자녀결혼식</t>
    <phoneticPr fontId="63" type="noConversion"/>
  </si>
  <si>
    <t>25/10/24 자녀 결혼식</t>
    <phoneticPr fontId="63" type="noConversion"/>
  </si>
  <si>
    <t>25/10/24 조모상</t>
    <phoneticPr fontId="63" type="noConversion"/>
  </si>
  <si>
    <t>25/10/21 예비군</t>
    <phoneticPr fontId="63" type="noConversion"/>
  </si>
  <si>
    <t>25/10/28 예비군</t>
    <phoneticPr fontId="63" type="noConversion"/>
  </si>
  <si>
    <t>25/11/06~11/19</t>
    <phoneticPr fontId="63" type="noConversion"/>
  </si>
  <si>
    <t>RN 박영빈</t>
    <phoneticPr fontId="63" type="noConversion"/>
  </si>
  <si>
    <t>RN 김수진</t>
    <phoneticPr fontId="63" type="noConversion"/>
  </si>
  <si>
    <t>RN 박준우</t>
    <phoneticPr fontId="63" type="noConversion"/>
  </si>
  <si>
    <t>RN 최정민</t>
    <phoneticPr fontId="63" type="noConversion"/>
  </si>
  <si>
    <t>RN 이가인</t>
    <phoneticPr fontId="63" type="noConversion"/>
  </si>
  <si>
    <t>박서빈</t>
    <phoneticPr fontId="63" type="noConversion"/>
  </si>
  <si>
    <t>원무과</t>
    <phoneticPr fontId="63" type="noConversion"/>
  </si>
  <si>
    <t>외래</t>
    <phoneticPr fontId="63" type="noConversion"/>
  </si>
  <si>
    <t>물리치료</t>
    <phoneticPr fontId="63" type="noConversion"/>
  </si>
  <si>
    <t>영양실</t>
    <phoneticPr fontId="63" type="noConversion"/>
  </si>
  <si>
    <t>25/11/09 ~ 25/11/13 시모상</t>
    <phoneticPr fontId="63" type="noConversion"/>
  </si>
  <si>
    <t>25/11/21 ~ 25/11/25 부친상</t>
    <phoneticPr fontId="63" type="noConversion"/>
  </si>
  <si>
    <t>25/11/03 ~ 25/11/06 예비군</t>
    <phoneticPr fontId="63" type="noConversion"/>
  </si>
  <si>
    <t>25/11/22 ~ 25/11/26 시모상</t>
    <phoneticPr fontId="63" type="noConversion"/>
  </si>
  <si>
    <t>25/12/08 ~ 25/12/12 결혼</t>
    <phoneticPr fontId="63" type="noConversion"/>
  </si>
  <si>
    <t>3병동</t>
    <phoneticPr fontId="63" type="noConversion"/>
  </si>
  <si>
    <t>외래</t>
    <phoneticPr fontId="63" type="noConversion"/>
  </si>
  <si>
    <t>영양실</t>
    <phoneticPr fontId="63" type="noConversion"/>
  </si>
  <si>
    <t>3병동</t>
    <phoneticPr fontId="63" type="noConversion"/>
  </si>
  <si>
    <t>김나영</t>
    <phoneticPr fontId="63" type="noConversion"/>
  </si>
  <si>
    <t>장정이</t>
    <phoneticPr fontId="63" type="noConversion"/>
  </si>
  <si>
    <t>강해원</t>
    <phoneticPr fontId="63" type="noConversion"/>
  </si>
  <si>
    <t>RN 정소이</t>
    <phoneticPr fontId="63" type="noConversion"/>
  </si>
  <si>
    <t>RN 박민선</t>
    <phoneticPr fontId="63" type="noConversion"/>
  </si>
  <si>
    <t>RN 박시연</t>
    <phoneticPr fontId="63" type="noConversion"/>
  </si>
  <si>
    <t>외래</t>
    <phoneticPr fontId="63" type="noConversion"/>
  </si>
  <si>
    <t>5A병동</t>
    <phoneticPr fontId="63" type="noConversion"/>
  </si>
  <si>
    <t>3병동</t>
    <phoneticPr fontId="63" type="noConversion"/>
  </si>
  <si>
    <t>5B병동</t>
    <phoneticPr fontId="63" type="noConversion"/>
  </si>
  <si>
    <t>검진센터</t>
    <phoneticPr fontId="63" type="noConversion"/>
  </si>
  <si>
    <t>3병동</t>
    <phoneticPr fontId="63" type="noConversion"/>
  </si>
  <si>
    <t>영상의학과</t>
    <phoneticPr fontId="63" type="noConversion"/>
  </si>
  <si>
    <t>강민지</t>
    <phoneticPr fontId="63" type="noConversion"/>
  </si>
  <si>
    <t>5A병동</t>
    <phoneticPr fontId="63" type="noConversion"/>
  </si>
  <si>
    <t>간호행정</t>
    <phoneticPr fontId="63" type="noConversion"/>
  </si>
  <si>
    <t>물리치료</t>
    <phoneticPr fontId="63" type="noConversion"/>
  </si>
  <si>
    <t>원무과</t>
    <phoneticPr fontId="63" type="noConversion"/>
  </si>
  <si>
    <t>5B병동</t>
    <phoneticPr fontId="63" type="noConversion"/>
  </si>
  <si>
    <t>박성현1</t>
    <phoneticPr fontId="63" type="noConversion"/>
  </si>
  <si>
    <t>RN 이지원1</t>
    <phoneticPr fontId="63" type="noConversion"/>
  </si>
  <si>
    <t>25/12/29</t>
  </si>
  <si>
    <t>25/12/31</t>
  </si>
  <si>
    <t>25/12/22</t>
  </si>
  <si>
    <t>25/12/19</t>
  </si>
  <si>
    <t>25/12/26</t>
  </si>
  <si>
    <t>25/12/23</t>
  </si>
  <si>
    <t>25/12/15</t>
  </si>
  <si>
    <t>25/12/24</t>
  </si>
  <si>
    <t>25/12/12</t>
  </si>
  <si>
    <t>25/12/18</t>
  </si>
  <si>
    <t>25/12/17</t>
  </si>
  <si>
    <t>25/12/05</t>
  </si>
  <si>
    <t>25/12/04</t>
  </si>
  <si>
    <t>25/12/01</t>
  </si>
  <si>
    <t>25/12/02</t>
  </si>
  <si>
    <t>25/12/11</t>
  </si>
  <si>
    <t>25/12/30</t>
  </si>
  <si>
    <t>25/12/16</t>
  </si>
  <si>
    <t>25/12/27</t>
  </si>
  <si>
    <t>25/12/03</t>
  </si>
  <si>
    <t>25/12/06</t>
  </si>
  <si>
    <t>25/12/08</t>
  </si>
  <si>
    <t>25/12/09</t>
  </si>
  <si>
    <t>25/12/13</t>
  </si>
  <si>
    <t>26/01/02</t>
  </si>
  <si>
    <t>25/12/10</t>
  </si>
  <si>
    <t>25/12/14</t>
  </si>
  <si>
    <t>25/12/07</t>
  </si>
  <si>
    <t>25/12/25</t>
  </si>
  <si>
    <t>25/12/28</t>
  </si>
  <si>
    <t>25/12/20</t>
  </si>
  <si>
    <t>25/12/21</t>
  </si>
  <si>
    <t>경조5</t>
  </si>
  <si>
    <t>26/01/05</t>
  </si>
  <si>
    <t>영상의학과</t>
    <phoneticPr fontId="63" type="noConversion"/>
  </si>
  <si>
    <t>총무과</t>
    <phoneticPr fontId="63" type="noConversion"/>
  </si>
  <si>
    <t>한송이</t>
    <phoneticPr fontId="63" type="noConversion"/>
  </si>
  <si>
    <t>천해영</t>
    <phoneticPr fontId="63" type="noConversion"/>
  </si>
  <si>
    <t>박가빈</t>
    <phoneticPr fontId="63" type="noConversion"/>
  </si>
  <si>
    <t>RN 권효정</t>
    <phoneticPr fontId="63" type="noConversion"/>
  </si>
  <si>
    <t>RN 김서우</t>
    <phoneticPr fontId="63" type="noConversion"/>
  </si>
  <si>
    <t>병동지원 전인찬</t>
    <phoneticPr fontId="63" type="noConversion"/>
  </si>
  <si>
    <t>김민서</t>
    <phoneticPr fontId="63" type="noConversion"/>
  </si>
  <si>
    <t>수술실</t>
    <phoneticPr fontId="63" type="noConversion"/>
  </si>
  <si>
    <t>3병동</t>
    <phoneticPr fontId="63" type="noConversion"/>
  </si>
  <si>
    <t>5병동</t>
    <phoneticPr fontId="63" type="noConversion"/>
  </si>
  <si>
    <t>3병동</t>
    <phoneticPr fontId="63" type="noConversion"/>
  </si>
  <si>
    <t>26/01/18</t>
  </si>
  <si>
    <t>26/01/04</t>
  </si>
  <si>
    <t>26/01/17</t>
  </si>
  <si>
    <t>26/01/13</t>
  </si>
  <si>
    <t>26/01/24</t>
  </si>
  <si>
    <t>26/01/25</t>
  </si>
  <si>
    <t>26/01/16</t>
  </si>
  <si>
    <t>26/01/03</t>
  </si>
  <si>
    <t>26/01/07</t>
  </si>
  <si>
    <t>26/01/22</t>
  </si>
  <si>
    <t>26/01/12</t>
  </si>
  <si>
    <t>26/01/10</t>
  </si>
  <si>
    <t>26/01/06</t>
  </si>
  <si>
    <t>26/01/11</t>
  </si>
  <si>
    <t>26/01/08</t>
  </si>
  <si>
    <t>26/01/09</t>
  </si>
  <si>
    <t>26/01/28</t>
  </si>
  <si>
    <t>26/01/23</t>
  </si>
  <si>
    <t>26/01/31</t>
  </si>
  <si>
    <t>26/01/26</t>
  </si>
  <si>
    <t>26/01/30</t>
  </si>
  <si>
    <t>26/01/14</t>
  </si>
  <si>
    <t>26/01/27</t>
  </si>
  <si>
    <t>26/01/19</t>
  </si>
  <si>
    <t>26/01/20</t>
  </si>
  <si>
    <t>26/01/15</t>
  </si>
  <si>
    <t>26/01/29</t>
  </si>
  <si>
    <t>26/01/21</t>
  </si>
  <si>
    <t>26/02/02</t>
  </si>
  <si>
    <t>26/02/04</t>
  </si>
  <si>
    <t>26/02/05</t>
  </si>
  <si>
    <t>26/02/09</t>
  </si>
  <si>
    <t>26/02/03</t>
  </si>
  <si>
    <t>진단검사</t>
    <phoneticPr fontId="63" type="noConversion"/>
  </si>
  <si>
    <t>영양실</t>
    <phoneticPr fontId="63" type="noConversion"/>
  </si>
  <si>
    <t>외래</t>
    <phoneticPr fontId="63" type="noConversion"/>
  </si>
  <si>
    <t>5B병동</t>
    <phoneticPr fontId="63" type="noConversion"/>
  </si>
  <si>
    <t>심사과</t>
    <phoneticPr fontId="63" type="noConversion"/>
  </si>
  <si>
    <t>5A병동</t>
    <phoneticPr fontId="63" type="noConversion"/>
  </si>
  <si>
    <t>구은지</t>
    <phoneticPr fontId="63" type="noConversion"/>
  </si>
  <si>
    <t>RN 이유정</t>
    <phoneticPr fontId="63" type="noConversion"/>
  </si>
  <si>
    <t>RN 김은주</t>
    <phoneticPr fontId="63" type="noConversion"/>
  </si>
  <si>
    <t>조아라</t>
    <phoneticPr fontId="63" type="noConversion"/>
  </si>
  <si>
    <t>상담실</t>
    <phoneticPr fontId="63" type="noConversion"/>
  </si>
  <si>
    <t>검진센터</t>
    <phoneticPr fontId="63" type="noConversion"/>
  </si>
  <si>
    <t>처치실</t>
    <phoneticPr fontId="63" type="noConversion"/>
  </si>
  <si>
    <t>3병동</t>
    <phoneticPr fontId="63" type="noConversion"/>
  </si>
  <si>
    <t>병동지원 하지원</t>
    <phoneticPr fontId="63" type="noConversion"/>
  </si>
  <si>
    <t>운동치료</t>
    <phoneticPr fontId="63" type="noConversion"/>
  </si>
  <si>
    <t>5A병동</t>
    <phoneticPr fontId="63" type="noConversion"/>
  </si>
  <si>
    <t>26/02/17</t>
  </si>
  <si>
    <t>26/02/08</t>
  </si>
  <si>
    <t>26/02/12</t>
  </si>
  <si>
    <t>26/02/13</t>
  </si>
  <si>
    <t>26/02/07</t>
  </si>
  <si>
    <t>26/02/19</t>
  </si>
  <si>
    <t>26/02/20</t>
  </si>
  <si>
    <t>26/02/23</t>
  </si>
  <si>
    <t>26/02/24</t>
  </si>
  <si>
    <t>26/02/25</t>
  </si>
  <si>
    <t>26/02/26</t>
  </si>
  <si>
    <t>26/02/27</t>
  </si>
  <si>
    <t>26/03/03</t>
  </si>
  <si>
    <t>26/03/04</t>
  </si>
  <si>
    <t>26/03/05</t>
  </si>
  <si>
    <t>26/03/06</t>
  </si>
  <si>
    <t>26/03/09</t>
  </si>
  <si>
    <t>26/03/10</t>
  </si>
  <si>
    <t>26/03/11</t>
  </si>
  <si>
    <t>26/03/12</t>
  </si>
  <si>
    <t>26/03/13</t>
  </si>
  <si>
    <t>26/03/16</t>
  </si>
  <si>
    <t>26/03/17</t>
  </si>
  <si>
    <t>26/03/18</t>
  </si>
  <si>
    <t>26/03/19</t>
  </si>
  <si>
    <t>26/03/20</t>
  </si>
  <si>
    <t>26/03/23</t>
  </si>
  <si>
    <t>26/03/24</t>
  </si>
  <si>
    <t>26/03/25</t>
  </si>
  <si>
    <t>26/03/26</t>
  </si>
  <si>
    <t>26/03/27</t>
  </si>
  <si>
    <t>26/03/30</t>
  </si>
  <si>
    <t>26/03/31</t>
  </si>
  <si>
    <t>26/04/01</t>
  </si>
  <si>
    <t>26/04/02</t>
  </si>
  <si>
    <t>26/02/21</t>
  </si>
  <si>
    <t>26/02/10</t>
  </si>
  <si>
    <t>26/02/18</t>
  </si>
  <si>
    <t>26/02/11</t>
  </si>
  <si>
    <t>26/02/06</t>
  </si>
  <si>
    <t>26/02/28</t>
  </si>
  <si>
    <t>26/03/07</t>
  </si>
  <si>
    <t>26/03/08</t>
  </si>
  <si>
    <t>26/03/14</t>
  </si>
  <si>
    <t>26/03/15</t>
  </si>
  <si>
    <t>수술실</t>
    <phoneticPr fontId="63" type="noConversion"/>
  </si>
  <si>
    <t>원무과</t>
    <phoneticPr fontId="63" type="noConversion"/>
  </si>
  <si>
    <t>3병동</t>
    <phoneticPr fontId="63" type="noConversion"/>
  </si>
  <si>
    <t>외래</t>
    <phoneticPr fontId="63" type="noConversion"/>
  </si>
  <si>
    <t>3병동</t>
    <phoneticPr fontId="63" type="noConversion"/>
  </si>
  <si>
    <t>공급실</t>
    <phoneticPr fontId="63" type="noConversion"/>
  </si>
  <si>
    <t>3병동</t>
    <phoneticPr fontId="63" type="noConversion"/>
  </si>
  <si>
    <t>심사과</t>
    <phoneticPr fontId="63" type="noConversion"/>
  </si>
  <si>
    <t>장유연</t>
    <phoneticPr fontId="63" type="noConversion"/>
  </si>
  <si>
    <t>RN 주현정</t>
    <phoneticPr fontId="63" type="noConversion"/>
  </si>
  <si>
    <t>김진희</t>
    <phoneticPr fontId="63" type="noConversion"/>
  </si>
  <si>
    <t>RN 구민주</t>
    <phoneticPr fontId="63" type="noConversion"/>
  </si>
  <si>
    <t>RN 최성호</t>
    <phoneticPr fontId="63" type="noConversion"/>
  </si>
  <si>
    <t>시설관리</t>
    <phoneticPr fontId="63" type="noConversion"/>
  </si>
  <si>
    <t>3병동</t>
    <phoneticPr fontId="63" type="noConversion"/>
  </si>
  <si>
    <t>원무과</t>
    <phoneticPr fontId="63" type="noConversion"/>
  </si>
  <si>
    <t>3병동</t>
    <phoneticPr fontId="63" type="noConversion"/>
  </si>
  <si>
    <t>외래</t>
    <phoneticPr fontId="63" type="noConversion"/>
  </si>
  <si>
    <t>처치실</t>
    <phoneticPr fontId="63" type="noConversion"/>
  </si>
  <si>
    <t>진단검사의학과</t>
    <phoneticPr fontId="63" type="noConversion"/>
  </si>
  <si>
    <t>총무과</t>
    <phoneticPr fontId="63" type="noConversion"/>
  </si>
  <si>
    <t>운동치료</t>
    <phoneticPr fontId="63" type="noConversion"/>
  </si>
  <si>
    <t>3병동</t>
    <phoneticPr fontId="63" type="noConversion"/>
  </si>
  <si>
    <t>외래</t>
    <phoneticPr fontId="63" type="noConversion"/>
  </si>
  <si>
    <t>26/03/22</t>
  </si>
  <si>
    <t>26/03/28</t>
  </si>
  <si>
    <t>26/03/29</t>
  </si>
  <si>
    <t>26/03/21</t>
  </si>
  <si>
    <t>26/03/02</t>
  </si>
  <si>
    <t>김연희</t>
    <phoneticPr fontId="63" type="noConversion"/>
  </si>
  <si>
    <t>26/03/10 ~ 26/03/12 친언니 상</t>
    <phoneticPr fontId="63" type="noConversion"/>
  </si>
  <si>
    <t>26/04/04 아들 결혼식</t>
    <phoneticPr fontId="63" type="noConversion"/>
  </si>
  <si>
    <t>RN 정지연</t>
    <phoneticPr fontId="63" type="noConversion"/>
  </si>
  <si>
    <t>26/03/23 ~ 26/03/27</t>
    <phoneticPr fontId="63" type="noConversion"/>
  </si>
  <si>
    <t>26/03/30 ~ 26/04/03</t>
    <phoneticPr fontId="63" type="noConversion"/>
  </si>
  <si>
    <t>26/04/06 ~ 26/04/10</t>
    <phoneticPr fontId="63" type="noConversion"/>
  </si>
  <si>
    <t>26/04/13 ~ 26/04/17</t>
    <phoneticPr fontId="63" type="noConversion"/>
  </si>
  <si>
    <t>진단검사의학과</t>
    <phoneticPr fontId="63" type="noConversion"/>
  </si>
  <si>
    <t>외래</t>
    <phoneticPr fontId="63" type="noConversion"/>
  </si>
  <si>
    <t>영상의학과</t>
    <phoneticPr fontId="63" type="noConversion"/>
  </si>
  <si>
    <t>3병동</t>
    <phoneticPr fontId="63" type="noConversion"/>
  </si>
  <si>
    <t>외래</t>
    <phoneticPr fontId="63" type="noConversion"/>
  </si>
  <si>
    <t>RN 오민지</t>
    <phoneticPr fontId="63" type="noConversion"/>
  </si>
  <si>
    <t>조민경</t>
    <phoneticPr fontId="63" type="noConversion"/>
  </si>
  <si>
    <t>외래</t>
    <phoneticPr fontId="63" type="noConversion"/>
  </si>
  <si>
    <t>진단검사의학과</t>
    <phoneticPr fontId="63" type="noConversion"/>
  </si>
  <si>
    <t>총무과</t>
    <phoneticPr fontId="63" type="noConversion"/>
  </si>
  <si>
    <t>5A병동</t>
    <phoneticPr fontId="63" type="noConversion"/>
  </si>
  <si>
    <t>물리치료</t>
    <phoneticPr fontId="63" type="noConversion"/>
  </si>
  <si>
    <t>26/04/04</t>
  </si>
  <si>
    <t>26/04/09</t>
  </si>
  <si>
    <t>26/04/12</t>
  </si>
  <si>
    <t>26/04/13</t>
  </si>
  <si>
    <t>26/04/25</t>
  </si>
  <si>
    <t>26/04/27</t>
  </si>
  <si>
    <t>26/04/30</t>
  </si>
  <si>
    <t>26/04/14</t>
  </si>
  <si>
    <t>26/04/18</t>
  </si>
  <si>
    <t>26/04/03</t>
  </si>
  <si>
    <t>26/04/05</t>
  </si>
  <si>
    <t>26/04/06</t>
  </si>
  <si>
    <t>26/04/26</t>
  </si>
  <si>
    <t>26/04/29</t>
  </si>
  <si>
    <t>26/04/15</t>
  </si>
  <si>
    <t>26/04/23</t>
  </si>
  <si>
    <t>26/04/10</t>
  </si>
  <si>
    <t>26/04/07</t>
  </si>
  <si>
    <t>26/04/08</t>
  </si>
  <si>
    <t>26/04/11</t>
  </si>
  <si>
    <t>26/04/20</t>
  </si>
  <si>
    <t>26/04/21</t>
  </si>
  <si>
    <t>26/04/22</t>
  </si>
  <si>
    <t>26/04/17</t>
  </si>
  <si>
    <t>26/04/19</t>
  </si>
  <si>
    <t>26/04/24</t>
  </si>
  <si>
    <t>26/04/28</t>
  </si>
  <si>
    <t>26/04/16</t>
  </si>
  <si>
    <t>4/29 (민방위 0.5)</t>
    <phoneticPr fontId="63" type="noConversion"/>
  </si>
  <si>
    <t>26/04/17 ~ 26/04/21 시모상</t>
    <phoneticPr fontId="63" type="noConversion"/>
  </si>
  <si>
    <t>26/04/01 (예비군 0.5)</t>
    <phoneticPr fontId="63" type="noConversion"/>
  </si>
  <si>
    <t>26/04/28 (조모상)</t>
    <phoneticPr fontId="63" type="noConversion"/>
  </si>
  <si>
    <t>26/04/21 (시조부상)</t>
    <phoneticPr fontId="63" type="noConversion"/>
  </si>
  <si>
    <t>26/04/28 (민방위 0.5)</t>
    <phoneticPr fontId="63" type="noConversion"/>
  </si>
  <si>
    <t>시설관리</t>
    <phoneticPr fontId="6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</si>
</sst>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-* #,##0_-;\-* #,##0_-;_-* &quot;-&quot;_-;_-@_-"/>
    <numFmt numFmtId="176" formatCode="m&quot;/&quot;d;@"/>
    <numFmt numFmtId="177" formatCode="yy/mm/dd"/>
    <numFmt numFmtId="178" formatCode="_-* #,##0.0_-;\-* #,##0.0_-;_-* &quot;-&quot;_-;_-@_-"/>
    <numFmt numFmtId="179" formatCode="yy&quot;/&quot;m&quot;/&quot;d;@"/>
    <numFmt numFmtId="180" formatCode="&quot;[기준일자: &quot;yyyy/mm/dd&quot; ]&quot;"/>
    <numFmt numFmtId="181" formatCode="General&quot;월&quot;"/>
    <numFmt numFmtId="182" formatCode="General&quot;일&quot;"/>
    <numFmt numFmtId="183" formatCode="General\ &quot;일&quot;"/>
    <numFmt numFmtId="184" formatCode="General&quot;년&quot;"/>
    <numFmt numFmtId="185" formatCode="[$-412]yyyy&quot;년&quot;\ m&quot;월&quot;\ d&quot;일&quot;\ &quot;까지&quot;"/>
    <numFmt numFmtId="186" formatCode="yyyy&quot;년&quot;\ m&quot;월&quot;\ d&quot;일&quot;;@"/>
    <numFmt numFmtId="187" formatCode="_-* #,##0.00_-;\-* #,##0.00_-;_-* &quot;-&quot;_-;_-@_-"/>
  </numFmts>
  <fonts count="72" x14ac:knownFonts="1">
    <font>
      <sz val="11"/>
      <color rgb="FF000000"/>
      <name val="돋움"/>
    </font>
    <font>
      <sz val="11"/>
      <color rgb="FF000000"/>
      <name val="맑은 고딕"/>
      <family val="3"/>
      <charset val="129"/>
    </font>
    <font>
      <sz val="11"/>
      <color rgb="FFFFFFFF"/>
      <name val="맑은 고딕"/>
      <family val="3"/>
      <charset val="129"/>
    </font>
    <font>
      <sz val="11"/>
      <color rgb="FF800000"/>
      <name val="맑은 고딕"/>
      <family val="3"/>
      <charset val="129"/>
    </font>
    <font>
      <sz val="11"/>
      <color rgb="FF808000"/>
      <name val="맑은 고딕"/>
      <family val="3"/>
      <charset val="129"/>
    </font>
    <font>
      <sz val="11"/>
      <color rgb="FF008000"/>
      <name val="맑은 고딕"/>
      <family val="3"/>
      <charset val="129"/>
    </font>
    <font>
      <sz val="9"/>
      <color rgb="FF000000"/>
      <name val="돋움체"/>
      <family val="3"/>
      <charset val="129"/>
    </font>
    <font>
      <sz val="10"/>
      <color rgb="FF000000"/>
      <name val="Arial"/>
      <family val="2"/>
    </font>
    <font>
      <u/>
      <sz val="11"/>
      <color rgb="FF0563C1"/>
      <name val="돋움"/>
      <family val="3"/>
      <charset val="129"/>
    </font>
    <font>
      <b/>
      <sz val="11"/>
      <color rgb="FFFFFFFF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sz val="11"/>
      <color rgb="FF000000"/>
      <name val="굴림"/>
      <family val="3"/>
      <charset val="129"/>
    </font>
    <font>
      <sz val="11"/>
      <color rgb="FF000000"/>
      <name val="굴림"/>
      <family val="3"/>
      <charset val="129"/>
    </font>
    <font>
      <sz val="10"/>
      <color rgb="FF000000"/>
      <name val="굴림"/>
      <family val="3"/>
      <charset val="129"/>
    </font>
    <font>
      <sz val="9.5"/>
      <color rgb="FF000000"/>
      <name val="굴림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11"/>
      <color rgb="FF0000FF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b/>
      <sz val="22"/>
      <color rgb="FF7F7F7F"/>
      <name val="맑은 고딕"/>
      <family val="3"/>
      <charset val="129"/>
    </font>
    <font>
      <b/>
      <sz val="8"/>
      <color rgb="FFFF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18"/>
      <color rgb="FFFFFFFF"/>
      <name val="Malgun Gothic Semilight"/>
      <family val="2"/>
      <charset val="129"/>
    </font>
    <font>
      <sz val="11"/>
      <color rgb="FFFFFFFF"/>
      <name val="Malgun Gothic Semilight"/>
      <family val="3"/>
      <charset val="129"/>
    </font>
    <font>
      <b/>
      <sz val="11"/>
      <color rgb="FFFF0000"/>
      <name val="Malgun Gothic Semilight"/>
      <family val="3"/>
      <charset val="129"/>
    </font>
    <font>
      <sz val="11"/>
      <color rgb="FF000000"/>
      <name val="Malgun Gothic Semilight"/>
      <family val="3"/>
      <charset val="129"/>
    </font>
    <font>
      <b/>
      <sz val="12"/>
      <color rgb="FF385724"/>
      <name val="Malgun Gothic Semilight"/>
      <family val="3"/>
      <charset val="129"/>
    </font>
    <font>
      <b/>
      <sz val="10"/>
      <color rgb="FF0000FF"/>
      <name val="돋움"/>
      <family val="3"/>
      <charset val="129"/>
    </font>
    <font>
      <b/>
      <sz val="10"/>
      <color rgb="FFC00000"/>
      <name val="돋움"/>
      <family val="3"/>
      <charset val="129"/>
    </font>
    <font>
      <b/>
      <sz val="11"/>
      <color rgb="FFFF0000"/>
      <name val="맑은 고딕"/>
      <family val="3"/>
      <charset val="129"/>
    </font>
    <font>
      <b/>
      <sz val="11"/>
      <color rgb="FF0000FF"/>
      <name val="맑은 고딕"/>
      <family val="3"/>
      <charset val="129"/>
    </font>
    <font>
      <sz val="9"/>
      <color rgb="FF0000FF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9"/>
      <color rgb="FF000000"/>
      <name val="굴림"/>
      <family val="3"/>
      <charset val="129"/>
    </font>
    <font>
      <sz val="11"/>
      <color rgb="FF00B0F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rgb="FF7F7F7F"/>
      <name val="맑은 고딕"/>
      <family val="3"/>
      <charset val="129"/>
    </font>
    <font>
      <b/>
      <u/>
      <sz val="11"/>
      <color rgb="FF0000FF"/>
      <name val="돋움"/>
      <family val="3"/>
      <charset val="129"/>
    </font>
    <font>
      <b/>
      <u/>
      <sz val="11"/>
      <color rgb="FFC00000"/>
      <name val="돋움"/>
      <family val="3"/>
      <charset val="129"/>
    </font>
    <font>
      <b/>
      <sz val="14"/>
      <color rgb="FF000000"/>
      <name val="굴림"/>
      <family val="3"/>
      <charset val="129"/>
    </font>
    <font>
      <b/>
      <sz val="10"/>
      <color rgb="FF000000"/>
      <name val="굴림"/>
      <family val="3"/>
      <charset val="129"/>
    </font>
    <font>
      <b/>
      <sz val="12"/>
      <color rgb="FF000000"/>
      <name val="굴림"/>
      <family val="3"/>
      <charset val="129"/>
    </font>
    <font>
      <sz val="8"/>
      <color rgb="FFFF0000"/>
      <name val="맑은 고딕"/>
      <family val="3"/>
      <charset val="129"/>
    </font>
    <font>
      <b/>
      <sz val="12"/>
      <color rgb="FFFF0000"/>
      <name val="Malgun Gothic Semilight"/>
      <family val="3"/>
      <charset val="129"/>
    </font>
    <font>
      <b/>
      <sz val="9"/>
      <color rgb="FF000000"/>
      <name val="돋움"/>
      <family val="3"/>
      <charset val="129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9"/>
      <color rgb="FF339966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9"/>
      <color rgb="FF00FFFF"/>
      <name val="맑은 고딕"/>
      <family val="3"/>
      <charset val="129"/>
    </font>
    <font>
      <b/>
      <sz val="9"/>
      <color rgb="FF33CCCC"/>
      <name val="맑은 고딕"/>
      <family val="3"/>
      <charset val="129"/>
    </font>
    <font>
      <b/>
      <sz val="9"/>
      <color rgb="FF00FFFF"/>
      <name val="돋움"/>
      <family val="3"/>
      <charset val="129"/>
    </font>
    <font>
      <b/>
      <sz val="9"/>
      <color rgb="FF0000FF"/>
      <name val="맑은 고딕"/>
      <family val="3"/>
      <charset val="129"/>
    </font>
    <font>
      <b/>
      <sz val="9"/>
      <color rgb="FF3366FF"/>
      <name val="돋움"/>
      <family val="3"/>
      <charset val="129"/>
    </font>
    <font>
      <b/>
      <sz val="9"/>
      <color rgb="FF3366FF"/>
      <name val="맑은 고딕"/>
      <family val="3"/>
      <charset val="129"/>
    </font>
    <font>
      <sz val="9"/>
      <color rgb="FF00FFFF"/>
      <name val="맑은 고딕"/>
      <family val="3"/>
      <charset val="129"/>
    </font>
    <font>
      <sz val="9"/>
      <color rgb="FF000000"/>
      <name val="돋움"/>
      <family val="3"/>
      <charset val="129"/>
    </font>
    <font>
      <b/>
      <sz val="9"/>
      <color rgb="FF008080"/>
      <name val="돋움"/>
      <family val="3"/>
      <charset val="129"/>
    </font>
    <font>
      <b/>
      <sz val="9"/>
      <color rgb="FF00CCFF"/>
      <name val="맑은 고딕"/>
      <family val="3"/>
      <charset val="129"/>
    </font>
    <font>
      <b/>
      <sz val="9"/>
      <color rgb="FF00FF00"/>
      <name val="돋움"/>
      <family val="3"/>
      <charset val="129"/>
    </font>
    <font>
      <sz val="11"/>
      <color rgb="FF000000"/>
      <name val="돋움"/>
      <family val="3"/>
      <charset val="129"/>
    </font>
    <font>
      <sz val="8"/>
      <name val="돋움"/>
      <family val="3"/>
      <charset val="129"/>
    </font>
    <font>
      <b/>
      <sz val="9"/>
      <color indexed="81"/>
      <name val="돋움"/>
      <family val="3"/>
      <charset val="129"/>
    </font>
    <font>
      <b/>
      <sz val="9"/>
      <color indexed="35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15"/>
      <name val="맑은 고딕"/>
      <family val="3"/>
      <charset val="129"/>
    </font>
    <font>
      <b/>
      <sz val="9"/>
      <color indexed="35"/>
      <name val="맑은 고딕"/>
      <family val="3"/>
      <charset val="129"/>
    </font>
    <font>
      <b/>
      <sz val="9"/>
      <color indexed="81"/>
      <name val="Tahoma"/>
      <family val="2"/>
    </font>
    <font>
      <b/>
      <sz val="9"/>
      <color indexed="15"/>
      <name val="돋움"/>
      <family val="3"/>
      <charset val="129"/>
    </font>
    <font>
      <b/>
      <sz val="9"/>
      <color indexed="48"/>
      <name val="돋움"/>
      <family val="3"/>
      <charset val="129"/>
    </font>
  </fonts>
  <fills count="22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CFEA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FCD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0B050"/>
        <bgColor indexed="64"/>
      </patternFill>
    </fill>
  </fills>
  <borders count="75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BFBFBF"/>
      </left>
      <right/>
      <top style="thin">
        <color rgb="FFBFBFBF"/>
      </top>
      <bottom style="medium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 style="medium">
        <color rgb="FFBFBFBF"/>
      </left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 style="thin">
        <color rgb="FFBFBFBF"/>
      </left>
      <right/>
      <top style="thin">
        <color rgb="FFBFBFBF"/>
      </top>
      <bottom style="medium">
        <color rgb="FFBFBFBF"/>
      </bottom>
      <diagonal/>
    </border>
    <border>
      <left style="thin">
        <color rgb="FFBFBFBF"/>
      </left>
      <right style="medium">
        <color rgb="FFBFBFBF"/>
      </right>
      <top style="thin">
        <color rgb="FFBFBFBF"/>
      </top>
      <bottom style="medium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ck">
        <color rgb="FF808080"/>
      </bottom>
      <diagonal/>
    </border>
    <border>
      <left style="thin">
        <color rgb="FF808080"/>
      </left>
      <right style="thick">
        <color rgb="FF808080"/>
      </right>
      <top style="thin">
        <color rgb="FF808080"/>
      </top>
      <bottom style="thick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thin">
        <color rgb="FFBFBFBF"/>
      </bottom>
      <diagonal/>
    </border>
    <border>
      <left style="thin">
        <color rgb="FF808080"/>
      </left>
      <right/>
      <top style="thin">
        <color rgb="FF808080"/>
      </top>
      <bottom style="thick">
        <color rgb="FF80808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medium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 style="thin">
        <color rgb="FFBFBFBF"/>
      </left>
      <right style="medium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BFBFBF"/>
      </left>
      <right style="medium">
        <color rgb="FFBFBFBF"/>
      </right>
      <top style="thin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 style="thin">
        <color rgb="FFBFBFBF"/>
      </bottom>
      <diagonal/>
    </border>
    <border>
      <left style="medium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BFBFBF"/>
      </right>
      <top style="thin">
        <color rgb="FFBFBFBF"/>
      </top>
      <bottom/>
      <diagonal/>
    </border>
    <border>
      <left style="thin">
        <color rgb="FFBFBFBF"/>
      </left>
      <right style="medium">
        <color rgb="FFBFBFBF"/>
      </right>
      <top/>
      <bottom style="thin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thin">
        <color rgb="FFBFBFBF"/>
      </right>
      <top style="thin">
        <color rgb="FFBFBFBF"/>
      </top>
      <bottom/>
      <diagonal/>
    </border>
    <border>
      <left style="medium">
        <color rgb="FFBFBFBF"/>
      </left>
      <right style="thin">
        <color rgb="FFBFBFBF"/>
      </right>
      <top/>
      <bottom style="thin">
        <color rgb="FFBFBFBF"/>
      </bottom>
      <diagonal/>
    </border>
    <border>
      <left style="medium">
        <color rgb="FFBFBFBF"/>
      </left>
      <right/>
      <top style="medium">
        <color rgb="FFBFBFBF"/>
      </top>
      <bottom/>
      <diagonal/>
    </border>
    <border>
      <left/>
      <right/>
      <top style="medium">
        <color rgb="FFBFBFBF"/>
      </top>
      <bottom/>
      <diagonal/>
    </border>
    <border>
      <left/>
      <right style="medium">
        <color rgb="FFBFBFBF"/>
      </right>
      <top style="medium">
        <color rgb="FFBFBFBF"/>
      </top>
      <bottom/>
      <diagonal/>
    </border>
    <border>
      <left style="medium">
        <color rgb="FF548235"/>
      </left>
      <right/>
      <top style="medium">
        <color rgb="FF548235"/>
      </top>
      <bottom style="medium">
        <color rgb="FF548235"/>
      </bottom>
      <diagonal/>
    </border>
    <border>
      <left/>
      <right style="medium">
        <color rgb="FF548235"/>
      </right>
      <top style="medium">
        <color rgb="FF548235"/>
      </top>
      <bottom style="medium">
        <color rgb="FF548235"/>
      </bottom>
      <diagonal/>
    </border>
    <border>
      <left style="thin">
        <color rgb="FFBFBFBF"/>
      </left>
      <right style="medium">
        <color rgb="FFBFBFBF"/>
      </right>
      <top style="medium">
        <color rgb="FFBFBFBF"/>
      </top>
      <bottom/>
      <diagonal/>
    </border>
    <border>
      <left style="thin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/>
      <top style="medium">
        <color rgb="FF548235"/>
      </top>
      <bottom style="medium">
        <color rgb="FF548235"/>
      </bottom>
      <diagonal/>
    </border>
    <border>
      <left style="medium">
        <color rgb="FFBFBFBF"/>
      </left>
      <right style="thin">
        <color rgb="FFBFBFBF"/>
      </right>
      <top style="medium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BFBFBF"/>
      </right>
      <top style="medium">
        <color rgb="FFBFBFBF"/>
      </top>
      <bottom style="thin">
        <color rgb="FFBFBFBF"/>
      </bottom>
      <diagonal/>
    </border>
    <border>
      <left style="medium">
        <color rgb="FFBFBFBF"/>
      </left>
      <right/>
      <top style="medium">
        <color rgb="FFBFBFBF"/>
      </top>
      <bottom style="thin">
        <color rgb="FFBFBFBF"/>
      </bottom>
      <diagonal/>
    </border>
    <border>
      <left/>
      <right/>
      <top style="medium">
        <color rgb="FFBFBFBF"/>
      </top>
      <bottom style="thin">
        <color rgb="FFBFBFBF"/>
      </bottom>
      <diagonal/>
    </border>
    <border>
      <left/>
      <right style="thin">
        <color rgb="FFBFBFBF"/>
      </right>
      <top style="medium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BFBFBF"/>
      </left>
      <right style="thin">
        <color rgb="FFBFBFBF"/>
      </right>
      <top style="medium">
        <color rgb="FFBFBFBF"/>
      </top>
      <bottom/>
      <diagonal/>
    </border>
  </borders>
  <cellStyleXfs count="64">
    <xf numFmtId="0" fontId="0" fillId="0" borderId="0">
      <alignment vertical="center"/>
    </xf>
    <xf numFmtId="0" fontId="1" fillId="2" borderId="0">
      <alignment vertical="center"/>
    </xf>
    <xf numFmtId="0" fontId="2" fillId="3" borderId="0">
      <alignment vertical="center"/>
    </xf>
    <xf numFmtId="0" fontId="3" fillId="4" borderId="0">
      <alignment vertical="center"/>
    </xf>
    <xf numFmtId="0" fontId="4" fillId="5" borderId="0">
      <alignment vertical="center"/>
    </xf>
    <xf numFmtId="41" fontId="62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62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62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1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2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>
      <alignment vertical="center"/>
    </xf>
    <xf numFmtId="0" fontId="1" fillId="0" borderId="0">
      <alignment vertical="center"/>
    </xf>
    <xf numFmtId="0" fontId="62" fillId="0" borderId="0">
      <alignment vertical="center"/>
    </xf>
    <xf numFmtId="0" fontId="1" fillId="0" borderId="0">
      <alignment vertical="center"/>
    </xf>
    <xf numFmtId="0" fontId="6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/>
    <xf numFmtId="0" fontId="8" fillId="0" borderId="0">
      <alignment vertical="center"/>
    </xf>
    <xf numFmtId="0" fontId="9" fillId="7" borderId="1">
      <alignment vertical="center"/>
    </xf>
    <xf numFmtId="0" fontId="10" fillId="0" borderId="0">
      <alignment vertical="center"/>
    </xf>
    <xf numFmtId="0" fontId="2" fillId="8" borderId="0">
      <alignment vertical="center"/>
    </xf>
    <xf numFmtId="0" fontId="2" fillId="7" borderId="0">
      <alignment vertical="center"/>
    </xf>
    <xf numFmtId="0" fontId="2" fillId="9" borderId="0">
      <alignment vertical="center"/>
    </xf>
    <xf numFmtId="0" fontId="2" fillId="10" borderId="0">
      <alignment vertical="center"/>
    </xf>
    <xf numFmtId="0" fontId="1" fillId="0" borderId="0">
      <alignment vertical="center"/>
    </xf>
    <xf numFmtId="9" fontId="62" fillId="0" borderId="0">
      <alignment vertical="center"/>
    </xf>
  </cellStyleXfs>
  <cellXfs count="208">
    <xf numFmtId="0" fontId="0" fillId="0" borderId="0" xfId="0">
      <alignment vertical="center"/>
    </xf>
    <xf numFmtId="0" fontId="11" fillId="0" borderId="0" xfId="54" applyFont="1" applyAlignment="1">
      <alignment vertical="center"/>
    </xf>
    <xf numFmtId="0" fontId="12" fillId="0" borderId="0" xfId="54" applyFont="1" applyAlignment="1">
      <alignment vertical="center"/>
    </xf>
    <xf numFmtId="0" fontId="12" fillId="0" borderId="0" xfId="54" applyFont="1" applyAlignment="1">
      <alignment horizontal="center" vertical="center"/>
    </xf>
    <xf numFmtId="0" fontId="13" fillId="0" borderId="0" xfId="54" applyFont="1" applyAlignment="1">
      <alignment vertical="center"/>
    </xf>
    <xf numFmtId="0" fontId="14" fillId="0" borderId="2" xfId="54" applyFont="1" applyBorder="1" applyAlignment="1">
      <alignment vertical="center"/>
    </xf>
    <xf numFmtId="0" fontId="14" fillId="0" borderId="3" xfId="54" applyFont="1" applyBorder="1" applyAlignment="1">
      <alignment vertical="center"/>
    </xf>
    <xf numFmtId="0" fontId="14" fillId="0" borderId="4" xfId="54" applyFont="1" applyBorder="1" applyAlignment="1">
      <alignment vertical="center"/>
    </xf>
    <xf numFmtId="0" fontId="15" fillId="0" borderId="0" xfId="0" applyFo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>
      <alignment vertical="center"/>
    </xf>
    <xf numFmtId="14" fontId="1" fillId="0" borderId="0" xfId="0" applyNumberFormat="1" applyFont="1">
      <alignment vertical="center"/>
    </xf>
    <xf numFmtId="0" fontId="18" fillId="0" borderId="0" xfId="0" applyFont="1" applyAlignment="1"/>
    <xf numFmtId="180" fontId="19" fillId="0" borderId="0" xfId="0" applyNumberFormat="1" applyFont="1" applyAlignment="1"/>
    <xf numFmtId="0" fontId="20" fillId="0" borderId="0" xfId="0" applyFont="1">
      <alignment vertical="center"/>
    </xf>
    <xf numFmtId="0" fontId="21" fillId="0" borderId="0" xfId="0" applyFont="1">
      <alignment vertical="center"/>
    </xf>
    <xf numFmtId="0" fontId="15" fillId="11" borderId="5" xfId="0" applyFont="1" applyFill="1" applyBorder="1" applyAlignment="1">
      <alignment horizontal="center" vertical="center" wrapText="1"/>
    </xf>
    <xf numFmtId="49" fontId="22" fillId="0" borderId="6" xfId="5" applyNumberFormat="1" applyFont="1" applyBorder="1" applyAlignment="1">
      <alignment horizontal="center" vertical="center" wrapText="1"/>
    </xf>
    <xf numFmtId="0" fontId="15" fillId="12" borderId="7" xfId="0" applyFont="1" applyFill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13" borderId="6" xfId="0" applyFont="1" applyFill="1" applyBorder="1" applyAlignment="1">
      <alignment horizontal="center" vertical="center"/>
    </xf>
    <xf numFmtId="0" fontId="15" fillId="13" borderId="8" xfId="0" applyFont="1" applyFill="1" applyBorder="1" applyAlignment="1">
      <alignment horizontal="center" vertical="center"/>
    </xf>
    <xf numFmtId="0" fontId="15" fillId="13" borderId="9" xfId="0" applyFont="1" applyFill="1" applyBorder="1" applyAlignment="1">
      <alignment horizontal="center" vertical="center"/>
    </xf>
    <xf numFmtId="176" fontId="23" fillId="14" borderId="10" xfId="0" applyNumberFormat="1" applyFont="1" applyFill="1" applyBorder="1" applyAlignment="1">
      <alignment horizontal="center" vertical="center" shrinkToFit="1"/>
    </xf>
    <xf numFmtId="0" fontId="15" fillId="13" borderId="0" xfId="0" applyFont="1" applyFill="1">
      <alignment vertical="center"/>
    </xf>
    <xf numFmtId="0" fontId="15" fillId="0" borderId="11" xfId="0" applyFont="1" applyBorder="1" applyAlignment="1">
      <alignment horizontal="center" vertical="center" wrapText="1"/>
    </xf>
    <xf numFmtId="0" fontId="16" fillId="11" borderId="7" xfId="0" applyFont="1" applyFill="1" applyBorder="1" applyAlignment="1">
      <alignment horizontal="center" vertical="center" wrapText="1"/>
    </xf>
    <xf numFmtId="0" fontId="16" fillId="11" borderId="9" xfId="0" applyFont="1" applyFill="1" applyBorder="1" applyAlignment="1">
      <alignment horizontal="center" vertical="center" wrapText="1"/>
    </xf>
    <xf numFmtId="0" fontId="24" fillId="15" borderId="0" xfId="53" applyFont="1" applyFill="1">
      <alignment vertical="center"/>
    </xf>
    <xf numFmtId="0" fontId="25" fillId="15" borderId="0" xfId="53" applyFont="1" applyFill="1">
      <alignment vertical="center"/>
    </xf>
    <xf numFmtId="0" fontId="26" fillId="15" borderId="0" xfId="53" applyFont="1" applyFill="1">
      <alignment vertical="center"/>
    </xf>
    <xf numFmtId="0" fontId="27" fillId="15" borderId="0" xfId="53" applyFont="1" applyFill="1">
      <alignment vertical="center"/>
    </xf>
    <xf numFmtId="0" fontId="28" fillId="16" borderId="0" xfId="53" applyFont="1" applyFill="1">
      <alignment vertical="center"/>
    </xf>
    <xf numFmtId="0" fontId="27" fillId="16" borderId="0" xfId="53" applyFont="1" applyFill="1">
      <alignment vertical="center"/>
    </xf>
    <xf numFmtId="0" fontId="26" fillId="17" borderId="12" xfId="53" applyFont="1" applyFill="1" applyBorder="1" applyAlignment="1">
      <alignment horizontal="center" vertical="center"/>
    </xf>
    <xf numFmtId="183" fontId="26" fillId="17" borderId="13" xfId="53" applyNumberFormat="1" applyFont="1" applyFill="1" applyBorder="1" applyAlignment="1">
      <alignment horizontal="center" vertical="center"/>
    </xf>
    <xf numFmtId="0" fontId="27" fillId="0" borderId="0" xfId="53" applyFont="1">
      <alignment vertical="center"/>
    </xf>
    <xf numFmtId="0" fontId="26" fillId="0" borderId="0" xfId="53" applyFont="1">
      <alignment vertical="center"/>
    </xf>
    <xf numFmtId="184" fontId="26" fillId="17" borderId="12" xfId="53" applyNumberFormat="1" applyFont="1" applyFill="1" applyBorder="1" applyAlignment="1">
      <alignment horizontal="center" vertical="center"/>
    </xf>
    <xf numFmtId="181" fontId="26" fillId="17" borderId="12" xfId="53" applyNumberFormat="1" applyFont="1" applyFill="1" applyBorder="1" applyAlignment="1">
      <alignment horizontal="center" vertical="center"/>
    </xf>
    <xf numFmtId="182" fontId="26" fillId="17" borderId="13" xfId="53" applyNumberFormat="1" applyFont="1" applyFill="1" applyBorder="1" applyAlignment="1">
      <alignment horizontal="center" vertical="center"/>
    </xf>
    <xf numFmtId="0" fontId="27" fillId="17" borderId="14" xfId="53" applyFont="1" applyFill="1" applyBorder="1" applyAlignment="1">
      <alignment horizontal="center" vertical="center" wrapText="1"/>
    </xf>
    <xf numFmtId="0" fontId="27" fillId="17" borderId="14" xfId="53" applyFont="1" applyFill="1" applyBorder="1" applyAlignment="1">
      <alignment horizontal="center" vertical="center"/>
    </xf>
    <xf numFmtId="0" fontId="27" fillId="17" borderId="12" xfId="53" applyFont="1" applyFill="1" applyBorder="1" applyAlignment="1">
      <alignment horizontal="center" vertical="center"/>
    </xf>
    <xf numFmtId="2" fontId="27" fillId="18" borderId="12" xfId="53" applyNumberFormat="1" applyFont="1" applyFill="1" applyBorder="1" applyAlignment="1">
      <alignment horizontal="center" vertical="center"/>
    </xf>
    <xf numFmtId="0" fontId="27" fillId="0" borderId="0" xfId="53" quotePrefix="1" applyFont="1">
      <alignment vertical="center"/>
    </xf>
    <xf numFmtId="0" fontId="1" fillId="0" borderId="0" xfId="53">
      <alignment vertical="center"/>
    </xf>
    <xf numFmtId="0" fontId="29" fillId="0" borderId="0" xfId="0" applyFont="1">
      <alignment vertical="center"/>
    </xf>
    <xf numFmtId="0" fontId="29" fillId="0" borderId="0" xfId="0" applyFont="1" applyAlignment="1">
      <alignment horizontal="right" vertical="center"/>
    </xf>
    <xf numFmtId="0" fontId="30" fillId="0" borderId="0" xfId="0" applyFont="1">
      <alignment vertical="center"/>
    </xf>
    <xf numFmtId="0" fontId="30" fillId="0" borderId="0" xfId="0" applyFont="1" applyAlignment="1">
      <alignment horizontal="right" vertical="center"/>
    </xf>
    <xf numFmtId="0" fontId="31" fillId="0" borderId="0" xfId="53" applyFont="1">
      <alignment vertical="center"/>
    </xf>
    <xf numFmtId="0" fontId="31" fillId="0" borderId="0" xfId="0" applyFont="1">
      <alignment vertical="center"/>
    </xf>
    <xf numFmtId="0" fontId="32" fillId="0" borderId="0" xfId="0" applyFont="1">
      <alignment vertical="center"/>
    </xf>
    <xf numFmtId="187" fontId="17" fillId="0" borderId="0" xfId="5" applyNumberFormat="1" applyFont="1">
      <alignment vertical="center"/>
    </xf>
    <xf numFmtId="187" fontId="33" fillId="0" borderId="0" xfId="5" applyNumberFormat="1" applyFont="1" applyAlignment="1">
      <alignment horizontal="left" vertical="center"/>
    </xf>
    <xf numFmtId="187" fontId="15" fillId="0" borderId="0" xfId="5" applyNumberFormat="1" applyFont="1">
      <alignment vertical="center"/>
    </xf>
    <xf numFmtId="187" fontId="1" fillId="0" borderId="0" xfId="5" applyNumberFormat="1" applyFont="1">
      <alignment vertical="center"/>
    </xf>
    <xf numFmtId="187" fontId="20" fillId="12" borderId="9" xfId="5" applyNumberFormat="1" applyFont="1" applyFill="1" applyBorder="1" applyAlignment="1">
      <alignment horizontal="center" vertical="center" wrapText="1"/>
    </xf>
    <xf numFmtId="187" fontId="34" fillId="19" borderId="15" xfId="5" applyNumberFormat="1" applyFont="1" applyFill="1" applyBorder="1" applyAlignment="1">
      <alignment horizontal="center" vertical="center" wrapText="1"/>
    </xf>
    <xf numFmtId="187" fontId="20" fillId="11" borderId="9" xfId="5" applyNumberFormat="1" applyFont="1" applyFill="1" applyBorder="1" applyAlignment="1">
      <alignment horizontal="center" vertical="center" wrapText="1"/>
    </xf>
    <xf numFmtId="187" fontId="20" fillId="11" borderId="7" xfId="5" applyNumberFormat="1" applyFont="1" applyFill="1" applyBorder="1" applyAlignment="1">
      <alignment horizontal="center" vertical="center" wrapText="1"/>
    </xf>
    <xf numFmtId="0" fontId="26" fillId="17" borderId="16" xfId="53" applyFont="1" applyFill="1" applyBorder="1" applyAlignment="1">
      <alignment horizontal="center" vertical="center"/>
    </xf>
    <xf numFmtId="181" fontId="26" fillId="17" borderId="16" xfId="53" applyNumberFormat="1" applyFont="1" applyFill="1" applyBorder="1" applyAlignment="1">
      <alignment horizontal="center" vertical="center"/>
    </xf>
    <xf numFmtId="2" fontId="27" fillId="18" borderId="16" xfId="53" applyNumberFormat="1" applyFont="1" applyFill="1" applyBorder="1" applyAlignment="1">
      <alignment horizontal="center" vertical="center"/>
    </xf>
    <xf numFmtId="0" fontId="5" fillId="6" borderId="0" xfId="18" applyAlignment="1">
      <alignment horizontal="center" vertical="center"/>
    </xf>
    <xf numFmtId="0" fontId="2" fillId="7" borderId="14" xfId="59" applyBorder="1" applyAlignment="1">
      <alignment horizontal="center" vertical="center"/>
    </xf>
    <xf numFmtId="0" fontId="2" fillId="9" borderId="14" xfId="60" applyBorder="1" applyAlignment="1">
      <alignment horizontal="center" vertical="center"/>
    </xf>
    <xf numFmtId="0" fontId="2" fillId="10" borderId="14" xfId="61" applyBorder="1" applyAlignment="1">
      <alignment horizontal="center" vertical="center"/>
    </xf>
    <xf numFmtId="0" fontId="10" fillId="17" borderId="14" xfId="57" applyFill="1" applyBorder="1" applyAlignment="1">
      <alignment horizontal="center" vertical="center"/>
    </xf>
    <xf numFmtId="0" fontId="9" fillId="7" borderId="1" xfId="56" applyAlignment="1">
      <alignment horizontal="center" vertical="center"/>
    </xf>
    <xf numFmtId="0" fontId="2" fillId="8" borderId="0" xfId="58" applyAlignment="1">
      <alignment horizontal="center" vertical="center"/>
    </xf>
    <xf numFmtId="179" fontId="23" fillId="13" borderId="17" xfId="0" applyNumberFormat="1" applyFont="1" applyFill="1" applyBorder="1" applyAlignment="1">
      <alignment horizontal="center" vertical="center" shrinkToFit="1"/>
    </xf>
    <xf numFmtId="0" fontId="35" fillId="12" borderId="18" xfId="0" applyFont="1" applyFill="1" applyBorder="1">
      <alignment vertical="center"/>
    </xf>
    <xf numFmtId="0" fontId="35" fillId="12" borderId="19" xfId="0" applyFont="1" applyFill="1" applyBorder="1">
      <alignment vertical="center"/>
    </xf>
    <xf numFmtId="0" fontId="35" fillId="12" borderId="20" xfId="0" applyFont="1" applyFill="1" applyBorder="1">
      <alignment vertical="center"/>
    </xf>
    <xf numFmtId="9" fontId="35" fillId="12" borderId="19" xfId="63" applyFont="1" applyFill="1" applyBorder="1">
      <alignment vertical="center"/>
    </xf>
    <xf numFmtId="0" fontId="35" fillId="17" borderId="21" xfId="0" applyFont="1" applyFill="1" applyBorder="1">
      <alignment vertical="center"/>
    </xf>
    <xf numFmtId="0" fontId="35" fillId="17" borderId="22" xfId="0" applyFont="1" applyFill="1" applyBorder="1">
      <alignment vertical="center"/>
    </xf>
    <xf numFmtId="0" fontId="36" fillId="17" borderId="14" xfId="57" applyFont="1" applyFill="1" applyBorder="1" applyAlignment="1">
      <alignment horizontal="center" vertical="center"/>
    </xf>
    <xf numFmtId="0" fontId="35" fillId="20" borderId="19" xfId="0" applyFont="1" applyFill="1" applyBorder="1">
      <alignment vertical="center"/>
    </xf>
    <xf numFmtId="0" fontId="35" fillId="17" borderId="19" xfId="0" applyFont="1" applyFill="1" applyBorder="1">
      <alignment vertical="center"/>
    </xf>
    <xf numFmtId="177" fontId="13" fillId="12" borderId="23" xfId="0" applyNumberFormat="1" applyFont="1" applyFill="1" applyBorder="1" applyAlignment="1">
      <alignment horizontal="center" vertical="center"/>
    </xf>
    <xf numFmtId="177" fontId="13" fillId="12" borderId="24" xfId="0" applyNumberFormat="1" applyFont="1" applyFill="1" applyBorder="1" applyAlignment="1">
      <alignment horizontal="center" vertical="center"/>
    </xf>
    <xf numFmtId="0" fontId="16" fillId="0" borderId="21" xfId="0" applyFont="1" applyBorder="1">
      <alignment vertical="center"/>
    </xf>
    <xf numFmtId="0" fontId="16" fillId="0" borderId="18" xfId="0" applyFont="1" applyBorder="1">
      <alignment vertical="center"/>
    </xf>
    <xf numFmtId="14" fontId="26" fillId="17" borderId="12" xfId="53" applyNumberFormat="1" applyFont="1" applyFill="1" applyBorder="1" applyAlignment="1">
      <alignment horizontal="center" vertical="center"/>
    </xf>
    <xf numFmtId="14" fontId="26" fillId="17" borderId="16" xfId="53" applyNumberFormat="1" applyFont="1" applyFill="1" applyBorder="1" applyAlignment="1">
      <alignment horizontal="center" vertical="center"/>
    </xf>
    <xf numFmtId="0" fontId="26" fillId="17" borderId="13" xfId="53" applyFont="1" applyFill="1" applyBorder="1" applyAlignment="1">
      <alignment horizontal="center" vertical="center"/>
    </xf>
    <xf numFmtId="0" fontId="1" fillId="2" borderId="0" xfId="53" applyFill="1" applyAlignment="1">
      <alignment horizontal="right" vertical="center"/>
    </xf>
    <xf numFmtId="0" fontId="8" fillId="2" borderId="0" xfId="55" applyFill="1" applyAlignment="1">
      <alignment horizontal="left" vertical="center"/>
    </xf>
    <xf numFmtId="0" fontId="1" fillId="2" borderId="0" xfId="53" applyFill="1" applyAlignment="1">
      <alignment horizontal="left" vertical="center"/>
    </xf>
    <xf numFmtId="0" fontId="8" fillId="0" borderId="0" xfId="55" applyAlignment="1">
      <alignment horizontal="left" vertical="center"/>
    </xf>
    <xf numFmtId="187" fontId="20" fillId="11" borderId="29" xfId="5" applyNumberFormat="1" applyFont="1" applyFill="1" applyBorder="1" applyAlignment="1">
      <alignment horizontal="center" vertical="center"/>
    </xf>
    <xf numFmtId="187" fontId="20" fillId="11" borderId="30" xfId="5" applyNumberFormat="1" applyFont="1" applyFill="1" applyBorder="1" applyAlignment="1">
      <alignment horizontal="center" vertical="center"/>
    </xf>
    <xf numFmtId="177" fontId="15" fillId="11" borderId="32" xfId="5" applyNumberFormat="1" applyFont="1" applyFill="1" applyBorder="1" applyAlignment="1">
      <alignment horizontal="center" vertical="center"/>
    </xf>
    <xf numFmtId="177" fontId="15" fillId="11" borderId="33" xfId="5" applyNumberFormat="1" applyFont="1" applyFill="1" applyBorder="1" applyAlignment="1">
      <alignment horizontal="center" vertical="center"/>
    </xf>
    <xf numFmtId="187" fontId="37" fillId="6" borderId="26" xfId="5" applyNumberFormat="1" applyFont="1" applyFill="1" applyBorder="1" applyAlignment="1">
      <alignment horizontal="right" vertical="center"/>
    </xf>
    <xf numFmtId="187" fontId="37" fillId="6" borderId="27" xfId="5" applyNumberFormat="1" applyFont="1" applyFill="1" applyBorder="1" applyAlignment="1">
      <alignment horizontal="right" vertical="center"/>
    </xf>
    <xf numFmtId="187" fontId="37" fillId="20" borderId="25" xfId="5" applyNumberFormat="1" applyFont="1" applyFill="1" applyBorder="1" applyAlignment="1">
      <alignment horizontal="center" vertical="center"/>
    </xf>
    <xf numFmtId="179" fontId="15" fillId="12" borderId="28" xfId="0" applyNumberFormat="1" applyFont="1" applyFill="1" applyBorder="1" applyAlignment="1">
      <alignment horizontal="center" vertical="center"/>
    </xf>
    <xf numFmtId="187" fontId="20" fillId="12" borderId="29" xfId="5" applyNumberFormat="1" applyFont="1" applyFill="1" applyBorder="1" applyAlignment="1">
      <alignment horizontal="center" vertical="center"/>
    </xf>
    <xf numFmtId="187" fontId="20" fillId="12" borderId="30" xfId="5" applyNumberFormat="1" applyFont="1" applyFill="1" applyBorder="1" applyAlignment="1">
      <alignment horizontal="center" vertical="center"/>
    </xf>
    <xf numFmtId="187" fontId="34" fillId="19" borderId="31" xfId="5" applyNumberFormat="1" applyFont="1" applyFill="1" applyBorder="1" applyAlignment="1">
      <alignment horizontal="center" vertical="center"/>
    </xf>
    <xf numFmtId="187" fontId="34" fillId="19" borderId="27" xfId="5" applyNumberFormat="1" applyFont="1" applyFill="1" applyBorder="1" applyAlignment="1">
      <alignment horizontal="center" vertical="center"/>
    </xf>
    <xf numFmtId="14" fontId="38" fillId="11" borderId="28" xfId="0" applyNumberFormat="1" applyFont="1" applyFill="1" applyBorder="1" applyAlignment="1">
      <alignment horizontal="center" vertical="center"/>
    </xf>
    <xf numFmtId="14" fontId="38" fillId="11" borderId="29" xfId="0" applyNumberFormat="1" applyFont="1" applyFill="1" applyBorder="1" applyAlignment="1">
      <alignment horizontal="center" vertical="center"/>
    </xf>
    <xf numFmtId="14" fontId="38" fillId="11" borderId="30" xfId="0" applyNumberFormat="1" applyFont="1" applyFill="1" applyBorder="1" applyAlignment="1">
      <alignment horizontal="center" vertical="center"/>
    </xf>
    <xf numFmtId="177" fontId="13" fillId="12" borderId="23" xfId="0" applyNumberFormat="1" applyFont="1" applyFill="1" applyBorder="1" applyAlignment="1">
      <alignment horizontal="center" vertical="center"/>
    </xf>
    <xf numFmtId="177" fontId="13" fillId="12" borderId="24" xfId="0" applyNumberFormat="1" applyFont="1" applyFill="1" applyBorder="1" applyAlignment="1">
      <alignment horizontal="center" vertical="center"/>
    </xf>
    <xf numFmtId="177" fontId="15" fillId="0" borderId="23" xfId="0" applyNumberFormat="1" applyFont="1" applyBorder="1" applyAlignment="1">
      <alignment horizontal="center" vertical="center"/>
    </xf>
    <xf numFmtId="177" fontId="15" fillId="0" borderId="24" xfId="0" applyNumberFormat="1" applyFont="1" applyBorder="1" applyAlignment="1">
      <alignment horizontal="center" vertical="center"/>
    </xf>
    <xf numFmtId="187" fontId="20" fillId="11" borderId="32" xfId="5" applyNumberFormat="1" applyFont="1" applyFill="1" applyBorder="1" applyAlignment="1">
      <alignment horizontal="center" vertical="center"/>
    </xf>
    <xf numFmtId="187" fontId="20" fillId="11" borderId="33" xfId="5" applyNumberFormat="1" applyFont="1" applyFill="1" applyBorder="1" applyAlignment="1">
      <alignment horizontal="center" vertical="center"/>
    </xf>
    <xf numFmtId="178" fontId="34" fillId="0" borderId="22" xfId="5" applyNumberFormat="1" applyFont="1" applyBorder="1" applyAlignment="1">
      <alignment horizontal="center" vertical="center"/>
    </xf>
    <xf numFmtId="178" fontId="34" fillId="0" borderId="20" xfId="5" applyNumberFormat="1" applyFont="1" applyBorder="1" applyAlignment="1">
      <alignment horizontal="center" vertical="center"/>
    </xf>
    <xf numFmtId="179" fontId="15" fillId="12" borderId="32" xfId="0" applyNumberFormat="1" applyFont="1" applyFill="1" applyBorder="1" applyAlignment="1">
      <alignment horizontal="center" vertical="center"/>
    </xf>
    <xf numFmtId="179" fontId="15" fillId="12" borderId="33" xfId="0" applyNumberFormat="1" applyFont="1" applyFill="1" applyBorder="1" applyAlignment="1">
      <alignment horizontal="center" vertical="center"/>
    </xf>
    <xf numFmtId="177" fontId="13" fillId="12" borderId="22" xfId="0" applyNumberFormat="1" applyFont="1" applyFill="1" applyBorder="1" applyAlignment="1">
      <alignment horizontal="center" vertical="center"/>
    </xf>
    <xf numFmtId="177" fontId="13" fillId="12" borderId="20" xfId="0" applyNumberFormat="1" applyFont="1" applyFill="1" applyBorder="1" applyAlignment="1">
      <alignment horizontal="center" vertical="center"/>
    </xf>
    <xf numFmtId="177" fontId="15" fillId="0" borderId="29" xfId="0" applyNumberFormat="1" applyFont="1" applyBorder="1" applyAlignment="1">
      <alignment horizontal="center" vertical="center"/>
    </xf>
    <xf numFmtId="177" fontId="15" fillId="0" borderId="30" xfId="0" applyNumberFormat="1" applyFont="1" applyBorder="1" applyAlignment="1">
      <alignment horizontal="center" vertical="center"/>
    </xf>
    <xf numFmtId="0" fontId="35" fillId="17" borderId="21" xfId="0" applyFont="1" applyFill="1" applyBorder="1" applyAlignment="1">
      <alignment horizontal="left" vertical="center" wrapText="1"/>
    </xf>
    <xf numFmtId="0" fontId="35" fillId="17" borderId="18" xfId="0" applyFont="1" applyFill="1" applyBorder="1" applyAlignment="1">
      <alignment horizontal="left" vertical="center"/>
    </xf>
    <xf numFmtId="187" fontId="37" fillId="20" borderId="29" xfId="5" applyNumberFormat="1" applyFont="1" applyFill="1" applyBorder="1" applyAlignment="1">
      <alignment horizontal="center" vertical="center"/>
    </xf>
    <xf numFmtId="187" fontId="37" fillId="20" borderId="30" xfId="5" applyNumberFormat="1" applyFont="1" applyFill="1" applyBorder="1" applyAlignment="1">
      <alignment horizontal="center" vertical="center"/>
    </xf>
    <xf numFmtId="187" fontId="37" fillId="20" borderId="39" xfId="5" applyNumberFormat="1" applyFont="1" applyFill="1" applyBorder="1" applyAlignment="1">
      <alignment horizontal="center" vertical="center" wrapText="1"/>
    </xf>
    <xf numFmtId="187" fontId="37" fillId="20" borderId="40" xfId="5" applyNumberFormat="1" applyFont="1" applyFill="1" applyBorder="1" applyAlignment="1">
      <alignment horizontal="center" vertical="center" wrapText="1"/>
    </xf>
    <xf numFmtId="187" fontId="37" fillId="6" borderId="31" xfId="5" applyNumberFormat="1" applyFont="1" applyFill="1" applyBorder="1" applyAlignment="1">
      <alignment horizontal="center" vertical="center" wrapText="1"/>
    </xf>
    <xf numFmtId="187" fontId="37" fillId="6" borderId="41" xfId="5" applyNumberFormat="1" applyFont="1" applyFill="1" applyBorder="1" applyAlignment="1">
      <alignment horizontal="center" vertical="center" wrapText="1"/>
    </xf>
    <xf numFmtId="0" fontId="31" fillId="17" borderId="37" xfId="0" applyFont="1" applyFill="1" applyBorder="1" applyAlignment="1">
      <alignment horizontal="center" vertical="center"/>
    </xf>
    <xf numFmtId="0" fontId="31" fillId="17" borderId="42" xfId="0" applyFont="1" applyFill="1" applyBorder="1" applyAlignment="1">
      <alignment horizontal="center" vertical="center"/>
    </xf>
    <xf numFmtId="0" fontId="31" fillId="17" borderId="38" xfId="0" applyFont="1" applyFill="1" applyBorder="1" applyAlignment="1">
      <alignment horizontal="center" vertical="center"/>
    </xf>
    <xf numFmtId="0" fontId="15" fillId="11" borderId="43" xfId="0" applyFont="1" applyFill="1" applyBorder="1" applyAlignment="1">
      <alignment horizontal="center" vertical="center" wrapText="1"/>
    </xf>
    <xf numFmtId="0" fontId="15" fillId="11" borderId="44" xfId="0" applyFont="1" applyFill="1" applyBorder="1" applyAlignment="1">
      <alignment horizontal="center" vertical="center" wrapText="1"/>
    </xf>
    <xf numFmtId="0" fontId="39" fillId="0" borderId="0" xfId="55" applyFont="1" applyAlignment="1">
      <alignment horizontal="center" vertical="center"/>
    </xf>
    <xf numFmtId="0" fontId="40" fillId="0" borderId="0" xfId="55" applyFont="1" applyAlignment="1">
      <alignment horizontal="center" vertical="center"/>
    </xf>
    <xf numFmtId="0" fontId="15" fillId="12" borderId="34" xfId="0" applyFont="1" applyFill="1" applyBorder="1" applyAlignment="1">
      <alignment horizontal="center" vertical="center"/>
    </xf>
    <xf numFmtId="0" fontId="15" fillId="12" borderId="35" xfId="0" applyFont="1" applyFill="1" applyBorder="1" applyAlignment="1">
      <alignment horizontal="center" vertical="center"/>
    </xf>
    <xf numFmtId="0" fontId="15" fillId="12" borderId="36" xfId="0" applyFont="1" applyFill="1" applyBorder="1" applyAlignment="1">
      <alignment horizontal="center" vertical="center"/>
    </xf>
    <xf numFmtId="0" fontId="32" fillId="0" borderId="35" xfId="0" applyFont="1" applyBorder="1" applyAlignment="1">
      <alignment horizontal="left" vertical="center"/>
    </xf>
    <xf numFmtId="0" fontId="32" fillId="0" borderId="36" xfId="0" applyFont="1" applyBorder="1" applyAlignment="1">
      <alignment horizontal="left" vertical="center"/>
    </xf>
    <xf numFmtId="14" fontId="31" fillId="17" borderId="37" xfId="0" applyNumberFormat="1" applyFont="1" applyFill="1" applyBorder="1" applyAlignment="1">
      <alignment horizontal="center" vertical="center"/>
    </xf>
    <xf numFmtId="14" fontId="31" fillId="17" borderId="38" xfId="0" applyNumberFormat="1" applyFont="1" applyFill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13" fillId="0" borderId="39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5" fillId="11" borderId="45" xfId="0" applyFont="1" applyFill="1" applyBorder="1" applyAlignment="1">
      <alignment horizontal="center" vertical="center"/>
    </xf>
    <xf numFmtId="0" fontId="15" fillId="11" borderId="46" xfId="0" applyFont="1" applyFill="1" applyBorder="1" applyAlignment="1">
      <alignment horizontal="center" vertical="center"/>
    </xf>
    <xf numFmtId="0" fontId="15" fillId="11" borderId="47" xfId="0" applyFont="1" applyFill="1" applyBorder="1" applyAlignment="1">
      <alignment horizontal="center" vertical="center"/>
    </xf>
    <xf numFmtId="187" fontId="20" fillId="12" borderId="39" xfId="5" applyNumberFormat="1" applyFont="1" applyFill="1" applyBorder="1" applyAlignment="1">
      <alignment horizontal="center" vertical="center"/>
    </xf>
    <xf numFmtId="177" fontId="13" fillId="21" borderId="23" xfId="0" applyNumberFormat="1" applyFont="1" applyFill="1" applyBorder="1" applyAlignment="1">
      <alignment horizontal="center" vertical="center"/>
    </xf>
    <xf numFmtId="177" fontId="13" fillId="21" borderId="24" xfId="0" applyNumberFormat="1" applyFont="1" applyFill="1" applyBorder="1" applyAlignment="1">
      <alignment horizontal="center" vertical="center"/>
    </xf>
    <xf numFmtId="187" fontId="34" fillId="0" borderId="22" xfId="5" applyNumberFormat="1" applyFont="1" applyBorder="1" applyAlignment="1">
      <alignment horizontal="center" vertical="center"/>
    </xf>
    <xf numFmtId="187" fontId="34" fillId="0" borderId="20" xfId="5" applyNumberFormat="1" applyFont="1" applyBorder="1" applyAlignment="1">
      <alignment horizontal="center" vertical="center"/>
    </xf>
    <xf numFmtId="187" fontId="34" fillId="19" borderId="41" xfId="5" applyNumberFormat="1" applyFont="1" applyFill="1" applyBorder="1" applyAlignment="1">
      <alignment horizontal="center" vertical="center"/>
    </xf>
    <xf numFmtId="14" fontId="38" fillId="11" borderId="32" xfId="0" applyNumberFormat="1" applyFont="1" applyFill="1" applyBorder="1" applyAlignment="1">
      <alignment horizontal="center" vertical="center"/>
    </xf>
    <xf numFmtId="14" fontId="38" fillId="11" borderId="33" xfId="0" applyNumberFormat="1" applyFont="1" applyFill="1" applyBorder="1" applyAlignment="1">
      <alignment horizontal="center" vertical="center"/>
    </xf>
    <xf numFmtId="177" fontId="13" fillId="12" borderId="22" xfId="0" applyNumberFormat="1" applyFont="1" applyFill="1" applyBorder="1">
      <alignment vertical="center"/>
    </xf>
    <xf numFmtId="177" fontId="13" fillId="12" borderId="20" xfId="0" applyNumberFormat="1" applyFont="1" applyFill="1" applyBorder="1">
      <alignment vertical="center"/>
    </xf>
    <xf numFmtId="177" fontId="13" fillId="12" borderId="21" xfId="0" applyNumberFormat="1" applyFont="1" applyFill="1" applyBorder="1" applyAlignment="1">
      <alignment horizontal="center" vertical="center"/>
    </xf>
    <xf numFmtId="177" fontId="15" fillId="0" borderId="39" xfId="0" applyNumberFormat="1" applyFont="1" applyBorder="1" applyAlignment="1">
      <alignment horizontal="center" vertical="center"/>
    </xf>
    <xf numFmtId="177" fontId="15" fillId="11" borderId="74" xfId="5" applyNumberFormat="1" applyFont="1" applyFill="1" applyBorder="1" applyAlignment="1">
      <alignment horizontal="center" vertical="center"/>
    </xf>
    <xf numFmtId="187" fontId="20" fillId="11" borderId="39" xfId="5" applyNumberFormat="1" applyFont="1" applyFill="1" applyBorder="1" applyAlignment="1">
      <alignment horizontal="center" vertical="center"/>
    </xf>
    <xf numFmtId="187" fontId="20" fillId="11" borderId="74" xfId="5" applyNumberFormat="1" applyFont="1" applyFill="1" applyBorder="1" applyAlignment="1">
      <alignment horizontal="center" vertical="center"/>
    </xf>
    <xf numFmtId="178" fontId="34" fillId="0" borderId="21" xfId="5" applyNumberFormat="1" applyFont="1" applyBorder="1" applyAlignment="1">
      <alignment horizontal="center" vertical="center"/>
    </xf>
    <xf numFmtId="14" fontId="38" fillId="11" borderId="39" xfId="0" applyNumberFormat="1" applyFont="1" applyFill="1" applyBorder="1" applyAlignment="1">
      <alignment horizontal="center" vertical="center"/>
    </xf>
    <xf numFmtId="187" fontId="37" fillId="20" borderId="39" xfId="5" applyNumberFormat="1" applyFont="1" applyFill="1" applyBorder="1" applyAlignment="1">
      <alignment horizontal="center" vertical="center"/>
    </xf>
    <xf numFmtId="187" fontId="37" fillId="6" borderId="31" xfId="5" applyNumberFormat="1" applyFont="1" applyFill="1" applyBorder="1" applyAlignment="1">
      <alignment horizontal="right" vertical="center"/>
    </xf>
    <xf numFmtId="179" fontId="15" fillId="12" borderId="74" xfId="0" applyNumberFormat="1" applyFont="1" applyFill="1" applyBorder="1" applyAlignment="1">
      <alignment horizontal="center" vertical="center"/>
    </xf>
    <xf numFmtId="14" fontId="38" fillId="11" borderId="74" xfId="0" applyNumberFormat="1" applyFont="1" applyFill="1" applyBorder="1" applyAlignment="1">
      <alignment horizontal="center" vertical="center"/>
    </xf>
    <xf numFmtId="0" fontId="41" fillId="0" borderId="0" xfId="54" applyFont="1" applyAlignment="1">
      <alignment horizontal="center" vertical="center"/>
    </xf>
    <xf numFmtId="0" fontId="12" fillId="0" borderId="48" xfId="54" applyFont="1" applyBorder="1" applyAlignment="1">
      <alignment horizontal="center" vertical="center"/>
    </xf>
    <xf numFmtId="0" fontId="12" fillId="0" borderId="49" xfId="54" applyFont="1" applyBorder="1" applyAlignment="1">
      <alignment horizontal="center" vertical="center"/>
    </xf>
    <xf numFmtId="0" fontId="12" fillId="0" borderId="50" xfId="54" applyFont="1" applyBorder="1" applyAlignment="1">
      <alignment horizontal="center" vertical="center"/>
    </xf>
    <xf numFmtId="0" fontId="12" fillId="0" borderId="51" xfId="54" applyFont="1" applyBorder="1" applyAlignment="1">
      <alignment horizontal="center" vertical="center"/>
    </xf>
    <xf numFmtId="0" fontId="12" fillId="0" borderId="52" xfId="54" applyFont="1" applyBorder="1" applyAlignment="1">
      <alignment horizontal="center" vertical="center"/>
    </xf>
    <xf numFmtId="0" fontId="12" fillId="0" borderId="53" xfId="54" applyFont="1" applyBorder="1" applyAlignment="1">
      <alignment horizontal="center" vertical="center"/>
    </xf>
    <xf numFmtId="0" fontId="12" fillId="0" borderId="54" xfId="54" applyFont="1" applyBorder="1" applyAlignment="1">
      <alignment horizontal="center" vertical="center"/>
    </xf>
    <xf numFmtId="0" fontId="12" fillId="0" borderId="52" xfId="54" applyFont="1" applyBorder="1" applyAlignment="1">
      <alignment horizontal="center" vertical="center" wrapText="1"/>
    </xf>
    <xf numFmtId="0" fontId="11" fillId="0" borderId="52" xfId="54" applyFont="1" applyBorder="1" applyAlignment="1">
      <alignment horizontal="center" vertical="center" wrapText="1"/>
    </xf>
    <xf numFmtId="0" fontId="11" fillId="0" borderId="52" xfId="54" applyFont="1" applyBorder="1" applyAlignment="1">
      <alignment horizontal="center" vertical="center"/>
    </xf>
    <xf numFmtId="0" fontId="11" fillId="0" borderId="55" xfId="54" applyFont="1" applyBorder="1" applyAlignment="1">
      <alignment horizontal="center" vertical="center"/>
    </xf>
    <xf numFmtId="0" fontId="11" fillId="0" borderId="54" xfId="54" applyFont="1" applyBorder="1" applyAlignment="1">
      <alignment horizontal="center" vertical="center"/>
    </xf>
    <xf numFmtId="0" fontId="11" fillId="0" borderId="56" xfId="54" applyFont="1" applyBorder="1" applyAlignment="1">
      <alignment horizontal="center" vertical="center"/>
    </xf>
    <xf numFmtId="0" fontId="12" fillId="0" borderId="57" xfId="54" applyFont="1" applyBorder="1" applyAlignment="1">
      <alignment horizontal="center" vertical="center"/>
    </xf>
    <xf numFmtId="0" fontId="12" fillId="0" borderId="58" xfId="54" applyFont="1" applyBorder="1" applyAlignment="1">
      <alignment horizontal="center" vertical="center"/>
    </xf>
    <xf numFmtId="0" fontId="12" fillId="0" borderId="59" xfId="54" applyFont="1" applyBorder="1" applyAlignment="1">
      <alignment horizontal="center" vertical="center"/>
    </xf>
    <xf numFmtId="0" fontId="14" fillId="0" borderId="60" xfId="54" applyFont="1" applyBorder="1" applyAlignment="1">
      <alignment horizontal="left" vertical="center" indent="1"/>
    </xf>
    <xf numFmtId="0" fontId="14" fillId="0" borderId="0" xfId="54" applyFont="1" applyAlignment="1">
      <alignment horizontal="left" vertical="center" indent="1"/>
    </xf>
    <xf numFmtId="0" fontId="14" fillId="0" borderId="61" xfId="54" applyFont="1" applyBorder="1" applyAlignment="1">
      <alignment horizontal="left" vertical="center" indent="1"/>
    </xf>
    <xf numFmtId="185" fontId="42" fillId="0" borderId="0" xfId="54" applyNumberFormat="1" applyFont="1" applyAlignment="1">
      <alignment horizontal="center" vertical="center"/>
    </xf>
    <xf numFmtId="186" fontId="43" fillId="0" borderId="0" xfId="54" applyNumberFormat="1" applyFont="1" applyAlignment="1">
      <alignment horizontal="center" vertical="center"/>
    </xf>
    <xf numFmtId="0" fontId="14" fillId="0" borderId="62" xfId="54" applyFont="1" applyBorder="1" applyAlignment="1">
      <alignment horizontal="left" vertical="center"/>
    </xf>
    <xf numFmtId="0" fontId="14" fillId="0" borderId="63" xfId="54" applyFont="1" applyBorder="1" applyAlignment="1">
      <alignment horizontal="left" vertical="center"/>
    </xf>
    <xf numFmtId="0" fontId="14" fillId="0" borderId="64" xfId="54" applyFont="1" applyBorder="1" applyAlignment="1">
      <alignment horizontal="left" vertical="center"/>
    </xf>
    <xf numFmtId="0" fontId="12" fillId="0" borderId="0" xfId="54" applyFont="1" applyAlignment="1">
      <alignment horizontal="center" vertical="center"/>
    </xf>
    <xf numFmtId="0" fontId="12" fillId="0" borderId="54" xfId="54" applyFont="1" applyBorder="1" applyAlignment="1">
      <alignment horizontal="center" vertical="center" textRotation="255"/>
    </xf>
    <xf numFmtId="0" fontId="12" fillId="0" borderId="65" xfId="54" applyFont="1" applyBorder="1" applyAlignment="1">
      <alignment horizontal="center" vertical="center"/>
    </xf>
    <xf numFmtId="0" fontId="12" fillId="0" borderId="66" xfId="54" applyFont="1" applyBorder="1" applyAlignment="1">
      <alignment horizontal="center" vertical="center"/>
    </xf>
    <xf numFmtId="0" fontId="12" fillId="0" borderId="67" xfId="54" applyFont="1" applyBorder="1" applyAlignment="1">
      <alignment horizontal="center" vertical="center"/>
    </xf>
    <xf numFmtId="0" fontId="12" fillId="0" borderId="68" xfId="54" applyFont="1" applyBorder="1" applyAlignment="1">
      <alignment horizontal="center" vertical="center"/>
    </xf>
    <xf numFmtId="0" fontId="12" fillId="0" borderId="69" xfId="54" applyFont="1" applyBorder="1" applyAlignment="1">
      <alignment horizontal="center" vertical="center"/>
    </xf>
    <xf numFmtId="0" fontId="12" fillId="0" borderId="70" xfId="54" applyFont="1" applyBorder="1" applyAlignment="1">
      <alignment horizontal="center" vertical="center"/>
    </xf>
    <xf numFmtId="0" fontId="12" fillId="0" borderId="71" xfId="54" applyFont="1" applyBorder="1" applyAlignment="1">
      <alignment horizontal="center" vertical="center"/>
    </xf>
    <xf numFmtId="0" fontId="12" fillId="0" borderId="72" xfId="54" applyFont="1" applyBorder="1" applyAlignment="1">
      <alignment horizontal="center" vertical="center"/>
    </xf>
    <xf numFmtId="0" fontId="12" fillId="0" borderId="73" xfId="54" applyFont="1" applyBorder="1" applyAlignment="1">
      <alignment horizontal="center" vertical="center"/>
    </xf>
  </cellXfs>
  <cellStyles count="64">
    <cellStyle name="20% - 강조색5 2" xfId="1" xr:uid="{00000000-0005-0000-0000-000000000000}"/>
    <cellStyle name="강조색1" xfId="58" xr:uid="{00000000-0005-0000-0000-000001000000}"/>
    <cellStyle name="강조색3" xfId="59" xr:uid="{00000000-0005-0000-0000-000002000000}"/>
    <cellStyle name="강조색5" xfId="60" xr:uid="{00000000-0005-0000-0000-000003000000}"/>
    <cellStyle name="강조색5 2" xfId="2" xr:uid="{00000000-0005-0000-0000-000004000000}"/>
    <cellStyle name="강조색6" xfId="61" xr:uid="{00000000-0005-0000-0000-000005000000}"/>
    <cellStyle name="경고문" xfId="57" xr:uid="{00000000-0005-0000-0000-000006000000}"/>
    <cellStyle name="나쁨 2" xfId="3" xr:uid="{00000000-0005-0000-0000-000007000000}"/>
    <cellStyle name="백분율" xfId="63" builtinId="5"/>
    <cellStyle name="보통 2" xfId="4" xr:uid="{00000000-0005-0000-0000-000009000000}"/>
    <cellStyle name="셀 확인" xfId="56" xr:uid="{00000000-0005-0000-0000-00000A000000}"/>
    <cellStyle name="쉼표 [0]" xfId="5" builtinId="6"/>
    <cellStyle name="쉼표 [0] 2" xfId="6" xr:uid="{00000000-0005-0000-0000-00000C000000}"/>
    <cellStyle name="쉼표 [0] 2 2" xfId="7" xr:uid="{00000000-0005-0000-0000-00000D000000}"/>
    <cellStyle name="쉼표 [0] 2 3" xfId="8" xr:uid="{00000000-0005-0000-0000-00000E000000}"/>
    <cellStyle name="쉼표 [0] 2 4" xfId="9" xr:uid="{00000000-0005-0000-0000-00000F000000}"/>
    <cellStyle name="쉼표 [0] 2 5" xfId="10" xr:uid="{00000000-0005-0000-0000-000010000000}"/>
    <cellStyle name="쉼표 [0] 3" xfId="11" xr:uid="{00000000-0005-0000-0000-000011000000}"/>
    <cellStyle name="쉼표 [0] 3 2" xfId="12" xr:uid="{00000000-0005-0000-0000-000012000000}"/>
    <cellStyle name="쉼표 [0] 3 3" xfId="13" xr:uid="{00000000-0005-0000-0000-000013000000}"/>
    <cellStyle name="쉼표 [0] 4" xfId="14" xr:uid="{00000000-0005-0000-0000-000014000000}"/>
    <cellStyle name="쉼표 [0] 5" xfId="15" xr:uid="{00000000-0005-0000-0000-000015000000}"/>
    <cellStyle name="쉼표 [0] 5 2" xfId="16" xr:uid="{00000000-0005-0000-0000-000016000000}"/>
    <cellStyle name="쉼표 [0] 6" xfId="17" xr:uid="{00000000-0005-0000-0000-000017000000}"/>
    <cellStyle name="좋음 2" xfId="18" xr:uid="{00000000-0005-0000-0000-000018000000}"/>
    <cellStyle name="좋음 3" xfId="19" xr:uid="{00000000-0005-0000-0000-000019000000}"/>
    <cellStyle name="표준" xfId="0" builtinId="0"/>
    <cellStyle name="표준 2" xfId="20" xr:uid="{00000000-0005-0000-0000-00001B000000}"/>
    <cellStyle name="표준 2 10" xfId="21" xr:uid="{00000000-0005-0000-0000-00001C000000}"/>
    <cellStyle name="표준 2 11" xfId="22" xr:uid="{00000000-0005-0000-0000-00001D000000}"/>
    <cellStyle name="표준 2 12" xfId="23" xr:uid="{00000000-0005-0000-0000-00001E000000}"/>
    <cellStyle name="표준 2 13" xfId="24" xr:uid="{00000000-0005-0000-0000-00001F000000}"/>
    <cellStyle name="표준 2 14" xfId="25" xr:uid="{00000000-0005-0000-0000-000020000000}"/>
    <cellStyle name="표준 2 15" xfId="26" xr:uid="{00000000-0005-0000-0000-000021000000}"/>
    <cellStyle name="표준 2 16" xfId="27" xr:uid="{00000000-0005-0000-0000-000022000000}"/>
    <cellStyle name="표준 2 17" xfId="28" xr:uid="{00000000-0005-0000-0000-000023000000}"/>
    <cellStyle name="표준 2 18" xfId="29" xr:uid="{00000000-0005-0000-0000-000024000000}"/>
    <cellStyle name="표준 2 19" xfId="30" xr:uid="{00000000-0005-0000-0000-000025000000}"/>
    <cellStyle name="표준 2 2" xfId="31" xr:uid="{00000000-0005-0000-0000-000026000000}"/>
    <cellStyle name="표준 2 20" xfId="32" xr:uid="{00000000-0005-0000-0000-000027000000}"/>
    <cellStyle name="표준 2 21" xfId="33" xr:uid="{00000000-0005-0000-0000-000028000000}"/>
    <cellStyle name="표준 2 22" xfId="34" xr:uid="{00000000-0005-0000-0000-000029000000}"/>
    <cellStyle name="표준 2 23" xfId="35" xr:uid="{00000000-0005-0000-0000-00002A000000}"/>
    <cellStyle name="표준 2 24" xfId="36" xr:uid="{00000000-0005-0000-0000-00002B000000}"/>
    <cellStyle name="표준 2 25" xfId="37" xr:uid="{00000000-0005-0000-0000-00002C000000}"/>
    <cellStyle name="표준 2 26" xfId="54" xr:uid="{00000000-0005-0000-0000-00002D000000}"/>
    <cellStyle name="표준 2 3" xfId="38" xr:uid="{00000000-0005-0000-0000-00002E000000}"/>
    <cellStyle name="표준 2 4" xfId="39" xr:uid="{00000000-0005-0000-0000-00002F000000}"/>
    <cellStyle name="표준 2 5" xfId="40" xr:uid="{00000000-0005-0000-0000-000030000000}"/>
    <cellStyle name="표준 2 6" xfId="41" xr:uid="{00000000-0005-0000-0000-000031000000}"/>
    <cellStyle name="표준 2 7" xfId="42" xr:uid="{00000000-0005-0000-0000-000032000000}"/>
    <cellStyle name="표준 2 8" xfId="43" xr:uid="{00000000-0005-0000-0000-000033000000}"/>
    <cellStyle name="표준 2 9" xfId="44" xr:uid="{00000000-0005-0000-0000-000034000000}"/>
    <cellStyle name="표준 3" xfId="45" xr:uid="{00000000-0005-0000-0000-000035000000}"/>
    <cellStyle name="표준 3 2" xfId="46" xr:uid="{00000000-0005-0000-0000-000036000000}"/>
    <cellStyle name="표준 3 3" xfId="47" xr:uid="{00000000-0005-0000-0000-000037000000}"/>
    <cellStyle name="표준 3 3 2" xfId="48" xr:uid="{00000000-0005-0000-0000-000038000000}"/>
    <cellStyle name="표준 4" xfId="49" xr:uid="{00000000-0005-0000-0000-000039000000}"/>
    <cellStyle name="표준 5" xfId="50" xr:uid="{00000000-0005-0000-0000-00003A000000}"/>
    <cellStyle name="표준 5 2" xfId="51" xr:uid="{00000000-0005-0000-0000-00003B000000}"/>
    <cellStyle name="표준 6" xfId="52" xr:uid="{00000000-0005-0000-0000-00003C000000}"/>
    <cellStyle name="표준 7" xfId="53" xr:uid="{00000000-0005-0000-0000-00003D000000}"/>
    <cellStyle name="표준 8" xfId="62" xr:uid="{00000000-0005-0000-0000-00003E000000}"/>
    <cellStyle name="하이퍼링크" xfId="55" xr:uid="{00000000-0005-0000-0000-00003F000000}"/>
  </cellStyles>
  <dxfs count="80">
    <dxf>
      <font>
        <color rgb="FF000000"/>
      </font>
      <fill>
        <patternFill patternType="solid">
          <fgColor indexed="65"/>
          <bgColor rgb="FF66FF99"/>
        </patternFill>
      </fill>
    </dxf>
    <dxf>
      <fill>
        <patternFill patternType="solid">
          <fgColor indexed="65"/>
          <bgColor rgb="FFE7E6E6"/>
        </patternFill>
      </fill>
    </dxf>
    <dxf>
      <font>
        <color rgb="FFFFFFFF"/>
      </font>
      <fill>
        <patternFill patternType="solid">
          <fgColor indexed="65"/>
          <bgColor rgb="FF385724"/>
        </patternFill>
      </fill>
    </dxf>
    <dxf>
      <font>
        <color rgb="FFFF0000"/>
      </font>
      <fill>
        <patternFill patternType="solid">
          <fgColor indexed="65"/>
          <bgColor rgb="FFFFFF00"/>
        </patternFill>
      </fill>
    </dxf>
    <dxf>
      <font>
        <color rgb="FFDDEBF7"/>
      </font>
      <fill>
        <patternFill patternType="solid">
          <fgColor indexed="65"/>
          <bgColor rgb="FF33CCCC"/>
        </patternFill>
      </fill>
    </dxf>
    <dxf>
      <font>
        <color rgb="FFFFFFFF"/>
      </font>
      <fill>
        <patternFill patternType="solid">
          <fgColor indexed="65"/>
          <bgColor rgb="FF70AD47"/>
        </patternFill>
      </fill>
    </dxf>
    <dxf>
      <fill>
        <patternFill patternType="solid">
          <fgColor indexed="65"/>
          <bgColor rgb="FFFFD966"/>
        </patternFill>
      </fill>
    </dxf>
    <dxf>
      <font>
        <color rgb="FFFFFFFF"/>
      </font>
      <fill>
        <patternFill patternType="solid">
          <fgColor indexed="65"/>
          <bgColor rgb="FF0070C0"/>
        </patternFill>
      </fill>
    </dxf>
    <dxf>
      <font>
        <color rgb="FFFF0000"/>
      </font>
    </dxf>
    <dxf>
      <font>
        <b/>
        <color rgb="FFFF0000"/>
      </font>
      <fill>
        <patternFill patternType="solid">
          <fgColor indexed="65"/>
          <bgColor rgb="FFFFFF00"/>
        </patternFill>
      </fill>
    </dxf>
    <dxf>
      <font>
        <color rgb="FFFF0000"/>
      </font>
      <fill>
        <patternFill patternType="solid">
          <fgColor indexed="65"/>
          <bgColor rgb="FFFFFF00"/>
        </patternFill>
      </fill>
    </dxf>
    <dxf>
      <font>
        <color rgb="FF000000"/>
      </font>
      <fill>
        <patternFill patternType="solid">
          <fgColor indexed="65"/>
          <bgColor rgb="FF66FF99"/>
        </patternFill>
      </fill>
    </dxf>
    <dxf>
      <fill>
        <patternFill patternType="solid">
          <fgColor indexed="65"/>
          <bgColor rgb="FFE7E6E6"/>
        </patternFill>
      </fill>
    </dxf>
    <dxf>
      <font>
        <color rgb="FFFFFFFF"/>
      </font>
      <fill>
        <patternFill patternType="solid">
          <fgColor indexed="65"/>
          <bgColor rgb="FF385724"/>
        </patternFill>
      </fill>
    </dxf>
    <dxf>
      <font>
        <color rgb="FFFF0000"/>
      </font>
      <fill>
        <patternFill patternType="solid">
          <fgColor indexed="65"/>
          <bgColor rgb="FFFFFF00"/>
        </patternFill>
      </fill>
    </dxf>
    <dxf>
      <font>
        <color rgb="FFDDEBF7"/>
      </font>
      <fill>
        <patternFill patternType="solid">
          <fgColor indexed="65"/>
          <bgColor rgb="FF33CCCC"/>
        </patternFill>
      </fill>
    </dxf>
    <dxf>
      <font>
        <color rgb="FFFFFFFF"/>
      </font>
      <fill>
        <patternFill patternType="solid">
          <fgColor indexed="65"/>
          <bgColor rgb="FF70AD47"/>
        </patternFill>
      </fill>
    </dxf>
    <dxf>
      <fill>
        <patternFill patternType="solid">
          <fgColor indexed="65"/>
          <bgColor rgb="FFFFD966"/>
        </patternFill>
      </fill>
    </dxf>
    <dxf>
      <font>
        <color rgb="FFFFFFFF"/>
      </font>
      <fill>
        <patternFill patternType="solid">
          <fgColor indexed="65"/>
          <bgColor rgb="FF0070C0"/>
        </patternFill>
      </fill>
    </dxf>
    <dxf>
      <font>
        <color rgb="FFFF0000"/>
      </font>
    </dxf>
    <dxf>
      <font>
        <b/>
        <color rgb="FFFF0000"/>
      </font>
      <fill>
        <patternFill patternType="solid">
          <fgColor indexed="65"/>
          <bgColor rgb="FFFFFF00"/>
        </patternFill>
      </fill>
    </dxf>
    <dxf>
      <font>
        <color rgb="FFFF0000"/>
      </font>
      <fill>
        <patternFill patternType="solid">
          <fgColor indexed="65"/>
          <bgColor rgb="FFFFFF00"/>
        </patternFill>
      </fill>
    </dxf>
    <dxf>
      <font>
        <color rgb="FF000000"/>
      </font>
      <fill>
        <patternFill patternType="solid">
          <fgColor indexed="65"/>
          <bgColor rgb="FF66FF99"/>
        </patternFill>
      </fill>
    </dxf>
    <dxf>
      <fill>
        <patternFill patternType="solid">
          <fgColor indexed="65"/>
          <bgColor rgb="FFE7E6E6"/>
        </patternFill>
      </fill>
    </dxf>
    <dxf>
      <font>
        <color rgb="FFFFFFFF"/>
      </font>
      <fill>
        <patternFill patternType="solid">
          <fgColor indexed="65"/>
          <bgColor rgb="FF385724"/>
        </patternFill>
      </fill>
    </dxf>
    <dxf>
      <font>
        <color rgb="FFFF0000"/>
      </font>
      <fill>
        <patternFill patternType="solid">
          <fgColor indexed="65"/>
          <bgColor rgb="FFFFFF00"/>
        </patternFill>
      </fill>
    </dxf>
    <dxf>
      <font>
        <color rgb="FFDDEBF7"/>
      </font>
      <fill>
        <patternFill patternType="solid">
          <fgColor indexed="65"/>
          <bgColor rgb="FF33CCCC"/>
        </patternFill>
      </fill>
    </dxf>
    <dxf>
      <font>
        <color rgb="FFFFFFFF"/>
      </font>
      <fill>
        <patternFill patternType="solid">
          <fgColor indexed="65"/>
          <bgColor rgb="FF70AD47"/>
        </patternFill>
      </fill>
    </dxf>
    <dxf>
      <fill>
        <patternFill patternType="solid">
          <fgColor indexed="65"/>
          <bgColor rgb="FFFFD966"/>
        </patternFill>
      </fill>
    </dxf>
    <dxf>
      <font>
        <color rgb="FFFFFFFF"/>
      </font>
      <fill>
        <patternFill patternType="solid">
          <fgColor indexed="65"/>
          <bgColor rgb="FF0070C0"/>
        </patternFill>
      </fill>
    </dxf>
    <dxf>
      <font>
        <color rgb="FFFF0000"/>
      </font>
    </dxf>
    <dxf>
      <font>
        <b/>
        <color rgb="FFFF0000"/>
      </font>
      <fill>
        <patternFill patternType="solid">
          <fgColor indexed="65"/>
          <bgColor rgb="FFFFFF00"/>
        </patternFill>
      </fill>
    </dxf>
    <dxf>
      <font>
        <color rgb="FFFF0000"/>
      </font>
      <fill>
        <patternFill patternType="solid">
          <fgColor indexed="65"/>
          <bgColor rgb="FFFFFF00"/>
        </patternFill>
      </fill>
    </dxf>
    <dxf>
      <font>
        <color rgb="FF000000"/>
      </font>
      <fill>
        <patternFill patternType="solid">
          <fgColor indexed="65"/>
          <bgColor rgb="FF66FF99"/>
        </patternFill>
      </fill>
    </dxf>
    <dxf>
      <fill>
        <patternFill patternType="solid">
          <fgColor indexed="65"/>
          <bgColor rgb="FFE7E6E6"/>
        </patternFill>
      </fill>
    </dxf>
    <dxf>
      <font>
        <color rgb="FFFFFFFF"/>
      </font>
      <fill>
        <patternFill patternType="solid">
          <fgColor indexed="65"/>
          <bgColor rgb="FF385724"/>
        </patternFill>
      </fill>
    </dxf>
    <dxf>
      <font>
        <color rgb="FFFF0000"/>
      </font>
      <fill>
        <patternFill patternType="solid">
          <fgColor indexed="65"/>
          <bgColor rgb="FFFFFF00"/>
        </patternFill>
      </fill>
    </dxf>
    <dxf>
      <font>
        <color rgb="FFDDEBF7"/>
      </font>
      <fill>
        <patternFill patternType="solid">
          <fgColor indexed="65"/>
          <bgColor rgb="FF33CCCC"/>
        </patternFill>
      </fill>
    </dxf>
    <dxf>
      <font>
        <color rgb="FFFFFFFF"/>
      </font>
      <fill>
        <patternFill patternType="solid">
          <fgColor indexed="65"/>
          <bgColor rgb="FF70AD47"/>
        </patternFill>
      </fill>
    </dxf>
    <dxf>
      <fill>
        <patternFill patternType="solid">
          <fgColor indexed="65"/>
          <bgColor rgb="FFFFD966"/>
        </patternFill>
      </fill>
    </dxf>
    <dxf>
      <font>
        <color rgb="FFFFFFFF"/>
      </font>
      <fill>
        <patternFill patternType="solid">
          <fgColor indexed="65"/>
          <bgColor rgb="FF0070C0"/>
        </patternFill>
      </fill>
    </dxf>
    <dxf>
      <font>
        <color rgb="FFFF0000"/>
      </font>
    </dxf>
    <dxf>
      <font>
        <color rgb="FFFF0000"/>
      </font>
    </dxf>
    <dxf>
      <font>
        <b/>
        <color rgb="FFFF0000"/>
      </font>
      <fill>
        <patternFill patternType="solid">
          <fgColor indexed="65"/>
          <bgColor rgb="FFFFFF00"/>
        </patternFill>
      </fill>
    </dxf>
    <dxf>
      <font>
        <color rgb="FFFF0000"/>
      </font>
    </dxf>
    <dxf>
      <font>
        <color rgb="FFFF0000"/>
      </font>
      <fill>
        <patternFill patternType="solid">
          <fgColor indexed="65"/>
          <bgColor rgb="FFFFFF00"/>
        </patternFill>
      </fill>
    </dxf>
    <dxf>
      <font>
        <color rgb="FF000000"/>
      </font>
      <fill>
        <patternFill patternType="solid">
          <fgColor indexed="65"/>
          <bgColor rgb="FF66FF99"/>
        </patternFill>
      </fill>
    </dxf>
    <dxf>
      <fill>
        <patternFill patternType="solid">
          <fgColor indexed="65"/>
          <bgColor rgb="FFE7E6E6"/>
        </patternFill>
      </fill>
    </dxf>
    <dxf>
      <font>
        <color rgb="FFFFFFFF"/>
      </font>
      <fill>
        <patternFill patternType="solid">
          <fgColor indexed="65"/>
          <bgColor rgb="FF385724"/>
        </patternFill>
      </fill>
    </dxf>
    <dxf>
      <font>
        <color rgb="FFFF0000"/>
      </font>
      <fill>
        <patternFill patternType="solid">
          <fgColor indexed="65"/>
          <bgColor rgb="FFFFFF00"/>
        </patternFill>
      </fill>
    </dxf>
    <dxf>
      <font>
        <color rgb="FFDDEBF7"/>
      </font>
      <fill>
        <patternFill patternType="solid">
          <fgColor indexed="65"/>
          <bgColor rgb="FF33CCCC"/>
        </patternFill>
      </fill>
    </dxf>
    <dxf>
      <font>
        <color rgb="FFFFFFFF"/>
      </font>
      <fill>
        <patternFill patternType="solid">
          <fgColor indexed="65"/>
          <bgColor rgb="FF70AD47"/>
        </patternFill>
      </fill>
    </dxf>
    <dxf>
      <fill>
        <patternFill patternType="solid">
          <fgColor indexed="65"/>
          <bgColor rgb="FFFFD966"/>
        </patternFill>
      </fill>
    </dxf>
    <dxf>
      <font>
        <color rgb="FFFFFFFF"/>
      </font>
      <fill>
        <patternFill patternType="solid">
          <fgColor indexed="65"/>
          <bgColor rgb="FF0070C0"/>
        </patternFill>
      </fill>
    </dxf>
    <dxf>
      <font>
        <color rgb="FF000000"/>
      </font>
      <fill>
        <patternFill patternType="solid">
          <fgColor indexed="65"/>
          <bgColor rgb="FF66FF99"/>
        </patternFill>
      </fill>
    </dxf>
    <dxf>
      <fill>
        <patternFill patternType="solid">
          <fgColor indexed="65"/>
          <bgColor rgb="FFE7E6E6"/>
        </patternFill>
      </fill>
    </dxf>
    <dxf>
      <font>
        <color rgb="FFFFFFFF"/>
      </font>
      <fill>
        <patternFill patternType="solid">
          <fgColor indexed="65"/>
          <bgColor rgb="FF385724"/>
        </patternFill>
      </fill>
    </dxf>
    <dxf>
      <font>
        <color rgb="FFFF0000"/>
      </font>
      <fill>
        <patternFill patternType="solid">
          <fgColor indexed="65"/>
          <bgColor rgb="FFFFFF00"/>
        </patternFill>
      </fill>
    </dxf>
    <dxf>
      <font>
        <color rgb="FFDDEBF7"/>
      </font>
      <fill>
        <patternFill patternType="solid">
          <fgColor indexed="65"/>
          <bgColor rgb="FF33CCCC"/>
        </patternFill>
      </fill>
    </dxf>
    <dxf>
      <font>
        <color rgb="FFFFFFFF"/>
      </font>
      <fill>
        <patternFill patternType="solid">
          <fgColor indexed="65"/>
          <bgColor rgb="FF70AD47"/>
        </patternFill>
      </fill>
    </dxf>
    <dxf>
      <fill>
        <patternFill patternType="solid">
          <fgColor indexed="65"/>
          <bgColor rgb="FFFFD966"/>
        </patternFill>
      </fill>
    </dxf>
    <dxf>
      <font>
        <color rgb="FFFFFFFF"/>
      </font>
      <fill>
        <patternFill patternType="solid">
          <fgColor indexed="65"/>
          <bgColor rgb="FF0070C0"/>
        </patternFill>
      </fill>
    </dxf>
    <dxf>
      <font>
        <color rgb="FFFF0000"/>
      </font>
    </dxf>
    <dxf>
      <font>
        <color rgb="FFFF0000"/>
      </font>
      <fill>
        <patternFill patternType="solid">
          <fgColor indexed="65"/>
          <bgColor rgb="FFFFFF00"/>
        </patternFill>
      </fill>
    </dxf>
    <dxf>
      <font>
        <b/>
        <color rgb="FFFF0000"/>
      </font>
      <fill>
        <patternFill patternType="solid">
          <fgColor indexed="65"/>
          <bgColor rgb="FFFFFF00"/>
        </patternFill>
      </fill>
    </dxf>
    <dxf>
      <font>
        <b/>
        <color rgb="FFFF0000"/>
      </font>
      <fill>
        <patternFill patternType="solid">
          <fgColor indexed="65"/>
          <bgColor rgb="FFFFFF00"/>
        </patternFill>
      </fill>
    </dxf>
    <dxf>
      <font>
        <b/>
        <color rgb="FFFF0000"/>
      </font>
      <fill>
        <patternFill patternType="solid">
          <fgColor indexed="65"/>
          <bgColor rgb="FFFFFF00"/>
        </patternFill>
      </fill>
    </dxf>
    <dxf>
      <font>
        <color rgb="FFFF0000"/>
      </font>
      <fill>
        <patternFill patternType="solid">
          <fgColor indexed="65"/>
          <bgColor rgb="FFFFFF00"/>
        </patternFill>
      </fill>
    </dxf>
    <dxf>
      <font>
        <color rgb="FFFF0000"/>
      </font>
      <fill>
        <patternFill patternType="solid">
          <fgColor indexed="65"/>
          <bgColor rgb="FFFFFF00"/>
        </patternFill>
      </fill>
    </dxf>
    <dxf>
      <font>
        <color rgb="FF000000"/>
      </font>
      <fill>
        <patternFill patternType="solid">
          <fgColor indexed="65"/>
          <bgColor rgb="FF66FF99"/>
        </patternFill>
      </fill>
    </dxf>
    <dxf>
      <fill>
        <patternFill patternType="solid">
          <fgColor indexed="65"/>
          <bgColor rgb="FFE7E6E6"/>
        </patternFill>
      </fill>
    </dxf>
    <dxf>
      <font>
        <color rgb="FFFFFFFF"/>
      </font>
      <fill>
        <patternFill patternType="solid">
          <fgColor indexed="65"/>
          <bgColor rgb="FF385724"/>
        </patternFill>
      </fill>
    </dxf>
    <dxf>
      <font>
        <color rgb="FFFF0000"/>
      </font>
      <fill>
        <patternFill patternType="solid">
          <fgColor indexed="65"/>
          <bgColor rgb="FFFFFF00"/>
        </patternFill>
      </fill>
    </dxf>
    <dxf>
      <font>
        <color rgb="FFDDEBF7"/>
      </font>
      <fill>
        <patternFill patternType="solid">
          <fgColor indexed="65"/>
          <bgColor rgb="FF33CCCC"/>
        </patternFill>
      </fill>
    </dxf>
    <dxf>
      <font>
        <color rgb="FFFFFFFF"/>
      </font>
      <fill>
        <patternFill patternType="solid">
          <fgColor indexed="65"/>
          <bgColor rgb="FF70AD47"/>
        </patternFill>
      </fill>
    </dxf>
    <dxf>
      <fill>
        <patternFill patternType="solid">
          <fgColor indexed="65"/>
          <bgColor rgb="FFFFD966"/>
        </patternFill>
      </fill>
    </dxf>
    <dxf>
      <font>
        <color rgb="FFFFFFFF"/>
      </font>
      <fill>
        <patternFill patternType="solid">
          <fgColor indexed="65"/>
          <bgColor rgb="FF0070C0"/>
        </patternFill>
      </fill>
    </dxf>
    <dxf>
      <font>
        <color rgb="FFFF0000"/>
      </font>
    </dxf>
    <dxf>
      <font>
        <b/>
        <color rgb="FFFF0000"/>
      </font>
      <fill>
        <patternFill patternType="solid">
          <fgColor indexed="65"/>
          <bgColor rgb="FFFFFF00"/>
        </patternFill>
      </fill>
    </dxf>
    <dxf>
      <font>
        <color rgb="FFFF0000"/>
      </font>
      <fill>
        <patternFill patternType="solid">
          <fgColor indexed="65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447675</xdr:colOff>
      <xdr:row>1</xdr:row>
      <xdr:rowOff>200025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0" y="0"/>
          <a:ext cx="3076575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lIns="91440" tIns="0" rIns="91440" bIns="45720" anchor="ctr"/>
        <a:lstStyle/>
        <a:p>
          <a:pPr algn="l"/>
          <a:r>
            <a:rPr sz="2000" b="1">
              <a:solidFill>
                <a:srgbClr val="808080"/>
              </a:solidFill>
              <a:latin typeface="맑은 고딕"/>
              <a:ea typeface="맑은 고딕"/>
            </a:rPr>
            <a:t>연차휴가 사용 관리대장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447675</xdr:colOff>
      <xdr:row>1</xdr:row>
      <xdr:rowOff>200025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0" y="0"/>
          <a:ext cx="3600450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lIns="91440" tIns="0" rIns="91440" bIns="45720" anchor="ctr"/>
        <a:lstStyle/>
        <a:p>
          <a:pPr algn="l"/>
          <a:r>
            <a:rPr sz="2000" b="1">
              <a:solidFill>
                <a:srgbClr val="808080"/>
              </a:solidFill>
              <a:latin typeface="맑은 고딕"/>
              <a:ea typeface="맑은 고딕"/>
            </a:rPr>
            <a:t>연차휴가 사용 관리대장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447675</xdr:colOff>
      <xdr:row>1</xdr:row>
      <xdr:rowOff>200025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CE63FC6-37CA-408D-A31F-59BC64157C9B}"/>
            </a:ext>
          </a:extLst>
        </xdr:cNvPr>
        <xdr:cNvSpPr txBox="1"/>
      </xdr:nvSpPr>
      <xdr:spPr>
        <a:xfrm>
          <a:off x="0" y="0"/>
          <a:ext cx="3600450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lIns="91440" tIns="0" rIns="91440" bIns="45720" anchor="ctr"/>
        <a:lstStyle/>
        <a:p>
          <a:pPr algn="l"/>
          <a:r>
            <a:rPr sz="2000" b="1">
              <a:solidFill>
                <a:srgbClr val="808080"/>
              </a:solidFill>
              <a:latin typeface="맑은 고딕"/>
              <a:ea typeface="맑은 고딕"/>
            </a:rPr>
            <a:t>연차휴가 사용 관리대장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447675</xdr:colOff>
      <xdr:row>1</xdr:row>
      <xdr:rowOff>200025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0" y="0"/>
          <a:ext cx="3600450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lIns="91440" tIns="0" rIns="91440" bIns="45720" anchor="ctr"/>
        <a:lstStyle/>
        <a:p>
          <a:pPr algn="l"/>
          <a:r>
            <a:rPr sz="2000" b="1">
              <a:solidFill>
                <a:srgbClr val="808080"/>
              </a:solidFill>
              <a:latin typeface="맑은 고딕"/>
              <a:ea typeface="맑은 고딕"/>
            </a:rPr>
            <a:t>연차휴가 사용 관리대장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447675</xdr:colOff>
      <xdr:row>1</xdr:row>
      <xdr:rowOff>200025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76A9C13-3A9E-4805-B200-3E29FE71BF00}"/>
            </a:ext>
          </a:extLst>
        </xdr:cNvPr>
        <xdr:cNvSpPr txBox="1"/>
      </xdr:nvSpPr>
      <xdr:spPr>
        <a:xfrm>
          <a:off x="0" y="0"/>
          <a:ext cx="3600450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lIns="91440" tIns="0" rIns="91440" bIns="45720" anchor="ctr"/>
        <a:lstStyle/>
        <a:p>
          <a:pPr algn="l"/>
          <a:r>
            <a:rPr sz="2000" b="1">
              <a:solidFill>
                <a:srgbClr val="808080"/>
              </a:solidFill>
              <a:latin typeface="맑은 고딕"/>
              <a:ea typeface="맑은 고딕"/>
            </a:rPr>
            <a:t>연차휴가 사용 관리대장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GarrieWu\Documents\Microsoft%20User%20Data\Office%202011%20AutoRecovery\Audit%20Folder\Auditing\Apple%20SR%20Audit%20Protocol%20(ASR%20Use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cility Profile"/>
      <sheetName val="Audit General Info"/>
      <sheetName val="Definitions"/>
      <sheetName val="LHR Data Output"/>
      <sheetName val="Hours - Recent Month"/>
      <sheetName val="Hours - Peak Month"/>
      <sheetName val="Hours - Non-Peak Month"/>
      <sheetName val="Wages - Recent Month"/>
      <sheetName val="Wages - Peak Month"/>
      <sheetName val="Wages - Non-Peak Month"/>
      <sheetName val="Labor &amp; Human Rights"/>
      <sheetName val="Health &amp; Safety"/>
      <sheetName val="Environment"/>
      <sheetName val="Ethics"/>
      <sheetName val="Management Systems"/>
      <sheetName val="Master Score Sheet"/>
      <sheetName val="Audit Scores"/>
      <sheetName val="Findings &amp; CAP"/>
      <sheetName val="Lookup Tables"/>
      <sheetName val="Vers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/>
      <sheetData sheetId="18">
        <row r="5">
          <cell r="A5" t="str">
            <v>1 - Core Violation</v>
          </cell>
          <cell r="B5">
            <v>1</v>
          </cell>
        </row>
        <row r="6">
          <cell r="A6" t="str">
            <v>2 - Systemic Non-Compliance</v>
          </cell>
          <cell r="B6">
            <v>2</v>
          </cell>
        </row>
        <row r="7">
          <cell r="A7" t="str">
            <v>3 - Frequent Non-Compliance</v>
          </cell>
          <cell r="B7">
            <v>3</v>
          </cell>
        </row>
        <row r="8">
          <cell r="A8" t="str">
            <v>4 - Isolated Non-Compliance</v>
          </cell>
          <cell r="B8">
            <v>4</v>
          </cell>
        </row>
        <row r="9">
          <cell r="A9" t="str">
            <v>5 - Full Compliance</v>
          </cell>
          <cell r="B9">
            <v>5</v>
          </cell>
        </row>
        <row r="10">
          <cell r="A10" t="str">
            <v>N/A - Not Applicable</v>
          </cell>
          <cell r="B10" t="str">
            <v>N/A</v>
          </cell>
        </row>
        <row r="14">
          <cell r="A14" t="str">
            <v>1 - None</v>
          </cell>
          <cell r="B14">
            <v>1</v>
          </cell>
        </row>
        <row r="15">
          <cell r="A15" t="str">
            <v>2 - Policy</v>
          </cell>
          <cell r="B15">
            <v>2</v>
          </cell>
        </row>
        <row r="16">
          <cell r="A16" t="str">
            <v>3 - Procedures and Tools</v>
          </cell>
          <cell r="B16">
            <v>3</v>
          </cell>
        </row>
        <row r="17">
          <cell r="A17" t="str">
            <v>4 - Implementation</v>
          </cell>
          <cell r="B17">
            <v>4</v>
          </cell>
        </row>
        <row r="18">
          <cell r="A18" t="str">
            <v>5 - Continuous Improvement &amp; Change Management</v>
          </cell>
          <cell r="B18">
            <v>5</v>
          </cell>
        </row>
        <row r="19">
          <cell r="A19" t="str">
            <v>N/A - Not Applicable</v>
          </cell>
          <cell r="B19" t="str">
            <v>N/A</v>
          </cell>
        </row>
        <row r="23">
          <cell r="A23" t="str">
            <v>1 - None</v>
          </cell>
          <cell r="B23">
            <v>1</v>
          </cell>
        </row>
        <row r="24">
          <cell r="A24" t="str">
            <v>2 - Planned</v>
          </cell>
          <cell r="B24">
            <v>2</v>
          </cell>
        </row>
        <row r="25">
          <cell r="A25" t="str">
            <v>3 - Partially In Place</v>
          </cell>
          <cell r="B25">
            <v>3</v>
          </cell>
        </row>
        <row r="26">
          <cell r="A26" t="str">
            <v>4 - Completely In Place</v>
          </cell>
          <cell r="B26">
            <v>4</v>
          </cell>
        </row>
        <row r="27">
          <cell r="A27" t="str">
            <v>5 - In Place and Continuous Improvement</v>
          </cell>
          <cell r="B27">
            <v>5</v>
          </cell>
        </row>
        <row r="28">
          <cell r="A28" t="str">
            <v>N/A - Not Applicable</v>
          </cell>
          <cell r="B28" t="str">
            <v>N/A</v>
          </cell>
        </row>
        <row r="31">
          <cell r="A31" t="str">
            <v>Open</v>
          </cell>
        </row>
        <row r="32">
          <cell r="A32" t="str">
            <v>Closed</v>
          </cell>
        </row>
        <row r="33">
          <cell r="A33" t="str">
            <v>N/A</v>
          </cell>
        </row>
        <row r="40">
          <cell r="A40" t="str">
            <v>Approved</v>
          </cell>
        </row>
        <row r="41">
          <cell r="A41" t="str">
            <v>Not Approved</v>
          </cell>
        </row>
      </sheetData>
      <sheetData sheetId="19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20000000000000000000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20000000000000000000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moel.go.kr/policy/policydata/view.do?bbs_seq=20180600335" TargetMode="External"/><Relationship Id="rId1" Type="http://schemas.openxmlformats.org/officeDocument/2006/relationships/hyperlink" Target="https://blog.naver.com/bgheaven/221375853579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blog.naver.com/bgheaven/221375853579" TargetMode="External"/><Relationship Id="rId1" Type="http://schemas.openxmlformats.org/officeDocument/2006/relationships/hyperlink" Target="https://blog.naver.com/bgheaven/221386977948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blog.naver.com/bgheaven/221375853579" TargetMode="External"/><Relationship Id="rId1" Type="http://schemas.openxmlformats.org/officeDocument/2006/relationships/hyperlink" Target="https://blog.naver.com/bgheaven/221386977948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hyperlink" Target="https://blog.naver.com/bgheaven/221375853579" TargetMode="External"/><Relationship Id="rId1" Type="http://schemas.openxmlformats.org/officeDocument/2006/relationships/hyperlink" Target="https://blog.naver.com/bgheaven/221386977948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hyperlink" Target="https://blog.naver.com/bgheaven/221375853579" TargetMode="External"/><Relationship Id="rId1" Type="http://schemas.openxmlformats.org/officeDocument/2006/relationships/hyperlink" Target="https://blog.naver.com/bgheaven/221386977948" TargetMode="External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hyperlink" Target="https://blog.naver.com/bgheaven/221375853579" TargetMode="External"/><Relationship Id="rId1" Type="http://schemas.openxmlformats.org/officeDocument/2006/relationships/hyperlink" Target="https://blog.naver.com/bgheaven/221386977948" TargetMode="External"/><Relationship Id="rId5" Type="http://schemas.openxmlformats.org/officeDocument/2006/relationships/comments" Target="../comments5.xml"/><Relationship Id="rId4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ET">
    <tabColor rgb="FFFF0000"/>
  </sheetPr>
  <dimension ref="A1:O37"/>
  <sheetViews>
    <sheetView showGridLines="0" topLeftCell="C1" zoomScaleNormal="100" workbookViewId="0">
      <selection activeCell="O15" sqref="O15"/>
    </sheetView>
  </sheetViews>
  <sheetFormatPr defaultColWidth="8.88671875" defaultRowHeight="16.5" x14ac:dyDescent="0.15"/>
  <cols>
    <col min="1" max="1" width="4.6640625" style="36" customWidth="1"/>
    <col min="2" max="9" width="8.88671875" style="36"/>
    <col min="10" max="12" width="8.88671875" style="37"/>
    <col min="13" max="16384" width="8.88671875" style="36"/>
  </cols>
  <sheetData>
    <row r="1" spans="1:15" s="31" customFormat="1" ht="41.25" customHeight="1" x14ac:dyDescent="0.15">
      <c r="A1" s="28" t="s">
        <v>221</v>
      </c>
      <c r="B1" s="29"/>
      <c r="C1" s="29"/>
      <c r="D1" s="29"/>
      <c r="E1" s="29"/>
      <c r="F1" s="29"/>
      <c r="G1" s="29"/>
      <c r="H1" s="29"/>
      <c r="I1" s="29"/>
      <c r="J1" s="30"/>
      <c r="K1" s="30"/>
      <c r="L1" s="30"/>
      <c r="M1" s="29"/>
      <c r="N1" s="29"/>
      <c r="O1" s="29"/>
    </row>
    <row r="3" spans="1:15" s="33" customFormat="1" ht="24" customHeight="1" x14ac:dyDescent="0.15">
      <c r="A3" s="32" t="s">
        <v>174</v>
      </c>
      <c r="J3" s="34" t="s">
        <v>32</v>
      </c>
      <c r="K3" s="62"/>
      <c r="L3" s="35">
        <v>7</v>
      </c>
    </row>
    <row r="4" spans="1:15" s="46" customFormat="1" x14ac:dyDescent="0.15">
      <c r="B4" s="53" t="s">
        <v>168</v>
      </c>
      <c r="J4" s="51"/>
      <c r="K4" s="51"/>
      <c r="L4" s="51"/>
    </row>
    <row r="5" spans="1:15" customFormat="1" x14ac:dyDescent="0.15">
      <c r="B5" s="52" t="s">
        <v>15</v>
      </c>
      <c r="J5" s="52"/>
      <c r="K5" s="52"/>
      <c r="L5" s="52"/>
    </row>
    <row r="6" spans="1:15" x14ac:dyDescent="0.15">
      <c r="B6" s="36" t="s">
        <v>17</v>
      </c>
    </row>
    <row r="7" spans="1:15" x14ac:dyDescent="0.15">
      <c r="B7" s="36" t="s">
        <v>154</v>
      </c>
    </row>
    <row r="8" spans="1:15" x14ac:dyDescent="0.15">
      <c r="B8" s="36" t="s">
        <v>0</v>
      </c>
    </row>
    <row r="9" spans="1:15" x14ac:dyDescent="0.15">
      <c r="B9" s="36" t="s">
        <v>18</v>
      </c>
    </row>
    <row r="11" spans="1:15" s="33" customFormat="1" ht="24" customHeight="1" x14ac:dyDescent="0.15">
      <c r="A11" s="32" t="s">
        <v>155</v>
      </c>
      <c r="I11" s="38">
        <v>2014</v>
      </c>
      <c r="J11" s="39">
        <v>1</v>
      </c>
      <c r="K11" s="63"/>
      <c r="L11" s="40">
        <v>1</v>
      </c>
    </row>
    <row r="12" spans="1:15" x14ac:dyDescent="0.15">
      <c r="B12" s="36" t="s">
        <v>7</v>
      </c>
    </row>
    <row r="14" spans="1:15" s="33" customFormat="1" ht="24" customHeight="1" x14ac:dyDescent="0.15">
      <c r="A14" s="32" t="s">
        <v>386</v>
      </c>
    </row>
    <row r="15" spans="1:15" ht="16.5" customHeight="1" x14ac:dyDescent="0.15">
      <c r="B15" s="41" t="s">
        <v>20</v>
      </c>
      <c r="C15" s="42" t="s">
        <v>24</v>
      </c>
      <c r="D15" s="71" t="s">
        <v>25</v>
      </c>
      <c r="E15" s="65" t="s">
        <v>31</v>
      </c>
      <c r="F15" s="66" t="s">
        <v>51</v>
      </c>
      <c r="G15" s="67" t="s">
        <v>37</v>
      </c>
      <c r="H15" s="68" t="s">
        <v>496</v>
      </c>
      <c r="I15" s="69" t="s">
        <v>61</v>
      </c>
      <c r="J15" s="79" t="s">
        <v>116</v>
      </c>
      <c r="K15" s="70" t="s">
        <v>54</v>
      </c>
      <c r="L15" s="36"/>
    </row>
    <row r="16" spans="1:15" x14ac:dyDescent="0.15">
      <c r="B16" s="43" t="s">
        <v>22</v>
      </c>
      <c r="C16" s="44">
        <v>1</v>
      </c>
      <c r="D16" s="44">
        <v>0.5</v>
      </c>
      <c r="E16" s="44">
        <v>0.25</v>
      </c>
      <c r="F16" s="44">
        <v>0</v>
      </c>
      <c r="G16" s="44">
        <v>0</v>
      </c>
      <c r="H16" s="44">
        <v>0</v>
      </c>
      <c r="I16" s="44">
        <v>0</v>
      </c>
      <c r="J16" s="44">
        <v>0</v>
      </c>
      <c r="K16" s="64">
        <v>0</v>
      </c>
      <c r="L16" s="36"/>
    </row>
    <row r="17" spans="1:12" x14ac:dyDescent="0.15">
      <c r="B17" s="36" t="s">
        <v>266</v>
      </c>
    </row>
    <row r="18" spans="1:12" x14ac:dyDescent="0.15">
      <c r="B18" s="89" t="s">
        <v>184</v>
      </c>
      <c r="C18" s="89"/>
      <c r="D18" s="89"/>
      <c r="E18" s="90" t="s">
        <v>13</v>
      </c>
      <c r="F18" s="91"/>
      <c r="G18" s="91"/>
      <c r="H18" s="91"/>
      <c r="I18" s="91"/>
      <c r="J18" s="91"/>
      <c r="K18" s="91"/>
      <c r="L18" s="91"/>
    </row>
    <row r="20" spans="1:12" s="33" customFormat="1" ht="24" customHeight="1" x14ac:dyDescent="0.15">
      <c r="A20" s="32" t="s">
        <v>177</v>
      </c>
      <c r="J20" s="86">
        <v>42885</v>
      </c>
      <c r="K20" s="87"/>
      <c r="L20" s="88"/>
    </row>
    <row r="21" spans="1:12" x14ac:dyDescent="0.15">
      <c r="B21" s="46" t="s">
        <v>225</v>
      </c>
      <c r="C21" s="46"/>
      <c r="D21" s="46"/>
      <c r="E21" s="46"/>
      <c r="F21" s="46"/>
      <c r="G21" s="46"/>
      <c r="H21" s="46"/>
    </row>
    <row r="22" spans="1:12" x14ac:dyDescent="0.15">
      <c r="B22" s="92" t="s">
        <v>6</v>
      </c>
      <c r="C22" s="92"/>
      <c r="D22" s="92"/>
      <c r="E22" s="92"/>
      <c r="F22" s="92"/>
      <c r="G22" s="92"/>
      <c r="H22" s="92"/>
    </row>
    <row r="24" spans="1:12" s="33" customFormat="1" ht="24" customHeight="1" x14ac:dyDescent="0.15">
      <c r="A24" s="32" t="s">
        <v>247</v>
      </c>
    </row>
    <row r="25" spans="1:12" x14ac:dyDescent="0.15">
      <c r="B25" s="45" t="s">
        <v>242</v>
      </c>
      <c r="F25" s="36" t="s">
        <v>164</v>
      </c>
    </row>
    <row r="26" spans="1:12" x14ac:dyDescent="0.15">
      <c r="B26" s="45" t="s">
        <v>231</v>
      </c>
      <c r="F26" s="36" t="s">
        <v>16</v>
      </c>
    </row>
    <row r="27" spans="1:12" x14ac:dyDescent="0.15">
      <c r="B27" s="45" t="s">
        <v>173</v>
      </c>
      <c r="F27" s="36" t="s">
        <v>228</v>
      </c>
    </row>
    <row r="28" spans="1:12" x14ac:dyDescent="0.15">
      <c r="B28" s="45" t="s">
        <v>175</v>
      </c>
      <c r="F28" s="36" t="s">
        <v>236</v>
      </c>
    </row>
    <row r="29" spans="1:12" x14ac:dyDescent="0.15">
      <c r="B29" s="45" t="s">
        <v>189</v>
      </c>
      <c r="F29" s="36" t="s">
        <v>248</v>
      </c>
    </row>
    <row r="30" spans="1:12" x14ac:dyDescent="0.15">
      <c r="B30" s="45" t="s">
        <v>203</v>
      </c>
      <c r="F30" s="36" t="s">
        <v>207</v>
      </c>
    </row>
    <row r="31" spans="1:12" x14ac:dyDescent="0.15">
      <c r="B31" s="45" t="s">
        <v>179</v>
      </c>
      <c r="F31" s="36" t="s">
        <v>223</v>
      </c>
    </row>
    <row r="32" spans="1:12" x14ac:dyDescent="0.15">
      <c r="B32" s="45" t="s">
        <v>171</v>
      </c>
      <c r="F32" s="36" t="s">
        <v>222</v>
      </c>
    </row>
    <row r="33" spans="2:6" x14ac:dyDescent="0.15">
      <c r="B33" s="45" t="s">
        <v>229</v>
      </c>
      <c r="F33" s="36" t="s">
        <v>210</v>
      </c>
    </row>
    <row r="34" spans="2:6" x14ac:dyDescent="0.15">
      <c r="B34" s="45" t="s">
        <v>190</v>
      </c>
      <c r="F34" s="36" t="s">
        <v>169</v>
      </c>
    </row>
    <row r="35" spans="2:6" x14ac:dyDescent="0.15">
      <c r="B35" s="45" t="s">
        <v>191</v>
      </c>
      <c r="F35" s="36" t="s">
        <v>180</v>
      </c>
    </row>
    <row r="36" spans="2:6" x14ac:dyDescent="0.15">
      <c r="B36" s="45" t="s">
        <v>192</v>
      </c>
      <c r="F36" s="36" t="s">
        <v>182</v>
      </c>
    </row>
    <row r="37" spans="2:6" x14ac:dyDescent="0.15">
      <c r="B37" s="45" t="s">
        <v>197</v>
      </c>
      <c r="F37" s="36" t="s">
        <v>238</v>
      </c>
    </row>
  </sheetData>
  <mergeCells count="4">
    <mergeCell ref="J20:L20"/>
    <mergeCell ref="B18:D18"/>
    <mergeCell ref="E18:L18"/>
    <mergeCell ref="B22:H22"/>
  </mergeCells>
  <phoneticPr fontId="63" type="noConversion"/>
  <dataValidations count="3">
    <dataValidation type="list" allowBlank="1" showInputMessage="1" showErrorMessage="1" sqref="J3:K3" xr:uid="{00000000-0002-0000-0000-000000000000}">
      <formula1>"없음, 일부, 전부"</formula1>
    </dataValidation>
    <dataValidation type="list" allowBlank="1" showInputMessage="1" showErrorMessage="1" sqref="L11" xr:uid="{00000000-0002-0000-0000-000001000000}">
      <formula1>"1,2,3,4,5,6,7,8,9,10,11,12,13,14,15,16,17,18,19,20,21,22,23,24,25,26,27,28,29,30,31"</formula1>
    </dataValidation>
    <dataValidation type="list" operator="notEqual" allowBlank="1" showInputMessage="1" showErrorMessage="1" sqref="J11:K11" xr:uid="{00000000-0002-0000-0000-000002000000}">
      <formula1>"1,2,3,4,5,6,7,8,9,10,11,12"</formula1>
    </dataValidation>
  </dataValidations>
  <hyperlinks>
    <hyperlink ref="E18" r:id="rId1" xr:uid="{00000000-0004-0000-0000-000000000000}"/>
    <hyperlink ref="B22" r:id="rId2" xr:uid="{00000000-0004-0000-0000-000001000000}"/>
  </hyperlinks>
  <pageMargins left="0.69999998807907104" right="0.69999998807907104" top="0.75" bottom="0.75" header="0.30000001192092896" footer="0.30000001192092896"/>
  <pageSetup paperSize="9" fitToWidth="0" fitToHeight="0" orientation="portrait" draft="1"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입사일기준연차">
    <tabColor rgb="FFFF0000"/>
    <pageSetUpPr fitToPage="1"/>
  </sheetPr>
  <dimension ref="A1:BW507"/>
  <sheetViews>
    <sheetView showGridLines="0" tabSelected="1" zoomScaleNormal="100" workbookViewId="0">
      <pane xSplit="13" ySplit="5" topLeftCell="N380" activePane="bottomRight" state="frozen"/>
      <selection activeCell="C250" sqref="C250:C251"/>
      <selection pane="topRight" activeCell="C250" sqref="C250:C251"/>
      <selection pane="bottomLeft" activeCell="C250" sqref="C250:C251"/>
      <selection pane="bottomRight" activeCell="K400" sqref="K400:K401"/>
    </sheetView>
  </sheetViews>
  <sheetFormatPr defaultColWidth="7.109375" defaultRowHeight="13.5" x14ac:dyDescent="0.15"/>
  <cols>
    <col min="1" max="1" width="6.6640625" style="9" bestFit="1" customWidth="1"/>
    <col min="2" max="2" width="12.109375" style="8" bestFit="1" customWidth="1"/>
    <col min="3" max="3" width="8.21875" style="8" customWidth="1"/>
    <col min="4" max="4" width="3.6640625" style="8" customWidth="1"/>
    <col min="5" max="5" width="10.5546875" style="24" customWidth="1"/>
    <col min="6" max="6" width="7.21875" style="56" customWidth="1"/>
    <col min="7" max="7" width="6.33203125" style="56" customWidth="1"/>
    <col min="8" max="8" width="6.5546875" style="8" customWidth="1"/>
    <col min="9" max="10" width="5.88671875" style="56" customWidth="1"/>
    <col min="11" max="11" width="10.5546875" style="8" customWidth="1"/>
    <col min="12" max="13" width="6.109375" style="56" customWidth="1"/>
    <col min="14" max="14" width="11.21875" style="14" customWidth="1"/>
    <col min="15" max="15" width="9.77734375" style="14" customWidth="1"/>
    <col min="16" max="75" width="5.5546875" style="8" customWidth="1"/>
    <col min="76" max="16384" width="7.109375" style="8"/>
  </cols>
  <sheetData>
    <row r="1" spans="1:75" ht="18" customHeight="1" x14ac:dyDescent="0.3">
      <c r="E1" s="10"/>
      <c r="F1" s="54"/>
      <c r="G1" s="54"/>
      <c r="H1" s="10"/>
      <c r="I1" s="54"/>
      <c r="J1" s="54"/>
      <c r="K1" s="10"/>
      <c r="L1" s="54"/>
      <c r="M1" s="57"/>
      <c r="N1" s="11"/>
      <c r="O1" s="11"/>
      <c r="P1" s="47"/>
      <c r="Q1" s="47"/>
      <c r="R1" s="48" t="s">
        <v>244</v>
      </c>
      <c r="S1" s="135" t="s">
        <v>13</v>
      </c>
      <c r="T1" s="135"/>
      <c r="U1" s="135"/>
      <c r="V1" s="135"/>
      <c r="W1" s="135"/>
      <c r="X1" s="135"/>
      <c r="Y1" s="135"/>
      <c r="Z1" s="135"/>
      <c r="AA1" s="135"/>
      <c r="AB1" s="135"/>
      <c r="AK1" s="12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</row>
    <row r="2" spans="1:75" ht="18" customHeight="1" x14ac:dyDescent="0.3">
      <c r="E2" s="10"/>
      <c r="F2" s="54"/>
      <c r="G2" s="54"/>
      <c r="H2" s="10"/>
      <c r="I2" s="55"/>
      <c r="J2" s="130" t="s">
        <v>256</v>
      </c>
      <c r="K2" s="131"/>
      <c r="L2" s="132"/>
      <c r="M2" s="142">
        <f ca="1">TODAY()</f>
        <v>46157</v>
      </c>
      <c r="N2" s="143"/>
      <c r="O2" s="11"/>
      <c r="P2" s="49"/>
      <c r="Q2" s="49"/>
      <c r="R2" s="50" t="s">
        <v>239</v>
      </c>
      <c r="S2" s="136" t="s">
        <v>14</v>
      </c>
      <c r="T2" s="136"/>
      <c r="U2" s="136"/>
      <c r="V2" s="136"/>
      <c r="W2" s="136"/>
      <c r="X2" s="136"/>
      <c r="Y2" s="136"/>
      <c r="Z2" s="136"/>
      <c r="AA2" s="136"/>
      <c r="AB2" s="136"/>
      <c r="AK2" s="12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</row>
    <row r="3" spans="1:75" ht="9" customHeight="1" thickBot="1" x14ac:dyDescent="0.2">
      <c r="E3" s="8"/>
      <c r="P3" s="15"/>
      <c r="Q3" s="15"/>
      <c r="AA3" s="15"/>
      <c r="AB3" s="15"/>
      <c r="AC3" s="15"/>
      <c r="AD3" s="15"/>
      <c r="AE3" s="15"/>
    </row>
    <row r="4" spans="1:75" ht="33" customHeight="1" thickBot="1" x14ac:dyDescent="0.2">
      <c r="A4" s="84" t="s">
        <v>26</v>
      </c>
      <c r="B4" s="144" t="s">
        <v>21</v>
      </c>
      <c r="C4" s="144" t="s">
        <v>263</v>
      </c>
      <c r="D4" s="146" t="s">
        <v>260</v>
      </c>
      <c r="E4" s="148" t="s">
        <v>176</v>
      </c>
      <c r="F4" s="149"/>
      <c r="G4" s="149"/>
      <c r="H4" s="150"/>
      <c r="I4" s="126" t="s">
        <v>254</v>
      </c>
      <c r="J4" s="128" t="s">
        <v>200</v>
      </c>
      <c r="K4" s="137" t="s">
        <v>201</v>
      </c>
      <c r="L4" s="138"/>
      <c r="M4" s="139"/>
      <c r="N4" s="133" t="s">
        <v>249</v>
      </c>
      <c r="O4" s="134"/>
      <c r="P4" s="140" t="s">
        <v>209</v>
      </c>
      <c r="Q4" s="140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140"/>
      <c r="AD4" s="140"/>
      <c r="AE4" s="140"/>
      <c r="AF4" s="140"/>
      <c r="AG4" s="140"/>
      <c r="AH4" s="140"/>
      <c r="AI4" s="140"/>
      <c r="AJ4" s="140"/>
      <c r="AK4" s="140"/>
      <c r="AL4" s="140"/>
      <c r="AM4" s="140"/>
      <c r="AN4" s="140"/>
      <c r="AO4" s="140"/>
      <c r="AP4" s="140"/>
      <c r="AQ4" s="140"/>
      <c r="AR4" s="140"/>
      <c r="AS4" s="140"/>
      <c r="AT4" s="140"/>
      <c r="AU4" s="140"/>
      <c r="AV4" s="140"/>
      <c r="AW4" s="140"/>
      <c r="AX4" s="140"/>
      <c r="AY4" s="140"/>
      <c r="AZ4" s="140"/>
      <c r="BA4" s="140"/>
      <c r="BB4" s="140"/>
      <c r="BC4" s="140"/>
      <c r="BD4" s="140"/>
      <c r="BE4" s="140"/>
      <c r="BF4" s="140"/>
      <c r="BG4" s="140"/>
      <c r="BH4" s="140"/>
      <c r="BI4" s="140"/>
      <c r="BJ4" s="140"/>
      <c r="BK4" s="140"/>
      <c r="BL4" s="140"/>
      <c r="BM4" s="140"/>
      <c r="BN4" s="140"/>
      <c r="BO4" s="140"/>
      <c r="BP4" s="140"/>
      <c r="BQ4" s="140"/>
      <c r="BR4" s="140"/>
      <c r="BS4" s="140"/>
      <c r="BT4" s="140"/>
      <c r="BU4" s="140"/>
      <c r="BV4" s="140"/>
      <c r="BW4" s="141"/>
    </row>
    <row r="5" spans="1:75" ht="30" customHeight="1" thickBot="1" x14ac:dyDescent="0.2">
      <c r="A5" s="85"/>
      <c r="B5" s="145"/>
      <c r="C5" s="145"/>
      <c r="D5" s="147"/>
      <c r="E5" s="16" t="s">
        <v>245</v>
      </c>
      <c r="F5" s="60" t="s">
        <v>251</v>
      </c>
      <c r="G5" s="61" t="s">
        <v>253</v>
      </c>
      <c r="H5" s="17" t="s">
        <v>185</v>
      </c>
      <c r="I5" s="127"/>
      <c r="J5" s="129"/>
      <c r="K5" s="18" t="s">
        <v>246</v>
      </c>
      <c r="L5" s="58" t="s">
        <v>262</v>
      </c>
      <c r="M5" s="59" t="s">
        <v>257</v>
      </c>
      <c r="N5" s="26" t="s">
        <v>235</v>
      </c>
      <c r="O5" s="27" t="s">
        <v>237</v>
      </c>
      <c r="P5" s="25">
        <v>1</v>
      </c>
      <c r="Q5" s="19">
        <v>2</v>
      </c>
      <c r="R5" s="19">
        <v>3</v>
      </c>
      <c r="S5" s="19">
        <v>4</v>
      </c>
      <c r="T5" s="19">
        <v>5</v>
      </c>
      <c r="U5" s="19">
        <v>6</v>
      </c>
      <c r="V5" s="19">
        <v>7</v>
      </c>
      <c r="W5" s="19">
        <v>8</v>
      </c>
      <c r="X5" s="19">
        <v>9</v>
      </c>
      <c r="Y5" s="19">
        <v>10</v>
      </c>
      <c r="Z5" s="19">
        <v>11</v>
      </c>
      <c r="AA5" s="19">
        <v>12</v>
      </c>
      <c r="AB5" s="19">
        <v>13</v>
      </c>
      <c r="AC5" s="19">
        <v>14</v>
      </c>
      <c r="AD5" s="19">
        <v>15</v>
      </c>
      <c r="AE5" s="19">
        <v>16</v>
      </c>
      <c r="AF5" s="19">
        <v>17</v>
      </c>
      <c r="AG5" s="20">
        <v>18</v>
      </c>
      <c r="AH5" s="20">
        <v>19</v>
      </c>
      <c r="AI5" s="20">
        <v>20</v>
      </c>
      <c r="AJ5" s="20">
        <v>21</v>
      </c>
      <c r="AK5" s="20">
        <v>22</v>
      </c>
      <c r="AL5" s="20">
        <v>23</v>
      </c>
      <c r="AM5" s="20">
        <v>24</v>
      </c>
      <c r="AN5" s="21">
        <v>25</v>
      </c>
      <c r="AO5" s="21">
        <v>26</v>
      </c>
      <c r="AP5" s="21">
        <v>27</v>
      </c>
      <c r="AQ5" s="21">
        <v>28</v>
      </c>
      <c r="AR5" s="21">
        <v>29</v>
      </c>
      <c r="AS5" s="21">
        <v>30</v>
      </c>
      <c r="AT5" s="21">
        <v>31</v>
      </c>
      <c r="AU5" s="21">
        <v>32</v>
      </c>
      <c r="AV5" s="21">
        <v>33</v>
      </c>
      <c r="AW5" s="21">
        <v>34</v>
      </c>
      <c r="AX5" s="21">
        <v>35</v>
      </c>
      <c r="AY5" s="21">
        <v>36</v>
      </c>
      <c r="AZ5" s="21">
        <v>37</v>
      </c>
      <c r="BA5" s="21">
        <v>38</v>
      </c>
      <c r="BB5" s="21">
        <v>39</v>
      </c>
      <c r="BC5" s="21">
        <v>40</v>
      </c>
      <c r="BD5" s="21">
        <v>41</v>
      </c>
      <c r="BE5" s="21">
        <v>42</v>
      </c>
      <c r="BF5" s="21">
        <v>43</v>
      </c>
      <c r="BG5" s="21">
        <v>44</v>
      </c>
      <c r="BH5" s="21">
        <v>45</v>
      </c>
      <c r="BI5" s="21">
        <v>46</v>
      </c>
      <c r="BJ5" s="21">
        <v>47</v>
      </c>
      <c r="BK5" s="21">
        <v>48</v>
      </c>
      <c r="BL5" s="21">
        <v>49</v>
      </c>
      <c r="BM5" s="22">
        <v>50</v>
      </c>
      <c r="BN5" s="22">
        <v>51</v>
      </c>
      <c r="BO5" s="22">
        <v>52</v>
      </c>
      <c r="BP5" s="22">
        <v>53</v>
      </c>
      <c r="BQ5" s="22">
        <v>54</v>
      </c>
      <c r="BR5" s="22">
        <v>55</v>
      </c>
      <c r="BS5" s="22">
        <v>56</v>
      </c>
      <c r="BT5" s="22">
        <v>57</v>
      </c>
      <c r="BU5" s="22">
        <v>58</v>
      </c>
      <c r="BV5" s="22">
        <v>59</v>
      </c>
      <c r="BW5" s="22">
        <v>60</v>
      </c>
    </row>
    <row r="6" spans="1:75" ht="14.25" customHeight="1" x14ac:dyDescent="0.15">
      <c r="A6" s="77" t="s">
        <v>336</v>
      </c>
      <c r="B6" s="108" t="s">
        <v>45</v>
      </c>
      <c r="C6" s="108">
        <v>42856</v>
      </c>
      <c r="D6" s="110"/>
      <c r="E6" s="95">
        <f ca="1">IF(DATEDIF(C6,M$2,"m")&lt;1,"",IF(C6=0,"",IF(EDATE(C6,12)&lt;IF($D6&gt;0,$D6-1,M$2),EDATE(C6,DATEDIF(C6,IF($D6&gt;0,$D6-1,M$2+1),"y")*12),EDATE(C6,DATEDIF(C6,IF($D6&gt;0,$D6-1,M$2+1),"m")))))</f>
        <v>46143</v>
      </c>
      <c r="F6" s="93">
        <f ca="1">IF(E6="",0,IF(EDATE(C6,12)&lt;=E6,15+IF((YEAR(E6)-YEAR($C6))&gt;20,10,INT((YEAR(E6)-YEAR($C6)-1)/2)),0))</f>
        <v>19</v>
      </c>
      <c r="G6" s="112">
        <f ca="1">IF(E6="",0,IF(E6&gt;=EDATE(C6,12),IF(E6&lt;EDATE(C6,24),IF(C6&lt;SET!$J$20,0,MIN(DATEDIF(C6,E6,"m"),11)),0),IF(D6&gt;C6,IF(E6&lt;=EDATE(C6,12),MIN(DATEDIF(C6,D6+1,"m"),11),0),MIN(DATEDIF(C6,E6,"m"),11))))</f>
        <v>0</v>
      </c>
      <c r="H6" s="114">
        <v>4.5</v>
      </c>
      <c r="I6" s="99">
        <f>COUNTIF(P6:BW6,SET!$C$15)*SET!$C$16+COUNTIF(P6:BW6,SET!$D$15)*SET!$D$16+COUNTIF(P6:BW6,SET!E$15)*SET!$E$16+COUNTIF(P6:BW6,SET!$F$15)*SET!$F$16+COUNTIF(P6:BW6,SET!$G$15)*SET!$G$16+COUNTIF(P6:BW6,SET!$H$15)*SET!$H$16+COUNTIF(P6:BW6,SET!$I$15)*SET!$I$16+COUNTIF(P6:BW6,)*SET!$K$16+COUNTIF(P6:BW6,SET!$M$15)*SET!$M$16</f>
        <v>0.5</v>
      </c>
      <c r="J6" s="97">
        <f ca="1">F6+G6+H6-I6</f>
        <v>23</v>
      </c>
      <c r="K6" s="100">
        <f ca="1">IF(E6="","",IF(AND(D6&gt;C6,EDATE(IF(EDATE(C6,12)&lt;D6,C6,E6),12)&gt;D6),"퇴직정산",IF((E6-C6)&gt;=365,EDATE(E6,12),EDATE(C6,24))))</f>
        <v>46508</v>
      </c>
      <c r="L6" s="101">
        <f ca="1">IF(K6="퇴직정산",J6,IF((M$2-C6)&lt;365,"미확정",IF(M6="유예","유예",J6-M6)))</f>
        <v>16</v>
      </c>
      <c r="M6" s="103">
        <f ca="1">IF(C6=0,0,IF(K6="퇴직정산",0,IF(J6&lt;=0,0,IF(EDATE(C6,3)&gt;M$2,"유예",IF(SET!$J$3="없음",0,IF(SET!$J$3="전부",IF(E6&gt;=DATE(YEAR(SET!$I$11),MONTH(SET!$J$11),DAY(SET!$L$11)),MAX(0,F6-IF(I6&lt;(G6+H6),0,(I6-(G6+H6)))),0),IF(E6&gt;=DATE(YEAR(SET!$I$11),MONTH(SET!$J$11),DAY(SET!$L$11)),MAX(0,MIN(F6,SET!$L$3)-IF(I6&lt;(G6+H6),0,(I6-(G6+H6)))),0)))))))</f>
        <v>7</v>
      </c>
      <c r="N6" s="105">
        <f ca="1">IF(D6=0,IF(M6&gt;0,IF((E6-C6)&gt;=365,EDATE(E6,6),EDATE(K6,-6)),""),"")</f>
        <v>46327</v>
      </c>
      <c r="O6" s="106">
        <f ca="1">IF(D6=0,IF(M6&gt;0,IF((E6-C6)&gt;=365,EDATE(E6,10),EDATE(K6,-2)),""),"")</f>
        <v>46447</v>
      </c>
      <c r="P6" s="23" t="s">
        <v>25</v>
      </c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</row>
    <row r="7" spans="1:75" ht="14.25" customHeight="1" thickBot="1" x14ac:dyDescent="0.2">
      <c r="A7" s="73"/>
      <c r="B7" s="109"/>
      <c r="C7" s="109"/>
      <c r="D7" s="111"/>
      <c r="E7" s="96"/>
      <c r="F7" s="94"/>
      <c r="G7" s="113"/>
      <c r="H7" s="115"/>
      <c r="I7" s="99"/>
      <c r="J7" s="98"/>
      <c r="K7" s="100"/>
      <c r="L7" s="102"/>
      <c r="M7" s="104"/>
      <c r="N7" s="105"/>
      <c r="O7" s="107"/>
      <c r="P7" s="72" t="s">
        <v>788</v>
      </c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J7" s="72"/>
      <c r="AK7" s="72"/>
      <c r="AL7" s="72"/>
      <c r="AM7" s="72"/>
      <c r="AN7" s="72"/>
      <c r="AO7" s="72"/>
      <c r="AP7" s="72"/>
      <c r="AQ7" s="72"/>
      <c r="AR7" s="72"/>
      <c r="AS7" s="72"/>
      <c r="AT7" s="72"/>
      <c r="AU7" s="72"/>
      <c r="AV7" s="72"/>
      <c r="AW7" s="72"/>
      <c r="AX7" s="72"/>
      <c r="AY7" s="72"/>
      <c r="AZ7" s="72"/>
      <c r="BA7" s="72"/>
      <c r="BB7" s="72"/>
      <c r="BC7" s="72"/>
      <c r="BD7" s="72"/>
      <c r="BE7" s="72"/>
      <c r="BF7" s="72"/>
      <c r="BG7" s="72"/>
      <c r="BH7" s="72"/>
      <c r="BI7" s="72"/>
      <c r="BJ7" s="72"/>
      <c r="BK7" s="72"/>
      <c r="BL7" s="72"/>
      <c r="BM7" s="72"/>
      <c r="BN7" s="72"/>
      <c r="BO7" s="72"/>
      <c r="BP7" s="72"/>
      <c r="BQ7" s="72"/>
      <c r="BR7" s="72"/>
      <c r="BS7" s="72"/>
      <c r="BT7" s="72"/>
      <c r="BU7" s="72"/>
      <c r="BV7" s="72"/>
      <c r="BW7" s="72"/>
    </row>
    <row r="8" spans="1:75" ht="14.25" customHeight="1" x14ac:dyDescent="0.15">
      <c r="A8" s="77" t="s">
        <v>280</v>
      </c>
      <c r="B8" s="108" t="s">
        <v>38</v>
      </c>
      <c r="C8" s="108">
        <v>42856</v>
      </c>
      <c r="D8" s="110"/>
      <c r="E8" s="95">
        <f ca="1">IF(DATEDIF(C8,M$2,"m")&lt;1,"",IF(C8=0,"",IF(EDATE(C8,12)&lt;IF($D8&gt;0,$D8-1,M$2),EDATE(C8,DATEDIF(C8,IF($D8&gt;0,$D8-1,M$2+1),"y")*12),EDATE(C8,DATEDIF(C8,IF($D8&gt;0,$D8-1,M$2+1),"m")))))</f>
        <v>46143</v>
      </c>
      <c r="F8" s="93">
        <f ca="1">IF(E8="",0,IF(EDATE(C8,12)&lt;=E8,15+IF((YEAR(E8)-YEAR($C8))&gt;20,10,INT((YEAR(E8)-YEAR($C8)-1)/2)),0))</f>
        <v>19</v>
      </c>
      <c r="G8" s="112">
        <f ca="1">IF(E8="",0,IF(E8&gt;=EDATE(C8,12),IF(E8&lt;EDATE(C8,24),IF(C8&lt;SET!$J$20,0,MIN(DATEDIF(C8,E8,"m"),11)),0),IF(D8&gt;C8,IF(E8&lt;=EDATE(C8,12),MIN(DATEDIF(C8,D8+1,"m"),11),0),MIN(DATEDIF(C8,E8,"m"),11))))</f>
        <v>0</v>
      </c>
      <c r="H8" s="114">
        <v>11.5</v>
      </c>
      <c r="I8" s="99">
        <f>COUNTIF(P8:BW8,SET!$C$15)*SET!$C$16+COUNTIF(P8:BW8,SET!$D$15)*SET!$D$16+COUNTIF(P8:BW8,SET!E$15)*SET!$E$16+COUNTIF(P8:BW8,SET!$F$15)*SET!$F$16+COUNTIF(P8:BW8,SET!$G$15)*SET!$G$16+COUNTIF(P8:BW8,SET!$H$15)*SET!$H$16+COUNTIF(P8:BW8,SET!$I$15)*SET!$I$16+COUNTIF(P8:BW8,)*SET!$K$16+COUNTIF(P8:BW8,SET!$M$15)*SET!$M$16</f>
        <v>1.5</v>
      </c>
      <c r="J8" s="97">
        <f ca="1">F8+G8+H8-I8</f>
        <v>29</v>
      </c>
      <c r="K8" s="100">
        <f ca="1">IF(E8="","",IF(AND(D8&gt;C8,EDATE(IF(EDATE(C8,12)&lt;D8,C8,E8),12)&gt;D8),"퇴직정산",IF((E8-C8)&gt;=365,EDATE(E8,12),EDATE(C8,24))))</f>
        <v>46508</v>
      </c>
      <c r="L8" s="101">
        <f ca="1">IF(K8="퇴직정산",J8,IF((M$2-C8)&lt;365,"미확정",IF(M8="유예","유예",J8-M8)))</f>
        <v>22</v>
      </c>
      <c r="M8" s="103">
        <f ca="1">IF(C8=0,0,IF(K8="퇴직정산",0,IF(J8&lt;=0,0,IF(EDATE(C8,3)&gt;M$2,"유예",IF(SET!$J$3="없음",0,IF(SET!$J$3="전부",IF(E8&gt;=DATE(YEAR(SET!$I$11),MONTH(SET!$J$11),DAY(SET!$L$11)),MAX(0,F8-IF(I8&lt;(G8+H8),0,(I8-(G8+H8)))),0),IF(E8&gt;=DATE(YEAR(SET!$I$11),MONTH(SET!$J$11),DAY(SET!$L$11)),MAX(0,MIN(F8,SET!$L$3)-IF(I8&lt;(G8+H8),0,(I8-(G8+H8)))),0)))))))</f>
        <v>7</v>
      </c>
      <c r="N8" s="105">
        <f ca="1">IF(D8=0,IF(M8&gt;0,IF((E8-C8)&gt;=365,EDATE(E8,6),EDATE(K8,-6)),""),"")</f>
        <v>46327</v>
      </c>
      <c r="O8" s="106">
        <f ca="1">IF(D8=0,IF(M8&gt;0,IF((E8-C8)&gt;=365,EDATE(E8,10),EDATE(K8,-2)),""),"")</f>
        <v>46447</v>
      </c>
      <c r="P8" s="23" t="s">
        <v>25</v>
      </c>
      <c r="Q8" s="23" t="s">
        <v>25</v>
      </c>
      <c r="R8" s="23" t="s">
        <v>25</v>
      </c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</row>
    <row r="9" spans="1:75" ht="14.25" customHeight="1" thickBot="1" x14ac:dyDescent="0.2">
      <c r="A9" s="73"/>
      <c r="B9" s="109"/>
      <c r="C9" s="109"/>
      <c r="D9" s="111"/>
      <c r="E9" s="96"/>
      <c r="F9" s="94"/>
      <c r="G9" s="113"/>
      <c r="H9" s="115"/>
      <c r="I9" s="99"/>
      <c r="J9" s="98"/>
      <c r="K9" s="100"/>
      <c r="L9" s="102"/>
      <c r="M9" s="104"/>
      <c r="N9" s="105"/>
      <c r="O9" s="107"/>
      <c r="P9" s="72" t="s">
        <v>789</v>
      </c>
      <c r="Q9" s="72" t="s">
        <v>785</v>
      </c>
      <c r="R9" s="72" t="s">
        <v>767</v>
      </c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2"/>
      <c r="AQ9" s="72"/>
      <c r="AR9" s="72"/>
      <c r="AS9" s="72"/>
      <c r="AT9" s="72"/>
      <c r="AU9" s="72"/>
      <c r="AV9" s="72"/>
      <c r="AW9" s="72"/>
      <c r="AX9" s="72"/>
      <c r="AY9" s="72"/>
      <c r="AZ9" s="72"/>
      <c r="BA9" s="72"/>
      <c r="BB9" s="72"/>
      <c r="BC9" s="72"/>
      <c r="BD9" s="72"/>
      <c r="BE9" s="72"/>
      <c r="BF9" s="72"/>
      <c r="BG9" s="72"/>
      <c r="BH9" s="72"/>
      <c r="BI9" s="72"/>
      <c r="BJ9" s="72"/>
      <c r="BK9" s="72"/>
      <c r="BL9" s="72"/>
      <c r="BM9" s="72"/>
      <c r="BN9" s="72"/>
      <c r="BO9" s="72"/>
      <c r="BP9" s="72"/>
      <c r="BQ9" s="72"/>
      <c r="BR9" s="72"/>
      <c r="BS9" s="72"/>
      <c r="BT9" s="72"/>
      <c r="BU9" s="72"/>
      <c r="BV9" s="72"/>
      <c r="BW9" s="72"/>
    </row>
    <row r="10" spans="1:75" ht="14.25" customHeight="1" x14ac:dyDescent="0.15">
      <c r="A10" s="122" t="s">
        <v>349</v>
      </c>
      <c r="B10" s="108" t="s">
        <v>126</v>
      </c>
      <c r="C10" s="118">
        <v>43906</v>
      </c>
      <c r="D10" s="110"/>
      <c r="E10" s="95">
        <f ca="1">IF(DATEDIF(C10,M$2,"m")&lt;1,"",IF(C10=0,"",IF(EDATE(C10,12)&lt;IF($D10&gt;0,$D10-1,M$2),EDATE(C10,DATEDIF(C10,IF($D10&gt;0,$D10-1,M$2+1),"y")*12),EDATE(C10,DATEDIF(C10,IF($D10&gt;0,$D10-1,M$2+1),"m")))))</f>
        <v>46097</v>
      </c>
      <c r="F10" s="93">
        <f ca="1">IF(E10="",0,IF(EDATE(C10,12)&lt;=E10,15+IF((YEAR(E10)-YEAR($C10))&gt;20,10,INT((YEAR(E10)-YEAR($C10)-1)/2)),0))</f>
        <v>17</v>
      </c>
      <c r="G10" s="112">
        <f ca="1">IF(E10="",0,IF(E10&gt;=EDATE(C10,12),IF(E10&lt;EDATE(C10,24),IF(C10&lt;SET!$J$20,0,MIN(DATEDIF(C10,E10,"m"),11)),0),IF(D10&gt;C10,IF(E10&lt;=EDATE(C10,12),MIN(DATEDIF(C10,D10+1,"m"),11),0),MIN(DATEDIF(C10,E10,"m"),11))))</f>
        <v>0</v>
      </c>
      <c r="H10" s="114">
        <v>12.5</v>
      </c>
      <c r="I10" s="99">
        <f>COUNTIF(P10:BW10,SET!$C$15)*SET!$C$16+COUNTIF(P10:BW10,SET!$D$15)*SET!$D$16+COUNTIF(P10:BW10,SET!E$15)*SET!$E$16+COUNTIF(P10:BW10,SET!$F$15)*SET!$F$16+COUNTIF(P10:BW10,SET!$G$15)*SET!$G$16+COUNTIF(P10:BW10,SET!$H$15)*SET!$H$16+COUNTIF(P10:BW10,SET!$I$15)*SET!$I$16+COUNTIF(P10:BW10,)*SET!$K$16+COUNTIF(P10:BW10,SET!$M$15)*SET!$M$16</f>
        <v>4</v>
      </c>
      <c r="J10" s="97">
        <f ca="1">F10+G10+H10-I10</f>
        <v>25.5</v>
      </c>
      <c r="K10" s="100">
        <f ca="1">IF(E10="","",IF(AND(D10&gt;C10,EDATE(IF(EDATE(C10,12)&lt;D10,C10,E10),12)&gt;D10),"퇴직정산",IF((E10-C10)&gt;=365,EDATE(E10,12),EDATE(C10,24))))</f>
        <v>46462</v>
      </c>
      <c r="L10" s="101">
        <f ca="1">IF(K10="퇴직정산",J10,IF((M$2-C10)&lt;365,"미확정",IF(M10="유예","유예",J10-M10)))</f>
        <v>18.5</v>
      </c>
      <c r="M10" s="103">
        <f ca="1">IF(C10=0,0,IF(K10="퇴직정산",0,IF(J10&lt;=0,0,IF(EDATE(C10,3)&gt;M$2,"유예",IF(SET!$J$3="없음",0,IF(SET!$J$3="전부",IF(E10&gt;=DATE(YEAR(SET!$I$11),MONTH(SET!$J$11),DAY(SET!$L$11)),MAX(0,F10-IF(I10&lt;(G10+H10),0,(I10-(G10+H10)))),0),IF(E10&gt;=DATE(YEAR(SET!$I$11),MONTH(SET!$J$11),DAY(SET!$L$11)),MAX(0,MIN(F10,SET!$L$3)-IF(I10&lt;(G10+H10),0,(I10-(G10+H10)))),0)))))))</f>
        <v>7</v>
      </c>
      <c r="N10" s="105">
        <f ca="1">IF(D10=0,IF(M10&gt;0,IF((E10-C10)&gt;=365,EDATE(E10,6),EDATE(K10,-6)),""),"")</f>
        <v>46281</v>
      </c>
      <c r="O10" s="106">
        <f ca="1">IF(D10=0,IF(M10&gt;0,IF((E10-C10)&gt;=365,EDATE(E10,10),EDATE(K10,-2)),""),"")</f>
        <v>46403</v>
      </c>
      <c r="P10" s="23" t="s">
        <v>24</v>
      </c>
      <c r="Q10" s="23" t="s">
        <v>24</v>
      </c>
      <c r="R10" s="23" t="s">
        <v>24</v>
      </c>
      <c r="S10" s="23" t="s">
        <v>24</v>
      </c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</row>
    <row r="11" spans="1:75" ht="14.25" customHeight="1" thickBot="1" x14ac:dyDescent="0.2">
      <c r="A11" s="123"/>
      <c r="B11" s="109"/>
      <c r="C11" s="119"/>
      <c r="D11" s="111"/>
      <c r="E11" s="96"/>
      <c r="F11" s="94"/>
      <c r="G11" s="113"/>
      <c r="H11" s="115"/>
      <c r="I11" s="99"/>
      <c r="J11" s="98"/>
      <c r="K11" s="100"/>
      <c r="L11" s="102"/>
      <c r="M11" s="104"/>
      <c r="N11" s="105"/>
      <c r="O11" s="107"/>
      <c r="P11" s="72" t="s">
        <v>699</v>
      </c>
      <c r="Q11" s="72" t="s">
        <v>700</v>
      </c>
      <c r="R11" s="72" t="s">
        <v>701</v>
      </c>
      <c r="S11" s="72" t="s">
        <v>702</v>
      </c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BE11" s="72"/>
      <c r="BF11" s="72"/>
      <c r="BG11" s="72"/>
      <c r="BH11" s="72"/>
      <c r="BI11" s="72"/>
      <c r="BJ11" s="72"/>
      <c r="BK11" s="72"/>
      <c r="BL11" s="72"/>
      <c r="BM11" s="72"/>
      <c r="BN11" s="72"/>
      <c r="BO11" s="72"/>
      <c r="BP11" s="72"/>
      <c r="BQ11" s="72"/>
      <c r="BR11" s="72"/>
      <c r="BS11" s="72"/>
      <c r="BT11" s="72"/>
      <c r="BU11" s="72"/>
      <c r="BV11" s="72"/>
      <c r="BW11" s="72"/>
    </row>
    <row r="12" spans="1:75" ht="14.25" customHeight="1" x14ac:dyDescent="0.15">
      <c r="A12" s="122" t="s">
        <v>158</v>
      </c>
      <c r="B12" s="108" t="s">
        <v>103</v>
      </c>
      <c r="C12" s="108">
        <v>43108</v>
      </c>
      <c r="D12" s="110"/>
      <c r="E12" s="95">
        <f ca="1">IF(DATEDIF(C12,M$2,"m")&lt;1,"",IF(C12=0,"",IF(EDATE(C12,12)&lt;IF($D12&gt;0,$D12-1,M$2),EDATE(C12,DATEDIF(C12,IF($D12&gt;0,$D12-1,M$2+1),"y")*12),EDATE(C12,DATEDIF(C12,IF($D12&gt;0,$D12-1,M$2+1),"m")))))</f>
        <v>46030</v>
      </c>
      <c r="F12" s="93">
        <f ca="1">IF(E12="",0,IF(EDATE(C12,12)&lt;=E12,15+IF((YEAR(E12)-YEAR($C12))&gt;20,10,INT((YEAR(E12)-YEAR($C12)-1)/2)),0))</f>
        <v>18</v>
      </c>
      <c r="G12" s="112">
        <f ca="1">IF(E12="",0,IF(E12&gt;=EDATE(C12,12),IF(E12&lt;EDATE(C12,24),IF(C12&lt;SET!$J$20,0,MIN(DATEDIF(C12,E12,"m"),11)),0),IF(D12&gt;C12,IF(E12&lt;=EDATE(C12,12),MIN(DATEDIF(C12,D12+1,"m"),11),0),MIN(DATEDIF(C12,E12,"m"),11))))</f>
        <v>0</v>
      </c>
      <c r="H12" s="114">
        <v>1</v>
      </c>
      <c r="I12" s="99">
        <f>COUNTIF(P12:BW12,SET!$C$15)*SET!$C$16+COUNTIF(P12:BW12,SET!$D$15)*SET!$D$16+COUNTIF(P12:BW12,SET!E$15)*SET!$E$16+COUNTIF(P12:BW12,SET!$F$15)*SET!$F$16+COUNTIF(P12:BW12,SET!$G$15)*SET!$G$16+COUNTIF(P12:BW12,SET!$H$15)*SET!$H$16+COUNTIF(P12:BW12,SET!$I$15)*SET!$I$16+COUNTIF(P12:BW12,)*SET!$K$16+COUNTIF(P12:BW12,SET!$M$15)*SET!$M$16</f>
        <v>9.5</v>
      </c>
      <c r="J12" s="97">
        <f ca="1">F12+G12+H12-I12</f>
        <v>9.5</v>
      </c>
      <c r="K12" s="100">
        <f ca="1">IF(E12="","",IF(AND(D12&gt;C12,EDATE(IF(EDATE(C12,12)&lt;D12,C12,E12),12)&gt;D12),"퇴직정산",IF((E12-C12)&gt;=365,EDATE(E12,12),EDATE(C12,24))))</f>
        <v>46395</v>
      </c>
      <c r="L12" s="101">
        <f ca="1">IF(K12="퇴직정산",J12,IF((M$2-C12)&lt;365,"미확정",IF(M12="유예","유예",J12-M12)))</f>
        <v>9.5</v>
      </c>
      <c r="M12" s="103">
        <f ca="1">IF(C12=0,0,IF(K12="퇴직정산",0,IF(J12&lt;=0,0,IF(EDATE(C12,3)&gt;M$2,"유예",IF(SET!$J$3="없음",0,IF(SET!$J$3="전부",IF(E12&gt;=DATE(YEAR(SET!$I$11),MONTH(SET!$J$11),DAY(SET!$L$11)),MAX(0,F12-IF(I12&lt;(G12+H12),0,(I12-(G12+H12)))),0),IF(E12&gt;=DATE(YEAR(SET!$I$11),MONTH(SET!$J$11),DAY(SET!$L$11)),MAX(0,MIN(F12,SET!$L$3)-IF(I12&lt;(G12+H12),0,(I12-(G12+H12)))),0)))))))</f>
        <v>0</v>
      </c>
      <c r="N12" s="105" t="str">
        <f ca="1">IF(D12=0,IF(M12&gt;0,IF((E12-C12)&gt;=365,EDATE(E12,6),EDATE(K12,-6)),""),"")</f>
        <v/>
      </c>
      <c r="O12" s="106" t="str">
        <f ca="1">IF(D12=0,IF(M12&gt;0,IF((E12-C12)&gt;=365,EDATE(E12,10),EDATE(K12,-2)),""),"")</f>
        <v/>
      </c>
      <c r="P12" s="23" t="s">
        <v>25</v>
      </c>
      <c r="Q12" s="23" t="s">
        <v>25</v>
      </c>
      <c r="R12" s="23" t="s">
        <v>24</v>
      </c>
      <c r="S12" s="23" t="s">
        <v>25</v>
      </c>
      <c r="T12" s="23" t="s">
        <v>24</v>
      </c>
      <c r="U12" s="23" t="s">
        <v>25</v>
      </c>
      <c r="V12" s="23" t="s">
        <v>25</v>
      </c>
      <c r="W12" s="23" t="s">
        <v>25</v>
      </c>
      <c r="X12" s="23" t="s">
        <v>24</v>
      </c>
      <c r="Y12" s="23" t="s">
        <v>24</v>
      </c>
      <c r="Z12" s="23" t="s">
        <v>24</v>
      </c>
      <c r="AA12" s="23" t="s">
        <v>24</v>
      </c>
      <c r="AB12" s="23" t="s">
        <v>25</v>
      </c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</row>
    <row r="13" spans="1:75" ht="14.25" customHeight="1" thickBot="1" x14ac:dyDescent="0.2">
      <c r="A13" s="123"/>
      <c r="B13" s="109"/>
      <c r="C13" s="109"/>
      <c r="D13" s="111"/>
      <c r="E13" s="96"/>
      <c r="F13" s="94"/>
      <c r="G13" s="113"/>
      <c r="H13" s="115"/>
      <c r="I13" s="99"/>
      <c r="J13" s="98"/>
      <c r="K13" s="100"/>
      <c r="L13" s="102"/>
      <c r="M13" s="104"/>
      <c r="N13" s="105"/>
      <c r="O13" s="107"/>
      <c r="P13" s="72" t="s">
        <v>573</v>
      </c>
      <c r="Q13" s="72" t="s">
        <v>572</v>
      </c>
      <c r="R13" s="72" t="s">
        <v>595</v>
      </c>
      <c r="S13" s="72" t="s">
        <v>632</v>
      </c>
      <c r="T13" s="72" t="s">
        <v>641</v>
      </c>
      <c r="U13" s="72" t="s">
        <v>646</v>
      </c>
      <c r="V13" s="72" t="s">
        <v>707</v>
      </c>
      <c r="W13" s="72" t="s">
        <v>678</v>
      </c>
      <c r="X13" s="72" t="s">
        <v>679</v>
      </c>
      <c r="Y13" s="72" t="s">
        <v>686</v>
      </c>
      <c r="Z13" s="72" t="s">
        <v>687</v>
      </c>
      <c r="AA13" s="72" t="s">
        <v>688</v>
      </c>
      <c r="AB13" s="72" t="s">
        <v>693</v>
      </c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  <c r="AQ13" s="72"/>
      <c r="AR13" s="72"/>
      <c r="AS13" s="72"/>
      <c r="AT13" s="72"/>
      <c r="AU13" s="72"/>
      <c r="AV13" s="72"/>
      <c r="AW13" s="72"/>
      <c r="AX13" s="72"/>
      <c r="AY13" s="72"/>
      <c r="AZ13" s="72"/>
      <c r="BA13" s="72"/>
      <c r="BB13" s="72"/>
      <c r="BC13" s="72"/>
      <c r="BD13" s="72"/>
      <c r="BE13" s="72"/>
      <c r="BF13" s="72"/>
      <c r="BG13" s="72"/>
      <c r="BH13" s="72"/>
      <c r="BI13" s="72"/>
      <c r="BJ13" s="72"/>
      <c r="BK13" s="72"/>
      <c r="BL13" s="72"/>
      <c r="BM13" s="72"/>
      <c r="BN13" s="72"/>
      <c r="BO13" s="72"/>
      <c r="BP13" s="72"/>
      <c r="BQ13" s="72"/>
      <c r="BR13" s="72"/>
      <c r="BS13" s="72"/>
      <c r="BT13" s="72"/>
      <c r="BU13" s="72"/>
      <c r="BV13" s="72"/>
      <c r="BW13" s="72"/>
    </row>
    <row r="14" spans="1:75" ht="14.25" customHeight="1" x14ac:dyDescent="0.15">
      <c r="A14" s="77" t="s">
        <v>565</v>
      </c>
      <c r="B14" s="108" t="s">
        <v>355</v>
      </c>
      <c r="C14" s="108">
        <v>45008</v>
      </c>
      <c r="D14" s="110"/>
      <c r="E14" s="95">
        <f ca="1">IF(DATEDIF(C14,M$2,"m")&lt;1,"",IF(C14=0,"",IF(EDATE(C14,12)&lt;IF($D14&gt;0,$D14-1,M$2),EDATE(C14,DATEDIF(C14,IF($D14&gt;0,$D14-1,M$2+1),"y")*12),EDATE(C14,DATEDIF(C14,IF($D14&gt;0,$D14-1,M$2+1),"m")))))</f>
        <v>46104</v>
      </c>
      <c r="F14" s="93">
        <f ca="1">IF(E14="",0,IF(EDATE(C14,12)&lt;=E14,15+IF((YEAR(E14)-YEAR($C14))&gt;20,10,INT((YEAR(E14)-YEAR($C14)-1)/2)),0))</f>
        <v>16</v>
      </c>
      <c r="G14" s="112">
        <f ca="1">IF(E14="",0,IF(E14&gt;=EDATE(C14,12),IF(E14&lt;EDATE(C14,24),IF(C14&lt;SET!$J$20,0,MIN(DATEDIF(C14,E14,"m"),11)),0),IF(D14&gt;C14,IF(E14&lt;=EDATE(C14,12),MIN(DATEDIF(C14,D14+1,"m"),11),0),MIN(DATEDIF(C14,E14,"m"),11))))</f>
        <v>0</v>
      </c>
      <c r="H14" s="114">
        <v>0.5</v>
      </c>
      <c r="I14" s="99">
        <f>COUNTIF(P14:BW14,SET!$C$15)*SET!$C$16+COUNTIF(P14:BW14,SET!$D$15)*SET!$D$16+COUNTIF(P14:BW14,SET!E$15)*SET!$E$16+COUNTIF(P14:BW14,SET!$F$15)*SET!$F$16+COUNTIF(P14:BW14,SET!$G$15)*SET!$G$16+COUNTIF(P14:BW14,SET!$H$15)*SET!$H$16+COUNTIF(P14:BW14,SET!$I$15)*SET!$I$16+COUNTIF(P14:BW14,)*SET!$K$16+COUNTIF(P14:BW14,SET!$M$15)*SET!$M$16</f>
        <v>0</v>
      </c>
      <c r="J14" s="97">
        <f ca="1">F14+G14+H14-I14</f>
        <v>16.5</v>
      </c>
      <c r="K14" s="100">
        <f ca="1">IF(E14="","",IF(AND(D14&gt;C14,EDATE(IF(EDATE(C14,12)&lt;D14,C14,E14),12)&gt;D14),"퇴직정산",IF((E14-C14)&gt;=365,EDATE(E14,12),EDATE(C14,24))))</f>
        <v>46469</v>
      </c>
      <c r="L14" s="101">
        <f ca="1">IF(K14="퇴직정산",J14,IF((M$2-C14)&lt;365,"미확정",IF(M14="유예","유예",J14-M14)))</f>
        <v>9.5</v>
      </c>
      <c r="M14" s="103">
        <f ca="1">IF(C14=0,0,IF(K14="퇴직정산",0,IF(J14&lt;=0,0,IF(EDATE(C14,3)&gt;M$2,"유예",IF(SET!$J$3="없음",0,IF(SET!$J$3="전부",IF(E14&gt;=DATE(YEAR(SET!$I$11),MONTH(SET!$J$11),DAY(SET!$L$11)),MAX(0,F14-IF(I14&lt;(G14+H14),0,(I14-(G14+H14)))),0),IF(E14&gt;=DATE(YEAR(SET!$I$11),MONTH(SET!$J$11),DAY(SET!$L$11)),MAX(0,MIN(F14,SET!$L$3)-IF(I14&lt;(G14+H14),0,(I14-(G14+H14)))),0)))))))</f>
        <v>7</v>
      </c>
      <c r="N14" s="105">
        <f ca="1">IF(D14=0,IF(M14&gt;0,IF((E14-C14)&gt;=365,EDATE(E14,6),EDATE(K14,-6)),""),"")</f>
        <v>46288</v>
      </c>
      <c r="O14" s="106">
        <f ca="1">IF(D14=0,IF(M14&gt;0,IF((E14-C14)&gt;=365,EDATE(E14,10),EDATE(K14,-2)),""),"")</f>
        <v>46410</v>
      </c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</row>
    <row r="15" spans="1:75" ht="14.25" customHeight="1" thickBot="1" x14ac:dyDescent="0.2">
      <c r="A15" s="74"/>
      <c r="B15" s="109"/>
      <c r="C15" s="109"/>
      <c r="D15" s="111"/>
      <c r="E15" s="96"/>
      <c r="F15" s="94"/>
      <c r="G15" s="113"/>
      <c r="H15" s="115"/>
      <c r="I15" s="99"/>
      <c r="J15" s="98"/>
      <c r="K15" s="100"/>
      <c r="L15" s="102"/>
      <c r="M15" s="104"/>
      <c r="N15" s="105"/>
      <c r="O15" s="107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  <c r="AQ15" s="72"/>
      <c r="AR15" s="72"/>
      <c r="AS15" s="72"/>
      <c r="AT15" s="72"/>
      <c r="AU15" s="72"/>
      <c r="AV15" s="72"/>
      <c r="AW15" s="72"/>
      <c r="AX15" s="72"/>
      <c r="AY15" s="72"/>
      <c r="AZ15" s="72"/>
      <c r="BA15" s="72"/>
      <c r="BB15" s="72"/>
      <c r="BC15" s="72"/>
      <c r="BD15" s="72"/>
      <c r="BE15" s="72"/>
      <c r="BF15" s="72"/>
      <c r="BG15" s="72"/>
      <c r="BH15" s="72"/>
      <c r="BI15" s="72"/>
      <c r="BJ15" s="72"/>
      <c r="BK15" s="72"/>
      <c r="BL15" s="72"/>
      <c r="BM15" s="72"/>
      <c r="BN15" s="72"/>
      <c r="BO15" s="72"/>
      <c r="BP15" s="72"/>
      <c r="BQ15" s="72"/>
      <c r="BR15" s="72"/>
      <c r="BS15" s="72"/>
      <c r="BT15" s="72"/>
      <c r="BU15" s="72"/>
      <c r="BV15" s="72"/>
      <c r="BW15" s="72"/>
    </row>
    <row r="16" spans="1:75" ht="14.25" customHeight="1" x14ac:dyDescent="0.15">
      <c r="A16" s="74"/>
      <c r="B16" s="108" t="s">
        <v>332</v>
      </c>
      <c r="C16" s="108">
        <v>45299</v>
      </c>
      <c r="D16" s="110"/>
      <c r="E16" s="95">
        <f ca="1">IF(DATEDIF(C16,M$2,"m")&lt;1,"",IF(C16=0,"",IF(EDATE(C16,12)&lt;IF($D16&gt;0,$D16-1,M$2),EDATE(C16,DATEDIF(C16,IF($D16&gt;0,$D16-1,M$2+1),"y")*12),EDATE(C16,DATEDIF(C16,IF($D16&gt;0,$D16-1,M$2+1),"m")))))</f>
        <v>46030</v>
      </c>
      <c r="F16" s="93">
        <f ca="1">IF(E16="",0,IF(EDATE(C16,12)&lt;=E16,15+IF((YEAR(E16)-YEAR($C16))&gt;20,10,INT((YEAR(E16)-YEAR($C16)-1)/2)),0))</f>
        <v>15</v>
      </c>
      <c r="G16" s="112">
        <f ca="1">IF(E16="",0,IF(E16&gt;=EDATE(C16,12),IF(E16&lt;EDATE(C16,24),IF(C16&lt;SET!$J$20,0,MIN(DATEDIF(C16,E16,"m"),11)),0),IF(D16&gt;C16,IF(E16&lt;=EDATE(C16,12),MIN(DATEDIF(C16,D16+1,"m"),11),0),MIN(DATEDIF(C16,E16,"m"),11))))</f>
        <v>0</v>
      </c>
      <c r="H16" s="114">
        <v>6.5</v>
      </c>
      <c r="I16" s="99">
        <f>COUNTIF(P16:BW16,SET!$C$15)*SET!$C$16+COUNTIF(P16:BW16,SET!$D$15)*SET!$D$16+COUNTIF(P16:BW16,SET!E$15)*SET!$E$16+COUNTIF(P16:BW16,SET!$F$15)*SET!$F$16+COUNTIF(P16:BW16,SET!$G$15)*SET!$G$16+COUNTIF(P16:BW16,SET!$H$15)*SET!$H$16+COUNTIF(P16:BW16,SET!$I$15)*SET!$I$16+COUNTIF(P16:BW16,)*SET!$K$16+COUNTIF(P16:BW16,SET!$M$15)*SET!$M$16</f>
        <v>3.5</v>
      </c>
      <c r="J16" s="97">
        <f ca="1">F16+G16+H16-I16</f>
        <v>18</v>
      </c>
      <c r="K16" s="100">
        <f ca="1">IF(E16="","",IF(AND(D16&gt;C16,EDATE(IF(EDATE(C16,12)&lt;D16,C16,E16),12)&gt;D16),"퇴직정산",IF((E16-C16)&gt;=365,EDATE(E16,12),EDATE(C16,24))))</f>
        <v>46395</v>
      </c>
      <c r="L16" s="101">
        <f ca="1">IF(K16="퇴직정산",J16,IF((M$2-C16)&lt;365,"미확정",IF(M16="유예","유예",J16-M16)))</f>
        <v>11</v>
      </c>
      <c r="M16" s="103">
        <f ca="1">IF(C16=0,0,IF(K16="퇴직정산",0,IF(J16&lt;=0,0,IF(EDATE(C16,3)&gt;M$2,"유예",IF(SET!$J$3="없음",0,IF(SET!$J$3="전부",IF(E16&gt;=DATE(YEAR(SET!$I$11),MONTH(SET!$J$11),DAY(SET!$L$11)),MAX(0,F16-IF(I16&lt;(G16+H16),0,(I16-(G16+H16)))),0),IF(E16&gt;=DATE(YEAR(SET!$I$11),MONTH(SET!$J$11),DAY(SET!$L$11)),MAX(0,MIN(F16,SET!$L$3)-IF(I16&lt;(G16+H16),0,(I16-(G16+H16)))),0)))))))</f>
        <v>7</v>
      </c>
      <c r="N16" s="105">
        <f ca="1">IF(D16=0,IF(M16&gt;0,IF((E16-C16)&gt;=365,EDATE(E16,6),EDATE(K16,-6)),""),"")</f>
        <v>46211</v>
      </c>
      <c r="O16" s="106">
        <f ca="1">IF(D16=0,IF(M16&gt;0,IF((E16-C16)&gt;=365,EDATE(E16,10),EDATE(K16,-2)),""),"")</f>
        <v>46334</v>
      </c>
      <c r="P16" s="23" t="s">
        <v>24</v>
      </c>
      <c r="Q16" s="23" t="s">
        <v>24</v>
      </c>
      <c r="R16" s="23" t="s">
        <v>24</v>
      </c>
      <c r="S16" s="23" t="s">
        <v>25</v>
      </c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</row>
    <row r="17" spans="1:75" ht="14.25" customHeight="1" thickBot="1" x14ac:dyDescent="0.2">
      <c r="A17" s="74"/>
      <c r="B17" s="109"/>
      <c r="C17" s="109"/>
      <c r="D17" s="111"/>
      <c r="E17" s="96"/>
      <c r="F17" s="94"/>
      <c r="G17" s="113"/>
      <c r="H17" s="115"/>
      <c r="I17" s="99"/>
      <c r="J17" s="98"/>
      <c r="K17" s="100"/>
      <c r="L17" s="102"/>
      <c r="M17" s="104"/>
      <c r="N17" s="105"/>
      <c r="O17" s="107"/>
      <c r="P17" s="72" t="s">
        <v>593</v>
      </c>
      <c r="Q17" s="72" t="s">
        <v>648</v>
      </c>
      <c r="R17" s="72" t="s">
        <v>706</v>
      </c>
      <c r="S17" s="72" t="s">
        <v>679</v>
      </c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  <c r="AQ17" s="72"/>
      <c r="AR17" s="72"/>
      <c r="AS17" s="72"/>
      <c r="AT17" s="72"/>
      <c r="AU17" s="72"/>
      <c r="AV17" s="72"/>
      <c r="AW17" s="72"/>
      <c r="AX17" s="72"/>
      <c r="AY17" s="72"/>
      <c r="AZ17" s="72"/>
      <c r="BA17" s="72"/>
      <c r="BB17" s="72"/>
      <c r="BC17" s="72"/>
      <c r="BD17" s="72"/>
      <c r="BE17" s="72"/>
      <c r="BF17" s="72"/>
      <c r="BG17" s="72"/>
      <c r="BH17" s="72"/>
      <c r="BI17" s="72"/>
      <c r="BJ17" s="72"/>
      <c r="BK17" s="72"/>
      <c r="BL17" s="72"/>
      <c r="BM17" s="72"/>
      <c r="BN17" s="72"/>
      <c r="BO17" s="72"/>
      <c r="BP17" s="72"/>
      <c r="BQ17" s="72"/>
      <c r="BR17" s="72"/>
      <c r="BS17" s="72"/>
      <c r="BT17" s="72"/>
      <c r="BU17" s="72"/>
      <c r="BV17" s="72"/>
      <c r="BW17" s="72"/>
    </row>
    <row r="18" spans="1:75" ht="14.25" customHeight="1" x14ac:dyDescent="0.15">
      <c r="A18" s="74"/>
      <c r="B18" s="108" t="s">
        <v>424</v>
      </c>
      <c r="C18" s="108">
        <v>45691</v>
      </c>
      <c r="D18" s="110"/>
      <c r="E18" s="95">
        <f ca="1">IF(DATEDIF(C18,M$2,"m")&lt;1,"",IF(C18=0,"",IF(EDATE(C18,12)&lt;IF($D18&gt;0,$D18-1,M$2),EDATE(C18,DATEDIF(C18,IF($D18&gt;0,$D18-1,M$2+1),"y")*12),EDATE(C18,DATEDIF(C18,IF($D18&gt;0,$D18-1,M$2+1),"m")))))</f>
        <v>46056</v>
      </c>
      <c r="F18" s="93">
        <f ca="1">IF(E18="",0,IF(EDATE(C18,12)&lt;=E18,15+IF((YEAR(E18)-YEAR($C18))&gt;20,10,INT((YEAR(E18)-YEAR($C18)-1)/2)),0))</f>
        <v>15</v>
      </c>
      <c r="G18" s="112">
        <f ca="1">IF(E18="",0,IF(E18&gt;=EDATE(C18,12),IF(E18&lt;EDATE(C18,24),IF(C18&lt;SET!$J$20,0,MIN(DATEDIF(C18,E18,"m"),11)),0),IF(D18&gt;C18,IF(E18&lt;=EDATE(C18,12),MIN(DATEDIF(C18,D18+1,"m"),11),0),MIN(DATEDIF(C18,E18,"m"),11))))</f>
        <v>11</v>
      </c>
      <c r="H18" s="114"/>
      <c r="I18" s="99">
        <f>COUNTIF(P18:BW18,SET!$C$15)*SET!$C$16+COUNTIF(P18:BW18,SET!$D$15)*SET!$D$16+COUNTIF(P18:BW18,SET!E$15)*SET!$E$16+COUNTIF(P18:BW18,SET!$F$15)*SET!$F$16+COUNTIF(P18:BW18,SET!$G$15)*SET!$G$16+COUNTIF(P18:BW18,SET!$H$15)*SET!$H$16+COUNTIF(P18:BW18,SET!$I$15)*SET!$I$16+COUNTIF(P18:BW18,)*SET!$K$16+COUNTIF(P18:BW18,SET!$M$15)*SET!$M$16</f>
        <v>9.5</v>
      </c>
      <c r="J18" s="97">
        <f ca="1">F18+G18+H18-I18</f>
        <v>16.5</v>
      </c>
      <c r="K18" s="100">
        <f ca="1">IF(E18="","",IF(AND(D18&gt;C18,EDATE(IF(EDATE(C18,12)&lt;D18,C18,E18),12)&gt;D18),"퇴직정산",IF((E18-C18)&gt;=365,EDATE(E18,12),EDATE(C18,24))))</f>
        <v>46421</v>
      </c>
      <c r="L18" s="101">
        <f ca="1">IF(K18="퇴직정산",J18,IF((M$2-C18)&lt;365,"미확정",IF(M18="유예","유예",J18-M18)))</f>
        <v>9.5</v>
      </c>
      <c r="M18" s="103">
        <f ca="1">IF(C18=0,0,IF(K18="퇴직정산",0,IF(J18&lt;=0,0,IF(EDATE(C18,3)&gt;M$2,"유예",IF(SET!$J$3="없음",0,IF(SET!$J$3="전부",IF(E18&gt;=DATE(YEAR(SET!$I$11),MONTH(SET!$J$11),DAY(SET!$L$11)),MAX(0,F18-IF(I18&lt;(G18+H18),0,(I18-(G18+H18)))),0),IF(E18&gt;=DATE(YEAR(SET!$I$11),MONTH(SET!$J$11),DAY(SET!$L$11)),MAX(0,MIN(F18,SET!$L$3)-IF(I18&lt;(G18+H18),0,(I18-(G18+H18)))),0)))))))</f>
        <v>7</v>
      </c>
      <c r="N18" s="105">
        <f ca="1">IF(D18=0,IF(M18&gt;0,IF((E18-C18)&gt;=365,EDATE(E18,6),EDATE(K18,-6)),""),"")</f>
        <v>46237</v>
      </c>
      <c r="O18" s="106">
        <f ca="1">IF(D18=0,IF(M18&gt;0,IF((E18-C18)&gt;=365,EDATE(E18,10),EDATE(K18,-2)),""),"")</f>
        <v>46359</v>
      </c>
      <c r="P18" s="23" t="s">
        <v>24</v>
      </c>
      <c r="Q18" s="23" t="s">
        <v>25</v>
      </c>
      <c r="R18" s="23" t="s">
        <v>24</v>
      </c>
      <c r="S18" s="23" t="s">
        <v>24</v>
      </c>
      <c r="T18" s="23" t="s">
        <v>25</v>
      </c>
      <c r="U18" s="23" t="s">
        <v>24</v>
      </c>
      <c r="V18" s="23" t="s">
        <v>25</v>
      </c>
      <c r="W18" s="23" t="s">
        <v>25</v>
      </c>
      <c r="X18" s="23" t="s">
        <v>24</v>
      </c>
      <c r="Y18" s="23" t="s">
        <v>25</v>
      </c>
      <c r="Z18" s="23" t="s">
        <v>24</v>
      </c>
      <c r="AA18" s="23" t="s">
        <v>24</v>
      </c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</row>
    <row r="19" spans="1:75" ht="14.25" customHeight="1" thickBot="1" x14ac:dyDescent="0.2">
      <c r="A19" s="74"/>
      <c r="B19" s="109"/>
      <c r="C19" s="109"/>
      <c r="D19" s="111"/>
      <c r="E19" s="96"/>
      <c r="F19" s="94"/>
      <c r="G19" s="113"/>
      <c r="H19" s="115"/>
      <c r="I19" s="99"/>
      <c r="J19" s="98"/>
      <c r="K19" s="100"/>
      <c r="L19" s="102"/>
      <c r="M19" s="104"/>
      <c r="N19" s="105"/>
      <c r="O19" s="107"/>
      <c r="P19" s="72">
        <v>45761</v>
      </c>
      <c r="Q19" s="72">
        <v>45840</v>
      </c>
      <c r="R19" s="72">
        <v>45867</v>
      </c>
      <c r="S19" s="72">
        <v>45868</v>
      </c>
      <c r="T19" s="72">
        <v>45912</v>
      </c>
      <c r="U19" s="72">
        <v>45929</v>
      </c>
      <c r="V19" s="72" t="s">
        <v>571</v>
      </c>
      <c r="W19" s="72" t="s">
        <v>590</v>
      </c>
      <c r="X19" s="72" t="s">
        <v>595</v>
      </c>
      <c r="Y19" s="72" t="s">
        <v>626</v>
      </c>
      <c r="Z19" s="72" t="s">
        <v>643</v>
      </c>
      <c r="AA19" s="72" t="s">
        <v>624</v>
      </c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  <c r="AQ19" s="72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72"/>
      <c r="BC19" s="72"/>
      <c r="BD19" s="72"/>
      <c r="BE19" s="72"/>
      <c r="BF19" s="72"/>
      <c r="BG19" s="72"/>
      <c r="BH19" s="72"/>
      <c r="BI19" s="72"/>
      <c r="BJ19" s="72"/>
      <c r="BK19" s="72"/>
      <c r="BL19" s="72"/>
      <c r="BM19" s="72"/>
      <c r="BN19" s="72"/>
      <c r="BO19" s="72"/>
      <c r="BP19" s="72"/>
      <c r="BQ19" s="72"/>
      <c r="BR19" s="72"/>
      <c r="BS19" s="72"/>
      <c r="BT19" s="72"/>
      <c r="BU19" s="72"/>
      <c r="BV19" s="72"/>
      <c r="BW19" s="72"/>
    </row>
    <row r="20" spans="1:75" ht="14.25" customHeight="1" x14ac:dyDescent="0.15">
      <c r="A20" s="77" t="s">
        <v>78</v>
      </c>
      <c r="B20" s="108" t="s">
        <v>368</v>
      </c>
      <c r="C20" s="108">
        <v>43493</v>
      </c>
      <c r="D20" s="110"/>
      <c r="E20" s="95">
        <f ca="1">IF(DATEDIF(C20,M$2,"m")&lt;1,"",IF(C20=0,"",IF(EDATE(C20,12)&lt;IF($D20&gt;0,$D20-1,M$2),EDATE(C20,DATEDIF(C20,IF($D20&gt;0,$D20-1,M$2+1),"y")*12),EDATE(C20,DATEDIF(C20,IF($D20&gt;0,$D20-1,M$2+1),"m")))))</f>
        <v>46050</v>
      </c>
      <c r="F20" s="93">
        <f ca="1">IF(E20="",0,IF(EDATE(C20,12)&lt;=E20,15+IF((YEAR(E20)-YEAR($C20))&gt;20,10,INT((YEAR(E20)-YEAR($C20)-1)/2)),0))</f>
        <v>18</v>
      </c>
      <c r="G20" s="112">
        <f ca="1">IF(E20="",0,IF(E20&gt;=EDATE(C20,12),IF(E20&lt;EDATE(C20,24),IF(C20&lt;SET!$J$20,0,MIN(DATEDIF(C20,E20,"m"),11)),0),IF(D20&gt;C20,IF(E20&lt;=EDATE(C20,12),MIN(DATEDIF(C20,D20+1,"m"),11),0),MIN(DATEDIF(C20,E20,"m"),11))))</f>
        <v>0</v>
      </c>
      <c r="H20" s="114">
        <v>14.5</v>
      </c>
      <c r="I20" s="99">
        <f>COUNTIF(P20:BW20,SET!$C$15)*SET!$C$16+COUNTIF(P20:BW20,SET!$D$15)*SET!$D$16+COUNTIF(P20:BW20,SET!E$15)*SET!$E$16+COUNTIF(P20:BW20,SET!$F$15)*SET!$F$16+COUNTIF(P20:BW20,SET!$G$15)*SET!$G$16+COUNTIF(P20:BW20,SET!$H$15)*SET!$H$16+COUNTIF(P20:BW20,SET!$I$15)*SET!$I$16+COUNTIF(P20:BW20,)*SET!$K$16+COUNTIF(P20:BW20,SET!$M$15)*SET!$M$16</f>
        <v>8.5</v>
      </c>
      <c r="J20" s="97">
        <f ca="1">F20+G20+H20-I20</f>
        <v>24</v>
      </c>
      <c r="K20" s="100">
        <f ca="1">IF(E20="","",IF(AND(D20&gt;C20,EDATE(IF(EDATE(C20,12)&lt;D20,C20,E20),12)&gt;D20),"퇴직정산",IF((E20-C20)&gt;=365,EDATE(E20,12),EDATE(C20,24))))</f>
        <v>46415</v>
      </c>
      <c r="L20" s="101">
        <f ca="1">IF(K20="퇴직정산",J20,IF((M$2-C20)&lt;365,"미확정",IF(M20="유예","유예",J20-M20)))</f>
        <v>17</v>
      </c>
      <c r="M20" s="103">
        <f ca="1">IF(C20=0,0,IF(K20="퇴직정산",0,IF(J20&lt;=0,0,IF(EDATE(C20,3)&gt;M$2,"유예",IF(SET!$J$3="없음",0,IF(SET!$J$3="전부",IF(E20&gt;=DATE(YEAR(SET!$I$11),MONTH(SET!$J$11),DAY(SET!$L$11)),MAX(0,F20-IF(I20&lt;(G20+H20),0,(I20-(G20+H20)))),0),IF(E20&gt;=DATE(YEAR(SET!$I$11),MONTH(SET!$J$11),DAY(SET!$L$11)),MAX(0,MIN(F20,SET!$L$3)-IF(I20&lt;(G20+H20),0,(I20-(G20+H20)))),0)))))))</f>
        <v>7</v>
      </c>
      <c r="N20" s="105">
        <f ca="1">IF(D20=0,IF(M20&gt;0,IF((E20-C20)&gt;=365,EDATE(E20,6),EDATE(K20,-6)),""),"")</f>
        <v>46231</v>
      </c>
      <c r="O20" s="106">
        <f ca="1">IF(D20=0,IF(M20&gt;0,IF((E20-C20)&gt;=365,EDATE(E20,10),EDATE(K20,-2)),""),"")</f>
        <v>46354</v>
      </c>
      <c r="P20" s="23" t="s">
        <v>24</v>
      </c>
      <c r="Q20" s="23" t="s">
        <v>24</v>
      </c>
      <c r="R20" s="23" t="s">
        <v>25</v>
      </c>
      <c r="S20" s="23" t="s">
        <v>24</v>
      </c>
      <c r="T20" s="23" t="s">
        <v>25</v>
      </c>
      <c r="U20" s="23" t="s">
        <v>24</v>
      </c>
      <c r="V20" s="23" t="s">
        <v>24</v>
      </c>
      <c r="W20" s="23" t="s">
        <v>24</v>
      </c>
      <c r="X20" s="23" t="s">
        <v>24</v>
      </c>
      <c r="Y20" s="23" t="s">
        <v>25</v>
      </c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</row>
    <row r="21" spans="1:75" ht="14.25" customHeight="1" thickBot="1" x14ac:dyDescent="0.2">
      <c r="A21" s="74"/>
      <c r="B21" s="109"/>
      <c r="C21" s="109"/>
      <c r="D21" s="111"/>
      <c r="E21" s="96"/>
      <c r="F21" s="94"/>
      <c r="G21" s="113"/>
      <c r="H21" s="115"/>
      <c r="I21" s="99"/>
      <c r="J21" s="98"/>
      <c r="K21" s="100"/>
      <c r="L21" s="102"/>
      <c r="M21" s="104"/>
      <c r="N21" s="105"/>
      <c r="O21" s="107"/>
      <c r="P21" s="72" t="s">
        <v>622</v>
      </c>
      <c r="Q21" s="72" t="s">
        <v>623</v>
      </c>
      <c r="R21" s="72" t="s">
        <v>672</v>
      </c>
      <c r="S21" s="72" t="s">
        <v>673</v>
      </c>
      <c r="T21" s="72" t="s">
        <v>711</v>
      </c>
      <c r="U21" s="72" t="s">
        <v>763</v>
      </c>
      <c r="V21" s="72" t="s">
        <v>778</v>
      </c>
      <c r="W21" s="72" t="s">
        <v>781</v>
      </c>
      <c r="X21" s="72" t="s">
        <v>764</v>
      </c>
      <c r="Y21" s="72" t="s">
        <v>766</v>
      </c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  <c r="AQ21" s="72"/>
      <c r="AR21" s="72"/>
      <c r="AS21" s="72"/>
      <c r="AT21" s="72"/>
      <c r="AU21" s="72"/>
      <c r="AV21" s="72"/>
      <c r="AW21" s="72"/>
      <c r="AX21" s="72"/>
      <c r="AY21" s="72"/>
      <c r="AZ21" s="72"/>
      <c r="BA21" s="72"/>
      <c r="BB21" s="72"/>
      <c r="BC21" s="72"/>
      <c r="BD21" s="72"/>
      <c r="BE21" s="72"/>
      <c r="BF21" s="72"/>
      <c r="BG21" s="72"/>
      <c r="BH21" s="72"/>
      <c r="BI21" s="72"/>
      <c r="BJ21" s="72"/>
      <c r="BK21" s="72"/>
      <c r="BL21" s="72"/>
      <c r="BM21" s="72"/>
      <c r="BN21" s="72"/>
      <c r="BO21" s="72"/>
      <c r="BP21" s="72"/>
      <c r="BQ21" s="72"/>
      <c r="BR21" s="72"/>
      <c r="BS21" s="72"/>
      <c r="BT21" s="72"/>
      <c r="BU21" s="72"/>
      <c r="BV21" s="72"/>
      <c r="BW21" s="72"/>
    </row>
    <row r="22" spans="1:75" ht="14.25" customHeight="1" x14ac:dyDescent="0.15">
      <c r="A22" s="74"/>
      <c r="B22" s="108" t="s">
        <v>358</v>
      </c>
      <c r="C22" s="108">
        <v>43864</v>
      </c>
      <c r="D22" s="110"/>
      <c r="E22" s="95">
        <f ca="1">IF(DATEDIF(C22,M$2,"m")&lt;1,"",IF(C22=0,"",IF(EDATE(C22,12)&lt;IF($D22&gt;0,$D22-1,M$2),EDATE(C22,DATEDIF(C22,IF($D22&gt;0,$D22-1,M$2+1),"y")*12),EDATE(C22,DATEDIF(C22,IF($D22&gt;0,$D22-1,M$2+1),"m")))))</f>
        <v>46056</v>
      </c>
      <c r="F22" s="93">
        <f ca="1">IF(E22="",0,IF(EDATE(C22,12)&lt;=E22,15+IF((YEAR(E22)-YEAR($C22))&gt;20,10,INT((YEAR(E22)-YEAR($C22)-1)/2)),0))</f>
        <v>17</v>
      </c>
      <c r="G22" s="112">
        <f ca="1">IF(E22="",0,IF(E22&gt;=EDATE(C22,12),IF(E22&lt;EDATE(C22,24),IF(C22&lt;SET!$J$20,0,MIN(DATEDIF(C22,E22,"m"),11)),0),IF(D22&gt;C22,IF(E22&lt;=EDATE(C22,12),MIN(DATEDIF(C22,D22+1,"m"),11),0),MIN(DATEDIF(C22,E22,"m"),11))))</f>
        <v>0</v>
      </c>
      <c r="H22" s="114">
        <v>29</v>
      </c>
      <c r="I22" s="99">
        <f>COUNTIF(P22:BW22,SET!$C$15)*SET!$C$16+COUNTIF(P22:BW22,SET!$D$15)*SET!$D$16+COUNTIF(P22:BW22,SET!E$15)*SET!$E$16+COUNTIF(P22:BW22,SET!$F$15)*SET!$F$16+COUNTIF(P22:BW22,SET!$G$15)*SET!$G$16+COUNTIF(P22:BW22,SET!$H$15)*SET!$H$16+COUNTIF(P22:BW22,SET!$I$15)*SET!$I$16+COUNTIF(P22:BW22,)*SET!$K$16+COUNTIF(P22:BW22,SET!$M$15)*SET!$M$16</f>
        <v>0</v>
      </c>
      <c r="J22" s="97">
        <f ca="1">F22+G22+H22-I22</f>
        <v>46</v>
      </c>
      <c r="K22" s="100">
        <f ca="1">IF(E22="","",IF(AND(D22&gt;C22,EDATE(IF(EDATE(C22,12)&lt;D22,C22,E22),12)&gt;D22),"퇴직정산",IF((E22-C22)&gt;=365,EDATE(E22,12),EDATE(C22,24))))</f>
        <v>46421</v>
      </c>
      <c r="L22" s="101">
        <f ca="1">IF(K22="퇴직정산",J22,IF((M$2-C22)&lt;365,"미확정",IF(M22="유예","유예",J22-M22)))</f>
        <v>39</v>
      </c>
      <c r="M22" s="103">
        <f ca="1">IF(C22=0,0,IF(K22="퇴직정산",0,IF(J22&lt;=0,0,IF(EDATE(C22,3)&gt;M$2,"유예",IF(SET!$J$3="없음",0,IF(SET!$J$3="전부",IF(E22&gt;=DATE(YEAR(SET!$I$11),MONTH(SET!$J$11),DAY(SET!$L$11)),MAX(0,F22-IF(I22&lt;(G22+H22),0,(I22-(G22+H22)))),0),IF(E22&gt;=DATE(YEAR(SET!$I$11),MONTH(SET!$J$11),DAY(SET!$L$11)),MAX(0,MIN(F22,SET!$L$3)-IF(I22&lt;(G22+H22),0,(I22-(G22+H22)))),0)))))))</f>
        <v>7</v>
      </c>
      <c r="N22" s="105">
        <f ca="1">IF(D22=0,IF(M22&gt;0,IF((E22-C22)&gt;=365,EDATE(E22,6),EDATE(K22,-6)),""),"")</f>
        <v>46237</v>
      </c>
      <c r="O22" s="106">
        <f ca="1">IF(D22=0,IF(M22&gt;0,IF((E22-C22)&gt;=365,EDATE(E22,10),EDATE(K22,-2)),""),"")</f>
        <v>46359</v>
      </c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</row>
    <row r="23" spans="1:75" ht="14.25" customHeight="1" thickBot="1" x14ac:dyDescent="0.2">
      <c r="A23" s="74"/>
      <c r="B23" s="109"/>
      <c r="C23" s="109"/>
      <c r="D23" s="111"/>
      <c r="E23" s="96"/>
      <c r="F23" s="94"/>
      <c r="G23" s="113"/>
      <c r="H23" s="115"/>
      <c r="I23" s="99"/>
      <c r="J23" s="98"/>
      <c r="K23" s="100"/>
      <c r="L23" s="102"/>
      <c r="M23" s="104"/>
      <c r="N23" s="105"/>
      <c r="O23" s="107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  <c r="BR23" s="72"/>
      <c r="BS23" s="72"/>
      <c r="BT23" s="72"/>
      <c r="BU23" s="72"/>
      <c r="BV23" s="72"/>
      <c r="BW23" s="72"/>
    </row>
    <row r="24" spans="1:75" ht="14.25" customHeight="1" x14ac:dyDescent="0.15">
      <c r="A24" s="74"/>
      <c r="B24" s="108" t="s">
        <v>298</v>
      </c>
      <c r="C24" s="108">
        <v>43467</v>
      </c>
      <c r="D24" s="110"/>
      <c r="E24" s="95">
        <f ca="1">IF(DATEDIF(C24,M$2,"m")&lt;1,"",IF(C24=0,"",IF(EDATE(C24,12)&lt;IF($D24&gt;0,$D24-1,M$2),EDATE(C24,DATEDIF(C24,IF($D24&gt;0,$D24-1,M$2+1),"y")*12),EDATE(C24,DATEDIF(C24,IF($D24&gt;0,$D24-1,M$2+1),"m")))))</f>
        <v>46024</v>
      </c>
      <c r="F24" s="93">
        <f ca="1">IF(E24="",0,IF(EDATE(C24,12)&lt;=E24,15+IF((YEAR(E24)-YEAR($C24))&gt;20,10,INT((YEAR(E24)-YEAR($C24)-1)/2)),0))</f>
        <v>18</v>
      </c>
      <c r="G24" s="112">
        <f ca="1">IF(E24="",0,IF(E24&gt;=EDATE(C24,12),IF(E24&lt;EDATE(C24,24),IF(C24&lt;SET!$J$20,0,MIN(DATEDIF(C24,E24,"m"),11)),0),IF(D24&gt;C24,IF(E24&lt;=EDATE(C24,12),MIN(DATEDIF(C24,D24+1,"m"),11),0),MIN(DATEDIF(C24,E24,"m"),11))))</f>
        <v>0</v>
      </c>
      <c r="H24" s="114">
        <v>5.5</v>
      </c>
      <c r="I24" s="99">
        <f>COUNTIF(P24:BW24,SET!$C$15)*SET!$C$16+COUNTIF(P24:BW24,SET!$D$15)*SET!$D$16+COUNTIF(P24:BW24,SET!E$15)*SET!$E$16+COUNTIF(P24:BW24,SET!$F$15)*SET!$F$16+COUNTIF(P24:BW24,SET!$G$15)*SET!$G$16+COUNTIF(P24:BW24,SET!$H$15)*SET!$H$16+COUNTIF(P24:BW24,SET!$I$15)*SET!$I$16+COUNTIF(P24:BW24,)*SET!$K$16+COUNTIF(P24:BW24,SET!$M$15)*SET!$M$16</f>
        <v>7</v>
      </c>
      <c r="J24" s="97">
        <f ca="1">F24+G24+H24-I24</f>
        <v>16.5</v>
      </c>
      <c r="K24" s="100">
        <f ca="1">IF(E24="","",IF(AND(D24&gt;C24,EDATE(IF(EDATE(C24,12)&lt;D24,C24,E24),12)&gt;D24),"퇴직정산",IF((E24-C24)&gt;=365,EDATE(E24,12),EDATE(C24,24))))</f>
        <v>46389</v>
      </c>
      <c r="L24" s="101">
        <f ca="1">IF(K24="퇴직정산",J24,IF((M$2-C24)&lt;365,"미확정",IF(M24="유예","유예",J24-M24)))</f>
        <v>11</v>
      </c>
      <c r="M24" s="103">
        <f ca="1">IF(C24=0,0,IF(K24="퇴직정산",0,IF(J24&lt;=0,0,IF(EDATE(C24,3)&gt;M$2,"유예",IF(SET!$J$3="없음",0,IF(SET!$J$3="전부",IF(E24&gt;=DATE(YEAR(SET!$I$11),MONTH(SET!$J$11),DAY(SET!$L$11)),MAX(0,F24-IF(I24&lt;(G24+H24),0,(I24-(G24+H24)))),0),IF(E24&gt;=DATE(YEAR(SET!$I$11),MONTH(SET!$J$11),DAY(SET!$L$11)),MAX(0,MIN(F24,SET!$L$3)-IF(I24&lt;(G24+H24),0,(I24-(G24+H24)))),0)))))))</f>
        <v>5.5</v>
      </c>
      <c r="N24" s="105">
        <f ca="1">IF(D24=0,IF(M24&gt;0,IF((E24-C24)&gt;=365,EDATE(E24,6),EDATE(K24,-6)),""),"")</f>
        <v>46205</v>
      </c>
      <c r="O24" s="106">
        <f ca="1">IF(D24=0,IF(M24&gt;0,IF((E24-C24)&gt;=365,EDATE(E24,10),EDATE(K24,-2)),""),"")</f>
        <v>46328</v>
      </c>
      <c r="P24" s="23" t="s">
        <v>24</v>
      </c>
      <c r="Q24" s="23" t="s">
        <v>25</v>
      </c>
      <c r="R24" s="23" t="s">
        <v>24</v>
      </c>
      <c r="S24" s="23" t="s">
        <v>24</v>
      </c>
      <c r="T24" s="23" t="s">
        <v>24</v>
      </c>
      <c r="U24" s="23" t="s">
        <v>24</v>
      </c>
      <c r="V24" s="23" t="s">
        <v>25</v>
      </c>
      <c r="W24" s="23" t="s">
        <v>24</v>
      </c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</row>
    <row r="25" spans="1:75" ht="14.25" customHeight="1" thickBot="1" x14ac:dyDescent="0.2">
      <c r="A25" s="74"/>
      <c r="B25" s="109"/>
      <c r="C25" s="109"/>
      <c r="D25" s="111"/>
      <c r="E25" s="96"/>
      <c r="F25" s="94"/>
      <c r="G25" s="113"/>
      <c r="H25" s="115"/>
      <c r="I25" s="99"/>
      <c r="J25" s="98"/>
      <c r="K25" s="100"/>
      <c r="L25" s="102"/>
      <c r="M25" s="104"/>
      <c r="N25" s="105"/>
      <c r="O25" s="107"/>
      <c r="P25" s="72" t="s">
        <v>575</v>
      </c>
      <c r="Q25" s="72" t="s">
        <v>588</v>
      </c>
      <c r="R25" s="72" t="s">
        <v>625</v>
      </c>
      <c r="S25" s="72" t="s">
        <v>619</v>
      </c>
      <c r="T25" s="72" t="s">
        <v>670</v>
      </c>
      <c r="U25" s="72" t="s">
        <v>671</v>
      </c>
      <c r="V25" s="72" t="s">
        <v>702</v>
      </c>
      <c r="W25" s="72" t="s">
        <v>771</v>
      </c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  <c r="BR25" s="72"/>
      <c r="BS25" s="72"/>
      <c r="BT25" s="72"/>
      <c r="BU25" s="72"/>
      <c r="BV25" s="72"/>
      <c r="BW25" s="72"/>
    </row>
    <row r="26" spans="1:75" ht="14.25" customHeight="1" x14ac:dyDescent="0.15">
      <c r="A26" s="74"/>
      <c r="B26" s="108" t="s">
        <v>291</v>
      </c>
      <c r="C26" s="118">
        <v>42835</v>
      </c>
      <c r="D26" s="110"/>
      <c r="E26" s="95">
        <f ca="1">IF(DATEDIF(C26,M$2,"m")&lt;1,"",IF(C26=0,"",IF(EDATE(C26,12)&lt;IF($D26&gt;0,$D26-1,M$2),EDATE(C26,DATEDIF(C26,IF($D26&gt;0,$D26-1,M$2+1),"y")*12),EDATE(C26,DATEDIF(C26,IF($D26&gt;0,$D26-1,M$2+1),"m")))))</f>
        <v>46122</v>
      </c>
      <c r="F26" s="93">
        <f ca="1">IF(E26="",0,IF(EDATE(C26,12)&lt;=E26,15+IF((YEAR(E26)-YEAR($C26))&gt;20,10,INT((YEAR(E26)-YEAR($C26)-1)/2)),0))</f>
        <v>19</v>
      </c>
      <c r="G26" s="112">
        <f ca="1">IF(E26="",0,IF(E26&gt;=EDATE(C26,12),IF(E26&lt;EDATE(C26,24),IF(C26&lt;SET!$J$20,0,MIN(DATEDIF(C26,E26,"m"),11)),0),IF(D26&gt;C26,IF(E26&lt;=EDATE(C26,12),MIN(DATEDIF(C26,D26+1,"m"),11),0),MIN(DATEDIF(C26,E26,"m"),11))))</f>
        <v>0</v>
      </c>
      <c r="H26" s="114">
        <v>12</v>
      </c>
      <c r="I26" s="99">
        <f>COUNTIF(P26:BW26,SET!$C$15)*SET!$C$16+COUNTIF(P26:BW26,SET!$D$15)*SET!$D$16+COUNTIF(P26:BW26,SET!E$15)*SET!$E$16+COUNTIF(P26:BW26,SET!$F$15)*SET!$F$16+COUNTIF(P26:BW26,SET!$G$15)*SET!$G$16+COUNTIF(P26:BW26,SET!$H$15)*SET!$H$16+COUNTIF(P26:BW26,SET!$I$15)*SET!$I$16+COUNTIF(P26:BW26,)*SET!$K$16+COUNTIF(P26:BW26,SET!$M$15)*SET!$M$16</f>
        <v>4</v>
      </c>
      <c r="J26" s="97">
        <f ca="1">F26+G26+H26-I26</f>
        <v>27</v>
      </c>
      <c r="K26" s="100">
        <f ca="1">IF(E26="","",IF(AND(D26&gt;C26,EDATE(IF(EDATE(C26,12)&lt;D26,C26,E26),12)&gt;D26),"퇴직정산",IF((E26-C26)&gt;=365,EDATE(E26,12),EDATE(C26,24))))</f>
        <v>46487</v>
      </c>
      <c r="L26" s="101">
        <f ca="1">IF(K26="퇴직정산",J26,IF((M$2-C26)&lt;365,"미확정",IF(M26="유예","유예",J26-M26)))</f>
        <v>20</v>
      </c>
      <c r="M26" s="103">
        <f ca="1">IF(C26=0,0,IF(K26="퇴직정산",0,IF(J26&lt;=0,0,IF(EDATE(C26,3)&gt;M$2,"유예",IF(SET!$J$3="없음",0,IF(SET!$J$3="전부",IF(E26&gt;=DATE(YEAR(SET!$I$11),MONTH(SET!$J$11),DAY(SET!$L$11)),MAX(0,F26-IF(I26&lt;(G26+H26),0,(I26-(G26+H26)))),0),IF(E26&gt;=DATE(YEAR(SET!$I$11),MONTH(SET!$J$11),DAY(SET!$L$11)),MAX(0,MIN(F26,SET!$L$3)-IF(I26&lt;(G26+H26),0,(I26-(G26+H26)))),0)))))))</f>
        <v>7</v>
      </c>
      <c r="N26" s="105">
        <f ca="1">IF(D26=0,IF(M26&gt;0,IF((E26-C26)&gt;=365,EDATE(E26,6),EDATE(K26,-6)),""),"")</f>
        <v>46305</v>
      </c>
      <c r="O26" s="106">
        <f ca="1">IF(D26=0,IF(M26&gt;0,IF((E26-C26)&gt;=365,EDATE(E26,10),EDATE(K26,-2)),""),"")</f>
        <v>46428</v>
      </c>
      <c r="P26" s="23" t="s">
        <v>24</v>
      </c>
      <c r="Q26" s="23" t="s">
        <v>24</v>
      </c>
      <c r="R26" s="23" t="s">
        <v>24</v>
      </c>
      <c r="S26" s="23" t="s">
        <v>24</v>
      </c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</row>
    <row r="27" spans="1:75" ht="14.25" customHeight="1" thickBot="1" x14ac:dyDescent="0.2">
      <c r="A27" s="74"/>
      <c r="B27" s="109"/>
      <c r="C27" s="119"/>
      <c r="D27" s="111"/>
      <c r="E27" s="96"/>
      <c r="F27" s="94"/>
      <c r="G27" s="113"/>
      <c r="H27" s="115"/>
      <c r="I27" s="99"/>
      <c r="J27" s="98"/>
      <c r="K27" s="100"/>
      <c r="L27" s="102"/>
      <c r="M27" s="104"/>
      <c r="N27" s="105"/>
      <c r="O27" s="107"/>
      <c r="P27" s="72" t="s">
        <v>711</v>
      </c>
      <c r="Q27" s="72" t="s">
        <v>771</v>
      </c>
      <c r="R27" s="72" t="s">
        <v>772</v>
      </c>
      <c r="S27" s="72" t="s">
        <v>773</v>
      </c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2"/>
      <c r="BF27" s="72"/>
      <c r="BG27" s="72"/>
      <c r="BH27" s="72"/>
      <c r="BI27" s="72"/>
      <c r="BJ27" s="72"/>
      <c r="BK27" s="72"/>
      <c r="BL27" s="72"/>
      <c r="BM27" s="72"/>
      <c r="BN27" s="72"/>
      <c r="BO27" s="72"/>
      <c r="BP27" s="72"/>
      <c r="BQ27" s="72"/>
      <c r="BR27" s="72"/>
      <c r="BS27" s="72"/>
      <c r="BT27" s="72"/>
      <c r="BU27" s="72"/>
      <c r="BV27" s="72"/>
      <c r="BW27" s="72"/>
    </row>
    <row r="28" spans="1:75" ht="14.25" customHeight="1" x14ac:dyDescent="0.15">
      <c r="A28" s="74"/>
      <c r="B28" s="108" t="s">
        <v>278</v>
      </c>
      <c r="C28" s="108">
        <v>44046</v>
      </c>
      <c r="D28" s="110"/>
      <c r="E28" s="95">
        <f ca="1">IF(DATEDIF(C28,M$2,"m")&lt;1,"",IF(C28=0,"",IF(EDATE(C28,12)&lt;IF($D28&gt;0,$D28-1,M$2),EDATE(C28,DATEDIF(C28,IF($D28&gt;0,$D28-1,M$2+1),"y")*12),EDATE(C28,DATEDIF(C28,IF($D28&gt;0,$D28-1,M$2+1),"m")))))</f>
        <v>45872</v>
      </c>
      <c r="F28" s="93">
        <f ca="1">IF(E28="",0,IF(EDATE(C28,12)&lt;=E28,15+IF((YEAR(E28)-YEAR($C28))&gt;20,10,INT((YEAR(E28)-YEAR($C28)-1)/2)),0))</f>
        <v>17</v>
      </c>
      <c r="G28" s="112">
        <f ca="1">IF(E28="",0,IF(E28&gt;=EDATE(C28,12),IF(E28&lt;EDATE(C28,24),IF(C28&lt;SET!$J$20,0,MIN(DATEDIF(C28,E28,"m"),11)),0),IF(D28&gt;C28,IF(E28&lt;=EDATE(C28,12),MIN(DATEDIF(C28,D28+1,"m"),11),0),MIN(DATEDIF(C28,E28,"m"),11))))</f>
        <v>0</v>
      </c>
      <c r="H28" s="114">
        <v>1</v>
      </c>
      <c r="I28" s="99">
        <f>COUNTIF(P28:BW28,SET!$C$15)*SET!$C$16+COUNTIF(P28:BW28,SET!$D$15)*SET!$D$16+COUNTIF(P28:BW28,SET!E$15)*SET!$E$16+COUNTIF(P28:BW28,SET!$F$15)*SET!$F$16+COUNTIF(P28:BW28,SET!$G$15)*SET!$G$16+COUNTIF(P28:BW28,SET!$H$15)*SET!$H$16+COUNTIF(P28:BW28,SET!$I$15)*SET!$I$16+COUNTIF(P28:BW28,)*SET!$K$16+COUNTIF(P28:BW28,SET!$M$15)*SET!$M$16</f>
        <v>13</v>
      </c>
      <c r="J28" s="97">
        <f ca="1">F28+G28+H28-I28</f>
        <v>5</v>
      </c>
      <c r="K28" s="100">
        <f ca="1">IF(E28="","",IF(AND(D28&gt;C28,EDATE(IF(EDATE(C28,12)&lt;D28,C28,E28),12)&gt;D28),"퇴직정산",IF((E28-C28)&gt;=365,EDATE(E28,12),EDATE(C28,24))))</f>
        <v>46237</v>
      </c>
      <c r="L28" s="101">
        <f ca="1">IF(K28="퇴직정산",J28,IF((M$2-C28)&lt;365,"미확정",IF(M28="유예","유예",J28-M28)))</f>
        <v>5</v>
      </c>
      <c r="M28" s="103">
        <f ca="1">IF(C28=0,0,IF(K28="퇴직정산",0,IF(J28&lt;=0,0,IF(EDATE(C28,3)&gt;M$2,"유예",IF(SET!$J$3="없음",0,IF(SET!$J$3="전부",IF(E28&gt;=DATE(YEAR(SET!$I$11),MONTH(SET!$J$11),DAY(SET!$L$11)),MAX(0,F28-IF(I28&lt;(G28+H28),0,(I28-(G28+H28)))),0),IF(E28&gt;=DATE(YEAR(SET!$I$11),MONTH(SET!$J$11),DAY(SET!$L$11)),MAX(0,MIN(F28,SET!$L$3)-IF(I28&lt;(G28+H28),0,(I28-(G28+H28)))),0)))))))</f>
        <v>0</v>
      </c>
      <c r="N28" s="105" t="str">
        <f ca="1">IF(D28=0,IF(M28&gt;0,IF((E28-C28)&gt;=365,EDATE(E28,6),EDATE(K28,-6)),""),"")</f>
        <v/>
      </c>
      <c r="O28" s="106" t="str">
        <f ca="1">IF(D28=0,IF(M28&gt;0,IF((E28-C28)&gt;=365,EDATE(E28,10),EDATE(K28,-2)),""),"")</f>
        <v/>
      </c>
      <c r="P28" s="23" t="s">
        <v>24</v>
      </c>
      <c r="Q28" s="23" t="s">
        <v>24</v>
      </c>
      <c r="R28" s="23" t="s">
        <v>24</v>
      </c>
      <c r="S28" s="23" t="s">
        <v>24</v>
      </c>
      <c r="T28" s="23" t="s">
        <v>24</v>
      </c>
      <c r="U28" s="23" t="s">
        <v>24</v>
      </c>
      <c r="V28" s="23" t="s">
        <v>24</v>
      </c>
      <c r="W28" s="23" t="s">
        <v>24</v>
      </c>
      <c r="X28" s="23" t="s">
        <v>24</v>
      </c>
      <c r="Y28" s="23" t="s">
        <v>24</v>
      </c>
      <c r="Z28" s="23" t="s">
        <v>24</v>
      </c>
      <c r="AA28" s="23" t="s">
        <v>24</v>
      </c>
      <c r="AB28" s="23" t="s">
        <v>24</v>
      </c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</row>
    <row r="29" spans="1:75" ht="14.25" customHeight="1" thickBot="1" x14ac:dyDescent="0.2">
      <c r="A29" s="74"/>
      <c r="B29" s="109"/>
      <c r="C29" s="109"/>
      <c r="D29" s="111"/>
      <c r="E29" s="96"/>
      <c r="F29" s="94"/>
      <c r="G29" s="113"/>
      <c r="H29" s="115"/>
      <c r="I29" s="99"/>
      <c r="J29" s="98"/>
      <c r="K29" s="100"/>
      <c r="L29" s="102"/>
      <c r="M29" s="104"/>
      <c r="N29" s="105"/>
      <c r="O29" s="107"/>
      <c r="P29" s="72">
        <v>45843</v>
      </c>
      <c r="Q29" s="72">
        <v>45844</v>
      </c>
      <c r="R29" s="72">
        <v>45845</v>
      </c>
      <c r="S29" s="72">
        <v>45846</v>
      </c>
      <c r="T29" s="72">
        <v>45902</v>
      </c>
      <c r="U29" s="72">
        <v>45985</v>
      </c>
      <c r="V29" s="72">
        <v>45986</v>
      </c>
      <c r="W29" s="72" t="s">
        <v>589</v>
      </c>
      <c r="X29" s="72" t="s">
        <v>627</v>
      </c>
      <c r="Y29" s="72" t="s">
        <v>699</v>
      </c>
      <c r="Z29" s="72" t="s">
        <v>700</v>
      </c>
      <c r="AA29" s="72" t="s">
        <v>779</v>
      </c>
      <c r="AB29" s="72" t="s">
        <v>780</v>
      </c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2"/>
      <c r="BF29" s="72"/>
      <c r="BG29" s="72"/>
      <c r="BH29" s="72"/>
      <c r="BI29" s="72"/>
      <c r="BJ29" s="72"/>
      <c r="BK29" s="72"/>
      <c r="BL29" s="72"/>
      <c r="BM29" s="72"/>
      <c r="BN29" s="72"/>
      <c r="BO29" s="72"/>
      <c r="BP29" s="72"/>
      <c r="BQ29" s="72"/>
      <c r="BR29" s="72"/>
      <c r="BS29" s="72"/>
      <c r="BT29" s="72"/>
      <c r="BU29" s="72"/>
      <c r="BV29" s="72"/>
      <c r="BW29" s="72"/>
    </row>
    <row r="30" spans="1:75" ht="14.25" customHeight="1" x14ac:dyDescent="0.15">
      <c r="A30" s="74"/>
      <c r="B30" s="108" t="s">
        <v>317</v>
      </c>
      <c r="C30" s="108">
        <v>44263</v>
      </c>
      <c r="D30" s="110"/>
      <c r="E30" s="95">
        <f ca="1">IF(DATEDIF(C30,M$2,"m")&lt;1,"",IF(C30=0,"",IF(EDATE(C30,12)&lt;IF($D30&gt;0,$D30-1,M$2),EDATE(C30,DATEDIF(C30,IF($D30&gt;0,$D30-1,M$2+1),"y")*12),EDATE(C30,DATEDIF(C30,IF($D30&gt;0,$D30-1,M$2+1),"m")))))</f>
        <v>46089</v>
      </c>
      <c r="F30" s="93">
        <f ca="1">IF(E30="",0,IF(EDATE(C30,12)&lt;=E30,15+IF((YEAR(E30)-YEAR($C30))&gt;20,10,INT((YEAR(E30)-YEAR($C30)-1)/2)),0))</f>
        <v>17</v>
      </c>
      <c r="G30" s="112">
        <f ca="1">IF(E30="",0,IF(E30&gt;=EDATE(C30,12),IF(E30&lt;EDATE(C30,24),IF(C30&lt;SET!$J$20,0,MIN(DATEDIF(C30,E30,"m"),11)),0),IF(D30&gt;C30,IF(E30&lt;=EDATE(C30,12),MIN(DATEDIF(C30,D30+1,"m"),11),0),MIN(DATEDIF(C30,E30,"m"),11))))</f>
        <v>0</v>
      </c>
      <c r="H30" s="114">
        <v>11.5</v>
      </c>
      <c r="I30" s="99">
        <f>COUNTIF(P30:BW30,SET!$C$15)*SET!$C$16+COUNTIF(P30:BW30,SET!$D$15)*SET!$D$16+COUNTIF(P30:BW30,SET!E$15)*SET!$E$16+COUNTIF(P30:BW30,SET!$F$15)*SET!$F$16+COUNTIF(P30:BW30,SET!$G$15)*SET!$G$16+COUNTIF(P30:BW30,SET!$H$15)*SET!$H$16+COUNTIF(P30:BW30,SET!$I$15)*SET!$I$16+COUNTIF(P30:BW30,)*SET!$K$16+COUNTIF(P30:BW30,SET!$M$15)*SET!$M$16</f>
        <v>2</v>
      </c>
      <c r="J30" s="97">
        <f ca="1">F30+G30+H30-I30</f>
        <v>26.5</v>
      </c>
      <c r="K30" s="100">
        <f ca="1">IF(E30="","",IF(AND(D30&gt;C30,EDATE(IF(EDATE(C30,12)&lt;D30,C30,E30),12)&gt;D30),"퇴직정산",IF((E30-C30)&gt;=365,EDATE(E30,12),EDATE(C30,24))))</f>
        <v>46454</v>
      </c>
      <c r="L30" s="101">
        <f ca="1">IF(K30="퇴직정산",J30,IF((M$2-C30)&lt;365,"미확정",IF(M30="유예","유예",J30-M30)))</f>
        <v>19.5</v>
      </c>
      <c r="M30" s="103">
        <f ca="1">IF(C30=0,0,IF(K30="퇴직정산",0,IF(J30&lt;=0,0,IF(EDATE(C30,3)&gt;M$2,"유예",IF(SET!$J$3="없음",0,IF(SET!$J$3="전부",IF(E30&gt;=DATE(YEAR(SET!$I$11),MONTH(SET!$J$11),DAY(SET!$L$11)),MAX(0,F30-IF(I30&lt;(G30+H30),0,(I30-(G30+H30)))),0),IF(E30&gt;=DATE(YEAR(SET!$I$11),MONTH(SET!$J$11),DAY(SET!$L$11)),MAX(0,MIN(F30,SET!$L$3)-IF(I30&lt;(G30+H30),0,(I30-(G30+H30)))),0)))))))</f>
        <v>7</v>
      </c>
      <c r="N30" s="105">
        <f ca="1">IF(D30=0,IF(M30&gt;0,IF((E30-C30)&gt;=365,EDATE(E30,6),EDATE(K30,-6)),""),"")</f>
        <v>46273</v>
      </c>
      <c r="O30" s="106">
        <f ca="1">IF(D30=0,IF(M30&gt;0,IF((E30-C30)&gt;=365,EDATE(E30,10),EDATE(K30,-2)),""),"")</f>
        <v>46395</v>
      </c>
      <c r="P30" s="23" t="s">
        <v>24</v>
      </c>
      <c r="Q30" s="23" t="s">
        <v>24</v>
      </c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</row>
    <row r="31" spans="1:75" ht="14.25" customHeight="1" thickBot="1" x14ac:dyDescent="0.2">
      <c r="A31" s="74"/>
      <c r="B31" s="109"/>
      <c r="C31" s="109"/>
      <c r="D31" s="111"/>
      <c r="E31" s="96"/>
      <c r="F31" s="94"/>
      <c r="G31" s="113"/>
      <c r="H31" s="115"/>
      <c r="I31" s="99"/>
      <c r="J31" s="98"/>
      <c r="K31" s="100"/>
      <c r="L31" s="102"/>
      <c r="M31" s="104"/>
      <c r="N31" s="105"/>
      <c r="O31" s="107"/>
      <c r="P31" s="72" t="s">
        <v>668</v>
      </c>
      <c r="Q31" s="72" t="s">
        <v>693</v>
      </c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  <c r="AQ31" s="72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  <c r="BC31" s="72"/>
      <c r="BD31" s="72"/>
      <c r="BE31" s="72"/>
      <c r="BF31" s="72"/>
      <c r="BG31" s="72"/>
      <c r="BH31" s="72"/>
      <c r="BI31" s="72"/>
      <c r="BJ31" s="72"/>
      <c r="BK31" s="72"/>
      <c r="BL31" s="72"/>
      <c r="BM31" s="72"/>
      <c r="BN31" s="72"/>
      <c r="BO31" s="72"/>
      <c r="BP31" s="72"/>
      <c r="BQ31" s="72"/>
      <c r="BR31" s="72"/>
      <c r="BS31" s="72"/>
      <c r="BT31" s="72"/>
      <c r="BU31" s="72"/>
      <c r="BV31" s="72"/>
      <c r="BW31" s="72"/>
    </row>
    <row r="32" spans="1:75" ht="14.25" customHeight="1" x14ac:dyDescent="0.15">
      <c r="A32" s="74"/>
      <c r="B32" s="108" t="s">
        <v>340</v>
      </c>
      <c r="C32" s="108">
        <v>44928</v>
      </c>
      <c r="D32" s="110"/>
      <c r="E32" s="95">
        <f ca="1">IF(DATEDIF(C32,M$2,"m")&lt;1,"",IF(C32=0,"",IF(EDATE(C32,12)&lt;IF($D32&gt;0,$D32-1,M$2),EDATE(C32,DATEDIF(C32,IF($D32&gt;0,$D32-1,M$2+1),"y")*12),EDATE(C32,DATEDIF(C32,IF($D32&gt;0,$D32-1,M$2+1),"m")))))</f>
        <v>46024</v>
      </c>
      <c r="F32" s="93">
        <f ca="1">IF(E32="",0,IF(EDATE(C32,12)&lt;=E32,15+IF((YEAR(E32)-YEAR($C32))&gt;20,10,INT((YEAR(E32)-YEAR($C32)-1)/2)),0))</f>
        <v>16</v>
      </c>
      <c r="G32" s="112">
        <f ca="1">IF(E32="",0,IF(E32&gt;=EDATE(C32,12),IF(E32&lt;EDATE(C32,24),IF(C32&lt;SET!$J$20,0,MIN(DATEDIF(C32,E32,"m"),11)),0),IF(D32&gt;C32,IF(E32&lt;=EDATE(C32,12),MIN(DATEDIF(C32,D32+1,"m"),11),0),MIN(DATEDIF(C32,E32,"m"),11))))</f>
        <v>0</v>
      </c>
      <c r="H32" s="114">
        <v>0</v>
      </c>
      <c r="I32" s="99">
        <f>COUNTIF(P32:BW32,SET!$C$15)*SET!$C$16+COUNTIF(P32:BW32,SET!$D$15)*SET!$D$16+COUNTIF(P32:BW32,SET!E$15)*SET!$E$16+COUNTIF(P32:BW32,SET!$F$15)*SET!$F$16+COUNTIF(P32:BW32,SET!$G$15)*SET!$G$16+COUNTIF(P32:BW32,SET!$H$15)*SET!$H$16+COUNTIF(P32:BW32,SET!$I$15)*SET!$I$16+COUNTIF(P32:BW32,)*SET!$K$16+COUNTIF(P32:BW32,SET!$M$15)*SET!$M$16</f>
        <v>6</v>
      </c>
      <c r="J32" s="97">
        <f ca="1">F32+G32+H32-I32</f>
        <v>10</v>
      </c>
      <c r="K32" s="100">
        <f ca="1">IF(E32="","",IF(AND(D32&gt;C32,EDATE(IF(EDATE(C32,12)&lt;D32,C32,E32),12)&gt;D32),"퇴직정산",IF((E32-C32)&gt;=365,EDATE(E32,12),EDATE(C32,24))))</f>
        <v>46389</v>
      </c>
      <c r="L32" s="101">
        <f ca="1">IF(K32="퇴직정산",J32,IF((M$2-C32)&lt;365,"미확정",IF(M32="유예","유예",J32-M32)))</f>
        <v>9</v>
      </c>
      <c r="M32" s="103">
        <f ca="1">IF(C32=0,0,IF(K32="퇴직정산",0,IF(J32&lt;=0,0,IF(EDATE(C32,3)&gt;M$2,"유예",IF(SET!$J$3="없음",0,IF(SET!$J$3="전부",IF(E32&gt;=DATE(YEAR(SET!$I$11),MONTH(SET!$J$11),DAY(SET!$L$11)),MAX(0,F32-IF(I32&lt;(G32+H32),0,(I32-(G32+H32)))),0),IF(E32&gt;=DATE(YEAR(SET!$I$11),MONTH(SET!$J$11),DAY(SET!$L$11)),MAX(0,MIN(F32,SET!$L$3)-IF(I32&lt;(G32+H32),0,(I32-(G32+H32)))),0)))))))</f>
        <v>1</v>
      </c>
      <c r="N32" s="105">
        <f ca="1">IF(D32=0,IF(M32&gt;0,IF((E32-C32)&gt;=365,EDATE(E32,6),EDATE(K32,-6)),""),"")</f>
        <v>46205</v>
      </c>
      <c r="O32" s="106">
        <f ca="1">IF(D32=0,IF(M32&gt;0,IF((E32-C32)&gt;=365,EDATE(E32,10),EDATE(K32,-2)),""),"")</f>
        <v>46328</v>
      </c>
      <c r="P32" s="23" t="s">
        <v>24</v>
      </c>
      <c r="Q32" s="23" t="s">
        <v>24</v>
      </c>
      <c r="R32" s="23" t="s">
        <v>24</v>
      </c>
      <c r="S32" s="23" t="s">
        <v>24</v>
      </c>
      <c r="T32" s="23" t="s">
        <v>24</v>
      </c>
      <c r="U32" s="23" t="s">
        <v>24</v>
      </c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</row>
    <row r="33" spans="1:75" ht="14.25" customHeight="1" thickBot="1" x14ac:dyDescent="0.2">
      <c r="A33" s="74"/>
      <c r="B33" s="109"/>
      <c r="C33" s="109"/>
      <c r="D33" s="111"/>
      <c r="E33" s="96"/>
      <c r="F33" s="94"/>
      <c r="G33" s="113"/>
      <c r="H33" s="115"/>
      <c r="I33" s="99"/>
      <c r="J33" s="98"/>
      <c r="K33" s="100"/>
      <c r="L33" s="102"/>
      <c r="M33" s="104"/>
      <c r="N33" s="105"/>
      <c r="O33" s="107"/>
      <c r="P33" s="72" t="s">
        <v>580</v>
      </c>
      <c r="Q33" s="72" t="s">
        <v>574</v>
      </c>
      <c r="R33" s="72" t="s">
        <v>737</v>
      </c>
      <c r="S33" s="72" t="s">
        <v>694</v>
      </c>
      <c r="T33" s="72" t="s">
        <v>764</v>
      </c>
      <c r="U33" s="72" t="s">
        <v>765</v>
      </c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  <c r="BM33" s="72"/>
      <c r="BN33" s="72"/>
      <c r="BO33" s="72"/>
      <c r="BP33" s="72"/>
      <c r="BQ33" s="72"/>
      <c r="BR33" s="72"/>
      <c r="BS33" s="72"/>
      <c r="BT33" s="72"/>
      <c r="BU33" s="72"/>
      <c r="BV33" s="72"/>
      <c r="BW33" s="72"/>
    </row>
    <row r="34" spans="1:75" ht="14.25" customHeight="1" x14ac:dyDescent="0.15">
      <c r="A34" s="74"/>
      <c r="B34" s="108" t="s">
        <v>492</v>
      </c>
      <c r="C34" s="108">
        <v>45236</v>
      </c>
      <c r="D34" s="110"/>
      <c r="E34" s="95">
        <f ca="1">IF(DATEDIF(C34,M$2,"m")&lt;1,"",IF(C34=0,"",IF(EDATE(C34,12)&lt;IF($D34&gt;0,$D34-1,M$2),EDATE(C34,DATEDIF(C34,IF($D34&gt;0,$D34-1,M$2+1),"y")*12),EDATE(C34,DATEDIF(C34,IF($D34&gt;0,$D34-1,M$2+1),"m")))))</f>
        <v>45967</v>
      </c>
      <c r="F34" s="93">
        <f ca="1">IF(E34="",0,IF(EDATE(C34,12)&lt;=E34,15+IF((YEAR(E34)-YEAR($C34))&gt;20,10,INT((YEAR(E34)-YEAR($C34)-1)/2)),0))</f>
        <v>15</v>
      </c>
      <c r="G34" s="112">
        <f ca="1">IF(E34="",0,IF(E34&gt;=EDATE(C34,12),IF(E34&lt;EDATE(C34,24),IF(C34&lt;SET!$J$20,0,MIN(DATEDIF(C34,E34,"m"),11)),0),IF(D34&gt;C34,IF(E34&lt;=EDATE(C34,12),MIN(DATEDIF(C34,D34+1,"m"),11),0),MIN(DATEDIF(C34,E34,"m"),11))))</f>
        <v>0</v>
      </c>
      <c r="H34" s="114">
        <v>-3.5</v>
      </c>
      <c r="I34" s="99">
        <f>COUNTIF(P34:BW34,SET!$C$15)*SET!$C$16+COUNTIF(P34:BW34,SET!$D$15)*SET!$D$16+COUNTIF(P34:BW34,SET!E$15)*SET!$E$16+COUNTIF(P34:BW34,SET!$F$15)*SET!$F$16+COUNTIF(P34:BW34,SET!$G$15)*SET!$G$16+COUNTIF(P34:BW34,SET!$H$15)*SET!$H$16+COUNTIF(P34:BW34,SET!$I$15)*SET!$I$16+COUNTIF(P34:BW34,)*SET!$K$16+COUNTIF(P34:BW34,SET!$M$15)*SET!$M$16</f>
        <v>5</v>
      </c>
      <c r="J34" s="97">
        <f ca="1">F34+G34+H34-I34</f>
        <v>6.5</v>
      </c>
      <c r="K34" s="100">
        <f ca="1">IF(E34="","",IF(AND(D34&gt;C34,EDATE(IF(EDATE(C34,12)&lt;D34,C34,E34),12)&gt;D34),"퇴직정산",IF((E34-C34)&gt;=365,EDATE(E34,12),EDATE(C34,24))))</f>
        <v>46332</v>
      </c>
      <c r="L34" s="101">
        <f ca="1">IF(K34="퇴직정산",J34,IF((M$2-C34)&lt;365,"미확정",IF(M34="유예","유예",J34-M34)))</f>
        <v>6.5</v>
      </c>
      <c r="M34" s="103">
        <f ca="1">IF(C34=0,0,IF(K34="퇴직정산",0,IF(J34&lt;=0,0,IF(EDATE(C34,3)&gt;M$2,"유예",IF(SET!$J$3="없음",0,IF(SET!$J$3="전부",IF(E34&gt;=DATE(YEAR(SET!$I$11),MONTH(SET!$J$11),DAY(SET!$L$11)),MAX(0,F34-IF(I34&lt;(G34+H34),0,(I34-(G34+H34)))),0),IF(E34&gt;=DATE(YEAR(SET!$I$11),MONTH(SET!$J$11),DAY(SET!$L$11)),MAX(0,MIN(F34,SET!$L$3)-IF(I34&lt;(G34+H34),0,(I34-(G34+H34)))),0)))))))</f>
        <v>0</v>
      </c>
      <c r="N34" s="105" t="str">
        <f ca="1">IF(D34=0,IF(M34&gt;0,IF((E34-C34)&gt;=365,EDATE(E34,6),EDATE(K34,-6)),""),"")</f>
        <v/>
      </c>
      <c r="O34" s="106" t="str">
        <f ca="1">IF(D34=0,IF(M34&gt;0,IF((E34-C34)&gt;=365,EDATE(E34,10),EDATE(K34,-2)),""),"")</f>
        <v/>
      </c>
      <c r="P34" s="23" t="s">
        <v>24</v>
      </c>
      <c r="Q34" s="23" t="s">
        <v>24</v>
      </c>
      <c r="R34" s="23" t="s">
        <v>24</v>
      </c>
      <c r="S34" s="23" t="s">
        <v>24</v>
      </c>
      <c r="T34" s="23" t="s">
        <v>24</v>
      </c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</row>
    <row r="35" spans="1:75" ht="14.25" customHeight="1" thickBot="1" x14ac:dyDescent="0.2">
      <c r="A35" s="74"/>
      <c r="B35" s="109"/>
      <c r="C35" s="109"/>
      <c r="D35" s="111"/>
      <c r="E35" s="96"/>
      <c r="F35" s="94"/>
      <c r="G35" s="113"/>
      <c r="H35" s="115"/>
      <c r="I35" s="99"/>
      <c r="J35" s="98"/>
      <c r="K35" s="100"/>
      <c r="L35" s="102"/>
      <c r="M35" s="104"/>
      <c r="N35" s="105"/>
      <c r="O35" s="107"/>
      <c r="P35" s="72">
        <v>45991</v>
      </c>
      <c r="Q35" s="72" t="s">
        <v>590</v>
      </c>
      <c r="R35" s="72" t="s">
        <v>583</v>
      </c>
      <c r="S35" s="72" t="s">
        <v>762</v>
      </c>
      <c r="T35" s="72" t="s">
        <v>763</v>
      </c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  <c r="AQ35" s="72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2"/>
      <c r="BC35" s="72"/>
      <c r="BD35" s="72"/>
      <c r="BE35" s="72"/>
      <c r="BF35" s="72"/>
      <c r="BG35" s="72"/>
      <c r="BH35" s="72"/>
      <c r="BI35" s="72"/>
      <c r="BJ35" s="72"/>
      <c r="BK35" s="72"/>
      <c r="BL35" s="72"/>
      <c r="BM35" s="72"/>
      <c r="BN35" s="72"/>
      <c r="BO35" s="72"/>
      <c r="BP35" s="72"/>
      <c r="BQ35" s="72"/>
      <c r="BR35" s="72"/>
      <c r="BS35" s="72"/>
      <c r="BT35" s="72"/>
      <c r="BU35" s="72"/>
      <c r="BV35" s="72"/>
      <c r="BW35" s="72"/>
    </row>
    <row r="36" spans="1:75" ht="14.25" customHeight="1" x14ac:dyDescent="0.15">
      <c r="A36" s="74"/>
      <c r="B36" s="108" t="s">
        <v>301</v>
      </c>
      <c r="C36" s="108">
        <v>45278</v>
      </c>
      <c r="D36" s="110"/>
      <c r="E36" s="95">
        <f ca="1">IF(DATEDIF(C36,M$2,"m")&lt;1,"",IF(C36=0,"",IF(EDATE(C36,12)&lt;IF($D36&gt;0,$D36-1,M$2),EDATE(C36,DATEDIF(C36,IF($D36&gt;0,$D36-1,M$2+1),"y")*12),EDATE(C36,DATEDIF(C36,IF($D36&gt;0,$D36-1,M$2+1),"m")))))</f>
        <v>46009</v>
      </c>
      <c r="F36" s="93">
        <f ca="1">IF(E36="",0,IF(EDATE(C36,12)&lt;=E36,15+IF((YEAR(E36)-YEAR($C36))&gt;20,10,INT((YEAR(E36)-YEAR($C36)-1)/2)),0))</f>
        <v>15</v>
      </c>
      <c r="G36" s="112">
        <f ca="1">IF(E36="",0,IF(E36&gt;=EDATE(C36,12),IF(E36&lt;EDATE(C36,24),IF(C36&lt;SET!$J$20,0,MIN(DATEDIF(C36,E36,"m"),11)),0),IF(D36&gt;C36,IF(E36&lt;=EDATE(C36,12),MIN(DATEDIF(C36,D36+1,"m"),11),0),MIN(DATEDIF(C36,E36,"m"),11))))</f>
        <v>0</v>
      </c>
      <c r="H36" s="114">
        <v>1</v>
      </c>
      <c r="I36" s="99">
        <f>COUNTIF(P36:BW36,SET!$C$15)*SET!$C$16+COUNTIF(P36:BW36,SET!$D$15)*SET!$D$16+COUNTIF(P36:BW36,SET!E$15)*SET!$E$16+COUNTIF(P36:BW36,SET!$F$15)*SET!$F$16+COUNTIF(P36:BW36,SET!$G$15)*SET!$G$16+COUNTIF(P36:BW36,SET!$H$15)*SET!$H$16+COUNTIF(P36:BW36,SET!$I$15)*SET!$I$16+COUNTIF(P36:BW36,)*SET!$K$16+COUNTIF(P36:BW36,SET!$M$15)*SET!$M$16</f>
        <v>4</v>
      </c>
      <c r="J36" s="97">
        <f ca="1">F36+G36+H36-I36</f>
        <v>12</v>
      </c>
      <c r="K36" s="100">
        <f ca="1">IF(E36="","",IF(AND(D36&gt;C36,EDATE(IF(EDATE(C36,12)&lt;D36,C36,E36),12)&gt;D36),"퇴직정산",IF((E36-C36)&gt;=365,EDATE(E36,12),EDATE(C36,24))))</f>
        <v>46374</v>
      </c>
      <c r="L36" s="101">
        <f ca="1">IF(K36="퇴직정산",J36,IF((M$2-C36)&lt;365,"미확정",IF(M36="유예","유예",J36-M36)))</f>
        <v>8</v>
      </c>
      <c r="M36" s="103">
        <f ca="1">IF(C36=0,0,IF(K36="퇴직정산",0,IF(J36&lt;=0,0,IF(EDATE(C36,3)&gt;M$2,"유예",IF(SET!$J$3="없음",0,IF(SET!$J$3="전부",IF(E36&gt;=DATE(YEAR(SET!$I$11),MONTH(SET!$J$11),DAY(SET!$L$11)),MAX(0,F36-IF(I36&lt;(G36+H36),0,(I36-(G36+H36)))),0),IF(E36&gt;=DATE(YEAR(SET!$I$11),MONTH(SET!$J$11),DAY(SET!$L$11)),MAX(0,MIN(F36,SET!$L$3)-IF(I36&lt;(G36+H36),0,(I36-(G36+H36)))),0)))))))</f>
        <v>4</v>
      </c>
      <c r="N36" s="105">
        <f ca="1">IF(D36=0,IF(M36&gt;0,IF((E36-C36)&gt;=365,EDATE(E36,6),EDATE(K36,-6)),""),"")</f>
        <v>46191</v>
      </c>
      <c r="O36" s="106">
        <f ca="1">IF(D36=0,IF(M36&gt;0,IF((E36-C36)&gt;=365,EDATE(E36,10),EDATE(K36,-2)),""),"")</f>
        <v>46313</v>
      </c>
      <c r="P36" s="23" t="s">
        <v>24</v>
      </c>
      <c r="Q36" s="23" t="s">
        <v>24</v>
      </c>
      <c r="R36" s="23" t="s">
        <v>24</v>
      </c>
      <c r="S36" s="23" t="s">
        <v>24</v>
      </c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</row>
    <row r="37" spans="1:75" ht="14.25" customHeight="1" thickBot="1" x14ac:dyDescent="0.2">
      <c r="A37" s="74"/>
      <c r="B37" s="109"/>
      <c r="C37" s="109"/>
      <c r="D37" s="111"/>
      <c r="E37" s="96"/>
      <c r="F37" s="94"/>
      <c r="G37" s="113"/>
      <c r="H37" s="115"/>
      <c r="I37" s="99"/>
      <c r="J37" s="98"/>
      <c r="K37" s="100"/>
      <c r="L37" s="102"/>
      <c r="M37" s="104"/>
      <c r="N37" s="105"/>
      <c r="O37" s="107"/>
      <c r="P37" s="72">
        <v>46032</v>
      </c>
      <c r="Q37" s="72">
        <v>46115</v>
      </c>
      <c r="R37" s="72">
        <v>46116</v>
      </c>
      <c r="S37" s="72">
        <v>46117</v>
      </c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2"/>
      <c r="BB37" s="72"/>
      <c r="BC37" s="72"/>
      <c r="BD37" s="72"/>
      <c r="BE37" s="72"/>
      <c r="BF37" s="72"/>
      <c r="BG37" s="72"/>
      <c r="BH37" s="72"/>
      <c r="BI37" s="72"/>
      <c r="BJ37" s="72"/>
      <c r="BK37" s="72"/>
      <c r="BL37" s="72"/>
      <c r="BM37" s="72"/>
      <c r="BN37" s="72"/>
      <c r="BO37" s="72"/>
      <c r="BP37" s="72"/>
      <c r="BQ37" s="72"/>
      <c r="BR37" s="72"/>
      <c r="BS37" s="72"/>
      <c r="BT37" s="72"/>
      <c r="BU37" s="72"/>
      <c r="BV37" s="72"/>
      <c r="BW37" s="72"/>
    </row>
    <row r="38" spans="1:75" ht="14.25" customHeight="1" x14ac:dyDescent="0.15">
      <c r="A38" s="74"/>
      <c r="B38" s="108" t="s">
        <v>363</v>
      </c>
      <c r="C38" s="108">
        <v>45432</v>
      </c>
      <c r="D38" s="110"/>
      <c r="E38" s="95">
        <f ca="1">IF(DATEDIF(C38,M$2,"m")&lt;1,"",IF(C38=0,"",IF(EDATE(C38,12)&lt;IF($D38&gt;0,$D38-1,M$2),EDATE(C38,DATEDIF(C38,IF($D38&gt;0,$D38-1,M$2+1),"y")*12),EDATE(C38,DATEDIF(C38,IF($D38&gt;0,$D38-1,M$2+1),"m")))))</f>
        <v>45797</v>
      </c>
      <c r="F38" s="93">
        <f ca="1">IF(E38="",0,IF(EDATE(C38,12)&lt;=E38,15+IF((YEAR(E38)-YEAR($C38))&gt;20,10,INT((YEAR(E38)-YEAR($C38)-1)/2)),0))</f>
        <v>15</v>
      </c>
      <c r="G38" s="112">
        <f ca="1">IF(E38="",0,IF(E38&gt;=EDATE(C38,12),IF(E38&lt;EDATE(C38,24),IF(C38&lt;SET!$J$20,0,MIN(DATEDIF(C38,E38,"m"),11)),0),IF(D38&gt;C38,IF(E38&lt;=EDATE(C38,12),MIN(DATEDIF(C38,D38+1,"m"),11),0),MIN(DATEDIF(C38,E38,"m"),11))))</f>
        <v>11</v>
      </c>
      <c r="H38" s="114"/>
      <c r="I38" s="99">
        <f>COUNTIF(P38:BW38,SET!$C$15)*SET!$C$16+COUNTIF(P38:BW38,SET!$D$15)*SET!$D$16+COUNTIF(P38:BW38,SET!E$15)*SET!$E$16+COUNTIF(P38:BW38,SET!$F$15)*SET!$F$16+COUNTIF(P38:BW38,SET!$G$15)*SET!$G$16+COUNTIF(P38:BW38,SET!$H$15)*SET!$H$16+COUNTIF(P38:BW38,SET!$I$15)*SET!$I$16+COUNTIF(P38:BW38,)*SET!$K$16+COUNTIF(P38:BW38,SET!$M$15)*SET!$M$16</f>
        <v>24</v>
      </c>
      <c r="J38" s="97">
        <f ca="1">F38+G38+H38-I38</f>
        <v>2</v>
      </c>
      <c r="K38" s="100">
        <f ca="1">IF(E38="","",IF(AND(D38&gt;C38,EDATE(IF(EDATE(C38,12)&lt;D38,C38,E38),12)&gt;D38),"퇴직정산",IF((E38-C38)&gt;=365,EDATE(E38,12),EDATE(C38,24))))</f>
        <v>46162</v>
      </c>
      <c r="L38" s="101">
        <f ca="1">IF(K38="퇴직정산",J38,IF((M$2-C38)&lt;365,"미확정",IF(M38="유예","유예",J38-M38)))</f>
        <v>2</v>
      </c>
      <c r="M38" s="103">
        <f ca="1">IF(C38=0,0,IF(K38="퇴직정산",0,IF(J38&lt;=0,0,IF(EDATE(C38,3)&gt;M$2,"유예",IF(SET!$J$3="없음",0,IF(SET!$J$3="전부",IF(E38&gt;=DATE(YEAR(SET!$I$11),MONTH(SET!$J$11),DAY(SET!$L$11)),MAX(0,F38-IF(I38&lt;(G38+H38),0,(I38-(G38+H38)))),0),IF(E38&gt;=DATE(YEAR(SET!$I$11),MONTH(SET!$J$11),DAY(SET!$L$11)),MAX(0,MIN(F38,SET!$L$3)-IF(I38&lt;(G38+H38),0,(I38-(G38+H38)))),0)))))))</f>
        <v>0</v>
      </c>
      <c r="N38" s="105" t="str">
        <f ca="1">IF(D38=0,IF(M38&gt;0,IF((E38-C38)&gt;=365,EDATE(E38,6),EDATE(K38,-6)),""),"")</f>
        <v/>
      </c>
      <c r="O38" s="106" t="str">
        <f ca="1">IF(D38=0,IF(M38&gt;0,IF((E38-C38)&gt;=365,EDATE(E38,10),EDATE(K38,-2)),""),"")</f>
        <v/>
      </c>
      <c r="P38" s="23" t="s">
        <v>24</v>
      </c>
      <c r="Q38" s="23" t="s">
        <v>24</v>
      </c>
      <c r="R38" s="23" t="s">
        <v>24</v>
      </c>
      <c r="S38" s="23" t="s">
        <v>24</v>
      </c>
      <c r="T38" s="23" t="s">
        <v>24</v>
      </c>
      <c r="U38" s="23" t="s">
        <v>24</v>
      </c>
      <c r="V38" s="23" t="s">
        <v>24</v>
      </c>
      <c r="W38" s="23" t="s">
        <v>24</v>
      </c>
      <c r="X38" s="23" t="s">
        <v>24</v>
      </c>
      <c r="Y38" s="23" t="s">
        <v>24</v>
      </c>
      <c r="Z38" s="23" t="s">
        <v>24</v>
      </c>
      <c r="AA38" s="23" t="s">
        <v>24</v>
      </c>
      <c r="AB38" s="23" t="s">
        <v>24</v>
      </c>
      <c r="AC38" s="23" t="s">
        <v>24</v>
      </c>
      <c r="AD38" s="23" t="s">
        <v>24</v>
      </c>
      <c r="AE38" s="23" t="s">
        <v>24</v>
      </c>
      <c r="AF38" s="23" t="s">
        <v>24</v>
      </c>
      <c r="AG38" s="23" t="s">
        <v>24</v>
      </c>
      <c r="AH38" s="23" t="s">
        <v>24</v>
      </c>
      <c r="AI38" s="23" t="s">
        <v>24</v>
      </c>
      <c r="AJ38" s="23" t="s">
        <v>24</v>
      </c>
      <c r="AK38" s="23" t="s">
        <v>24</v>
      </c>
      <c r="AL38" s="23" t="s">
        <v>24</v>
      </c>
      <c r="AM38" s="23" t="s">
        <v>24</v>
      </c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</row>
    <row r="39" spans="1:75" ht="14.25" customHeight="1" thickBot="1" x14ac:dyDescent="0.2">
      <c r="A39" s="74"/>
      <c r="B39" s="109"/>
      <c r="C39" s="109"/>
      <c r="D39" s="111"/>
      <c r="E39" s="96"/>
      <c r="F39" s="94"/>
      <c r="G39" s="113"/>
      <c r="H39" s="115"/>
      <c r="I39" s="99"/>
      <c r="J39" s="98"/>
      <c r="K39" s="100"/>
      <c r="L39" s="102"/>
      <c r="M39" s="104"/>
      <c r="N39" s="105"/>
      <c r="O39" s="107"/>
      <c r="P39" s="72">
        <v>45500</v>
      </c>
      <c r="Q39" s="72">
        <v>45501</v>
      </c>
      <c r="R39" s="72">
        <v>45514</v>
      </c>
      <c r="S39" s="72">
        <v>45648</v>
      </c>
      <c r="T39" s="72">
        <v>45697</v>
      </c>
      <c r="U39" s="72">
        <v>45752</v>
      </c>
      <c r="V39" s="72">
        <v>45859</v>
      </c>
      <c r="W39" s="72">
        <v>45860</v>
      </c>
      <c r="X39" s="72">
        <v>45861</v>
      </c>
      <c r="Y39" s="72">
        <v>45865</v>
      </c>
      <c r="Z39" s="72">
        <v>45866</v>
      </c>
      <c r="AA39" s="72">
        <v>45867</v>
      </c>
      <c r="AB39" s="72">
        <v>45879</v>
      </c>
      <c r="AC39" s="72">
        <v>45914</v>
      </c>
      <c r="AD39" s="72">
        <v>45915</v>
      </c>
      <c r="AE39" s="72">
        <v>45990</v>
      </c>
      <c r="AF39" s="72">
        <v>45991</v>
      </c>
      <c r="AG39" s="72" t="s">
        <v>593</v>
      </c>
      <c r="AH39" s="72" t="s">
        <v>596</v>
      </c>
      <c r="AI39" s="72" t="s">
        <v>586</v>
      </c>
      <c r="AJ39" s="72" t="s">
        <v>626</v>
      </c>
      <c r="AK39" s="72" t="s">
        <v>769</v>
      </c>
      <c r="AL39" s="72" t="s">
        <v>776</v>
      </c>
      <c r="AM39" s="72" t="s">
        <v>777</v>
      </c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2"/>
      <c r="BB39" s="72"/>
      <c r="BC39" s="72"/>
      <c r="BD39" s="72"/>
      <c r="BE39" s="72"/>
      <c r="BF39" s="72"/>
      <c r="BG39" s="72"/>
      <c r="BH39" s="72"/>
      <c r="BI39" s="72"/>
      <c r="BJ39" s="72"/>
      <c r="BK39" s="72"/>
      <c r="BL39" s="72"/>
      <c r="BM39" s="72"/>
      <c r="BN39" s="72"/>
      <c r="BO39" s="72"/>
      <c r="BP39" s="72"/>
      <c r="BQ39" s="72"/>
      <c r="BR39" s="72"/>
      <c r="BS39" s="72"/>
      <c r="BT39" s="72"/>
      <c r="BU39" s="72"/>
      <c r="BV39" s="72"/>
      <c r="BW39" s="72"/>
    </row>
    <row r="40" spans="1:75" ht="14.25" customHeight="1" x14ac:dyDescent="0.15">
      <c r="A40" s="74"/>
      <c r="B40" s="108" t="s">
        <v>329</v>
      </c>
      <c r="C40" s="118">
        <v>44144</v>
      </c>
      <c r="D40" s="110"/>
      <c r="E40" s="95">
        <f ca="1">IF(DATEDIF(C40,M$2,"m")&lt;1,"",IF(C40=0,"",IF(EDATE(C40,12)&lt;IF($D40&gt;0,$D40-1,M$2),EDATE(C40,DATEDIF(C40,IF($D40&gt;0,$D40-1,M$2+1),"y")*12),EDATE(C40,DATEDIF(C40,IF($D40&gt;0,$D40-1,M$2+1),"m")))))</f>
        <v>45970</v>
      </c>
      <c r="F40" s="93">
        <f ca="1">IF(E40="",0,IF(EDATE(C40,12)&lt;=E40,15+IF((YEAR(E40)-YEAR($C40))&gt;20,10,INT((YEAR(E40)-YEAR($C40)-1)/2)),0))</f>
        <v>17</v>
      </c>
      <c r="G40" s="112">
        <f ca="1">IF(E40="",0,IF(E40&gt;=EDATE(C40,12),IF(E40&lt;EDATE(C40,24),IF(C40&lt;SET!$J$20,0,MIN(DATEDIF(C40,E40,"m"),11)),0),IF(D40&gt;C40,IF(E40&lt;=EDATE(C40,12),MIN(DATEDIF(C40,D40+1,"m"),11),0),MIN(DATEDIF(C40,E40,"m"),11))))</f>
        <v>0</v>
      </c>
      <c r="H40" s="114">
        <v>13</v>
      </c>
      <c r="I40" s="99">
        <f>COUNTIF(P40:BW40,SET!$C$15)*SET!$C$16+COUNTIF(P40:BW40,SET!$D$15)*SET!$D$16+COUNTIF(P40:BW40,SET!E$15)*SET!$E$16+COUNTIF(P40:BW40,SET!$F$15)*SET!$F$16+COUNTIF(P40:BW40,SET!$G$15)*SET!$G$16+COUNTIF(P40:BW40,SET!$H$15)*SET!$H$16+COUNTIF(P40:BW40,SET!$I$15)*SET!$I$16+COUNTIF(P40:BW40,)*SET!$K$16+COUNTIF(P40:BW40,SET!$M$15)*SET!$M$16</f>
        <v>23</v>
      </c>
      <c r="J40" s="97">
        <f ca="1">F40+G40+H40-I40</f>
        <v>7</v>
      </c>
      <c r="K40" s="100">
        <f ca="1">IF(E40="","",IF(AND(D40&gt;C40,EDATE(IF(EDATE(C40,12)&lt;D40,C40,E40),12)&gt;D40),"퇴직정산",IF((E40-C40)&gt;=365,EDATE(E40,12),EDATE(C40,24))))</f>
        <v>46335</v>
      </c>
      <c r="L40" s="101">
        <f ca="1">IF(K40="퇴직정산",J40,IF((M$2-C40)&lt;365,"미확정",IF(M40="유예","유예",J40-M40)))</f>
        <v>7</v>
      </c>
      <c r="M40" s="103">
        <f ca="1">IF(C40=0,0,IF(K40="퇴직정산",0,IF(J40&lt;=0,0,IF(EDATE(C40,3)&gt;M$2,"유예",IF(SET!$J$3="없음",0,IF(SET!$J$3="전부",IF(E40&gt;=DATE(YEAR(SET!$I$11),MONTH(SET!$J$11),DAY(SET!$L$11)),MAX(0,F40-IF(I40&lt;(G40+H40),0,(I40-(G40+H40)))),0),IF(E40&gt;=DATE(YEAR(SET!$I$11),MONTH(SET!$J$11),DAY(SET!$L$11)),MAX(0,MIN(F40,SET!$L$3)-IF(I40&lt;(G40+H40),0,(I40-(G40+H40)))),0)))))))</f>
        <v>0</v>
      </c>
      <c r="N40" s="105" t="str">
        <f ca="1">IF(D40=0,IF(M40&gt;0,IF((E40-C40)&gt;=365,EDATE(E40,6),EDATE(K40,-6)),""),"")</f>
        <v/>
      </c>
      <c r="O40" s="106" t="str">
        <f ca="1">IF(D40=0,IF(M40&gt;0,IF((E40-C40)&gt;=365,EDATE(E40,10),EDATE(K40,-2)),""),"")</f>
        <v/>
      </c>
      <c r="P40" s="23" t="s">
        <v>24</v>
      </c>
      <c r="Q40" s="23" t="s">
        <v>24</v>
      </c>
      <c r="R40" s="23" t="s">
        <v>24</v>
      </c>
      <c r="S40" s="23" t="s">
        <v>24</v>
      </c>
      <c r="T40" s="23" t="s">
        <v>24</v>
      </c>
      <c r="U40" s="23" t="s">
        <v>24</v>
      </c>
      <c r="V40" s="23" t="s">
        <v>24</v>
      </c>
      <c r="W40" s="23" t="s">
        <v>24</v>
      </c>
      <c r="X40" s="23" t="s">
        <v>24</v>
      </c>
      <c r="Y40" s="23" t="s">
        <v>24</v>
      </c>
      <c r="Z40" s="23" t="s">
        <v>24</v>
      </c>
      <c r="AA40" s="23" t="s">
        <v>24</v>
      </c>
      <c r="AB40" s="23" t="s">
        <v>24</v>
      </c>
      <c r="AC40" s="23" t="s">
        <v>24</v>
      </c>
      <c r="AD40" s="23" t="s">
        <v>24</v>
      </c>
      <c r="AE40" s="23" t="s">
        <v>24</v>
      </c>
      <c r="AF40" s="23" t="s">
        <v>24</v>
      </c>
      <c r="AG40" s="23" t="s">
        <v>24</v>
      </c>
      <c r="AH40" s="23" t="s">
        <v>24</v>
      </c>
      <c r="AI40" s="23" t="s">
        <v>24</v>
      </c>
      <c r="AJ40" s="23" t="s">
        <v>24</v>
      </c>
      <c r="AK40" s="23" t="s">
        <v>24</v>
      </c>
      <c r="AL40" s="23" t="s">
        <v>24</v>
      </c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</row>
    <row r="41" spans="1:75" ht="14.25" customHeight="1" thickBot="1" x14ac:dyDescent="0.2">
      <c r="A41" s="74"/>
      <c r="B41" s="109"/>
      <c r="C41" s="119"/>
      <c r="D41" s="111"/>
      <c r="E41" s="96"/>
      <c r="F41" s="94"/>
      <c r="G41" s="113"/>
      <c r="H41" s="115"/>
      <c r="I41" s="99"/>
      <c r="J41" s="98"/>
      <c r="K41" s="100"/>
      <c r="L41" s="102"/>
      <c r="M41" s="104"/>
      <c r="N41" s="105"/>
      <c r="O41" s="107"/>
      <c r="P41" s="72">
        <v>46125</v>
      </c>
      <c r="Q41" s="72">
        <v>46126</v>
      </c>
      <c r="R41" s="72">
        <v>46127</v>
      </c>
      <c r="S41" s="72">
        <v>46128</v>
      </c>
      <c r="T41" s="72">
        <v>46129</v>
      </c>
      <c r="U41" s="72">
        <v>46132</v>
      </c>
      <c r="V41" s="72">
        <v>46133</v>
      </c>
      <c r="W41" s="72">
        <v>46134</v>
      </c>
      <c r="X41" s="72">
        <v>46135</v>
      </c>
      <c r="Y41" s="72">
        <v>46136</v>
      </c>
      <c r="Z41" s="72">
        <v>46139</v>
      </c>
      <c r="AA41" s="72">
        <v>46140</v>
      </c>
      <c r="AB41" s="72">
        <v>46141</v>
      </c>
      <c r="AC41" s="72">
        <v>46142</v>
      </c>
      <c r="AD41" s="72">
        <v>46146</v>
      </c>
      <c r="AE41" s="72">
        <v>46148</v>
      </c>
      <c r="AF41" s="72">
        <v>46149</v>
      </c>
      <c r="AG41" s="72">
        <v>46150</v>
      </c>
      <c r="AH41" s="72">
        <v>46153</v>
      </c>
      <c r="AI41" s="72">
        <v>46154</v>
      </c>
      <c r="AJ41" s="72">
        <v>46155</v>
      </c>
      <c r="AK41" s="72">
        <v>46156</v>
      </c>
      <c r="AL41" s="72">
        <v>46157</v>
      </c>
      <c r="AM41" s="72"/>
      <c r="AN41" s="72"/>
      <c r="AO41" s="72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  <c r="BC41" s="72"/>
      <c r="BD41" s="72"/>
      <c r="BE41" s="72"/>
      <c r="BF41" s="72"/>
      <c r="BG41" s="72"/>
      <c r="BH41" s="72"/>
      <c r="BI41" s="72"/>
      <c r="BJ41" s="72"/>
      <c r="BK41" s="72"/>
      <c r="BL41" s="72"/>
      <c r="BM41" s="72"/>
      <c r="BN41" s="72"/>
      <c r="BO41" s="72"/>
      <c r="BP41" s="72"/>
      <c r="BQ41" s="72"/>
      <c r="BR41" s="72"/>
      <c r="BS41" s="72"/>
      <c r="BT41" s="72"/>
      <c r="BU41" s="72"/>
      <c r="BV41" s="72"/>
      <c r="BW41" s="72"/>
    </row>
    <row r="42" spans="1:75" ht="14.25" customHeight="1" x14ac:dyDescent="0.15">
      <c r="A42" s="74"/>
      <c r="B42" s="108" t="s">
        <v>350</v>
      </c>
      <c r="C42" s="108">
        <v>45187</v>
      </c>
      <c r="D42" s="110"/>
      <c r="E42" s="95">
        <f ca="1">IF(DATEDIF(C42,M$2,"m")&lt;1,"",IF(C42=0,"",IF(EDATE(C42,12)&lt;IF($D42&gt;0,$D42-1,M$2),EDATE(C42,DATEDIF(C42,IF($D42&gt;0,$D42-1,M$2+1),"y")*12),EDATE(C42,DATEDIF(C42,IF($D42&gt;0,$D42-1,M$2+1),"m")))))</f>
        <v>45918</v>
      </c>
      <c r="F42" s="93">
        <f ca="1">IF(E42="",0,IF(EDATE(C42,12)&lt;=E42,15+IF((YEAR(E42)-YEAR($C42))&gt;20,10,INT((YEAR(E42)-YEAR($C42)-1)/2)),0))</f>
        <v>15</v>
      </c>
      <c r="G42" s="112">
        <f ca="1">IF(E42="",0,IF(E42&gt;=EDATE(C42,12),IF(E42&lt;EDATE(C42,24),IF(C42&lt;SET!$J$20,0,MIN(DATEDIF(C42,E42,"m"),11)),0),IF(D42&gt;C42,IF(E42&lt;=EDATE(C42,12),MIN(DATEDIF(C42,D42+1,"m"),11),0),MIN(DATEDIF(C42,E42,"m"),11))))</f>
        <v>0</v>
      </c>
      <c r="H42" s="114">
        <v>8</v>
      </c>
      <c r="I42" s="99">
        <f>COUNTIF(P42:BW42,SET!$C$15)*SET!$C$16+COUNTIF(P42:BW42,SET!$D$15)*SET!$D$16+COUNTIF(P42:BW42,SET!E$15)*SET!$E$16+COUNTIF(P42:BW42,SET!$F$15)*SET!$F$16+COUNTIF(P42:BW42,SET!$G$15)*SET!$G$16+COUNTIF(P42:BW42,SET!$H$15)*SET!$H$16+COUNTIF(P42:BW42,SET!$I$15)*SET!$I$16+COUNTIF(P42:BW42,)*SET!$K$16+COUNTIF(P42:BW42,SET!$M$15)*SET!$M$16</f>
        <v>15</v>
      </c>
      <c r="J42" s="97">
        <f ca="1">F42+G42+H42-I42</f>
        <v>8</v>
      </c>
      <c r="K42" s="100">
        <f ca="1">IF(E42="","",IF(AND(D42&gt;C42,EDATE(IF(EDATE(C42,12)&lt;D42,C42,E42),12)&gt;D42),"퇴직정산",IF((E42-C42)&gt;=365,EDATE(E42,12),EDATE(C42,24))))</f>
        <v>46283</v>
      </c>
      <c r="L42" s="101">
        <f ca="1">IF(K42="퇴직정산",J42,IF((M$2-C42)&lt;365,"미확정",IF(M42="유예","유예",J42-M42)))</f>
        <v>8</v>
      </c>
      <c r="M42" s="103">
        <f ca="1">IF(C42=0,0,IF(K42="퇴직정산",0,IF(J42&lt;=0,0,IF(EDATE(C42,3)&gt;M$2,"유예",IF(SET!$J$3="없음",0,IF(SET!$J$3="전부",IF(E42&gt;=DATE(YEAR(SET!$I$11),MONTH(SET!$J$11),DAY(SET!$L$11)),MAX(0,F42-IF(I42&lt;(G42+H42),0,(I42-(G42+H42)))),0),IF(E42&gt;=DATE(YEAR(SET!$I$11),MONTH(SET!$J$11),DAY(SET!$L$11)),MAX(0,MIN(F42,SET!$L$3)-IF(I42&lt;(G42+H42),0,(I42-(G42+H42)))),0)))))))</f>
        <v>0</v>
      </c>
      <c r="N42" s="105" t="str">
        <f ca="1">IF(D42=0,IF(M42&gt;0,IF((E42-C42)&gt;=365,EDATE(E42,6),EDATE(K42,-6)),""),"")</f>
        <v/>
      </c>
      <c r="O42" s="106" t="str">
        <f ca="1">IF(D42=0,IF(M42&gt;0,IF((E42-C42)&gt;=365,EDATE(E42,10),EDATE(K42,-2)),""),"")</f>
        <v/>
      </c>
      <c r="P42" s="23" t="s">
        <v>24</v>
      </c>
      <c r="Q42" s="23" t="s">
        <v>24</v>
      </c>
      <c r="R42" s="23" t="s">
        <v>24</v>
      </c>
      <c r="S42" s="23" t="s">
        <v>24</v>
      </c>
      <c r="T42" s="23" t="s">
        <v>24</v>
      </c>
      <c r="U42" s="23" t="s">
        <v>24</v>
      </c>
      <c r="V42" s="23" t="s">
        <v>24</v>
      </c>
      <c r="W42" s="23" t="s">
        <v>24</v>
      </c>
      <c r="X42" s="23" t="s">
        <v>24</v>
      </c>
      <c r="Y42" s="23" t="s">
        <v>24</v>
      </c>
      <c r="Z42" s="23" t="s">
        <v>24</v>
      </c>
      <c r="AA42" s="23" t="s">
        <v>24</v>
      </c>
      <c r="AB42" s="23" t="s">
        <v>24</v>
      </c>
      <c r="AC42" s="23" t="s">
        <v>24</v>
      </c>
      <c r="AD42" s="23" t="s">
        <v>24</v>
      </c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</row>
    <row r="43" spans="1:75" ht="14.25" customHeight="1" thickBot="1" x14ac:dyDescent="0.2">
      <c r="A43" s="74"/>
      <c r="B43" s="109"/>
      <c r="C43" s="109"/>
      <c r="D43" s="111"/>
      <c r="E43" s="96"/>
      <c r="F43" s="94"/>
      <c r="G43" s="113"/>
      <c r="H43" s="115"/>
      <c r="I43" s="99"/>
      <c r="J43" s="98"/>
      <c r="K43" s="100"/>
      <c r="L43" s="102"/>
      <c r="M43" s="104"/>
      <c r="N43" s="105"/>
      <c r="O43" s="107"/>
      <c r="P43" s="72">
        <v>45939</v>
      </c>
      <c r="Q43" s="72">
        <v>45940</v>
      </c>
      <c r="R43" s="72">
        <v>45941</v>
      </c>
      <c r="S43" s="72">
        <v>45987</v>
      </c>
      <c r="T43" s="72">
        <v>45988</v>
      </c>
      <c r="U43" s="72">
        <v>45989</v>
      </c>
      <c r="V43" s="72" t="s">
        <v>601</v>
      </c>
      <c r="W43" s="72" t="s">
        <v>602</v>
      </c>
      <c r="X43" s="72" t="s">
        <v>628</v>
      </c>
      <c r="Y43" s="72" t="s">
        <v>621</v>
      </c>
      <c r="Z43" s="72" t="s">
        <v>647</v>
      </c>
      <c r="AA43" s="72" t="s">
        <v>738</v>
      </c>
      <c r="AB43" s="72" t="s">
        <v>779</v>
      </c>
      <c r="AC43" s="72" t="s">
        <v>780</v>
      </c>
      <c r="AD43" s="72" t="s">
        <v>763</v>
      </c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2"/>
      <c r="AQ43" s="72"/>
      <c r="AR43" s="72"/>
      <c r="AS43" s="72"/>
      <c r="AT43" s="72"/>
      <c r="AU43" s="72"/>
      <c r="AV43" s="72"/>
      <c r="AW43" s="72"/>
      <c r="AX43" s="72"/>
      <c r="AY43" s="72"/>
      <c r="AZ43" s="72"/>
      <c r="BA43" s="72"/>
      <c r="BB43" s="72"/>
      <c r="BC43" s="72"/>
      <c r="BD43" s="72"/>
      <c r="BE43" s="72"/>
      <c r="BF43" s="72"/>
      <c r="BG43" s="72"/>
      <c r="BH43" s="72"/>
      <c r="BI43" s="72"/>
      <c r="BJ43" s="72"/>
      <c r="BK43" s="72"/>
      <c r="BL43" s="72"/>
      <c r="BM43" s="72"/>
      <c r="BN43" s="72"/>
      <c r="BO43" s="72"/>
      <c r="BP43" s="72"/>
      <c r="BQ43" s="72"/>
      <c r="BR43" s="72"/>
      <c r="BS43" s="72"/>
      <c r="BT43" s="72"/>
      <c r="BU43" s="72"/>
      <c r="BV43" s="72"/>
      <c r="BW43" s="72"/>
    </row>
    <row r="44" spans="1:75" ht="14.25" customHeight="1" x14ac:dyDescent="0.15">
      <c r="A44" s="74"/>
      <c r="B44" s="108" t="s">
        <v>299</v>
      </c>
      <c r="C44" s="118">
        <v>43922</v>
      </c>
      <c r="D44" s="110"/>
      <c r="E44" s="95">
        <f ca="1">IF(DATEDIF(C44,M$2,"m")&lt;1,"",IF(C44=0,"",IF(EDATE(C44,12)&lt;IF($D44&gt;0,$D44-1,M$2),EDATE(C44,DATEDIF(C44,IF($D44&gt;0,$D44-1,M$2+1),"y")*12),EDATE(C44,DATEDIF(C44,IF($D44&gt;0,$D44-1,M$2+1),"m")))))</f>
        <v>46113</v>
      </c>
      <c r="F44" s="93">
        <f ca="1">IF(E44="",0,IF(EDATE(C44,12)&lt;=E44,15+IF((YEAR(E44)-YEAR($C44))&gt;20,10,INT((YEAR(E44)-YEAR($C44)-1)/2)),0))</f>
        <v>17</v>
      </c>
      <c r="G44" s="112">
        <f ca="1">IF(E44="",0,IF(E44&gt;=EDATE(C44,12),IF(E44&lt;EDATE(C44,24),IF(C44&lt;SET!$J$20,0,MIN(DATEDIF(C44,E44,"m"),11)),0),IF(D44&gt;C44,IF(E44&lt;=EDATE(C44,12),MIN(DATEDIF(C44,D44+1,"m"),11),0),MIN(DATEDIF(C44,E44,"m"),11))))</f>
        <v>0</v>
      </c>
      <c r="H44" s="114">
        <v>12</v>
      </c>
      <c r="I44" s="99">
        <f>COUNTIF(P44:BW44,SET!$C$15)*SET!$C$16+COUNTIF(P44:BW44,SET!$D$15)*SET!$D$16+COUNTIF(P44:BW44,SET!E$15)*SET!$E$16+COUNTIF(P44:BW44,SET!$F$15)*SET!$F$16+COUNTIF(P44:BW44,SET!$G$15)*SET!$G$16+COUNTIF(P44:BW44,SET!$H$15)*SET!$H$16+COUNTIF(P44:BW44,SET!$I$15)*SET!$I$16+COUNTIF(P44:BW44,)*SET!$K$16+COUNTIF(P44:BW44,SET!$M$15)*SET!$M$16</f>
        <v>4</v>
      </c>
      <c r="J44" s="97">
        <f ca="1">F44+G44+H44-I44</f>
        <v>25</v>
      </c>
      <c r="K44" s="100">
        <f ca="1">IF(E44="","",IF(AND(D44&gt;C44,EDATE(IF(EDATE(C44,12)&lt;D44,C44,E44),12)&gt;D44),"퇴직정산",IF((E44-C44)&gt;=365,EDATE(E44,12),EDATE(C44,24))))</f>
        <v>46478</v>
      </c>
      <c r="L44" s="101">
        <f ca="1">IF(K44="퇴직정산",J44,IF((M$2-C44)&lt;365,"미확정",IF(M44="유예","유예",J44-M44)))</f>
        <v>18</v>
      </c>
      <c r="M44" s="103">
        <f ca="1">IF(C44=0,0,IF(K44="퇴직정산",0,IF(J44&lt;=0,0,IF(EDATE(C44,3)&gt;M$2,"유예",IF(SET!$J$3="없음",0,IF(SET!$J$3="전부",IF(E44&gt;=DATE(YEAR(SET!$I$11),MONTH(SET!$J$11),DAY(SET!$L$11)),MAX(0,F44-IF(I44&lt;(G44+H44),0,(I44-(G44+H44)))),0),IF(E44&gt;=DATE(YEAR(SET!$I$11),MONTH(SET!$J$11),DAY(SET!$L$11)),MAX(0,MIN(F44,SET!$L$3)-IF(I44&lt;(G44+H44),0,(I44-(G44+H44)))),0)))))))</f>
        <v>7</v>
      </c>
      <c r="N44" s="105">
        <f ca="1">IF(D44=0,IF(M44&gt;0,IF((E44-C44)&gt;=365,EDATE(E44,6),EDATE(K44,-6)),""),"")</f>
        <v>46296</v>
      </c>
      <c r="O44" s="106">
        <f ca="1">IF(D44=0,IF(M44&gt;0,IF((E44-C44)&gt;=365,EDATE(E44,10),EDATE(K44,-2)),""),"")</f>
        <v>46419</v>
      </c>
      <c r="P44" s="23" t="s">
        <v>24</v>
      </c>
      <c r="Q44" s="23" t="s">
        <v>24</v>
      </c>
      <c r="R44" s="23" t="s">
        <v>24</v>
      </c>
      <c r="S44" s="23" t="s">
        <v>24</v>
      </c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</row>
    <row r="45" spans="1:75" ht="14.25" customHeight="1" thickBot="1" x14ac:dyDescent="0.2">
      <c r="A45" s="74"/>
      <c r="B45" s="109"/>
      <c r="C45" s="119"/>
      <c r="D45" s="111"/>
      <c r="E45" s="96"/>
      <c r="F45" s="94"/>
      <c r="G45" s="113"/>
      <c r="H45" s="115"/>
      <c r="I45" s="99"/>
      <c r="J45" s="98"/>
      <c r="K45" s="100"/>
      <c r="L45" s="102"/>
      <c r="M45" s="104"/>
      <c r="N45" s="105"/>
      <c r="O45" s="107"/>
      <c r="P45" s="72" t="s">
        <v>740</v>
      </c>
      <c r="Q45" s="72" t="s">
        <v>766</v>
      </c>
      <c r="R45" s="72" t="s">
        <v>774</v>
      </c>
      <c r="S45" s="72" t="s">
        <v>767</v>
      </c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  <c r="AQ45" s="72"/>
      <c r="AR45" s="72"/>
      <c r="AS45" s="72"/>
      <c r="AT45" s="72"/>
      <c r="AU45" s="72"/>
      <c r="AV45" s="72"/>
      <c r="AW45" s="72"/>
      <c r="AX45" s="72"/>
      <c r="AY45" s="72"/>
      <c r="AZ45" s="72"/>
      <c r="BA45" s="72"/>
      <c r="BB45" s="72"/>
      <c r="BC45" s="72"/>
      <c r="BD45" s="72"/>
      <c r="BE45" s="72"/>
      <c r="BF45" s="72"/>
      <c r="BG45" s="72"/>
      <c r="BH45" s="72"/>
      <c r="BI45" s="72"/>
      <c r="BJ45" s="72"/>
      <c r="BK45" s="72"/>
      <c r="BL45" s="72"/>
      <c r="BM45" s="72"/>
      <c r="BN45" s="72"/>
      <c r="BO45" s="72"/>
      <c r="BP45" s="72"/>
      <c r="BQ45" s="72"/>
      <c r="BR45" s="72"/>
      <c r="BS45" s="72"/>
      <c r="BT45" s="72"/>
      <c r="BU45" s="72"/>
      <c r="BV45" s="72"/>
      <c r="BW45" s="72"/>
    </row>
    <row r="46" spans="1:75" ht="14.25" customHeight="1" x14ac:dyDescent="0.15">
      <c r="A46" s="74"/>
      <c r="B46" s="108" t="s">
        <v>515</v>
      </c>
      <c r="C46" s="118">
        <v>45943</v>
      </c>
      <c r="D46" s="110"/>
      <c r="E46" s="95">
        <f ca="1">IF(DATEDIF(C46,M$2,"m")&lt;1,"",IF(C46=0,"",IF(EDATE(C46,12)&lt;IF($D46&gt;0,$D46-1,M$2),EDATE(C46,DATEDIF(C46,IF($D46&gt;0,$D46-1,M$2+1),"y")*12),EDATE(C46,DATEDIF(C46,IF($D46&gt;0,$D46-1,M$2+1),"m")))))</f>
        <v>46155</v>
      </c>
      <c r="F46" s="93">
        <f ca="1">IF(E46="",0,IF(EDATE(C46,12)&lt;=E46,15+IF((YEAR(E46)-YEAR($C46))&gt;20,10,INT((YEAR(E46)-YEAR($C46)-1)/2)),0))</f>
        <v>0</v>
      </c>
      <c r="G46" s="112">
        <f ca="1">IF(E46="",0,IF(E46&gt;=EDATE(C46,12),IF(E46&lt;EDATE(C46,24),IF(C46&lt;SET!$J$20,0,MIN(DATEDIF(C46,E46,"m"),11)),0),IF(D46&gt;C46,IF(E46&lt;=EDATE(C46,12),MIN(DATEDIF(C46,D46+1,"m"),11),0),MIN(DATEDIF(C46,E46,"m"),11))))</f>
        <v>7</v>
      </c>
      <c r="H46" s="114"/>
      <c r="I46" s="99">
        <f>COUNTIF(P46:BW46,SET!$C$15)*SET!$C$16+COUNTIF(P46:BW46,SET!$D$15)*SET!$D$16+COUNTIF(P46:BW46,SET!E$15)*SET!$E$16+COUNTIF(P46:BW46,SET!$F$15)*SET!$F$16+COUNTIF(P46:BW46,SET!$G$15)*SET!$G$16+COUNTIF(P46:BW46,SET!$H$15)*SET!$H$16+COUNTIF(P46:BW46,SET!$I$15)*SET!$I$16+COUNTIF(P46:BW46,)*SET!$K$16+COUNTIF(P46:BW46,SET!$M$15)*SET!$M$16</f>
        <v>7</v>
      </c>
      <c r="J46" s="97">
        <f ca="1">F46+G46+H46-I46</f>
        <v>0</v>
      </c>
      <c r="K46" s="100">
        <f ca="1">IF(E46="","",IF(AND(D46&gt;C46,EDATE(IF(EDATE(C46,12)&lt;D46,C46,E46),12)&gt;D46),"퇴직정산",IF((E46-C46)&gt;=365,EDATE(E46,12),EDATE(C46,24))))</f>
        <v>46673</v>
      </c>
      <c r="L46" s="101" t="str">
        <f ca="1">IF(K46="퇴직정산",J46,IF((M$2-C46)&lt;365,"미확정",IF(M46="유예","유예",J46-M46)))</f>
        <v>미확정</v>
      </c>
      <c r="M46" s="103">
        <f ca="1">IF(C46=0,0,IF(K46="퇴직정산",0,IF(J46&lt;=0,0,IF(EDATE(C46,3)&gt;M$2,"유예",IF(SET!$J$3="없음",0,IF(SET!$J$3="전부",IF(E46&gt;=DATE(YEAR(SET!$I$11),MONTH(SET!$J$11),DAY(SET!$L$11)),MAX(0,F46-IF(I46&lt;(G46+H46),0,(I46-(G46+H46)))),0),IF(E46&gt;=DATE(YEAR(SET!$I$11),MONTH(SET!$J$11),DAY(SET!$L$11)),MAX(0,MIN(F46,SET!$L$3)-IF(I46&lt;(G46+H46),0,(I46-(G46+H46)))),0)))))))</f>
        <v>0</v>
      </c>
      <c r="N46" s="105" t="str">
        <f ca="1">IF(D46=0,IF(M46&gt;0,IF((E46-C46)&gt;=365,EDATE(E46,6),EDATE(K46,-6)),""),"")</f>
        <v/>
      </c>
      <c r="O46" s="106" t="str">
        <f ca="1">IF(D46=0,IF(M46&gt;0,IF((E46-C46)&gt;=365,EDATE(E46,10),EDATE(K46,-2)),""),"")</f>
        <v/>
      </c>
      <c r="P46" s="23" t="s">
        <v>24</v>
      </c>
      <c r="Q46" s="23" t="s">
        <v>24</v>
      </c>
      <c r="R46" s="23" t="s">
        <v>24</v>
      </c>
      <c r="S46" s="23" t="s">
        <v>24</v>
      </c>
      <c r="T46" s="23" t="s">
        <v>24</v>
      </c>
      <c r="U46" s="23" t="s">
        <v>24</v>
      </c>
      <c r="V46" s="23" t="s">
        <v>24</v>
      </c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</row>
    <row r="47" spans="1:75" ht="14.25" customHeight="1" thickBot="1" x14ac:dyDescent="0.2">
      <c r="A47" s="74"/>
      <c r="B47" s="109"/>
      <c r="C47" s="119"/>
      <c r="D47" s="111"/>
      <c r="E47" s="96"/>
      <c r="F47" s="94"/>
      <c r="G47" s="113"/>
      <c r="H47" s="115"/>
      <c r="I47" s="99"/>
      <c r="J47" s="98"/>
      <c r="K47" s="100"/>
      <c r="L47" s="102"/>
      <c r="M47" s="104"/>
      <c r="N47" s="105"/>
      <c r="O47" s="107"/>
      <c r="P47" s="72">
        <v>45946</v>
      </c>
      <c r="Q47" s="72">
        <v>45949</v>
      </c>
      <c r="R47" s="72">
        <v>45990</v>
      </c>
      <c r="S47" s="72" t="s">
        <v>573</v>
      </c>
      <c r="T47" s="72" t="s">
        <v>782</v>
      </c>
      <c r="U47" s="72" t="s">
        <v>783</v>
      </c>
      <c r="V47" s="72" t="s">
        <v>784</v>
      </c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72"/>
      <c r="BA47" s="72"/>
      <c r="BB47" s="72"/>
      <c r="BC47" s="72"/>
      <c r="BD47" s="72"/>
      <c r="BE47" s="72"/>
      <c r="BF47" s="72"/>
      <c r="BG47" s="72"/>
      <c r="BH47" s="72"/>
      <c r="BI47" s="72"/>
      <c r="BJ47" s="72"/>
      <c r="BK47" s="72"/>
      <c r="BL47" s="72"/>
      <c r="BM47" s="72"/>
      <c r="BN47" s="72"/>
      <c r="BO47" s="72"/>
      <c r="BP47" s="72"/>
      <c r="BQ47" s="72"/>
      <c r="BR47" s="72"/>
      <c r="BS47" s="72"/>
      <c r="BT47" s="72"/>
      <c r="BU47" s="72"/>
      <c r="BV47" s="72"/>
      <c r="BW47" s="72"/>
    </row>
    <row r="48" spans="1:75" ht="14.25" customHeight="1" x14ac:dyDescent="0.15">
      <c r="A48" s="74"/>
      <c r="B48" s="108" t="s">
        <v>722</v>
      </c>
      <c r="C48" s="118">
        <v>46090</v>
      </c>
      <c r="D48" s="110"/>
      <c r="E48" s="95">
        <f ca="1">IF(DATEDIF(C48,M$2,"m")&lt;1,"",IF(C48=0,"",IF(EDATE(C48,12)&lt;IF($D48&gt;0,$D48-1,M$2),EDATE(C48,DATEDIF(C48,IF($D48&gt;0,$D48-1,M$2+1),"y")*12),EDATE(C48,DATEDIF(C48,IF($D48&gt;0,$D48-1,M$2+1),"m")))))</f>
        <v>46151</v>
      </c>
      <c r="F48" s="93">
        <f ca="1">IF(E48="",0,IF(EDATE(C48,12)&lt;=E48,15+IF((YEAR(E48)-YEAR($C48))&gt;20,10,INT((YEAR(E48)-YEAR($C48)-1)/2)),0))</f>
        <v>0</v>
      </c>
      <c r="G48" s="112">
        <f ca="1">IF(E48="",0,IF(E48&gt;=EDATE(C48,12),IF(E48&lt;EDATE(C48,24),IF(C48&lt;SET!$J$20,0,MIN(DATEDIF(C48,E48,"m"),11)),0),IF(D48&gt;C48,IF(E48&lt;=EDATE(C48,12),MIN(DATEDIF(C48,D48+1,"m"),11),0),MIN(DATEDIF(C48,E48,"m"),11))))</f>
        <v>2</v>
      </c>
      <c r="H48" s="114"/>
      <c r="I48" s="99">
        <f>COUNTIF(P48:BW48,SET!$C$15)*SET!$C$16+COUNTIF(P48:BW48,SET!$D$15)*SET!$D$16+COUNTIF(P48:BW48,SET!E$15)*SET!$E$16+COUNTIF(P48:BW48,SET!$F$15)*SET!$F$16+COUNTIF(P48:BW48,SET!$G$15)*SET!$G$16+COUNTIF(P48:BW48,SET!$H$15)*SET!$H$16+COUNTIF(P48:BW48,SET!$I$15)*SET!$I$16+COUNTIF(P48:BW48,)*SET!$K$16+COUNTIF(P48:BW48,SET!$M$15)*SET!$M$16</f>
        <v>2</v>
      </c>
      <c r="J48" s="97">
        <f ca="1">F48+G48+H48-I48</f>
        <v>0</v>
      </c>
      <c r="K48" s="100">
        <f ca="1">IF(E48="","",IF(AND(D48&gt;C48,EDATE(IF(EDATE(C48,12)&lt;D48,C48,E48),12)&gt;D48),"퇴직정산",IF((E48-C48)&gt;=365,EDATE(E48,12),EDATE(C48,24))))</f>
        <v>46821</v>
      </c>
      <c r="L48" s="101" t="str">
        <f ca="1">IF(K48="퇴직정산",J48,IF((M$2-C48)&lt;365,"미확정",IF(M48="유예","유예",J48-M48)))</f>
        <v>미확정</v>
      </c>
      <c r="M48" s="103">
        <f ca="1">IF(C48=0,0,IF(K48="퇴직정산",0,IF(J48&lt;=0,0,IF(EDATE(C48,3)&gt;M$2,"유예",IF(SET!$J$3="없음",0,IF(SET!$J$3="전부",IF(E48&gt;=DATE(YEAR(SET!$I$11),MONTH(SET!$J$11),DAY(SET!$L$11)),MAX(0,F48-IF(I48&lt;(G48+H48),0,(I48-(G48+H48)))),0),IF(E48&gt;=DATE(YEAR(SET!$I$11),MONTH(SET!$J$11),DAY(SET!$L$11)),MAX(0,MIN(F48,SET!$L$3)-IF(I48&lt;(G48+H48),0,(I48-(G48+H48)))),0)))))))</f>
        <v>0</v>
      </c>
      <c r="N48" s="105" t="str">
        <f ca="1">IF(D48=0,IF(M48&gt;0,IF((E48-C48)&gt;=365,EDATE(E48,6),EDATE(K48,-6)),""),"")</f>
        <v/>
      </c>
      <c r="O48" s="106" t="str">
        <f ca="1">IF(D48=0,IF(M48&gt;0,IF((E48-C48)&gt;=365,EDATE(E48,10),EDATE(K48,-2)),""),"")</f>
        <v/>
      </c>
      <c r="P48" s="23" t="s">
        <v>24</v>
      </c>
      <c r="Q48" s="23" t="s">
        <v>24</v>
      </c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</row>
    <row r="49" spans="1:75" ht="14.25" customHeight="1" thickBot="1" x14ac:dyDescent="0.2">
      <c r="A49" s="74"/>
      <c r="B49" s="109"/>
      <c r="C49" s="119"/>
      <c r="D49" s="111"/>
      <c r="E49" s="96"/>
      <c r="F49" s="94"/>
      <c r="G49" s="113"/>
      <c r="H49" s="115"/>
      <c r="I49" s="99"/>
      <c r="J49" s="98"/>
      <c r="K49" s="100"/>
      <c r="L49" s="102"/>
      <c r="M49" s="104"/>
      <c r="N49" s="105"/>
      <c r="O49" s="107"/>
      <c r="P49" s="72" t="s">
        <v>763</v>
      </c>
      <c r="Q49" s="72" t="s">
        <v>778</v>
      </c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  <c r="AQ49" s="72"/>
      <c r="AR49" s="72"/>
      <c r="AS49" s="72"/>
      <c r="AT49" s="72"/>
      <c r="AU49" s="72"/>
      <c r="AV49" s="72"/>
      <c r="AW49" s="72"/>
      <c r="AX49" s="72"/>
      <c r="AY49" s="72"/>
      <c r="AZ49" s="72"/>
      <c r="BA49" s="72"/>
      <c r="BB49" s="72"/>
      <c r="BC49" s="72"/>
      <c r="BD49" s="72"/>
      <c r="BE49" s="72"/>
      <c r="BF49" s="72"/>
      <c r="BG49" s="72"/>
      <c r="BH49" s="72"/>
      <c r="BI49" s="72"/>
      <c r="BJ49" s="72"/>
      <c r="BK49" s="72"/>
      <c r="BL49" s="72"/>
      <c r="BM49" s="72"/>
      <c r="BN49" s="72"/>
      <c r="BO49" s="72"/>
      <c r="BP49" s="72"/>
      <c r="BQ49" s="72"/>
      <c r="BR49" s="72"/>
      <c r="BS49" s="72"/>
      <c r="BT49" s="72"/>
      <c r="BU49" s="72"/>
      <c r="BV49" s="72"/>
      <c r="BW49" s="72"/>
    </row>
    <row r="50" spans="1:75" ht="14.25" customHeight="1" x14ac:dyDescent="0.15">
      <c r="A50" s="74"/>
      <c r="B50" s="108" t="s">
        <v>292</v>
      </c>
      <c r="C50" s="108">
        <v>43549</v>
      </c>
      <c r="D50" s="110"/>
      <c r="E50" s="95">
        <f ca="1">IF(DATEDIF(C50,M$2,"m")&lt;1,"",IF(C50=0,"",IF(EDATE(C50,12)&lt;IF($D50&gt;0,$D50-1,M$2),EDATE(C50,DATEDIF(C50,IF($D50&gt;0,$D50-1,M$2+1),"y")*12),EDATE(C50,DATEDIF(C50,IF($D50&gt;0,$D50-1,M$2+1),"m")))))</f>
        <v>46106</v>
      </c>
      <c r="F50" s="93">
        <f ca="1">IF(E50="",0,IF(EDATE(C50,12)&lt;=E50,15+IF((YEAR(E50)-YEAR($C50))&gt;20,10,INT((YEAR(E50)-YEAR($C50)-1)/2)),0))</f>
        <v>18</v>
      </c>
      <c r="G50" s="112">
        <f ca="1">IF(E50="",0,IF(E50&gt;=EDATE(C50,12),IF(E50&lt;EDATE(C50,24),IF(C50&lt;SET!$J$20,0,MIN(DATEDIF(C50,E50,"m"),11)),0),IF(D50&gt;C50,IF(E50&lt;=EDATE(C50,12),MIN(DATEDIF(C50,D50+1,"m"),11),0),MIN(DATEDIF(C50,E50,"m"),11))))</f>
        <v>0</v>
      </c>
      <c r="H50" s="114">
        <v>0.5</v>
      </c>
      <c r="I50" s="99">
        <f>COUNTIF(P50:BW50,SET!$C$15)*SET!$C$16+COUNTIF(P50:BW50,SET!$D$15)*SET!$D$16+COUNTIF(P50:BW50,SET!E$15)*SET!$E$16+COUNTIF(P50:BW50,SET!$F$15)*SET!$F$16+COUNTIF(P50:BW50,SET!$G$15)*SET!$G$16+COUNTIF(P50:BW50,SET!$H$15)*SET!$H$16+COUNTIF(P50:BW50,SET!$I$15)*SET!$I$16+COUNTIF(P50:BW50,)*SET!$K$16+COUNTIF(P50:BW50,SET!$M$15)*SET!$M$16</f>
        <v>14</v>
      </c>
      <c r="J50" s="97">
        <f ca="1">F50+G50+H50-I50</f>
        <v>4.5</v>
      </c>
      <c r="K50" s="100">
        <f ca="1">IF(E50="","",IF(AND(D50&gt;C50,EDATE(IF(EDATE(C50,12)&lt;D50,C50,E50),12)&gt;D50),"퇴직정산",IF((E50-C50)&gt;=365,EDATE(E50,12),EDATE(C50,24))))</f>
        <v>46471</v>
      </c>
      <c r="L50" s="101">
        <f ca="1">IF(K50="퇴직정산",J50,IF((M$2-C50)&lt;365,"미확정",IF(M50="유예","유예",J50-M50)))</f>
        <v>4.5</v>
      </c>
      <c r="M50" s="103">
        <f ca="1">IF(C50=0,0,IF(K50="퇴직정산",0,IF(J50&lt;=0,0,IF(EDATE(C50,3)&gt;M$2,"유예",IF(SET!$J$3="없음",0,IF(SET!$J$3="전부",IF(E50&gt;=DATE(YEAR(SET!$I$11),MONTH(SET!$J$11),DAY(SET!$L$11)),MAX(0,F50-IF(I50&lt;(G50+H50),0,(I50-(G50+H50)))),0),IF(E50&gt;=DATE(YEAR(SET!$I$11),MONTH(SET!$J$11),DAY(SET!$L$11)),MAX(0,MIN(F50,SET!$L$3)-IF(I50&lt;(G50+H50),0,(I50-(G50+H50)))),0)))))))</f>
        <v>0</v>
      </c>
      <c r="N50" s="105" t="str">
        <f ca="1">IF(D50=0,IF(M50&gt;0,IF((E50-C50)&gt;=365,EDATE(E50,6),EDATE(K50,-6)),""),"")</f>
        <v/>
      </c>
      <c r="O50" s="106" t="str">
        <f ca="1">IF(D50=0,IF(M50&gt;0,IF((E50-C50)&gt;=365,EDATE(E50,10),EDATE(K50,-2)),""),"")</f>
        <v/>
      </c>
      <c r="P50" s="23" t="s">
        <v>24</v>
      </c>
      <c r="Q50" s="23" t="s">
        <v>24</v>
      </c>
      <c r="R50" s="23" t="s">
        <v>24</v>
      </c>
      <c r="S50" s="23" t="s">
        <v>24</v>
      </c>
      <c r="T50" s="23" t="s">
        <v>24</v>
      </c>
      <c r="U50" s="23" t="s">
        <v>24</v>
      </c>
      <c r="V50" s="23" t="s">
        <v>24</v>
      </c>
      <c r="W50" s="23" t="s">
        <v>24</v>
      </c>
      <c r="X50" s="23" t="s">
        <v>24</v>
      </c>
      <c r="Y50" s="23" t="s">
        <v>24</v>
      </c>
      <c r="Z50" s="23" t="s">
        <v>24</v>
      </c>
      <c r="AA50" s="23" t="s">
        <v>24</v>
      </c>
      <c r="AB50" s="23" t="s">
        <v>24</v>
      </c>
      <c r="AC50" s="23" t="s">
        <v>24</v>
      </c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</row>
    <row r="51" spans="1:75" ht="14.25" customHeight="1" thickBot="1" x14ac:dyDescent="0.2">
      <c r="A51" s="74"/>
      <c r="B51" s="109"/>
      <c r="C51" s="109"/>
      <c r="D51" s="111"/>
      <c r="E51" s="96"/>
      <c r="F51" s="94"/>
      <c r="G51" s="113"/>
      <c r="H51" s="115"/>
      <c r="I51" s="99"/>
      <c r="J51" s="98"/>
      <c r="K51" s="100"/>
      <c r="L51" s="102"/>
      <c r="M51" s="104"/>
      <c r="N51" s="105"/>
      <c r="O51" s="107"/>
      <c r="P51" s="72" t="s">
        <v>697</v>
      </c>
      <c r="Q51" s="72" t="s">
        <v>698</v>
      </c>
      <c r="R51" s="72" t="s">
        <v>738</v>
      </c>
      <c r="S51" s="72" t="s">
        <v>739</v>
      </c>
      <c r="T51" s="72" t="s">
        <v>699</v>
      </c>
      <c r="U51" s="72" t="s">
        <v>700</v>
      </c>
      <c r="V51" s="72" t="s">
        <v>701</v>
      </c>
      <c r="W51" s="72" t="s">
        <v>702</v>
      </c>
      <c r="X51" s="72" t="s">
        <v>771</v>
      </c>
      <c r="Y51" s="72" t="s">
        <v>762</v>
      </c>
      <c r="Z51" s="72" t="s">
        <v>772</v>
      </c>
      <c r="AA51" s="72" t="s">
        <v>773</v>
      </c>
      <c r="AB51" s="72" t="s">
        <v>779</v>
      </c>
      <c r="AC51" s="72" t="s">
        <v>780</v>
      </c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2"/>
      <c r="AQ51" s="72"/>
      <c r="AR51" s="72"/>
      <c r="AS51" s="72"/>
      <c r="AT51" s="72"/>
      <c r="AU51" s="72"/>
      <c r="AV51" s="72"/>
      <c r="AW51" s="72"/>
      <c r="AX51" s="72"/>
      <c r="AY51" s="72"/>
      <c r="AZ51" s="72"/>
      <c r="BA51" s="72"/>
      <c r="BB51" s="72"/>
      <c r="BC51" s="72"/>
      <c r="BD51" s="72"/>
      <c r="BE51" s="72"/>
      <c r="BF51" s="72"/>
      <c r="BG51" s="72"/>
      <c r="BH51" s="72"/>
      <c r="BI51" s="72"/>
      <c r="BJ51" s="72"/>
      <c r="BK51" s="72"/>
      <c r="BL51" s="72"/>
      <c r="BM51" s="72"/>
      <c r="BN51" s="72"/>
      <c r="BO51" s="72"/>
      <c r="BP51" s="72"/>
      <c r="BQ51" s="72"/>
      <c r="BR51" s="72"/>
      <c r="BS51" s="72"/>
      <c r="BT51" s="72"/>
      <c r="BU51" s="72"/>
      <c r="BV51" s="72"/>
      <c r="BW51" s="72"/>
    </row>
    <row r="52" spans="1:75" ht="14.25" customHeight="1" x14ac:dyDescent="0.15">
      <c r="A52" s="74"/>
      <c r="B52" s="108" t="s">
        <v>282</v>
      </c>
      <c r="C52" s="108">
        <v>43678</v>
      </c>
      <c r="D52" s="110"/>
      <c r="E52" s="95">
        <f ca="1">IF(DATEDIF(C52,M$2,"m")&lt;1,"",IF(C52=0,"",IF(EDATE(C52,12)&lt;IF($D52&gt;0,$D52-1,M$2),EDATE(C52,DATEDIF(C52,IF($D52&gt;0,$D52-1,M$2+1),"y")*12),EDATE(C52,DATEDIF(C52,IF($D52&gt;0,$D52-1,M$2+1),"m")))))</f>
        <v>45870</v>
      </c>
      <c r="F52" s="93">
        <f ca="1">IF(E52="",0,IF(EDATE(C52,12)&lt;=E52,15+IF((YEAR(E52)-YEAR($C52))&gt;20,10,INT((YEAR(E52)-YEAR($C52)-1)/2)),0))</f>
        <v>17</v>
      </c>
      <c r="G52" s="112">
        <f ca="1">IF(E52="",0,IF(E52&gt;=EDATE(C52,12),IF(E52&lt;EDATE(C52,24),IF(C52&lt;SET!$J$20,0,MIN(DATEDIF(C52,E52,"m"),11)),0),IF(D52&gt;C52,IF(E52&lt;=EDATE(C52,12),MIN(DATEDIF(C52,D52+1,"m"),11),0),MIN(DATEDIF(C52,E52,"m"),11))))</f>
        <v>0</v>
      </c>
      <c r="H52" s="114">
        <v>7.5</v>
      </c>
      <c r="I52" s="99">
        <f>COUNTIF(P52:BW52,SET!$C$15)*SET!$C$16+COUNTIF(P52:BW52,SET!$D$15)*SET!$D$16+COUNTIF(P52:BW52,SET!E$15)*SET!$E$16+COUNTIF(P52:BW52,SET!$F$15)*SET!$F$16+COUNTIF(P52:BW52,SET!$G$15)*SET!$G$16+COUNTIF(P52:BW52,SET!$H$15)*SET!$H$16+COUNTIF(P52:BW52,SET!$I$15)*SET!$I$16+COUNTIF(P52:BW52,)*SET!$K$16+COUNTIF(P52:BW52,SET!$M$15)*SET!$M$16</f>
        <v>20</v>
      </c>
      <c r="J52" s="97">
        <f ca="1">F52+G52+H52-I52</f>
        <v>4.5</v>
      </c>
      <c r="K52" s="100">
        <f ca="1">IF(E52="","",IF(AND(D52&gt;C52,EDATE(IF(EDATE(C52,12)&lt;D52,C52,E52),12)&gt;D52),"퇴직정산",IF((E52-C52)&gt;=365,EDATE(E52,12),EDATE(C52,24))))</f>
        <v>46235</v>
      </c>
      <c r="L52" s="101">
        <f ca="1">IF(K52="퇴직정산",J52,IF((M$2-C52)&lt;365,"미확정",IF(M52="유예","유예",J52-M52)))</f>
        <v>4.5</v>
      </c>
      <c r="M52" s="103">
        <f ca="1">IF(C52=0,0,IF(K52="퇴직정산",0,IF(J52&lt;=0,0,IF(EDATE(C52,3)&gt;M$2,"유예",IF(SET!$J$3="없음",0,IF(SET!$J$3="전부",IF(E52&gt;=DATE(YEAR(SET!$I$11),MONTH(SET!$J$11),DAY(SET!$L$11)),MAX(0,F52-IF(I52&lt;(G52+H52),0,(I52-(G52+H52)))),0),IF(E52&gt;=DATE(YEAR(SET!$I$11),MONTH(SET!$J$11),DAY(SET!$L$11)),MAX(0,MIN(F52,SET!$L$3)-IF(I52&lt;(G52+H52),0,(I52-(G52+H52)))),0)))))))</f>
        <v>0</v>
      </c>
      <c r="N52" s="105" t="str">
        <f ca="1">IF(D52=0,IF(M52&gt;0,IF((E52-C52)&gt;=365,EDATE(E52,6),EDATE(K52,-6)),""),"")</f>
        <v/>
      </c>
      <c r="O52" s="106" t="str">
        <f ca="1">IF(D52=0,IF(M52&gt;0,IF((E52-C52)&gt;=365,EDATE(E52,10),EDATE(K52,-2)),""),"")</f>
        <v/>
      </c>
      <c r="P52" s="23" t="s">
        <v>24</v>
      </c>
      <c r="Q52" s="23" t="s">
        <v>24</v>
      </c>
      <c r="R52" s="23" t="s">
        <v>24</v>
      </c>
      <c r="S52" s="23" t="s">
        <v>24</v>
      </c>
      <c r="T52" s="23" t="s">
        <v>24</v>
      </c>
      <c r="U52" s="23" t="s">
        <v>24</v>
      </c>
      <c r="V52" s="23" t="s">
        <v>24</v>
      </c>
      <c r="W52" s="23" t="s">
        <v>24</v>
      </c>
      <c r="X52" s="23" t="s">
        <v>24</v>
      </c>
      <c r="Y52" s="23" t="s">
        <v>24</v>
      </c>
      <c r="Z52" s="23" t="s">
        <v>24</v>
      </c>
      <c r="AA52" s="23" t="s">
        <v>24</v>
      </c>
      <c r="AB52" s="23" t="s">
        <v>24</v>
      </c>
      <c r="AC52" s="23" t="s">
        <v>24</v>
      </c>
      <c r="AD52" s="23" t="s">
        <v>24</v>
      </c>
      <c r="AE52" s="23" t="s">
        <v>24</v>
      </c>
      <c r="AF52" s="23" t="s">
        <v>24</v>
      </c>
      <c r="AG52" s="23" t="s">
        <v>24</v>
      </c>
      <c r="AH52" s="23" t="s">
        <v>24</v>
      </c>
      <c r="AI52" s="23" t="s">
        <v>24</v>
      </c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</row>
    <row r="53" spans="1:75" ht="14.25" customHeight="1" thickBot="1" x14ac:dyDescent="0.2">
      <c r="A53" s="74"/>
      <c r="B53" s="109"/>
      <c r="C53" s="109"/>
      <c r="D53" s="111"/>
      <c r="E53" s="96"/>
      <c r="F53" s="94"/>
      <c r="G53" s="113"/>
      <c r="H53" s="115"/>
      <c r="I53" s="99"/>
      <c r="J53" s="98"/>
      <c r="K53" s="100"/>
      <c r="L53" s="102"/>
      <c r="M53" s="104"/>
      <c r="N53" s="105"/>
      <c r="O53" s="107"/>
      <c r="P53" s="72">
        <v>45848</v>
      </c>
      <c r="Q53" s="72">
        <v>45849</v>
      </c>
      <c r="R53" s="72">
        <v>45850</v>
      </c>
      <c r="S53" s="72">
        <v>45851</v>
      </c>
      <c r="T53" s="72">
        <v>45890</v>
      </c>
      <c r="U53" s="72">
        <v>45891</v>
      </c>
      <c r="V53" s="72">
        <v>45904</v>
      </c>
      <c r="W53" s="72">
        <v>45906</v>
      </c>
      <c r="X53" s="72">
        <v>45907</v>
      </c>
      <c r="Y53" s="72">
        <v>45966</v>
      </c>
      <c r="Z53" s="72">
        <v>45967</v>
      </c>
      <c r="AA53" s="72">
        <v>45968</v>
      </c>
      <c r="AB53" s="72">
        <v>45969</v>
      </c>
      <c r="AC53" s="72" t="s">
        <v>582</v>
      </c>
      <c r="AD53" s="72" t="s">
        <v>591</v>
      </c>
      <c r="AE53" s="72" t="s">
        <v>622</v>
      </c>
      <c r="AF53" s="72" t="s">
        <v>623</v>
      </c>
      <c r="AG53" s="72" t="s">
        <v>766</v>
      </c>
      <c r="AH53" s="72" t="s">
        <v>774</v>
      </c>
      <c r="AI53" s="72" t="s">
        <v>775</v>
      </c>
      <c r="AJ53" s="72"/>
      <c r="AK53" s="72"/>
      <c r="AL53" s="72"/>
      <c r="AM53" s="72"/>
      <c r="AN53" s="72"/>
      <c r="AO53" s="72"/>
      <c r="AP53" s="72"/>
      <c r="AQ53" s="72"/>
      <c r="AR53" s="72"/>
      <c r="AS53" s="72"/>
      <c r="AT53" s="72"/>
      <c r="AU53" s="72"/>
      <c r="AV53" s="72"/>
      <c r="AW53" s="72"/>
      <c r="AX53" s="72"/>
      <c r="AY53" s="72"/>
      <c r="AZ53" s="72"/>
      <c r="BA53" s="72"/>
      <c r="BB53" s="72"/>
      <c r="BC53" s="72"/>
      <c r="BD53" s="72"/>
      <c r="BE53" s="72"/>
      <c r="BF53" s="72"/>
      <c r="BG53" s="72"/>
      <c r="BH53" s="72"/>
      <c r="BI53" s="72"/>
      <c r="BJ53" s="72"/>
      <c r="BK53" s="72"/>
      <c r="BL53" s="72"/>
      <c r="BM53" s="72"/>
      <c r="BN53" s="72"/>
      <c r="BO53" s="72"/>
      <c r="BP53" s="72"/>
      <c r="BQ53" s="72"/>
      <c r="BR53" s="72"/>
      <c r="BS53" s="72"/>
      <c r="BT53" s="72"/>
      <c r="BU53" s="72"/>
      <c r="BV53" s="72"/>
      <c r="BW53" s="72"/>
    </row>
    <row r="54" spans="1:75" ht="14.25" customHeight="1" x14ac:dyDescent="0.15">
      <c r="A54" s="74"/>
      <c r="B54" s="108" t="s">
        <v>347</v>
      </c>
      <c r="C54" s="108">
        <v>44277</v>
      </c>
      <c r="D54" s="110"/>
      <c r="E54" s="95">
        <f ca="1">IF(DATEDIF(C54,M$2,"m")&lt;1,"",IF(C54=0,"",IF(EDATE(C54,12)&lt;IF($D54&gt;0,$D54-1,M$2),EDATE(C54,DATEDIF(C54,IF($D54&gt;0,$D54-1,M$2+1),"y")*12),EDATE(C54,DATEDIF(C54,IF($D54&gt;0,$D54-1,M$2+1),"m")))))</f>
        <v>46103</v>
      </c>
      <c r="F54" s="93">
        <f ca="1">IF(E54="",0,IF(EDATE(C54,12)&lt;=E54,15+IF((YEAR(E54)-YEAR($C54))&gt;20,10,INT((YEAR(E54)-YEAR($C54)-1)/2)),0))</f>
        <v>17</v>
      </c>
      <c r="G54" s="112">
        <f ca="1">IF(E54="",0,IF(E54&gt;=EDATE(C54,12),IF(E54&lt;EDATE(C54,24),IF(C54&lt;SET!$J$20,0,MIN(DATEDIF(C54,E54,"m"),11)),0),IF(D54&gt;C54,IF(E54&lt;=EDATE(C54,12),MIN(DATEDIF(C54,D54+1,"m"),11),0),MIN(DATEDIF(C54,E54,"m"),11))))</f>
        <v>0</v>
      </c>
      <c r="H54" s="114">
        <v>3</v>
      </c>
      <c r="I54" s="99">
        <f>COUNTIF(P54:BW54,SET!$C$15)*SET!$C$16+COUNTIF(P54:BW54,SET!$D$15)*SET!$D$16+COUNTIF(P54:BW54,SET!E$15)*SET!$E$16+COUNTIF(P54:BW54,SET!$F$15)*SET!$F$16+COUNTIF(P54:BW54,SET!$G$15)*SET!$G$16+COUNTIF(P54:BW54,SET!$H$15)*SET!$H$16+COUNTIF(P54:BW54,SET!$I$15)*SET!$I$16+COUNTIF(P54:BW54,)*SET!$K$16+COUNTIF(P54:BW54,SET!$M$15)*SET!$M$16</f>
        <v>2</v>
      </c>
      <c r="J54" s="97">
        <f ca="1">F54+G54+H54-I54</f>
        <v>18</v>
      </c>
      <c r="K54" s="100">
        <f ca="1">IF(E54="","",IF(AND(D54&gt;C54,EDATE(IF(EDATE(C54,12)&lt;D54,C54,E54),12)&gt;D54),"퇴직정산",IF((E54-C54)&gt;=365,EDATE(E54,12),EDATE(C54,24))))</f>
        <v>46468</v>
      </c>
      <c r="L54" s="101">
        <f ca="1">IF(K54="퇴직정산",J54,IF((M$2-C54)&lt;365,"미확정",IF(M54="유예","유예",J54-M54)))</f>
        <v>11</v>
      </c>
      <c r="M54" s="103">
        <f ca="1">IF(C54=0,0,IF(K54="퇴직정산",0,IF(J54&lt;=0,0,IF(EDATE(C54,3)&gt;M$2,"유예",IF(SET!$J$3="없음",0,IF(SET!$J$3="전부",IF(E54&gt;=DATE(YEAR(SET!$I$11),MONTH(SET!$J$11),DAY(SET!$L$11)),MAX(0,F54-IF(I54&lt;(G54+H54),0,(I54-(G54+H54)))),0),IF(E54&gt;=DATE(YEAR(SET!$I$11),MONTH(SET!$J$11),DAY(SET!$L$11)),MAX(0,MIN(F54,SET!$L$3)-IF(I54&lt;(G54+H54),0,(I54-(G54+H54)))),0)))))))</f>
        <v>7</v>
      </c>
      <c r="N54" s="105">
        <f ca="1">IF(D54=0,IF(M54&gt;0,IF((E54-C54)&gt;=365,EDATE(E54,6),EDATE(K54,-6)),""),"")</f>
        <v>46287</v>
      </c>
      <c r="O54" s="106">
        <f ca="1">IF(D54=0,IF(M54&gt;0,IF((E54-C54)&gt;=365,EDATE(E54,10),EDATE(K54,-2)),""),"")</f>
        <v>46409</v>
      </c>
      <c r="P54" s="23" t="s">
        <v>24</v>
      </c>
      <c r="Q54" s="23" t="s">
        <v>24</v>
      </c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</row>
    <row r="55" spans="1:75" ht="14.25" customHeight="1" thickBot="1" x14ac:dyDescent="0.2">
      <c r="A55" s="74"/>
      <c r="B55" s="109"/>
      <c r="C55" s="109"/>
      <c r="D55" s="111"/>
      <c r="E55" s="96"/>
      <c r="F55" s="94"/>
      <c r="G55" s="113"/>
      <c r="H55" s="115"/>
      <c r="I55" s="99"/>
      <c r="J55" s="98"/>
      <c r="K55" s="100"/>
      <c r="L55" s="102"/>
      <c r="M55" s="104"/>
      <c r="N55" s="105"/>
      <c r="O55" s="107"/>
      <c r="P55" s="72" t="s">
        <v>766</v>
      </c>
      <c r="Q55" s="72" t="s">
        <v>774</v>
      </c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2"/>
      <c r="AQ55" s="72"/>
      <c r="AR55" s="72"/>
      <c r="AS55" s="72"/>
      <c r="AT55" s="72"/>
      <c r="AU55" s="72"/>
      <c r="AV55" s="72"/>
      <c r="AW55" s="72"/>
      <c r="AX55" s="72"/>
      <c r="AY55" s="72"/>
      <c r="AZ55" s="72"/>
      <c r="BA55" s="72"/>
      <c r="BB55" s="72"/>
      <c r="BC55" s="72"/>
      <c r="BD55" s="72"/>
      <c r="BE55" s="72"/>
      <c r="BF55" s="72"/>
      <c r="BG55" s="72"/>
      <c r="BH55" s="72"/>
      <c r="BI55" s="72"/>
      <c r="BJ55" s="72"/>
      <c r="BK55" s="72"/>
      <c r="BL55" s="72"/>
      <c r="BM55" s="72"/>
      <c r="BN55" s="72"/>
      <c r="BO55" s="72"/>
      <c r="BP55" s="72"/>
      <c r="BQ55" s="72"/>
      <c r="BR55" s="72"/>
      <c r="BS55" s="72"/>
      <c r="BT55" s="72"/>
      <c r="BU55" s="72"/>
      <c r="BV55" s="72"/>
      <c r="BW55" s="72"/>
    </row>
    <row r="56" spans="1:75" ht="14.25" customHeight="1" x14ac:dyDescent="0.15">
      <c r="A56" s="74"/>
      <c r="B56" s="108" t="s">
        <v>377</v>
      </c>
      <c r="C56" s="108">
        <v>45600</v>
      </c>
      <c r="D56" s="110"/>
      <c r="E56" s="95">
        <f ca="1">IF(DATEDIF(C56,M$2,"m")&lt;1,"",IF(C56=0,"",IF(EDATE(C56,12)&lt;IF($D56&gt;0,$D56-1,M$2),EDATE(C56,DATEDIF(C56,IF($D56&gt;0,$D56-1,M$2+1),"y")*12),EDATE(C56,DATEDIF(C56,IF($D56&gt;0,$D56-1,M$2+1),"m")))))</f>
        <v>45965</v>
      </c>
      <c r="F56" s="93">
        <f ca="1">IF(E56="",0,IF(EDATE(C56,12)&lt;=E56,15+IF((YEAR(E56)-YEAR($C56))&gt;20,10,INT((YEAR(E56)-YEAR($C56)-1)/2)),0))</f>
        <v>15</v>
      </c>
      <c r="G56" s="112">
        <f ca="1">IF(E56="",0,IF(E56&gt;=EDATE(C56,12),IF(E56&lt;EDATE(C56,24),IF(C56&lt;SET!$J$20,0,MIN(DATEDIF(C56,E56,"m"),11)),0),IF(D56&gt;C56,IF(E56&lt;=EDATE(C56,12),MIN(DATEDIF(C56,D56+1,"m"),11),0),MIN(DATEDIF(C56,E56,"m"),11))))</f>
        <v>11</v>
      </c>
      <c r="H56" s="114"/>
      <c r="I56" s="99">
        <f>COUNTIF(P56:BW56,SET!$C$15)*SET!$C$16+COUNTIF(P56:BW56,SET!$D$15)*SET!$D$16+COUNTIF(P56:BW56,SET!E$15)*SET!$E$16+COUNTIF(P56:BW56,SET!$F$15)*SET!$F$16+COUNTIF(P56:BW56,SET!$G$15)*SET!$G$16+COUNTIF(P56:BW56,SET!$H$15)*SET!$H$16+COUNTIF(P56:BW56,SET!$I$15)*SET!$I$16+COUNTIF(P56:BW56,)*SET!$K$16+COUNTIF(P56:BW56,SET!$M$15)*SET!$M$16</f>
        <v>19</v>
      </c>
      <c r="J56" s="97">
        <f ca="1">F56+G56+H56-I56</f>
        <v>7</v>
      </c>
      <c r="K56" s="100">
        <f ca="1">IF(E56="","",IF(AND(D56&gt;C56,EDATE(IF(EDATE(C56,12)&lt;D56,C56,E56),12)&gt;D56),"퇴직정산",IF((E56-C56)&gt;=365,EDATE(E56,12),EDATE(C56,24))))</f>
        <v>46330</v>
      </c>
      <c r="L56" s="101">
        <f ca="1">IF(K56="퇴직정산",J56,IF((M$2-C56)&lt;365,"미확정",IF(M56="유예","유예",J56-M56)))</f>
        <v>7</v>
      </c>
      <c r="M56" s="103">
        <f ca="1">IF(C56=0,0,IF(K56="퇴직정산",0,IF(J56&lt;=0,0,IF(EDATE(C56,3)&gt;M$2,"유예",IF(SET!$J$3="없음",0,IF(SET!$J$3="전부",IF(E56&gt;=DATE(YEAR(SET!$I$11),MONTH(SET!$J$11),DAY(SET!$L$11)),MAX(0,F56-IF(I56&lt;(G56+H56),0,(I56-(G56+H56)))),0),IF(E56&gt;=DATE(YEAR(SET!$I$11),MONTH(SET!$J$11),DAY(SET!$L$11)),MAX(0,MIN(F56,SET!$L$3)-IF(I56&lt;(G56+H56),0,(I56-(G56+H56)))),0)))))))</f>
        <v>0</v>
      </c>
      <c r="N56" s="105" t="str">
        <f ca="1">IF(D56=0,IF(M56&gt;0,IF((E56-C56)&gt;=365,EDATE(E56,6),EDATE(K56,-6)),""),"")</f>
        <v/>
      </c>
      <c r="O56" s="106" t="str">
        <f ca="1">IF(D56=0,IF(M56&gt;0,IF((E56-C56)&gt;=365,EDATE(E56,10),EDATE(K56,-2)),""),"")</f>
        <v/>
      </c>
      <c r="P56" s="23" t="s">
        <v>24</v>
      </c>
      <c r="Q56" s="23" t="s">
        <v>24</v>
      </c>
      <c r="R56" s="23" t="s">
        <v>24</v>
      </c>
      <c r="S56" s="23" t="s">
        <v>24</v>
      </c>
      <c r="T56" s="23" t="s">
        <v>24</v>
      </c>
      <c r="U56" s="23" t="s">
        <v>24</v>
      </c>
      <c r="V56" s="23" t="s">
        <v>24</v>
      </c>
      <c r="W56" s="23" t="s">
        <v>24</v>
      </c>
      <c r="X56" s="23" t="s">
        <v>24</v>
      </c>
      <c r="Y56" s="23" t="s">
        <v>24</v>
      </c>
      <c r="Z56" s="23" t="s">
        <v>24</v>
      </c>
      <c r="AA56" s="23" t="s">
        <v>24</v>
      </c>
      <c r="AB56" s="23" t="s">
        <v>24</v>
      </c>
      <c r="AC56" s="23" t="s">
        <v>24</v>
      </c>
      <c r="AD56" s="23" t="s">
        <v>24</v>
      </c>
      <c r="AE56" s="23" t="s">
        <v>24</v>
      </c>
      <c r="AF56" s="23" t="s">
        <v>24</v>
      </c>
      <c r="AG56" s="23" t="s">
        <v>24</v>
      </c>
      <c r="AH56" s="23" t="s">
        <v>24</v>
      </c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</row>
    <row r="57" spans="1:75" ht="14.25" customHeight="1" thickBot="1" x14ac:dyDescent="0.2">
      <c r="A57" s="74"/>
      <c r="B57" s="109"/>
      <c r="C57" s="109"/>
      <c r="D57" s="111"/>
      <c r="E57" s="96"/>
      <c r="F57" s="94"/>
      <c r="G57" s="113"/>
      <c r="H57" s="115"/>
      <c r="I57" s="99"/>
      <c r="J57" s="98"/>
      <c r="K57" s="100"/>
      <c r="L57" s="102"/>
      <c r="M57" s="104"/>
      <c r="N57" s="105"/>
      <c r="O57" s="107"/>
      <c r="P57" s="72">
        <v>45632</v>
      </c>
      <c r="Q57" s="72">
        <v>45700</v>
      </c>
      <c r="R57" s="72">
        <v>45716</v>
      </c>
      <c r="S57" s="72">
        <v>45717</v>
      </c>
      <c r="T57" s="72">
        <v>45719</v>
      </c>
      <c r="U57" s="72">
        <v>45766</v>
      </c>
      <c r="V57" s="72">
        <v>45777</v>
      </c>
      <c r="W57" s="72">
        <v>45841</v>
      </c>
      <c r="X57" s="72">
        <v>45842</v>
      </c>
      <c r="Y57" s="72">
        <v>45868</v>
      </c>
      <c r="Z57" s="72">
        <v>45907</v>
      </c>
      <c r="AA57" s="72">
        <v>45908</v>
      </c>
      <c r="AB57" s="72" t="s">
        <v>594</v>
      </c>
      <c r="AC57" s="72" t="s">
        <v>597</v>
      </c>
      <c r="AD57" s="72" t="s">
        <v>619</v>
      </c>
      <c r="AE57" s="72" t="s">
        <v>763</v>
      </c>
      <c r="AF57" s="72" t="s">
        <v>778</v>
      </c>
      <c r="AG57" s="72" t="s">
        <v>781</v>
      </c>
      <c r="AH57" s="72" t="s">
        <v>774</v>
      </c>
      <c r="AI57" s="72"/>
      <c r="AJ57" s="72"/>
      <c r="AK57" s="72"/>
      <c r="AL57" s="72"/>
      <c r="AM57" s="72"/>
      <c r="AN57" s="72"/>
      <c r="AO57" s="72"/>
      <c r="AP57" s="72"/>
      <c r="AQ57" s="72"/>
      <c r="AR57" s="72"/>
      <c r="AS57" s="72"/>
      <c r="AT57" s="72"/>
      <c r="AU57" s="72"/>
      <c r="AV57" s="72"/>
      <c r="AW57" s="72"/>
      <c r="AX57" s="72"/>
      <c r="AY57" s="72"/>
      <c r="AZ57" s="72"/>
      <c r="BA57" s="72"/>
      <c r="BB57" s="72"/>
      <c r="BC57" s="72"/>
      <c r="BD57" s="72"/>
      <c r="BE57" s="72"/>
      <c r="BF57" s="72"/>
      <c r="BG57" s="72"/>
      <c r="BH57" s="72"/>
      <c r="BI57" s="72"/>
      <c r="BJ57" s="72"/>
      <c r="BK57" s="72"/>
      <c r="BL57" s="72"/>
      <c r="BM57" s="72"/>
      <c r="BN57" s="72"/>
      <c r="BO57" s="72"/>
      <c r="BP57" s="72"/>
      <c r="BQ57" s="72"/>
      <c r="BR57" s="72"/>
      <c r="BS57" s="72"/>
      <c r="BT57" s="72"/>
      <c r="BU57" s="72"/>
      <c r="BV57" s="72"/>
      <c r="BW57" s="72"/>
    </row>
    <row r="58" spans="1:75" ht="14.25" customHeight="1" x14ac:dyDescent="0.15">
      <c r="A58" s="74"/>
      <c r="B58" s="108" t="s">
        <v>328</v>
      </c>
      <c r="C58" s="108">
        <v>44447</v>
      </c>
      <c r="D58" s="110"/>
      <c r="E58" s="95">
        <f ca="1">IF(DATEDIF(C58,M$2,"m")&lt;1,"",IF(C58=0,"",IF(EDATE(C58,12)&lt;IF($D58&gt;0,$D58-1,M$2),EDATE(C58,DATEDIF(C58,IF($D58&gt;0,$D58-1,M$2+1),"y")*12),EDATE(C58,DATEDIF(C58,IF($D58&gt;0,$D58-1,M$2+1),"m")))))</f>
        <v>45908</v>
      </c>
      <c r="F58" s="93">
        <f ca="1">IF(E58="",0,IF(EDATE(C58,12)&lt;=E58,15+IF((YEAR(E58)-YEAR($C58))&gt;20,10,INT((YEAR(E58)-YEAR($C58)-1)/2)),0))</f>
        <v>16</v>
      </c>
      <c r="G58" s="112">
        <f ca="1">IF(E58="",0,IF(E58&gt;=EDATE(C58,12),IF(E58&lt;EDATE(C58,24),IF(C58&lt;SET!$J$20,0,MIN(DATEDIF(C58,E58,"m"),11)),0),IF(D58&gt;C58,IF(E58&lt;=EDATE(C58,12),MIN(DATEDIF(C58,D58+1,"m"),11),0),MIN(DATEDIF(C58,E58,"m"),11))))</f>
        <v>0</v>
      </c>
      <c r="H58" s="114">
        <v>7</v>
      </c>
      <c r="I58" s="99">
        <f>COUNTIF(P58:BW58,SET!$C$15)*SET!$C$16+COUNTIF(P58:BW58,SET!$D$15)*SET!$D$16+COUNTIF(P58:BW58,SET!E$15)*SET!$E$16+COUNTIF(P58:BW58,SET!$F$15)*SET!$F$16+COUNTIF(P58:BW58,SET!$G$15)*SET!$G$16+COUNTIF(P58:BW58,SET!$H$15)*SET!$H$16+COUNTIF(P58:BW58,SET!$I$15)*SET!$I$16+COUNTIF(P58:BW58,)*SET!$K$16+COUNTIF(P58:BW58,SET!$M$15)*SET!$M$16</f>
        <v>15</v>
      </c>
      <c r="J58" s="97">
        <f ca="1">F58+G58+H58-I58</f>
        <v>8</v>
      </c>
      <c r="K58" s="100">
        <f ca="1">IF(E58="","",IF(AND(D58&gt;C58,EDATE(IF(EDATE(C58,12)&lt;D58,C58,E58),12)&gt;D58),"퇴직정산",IF((E58-C58)&gt;=365,EDATE(E58,12),EDATE(C58,24))))</f>
        <v>46273</v>
      </c>
      <c r="L58" s="101">
        <f ca="1">IF(K58="퇴직정산",J58,IF((M$2-C58)&lt;365,"미확정",IF(M58="유예","유예",J58-M58)))</f>
        <v>8</v>
      </c>
      <c r="M58" s="103">
        <f ca="1">IF(C58=0,0,IF(K58="퇴직정산",0,IF(J58&lt;=0,0,IF(EDATE(C58,3)&gt;M$2,"유예",IF(SET!$J$3="없음",0,IF(SET!$J$3="전부",IF(E58&gt;=DATE(YEAR(SET!$I$11),MONTH(SET!$J$11),DAY(SET!$L$11)),MAX(0,F58-IF(I58&lt;(G58+H58),0,(I58-(G58+H58)))),0),IF(E58&gt;=DATE(YEAR(SET!$I$11),MONTH(SET!$J$11),DAY(SET!$L$11)),MAX(0,MIN(F58,SET!$L$3)-IF(I58&lt;(G58+H58),0,(I58-(G58+H58)))),0)))))))</f>
        <v>0</v>
      </c>
      <c r="N58" s="105" t="str">
        <f ca="1">IF(D58=0,IF(M58&gt;0,IF((E58-C58)&gt;=365,EDATE(E58,6),EDATE(K58,-6)),""),"")</f>
        <v/>
      </c>
      <c r="O58" s="106" t="str">
        <f ca="1">IF(D58=0,IF(M58&gt;0,IF((E58-C58)&gt;=365,EDATE(E58,10),EDATE(K58,-2)),""),"")</f>
        <v/>
      </c>
      <c r="P58" s="23" t="s">
        <v>24</v>
      </c>
      <c r="Q58" s="23" t="s">
        <v>24</v>
      </c>
      <c r="R58" s="23" t="s">
        <v>24</v>
      </c>
      <c r="S58" s="23" t="s">
        <v>24</v>
      </c>
      <c r="T58" s="23" t="s">
        <v>24</v>
      </c>
      <c r="U58" s="23" t="s">
        <v>24</v>
      </c>
      <c r="V58" s="23" t="s">
        <v>24</v>
      </c>
      <c r="W58" s="23" t="s">
        <v>24</v>
      </c>
      <c r="X58" s="23" t="s">
        <v>24</v>
      </c>
      <c r="Y58" s="23" t="s">
        <v>24</v>
      </c>
      <c r="Z58" s="23" t="s">
        <v>24</v>
      </c>
      <c r="AA58" s="23" t="s">
        <v>24</v>
      </c>
      <c r="AB58" s="23" t="s">
        <v>24</v>
      </c>
      <c r="AC58" s="23" t="s">
        <v>24</v>
      </c>
      <c r="AD58" s="23" t="s">
        <v>24</v>
      </c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</row>
    <row r="59" spans="1:75" ht="14.25" customHeight="1" thickBot="1" x14ac:dyDescent="0.2">
      <c r="A59" s="74"/>
      <c r="B59" s="109"/>
      <c r="C59" s="109"/>
      <c r="D59" s="111"/>
      <c r="E59" s="96"/>
      <c r="F59" s="94"/>
      <c r="G59" s="113"/>
      <c r="H59" s="115"/>
      <c r="I59" s="99"/>
      <c r="J59" s="98"/>
      <c r="K59" s="100"/>
      <c r="L59" s="102"/>
      <c r="M59" s="104"/>
      <c r="N59" s="105"/>
      <c r="O59" s="107"/>
      <c r="P59" s="72">
        <v>45878</v>
      </c>
      <c r="Q59" s="72">
        <v>45891</v>
      </c>
      <c r="R59" s="72">
        <v>45908</v>
      </c>
      <c r="S59" s="72">
        <v>45913</v>
      </c>
      <c r="T59" s="72">
        <v>45914</v>
      </c>
      <c r="U59" s="72">
        <v>45966</v>
      </c>
      <c r="V59" s="72">
        <v>45967</v>
      </c>
      <c r="W59" s="72" t="s">
        <v>591</v>
      </c>
      <c r="X59" s="72" t="s">
        <v>598</v>
      </c>
      <c r="Y59" s="72" t="s">
        <v>619</v>
      </c>
      <c r="Z59" s="72" t="s">
        <v>620</v>
      </c>
      <c r="AA59" s="72" t="s">
        <v>618</v>
      </c>
      <c r="AB59" s="72" t="s">
        <v>766</v>
      </c>
      <c r="AC59" s="72" t="s">
        <v>767</v>
      </c>
      <c r="AD59" s="72" t="s">
        <v>768</v>
      </c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2"/>
      <c r="AQ59" s="72"/>
      <c r="AR59" s="72"/>
      <c r="AS59" s="72"/>
      <c r="AT59" s="72"/>
      <c r="AU59" s="72"/>
      <c r="AV59" s="72"/>
      <c r="AW59" s="72"/>
      <c r="AX59" s="72"/>
      <c r="AY59" s="72"/>
      <c r="AZ59" s="72"/>
      <c r="BA59" s="72"/>
      <c r="BB59" s="72"/>
      <c r="BC59" s="72"/>
      <c r="BD59" s="72"/>
      <c r="BE59" s="72"/>
      <c r="BF59" s="72"/>
      <c r="BG59" s="72"/>
      <c r="BH59" s="72"/>
      <c r="BI59" s="72"/>
      <c r="BJ59" s="72"/>
      <c r="BK59" s="72"/>
      <c r="BL59" s="72"/>
      <c r="BM59" s="72"/>
      <c r="BN59" s="72"/>
      <c r="BO59" s="72"/>
      <c r="BP59" s="72"/>
      <c r="BQ59" s="72"/>
      <c r="BR59" s="72"/>
      <c r="BS59" s="72"/>
      <c r="BT59" s="72"/>
      <c r="BU59" s="72"/>
      <c r="BV59" s="72"/>
      <c r="BW59" s="72"/>
    </row>
    <row r="60" spans="1:75" ht="14.25" customHeight="1" x14ac:dyDescent="0.15">
      <c r="A60" s="74"/>
      <c r="B60" s="108" t="s">
        <v>330</v>
      </c>
      <c r="C60" s="108">
        <v>44595</v>
      </c>
      <c r="D60" s="110"/>
      <c r="E60" s="95">
        <f ca="1">IF(DATEDIF(C60,M$2,"m")&lt;1,"",IF(C60=0,"",IF(EDATE(C60,12)&lt;IF($D60&gt;0,$D60-1,M$2),EDATE(C60,DATEDIF(C60,IF($D60&gt;0,$D60-1,M$2+1),"y")*12),EDATE(C60,DATEDIF(C60,IF($D60&gt;0,$D60-1,M$2+1),"m")))))</f>
        <v>46056</v>
      </c>
      <c r="F60" s="93">
        <f ca="1">IF(E60="",0,IF(EDATE(C60,12)&lt;=E60,15+IF((YEAR(E60)-YEAR($C60))&gt;20,10,INT((YEAR(E60)-YEAR($C60)-1)/2)),0))</f>
        <v>16</v>
      </c>
      <c r="G60" s="112">
        <f ca="1">IF(E60="",0,IF(E60&gt;=EDATE(C60,12),IF(E60&lt;EDATE(C60,24),IF(C60&lt;SET!$J$20,0,MIN(DATEDIF(C60,E60,"m"),11)),0),IF(D60&gt;C60,IF(E60&lt;=EDATE(C60,12),MIN(DATEDIF(C60,D60+1,"m"),11),0),MIN(DATEDIF(C60,E60,"m"),11))))</f>
        <v>0</v>
      </c>
      <c r="H60" s="114">
        <v>9.5</v>
      </c>
      <c r="I60" s="99">
        <f>COUNTIF(P60:BW60,SET!$C$15)*SET!$C$16+COUNTIF(P60:BW60,SET!$D$15)*SET!$D$16+COUNTIF(P60:BW60,SET!E$15)*SET!$E$16+COUNTIF(P60:BW60,SET!$F$15)*SET!$F$16+COUNTIF(P60:BW60,SET!$G$15)*SET!$G$16+COUNTIF(P60:BW60,SET!$H$15)*SET!$H$16+COUNTIF(P60:BW60,SET!$I$15)*SET!$I$16+COUNTIF(P60:BW60,)*SET!$K$16+COUNTIF(P60:BW60,SET!$M$15)*SET!$M$16</f>
        <v>6</v>
      </c>
      <c r="J60" s="97">
        <f ca="1">F60+G60+H60-I60</f>
        <v>19.5</v>
      </c>
      <c r="K60" s="100">
        <f ca="1">IF(E60="","",IF(AND(D60&gt;C60,EDATE(IF(EDATE(C60,12)&lt;D60,C60,E60),12)&gt;D60),"퇴직정산",IF((E60-C60)&gt;=365,EDATE(E60,12),EDATE(C60,24))))</f>
        <v>46421</v>
      </c>
      <c r="L60" s="101">
        <f ca="1">IF(K60="퇴직정산",J60,IF((M$2-C60)&lt;365,"미확정",IF(M60="유예","유예",J60-M60)))</f>
        <v>12.5</v>
      </c>
      <c r="M60" s="103">
        <f ca="1">IF(C60=0,0,IF(K60="퇴직정산",0,IF(J60&lt;=0,0,IF(EDATE(C60,3)&gt;M$2,"유예",IF(SET!$J$3="없음",0,IF(SET!$J$3="전부",IF(E60&gt;=DATE(YEAR(SET!$I$11),MONTH(SET!$J$11),DAY(SET!$L$11)),MAX(0,F60-IF(I60&lt;(G60+H60),0,(I60-(G60+H60)))),0),IF(E60&gt;=DATE(YEAR(SET!$I$11),MONTH(SET!$J$11),DAY(SET!$L$11)),MAX(0,MIN(F60,SET!$L$3)-IF(I60&lt;(G60+H60),0,(I60-(G60+H60)))),0)))))))</f>
        <v>7</v>
      </c>
      <c r="N60" s="105">
        <f ca="1">IF(D60=0,IF(M60&gt;0,IF((E60-C60)&gt;=365,EDATE(E60,6),EDATE(K60,-6)),""),"")</f>
        <v>46237</v>
      </c>
      <c r="O60" s="106">
        <f ca="1">IF(D60=0,IF(M60&gt;0,IF((E60-C60)&gt;=365,EDATE(E60,10),EDATE(K60,-2)),""),"")</f>
        <v>46359</v>
      </c>
      <c r="P60" s="23" t="s">
        <v>24</v>
      </c>
      <c r="Q60" s="23" t="s">
        <v>24</v>
      </c>
      <c r="R60" s="23" t="s">
        <v>24</v>
      </c>
      <c r="S60" s="23" t="s">
        <v>24</v>
      </c>
      <c r="T60" s="23" t="s">
        <v>24</v>
      </c>
      <c r="U60" s="23" t="s">
        <v>24</v>
      </c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</row>
    <row r="61" spans="1:75" ht="14.25" customHeight="1" thickBot="1" x14ac:dyDescent="0.2">
      <c r="A61" s="74"/>
      <c r="B61" s="109"/>
      <c r="C61" s="109"/>
      <c r="D61" s="111"/>
      <c r="E61" s="96"/>
      <c r="F61" s="94"/>
      <c r="G61" s="113"/>
      <c r="H61" s="115"/>
      <c r="I61" s="99"/>
      <c r="J61" s="98"/>
      <c r="K61" s="100"/>
      <c r="L61" s="102"/>
      <c r="M61" s="104"/>
      <c r="N61" s="105"/>
      <c r="O61" s="107"/>
      <c r="P61" s="72" t="s">
        <v>621</v>
      </c>
      <c r="Q61" s="72" t="s">
        <v>712</v>
      </c>
      <c r="R61" s="72" t="s">
        <v>764</v>
      </c>
      <c r="S61" s="72" t="s">
        <v>765</v>
      </c>
      <c r="T61" s="72" t="s">
        <v>769</v>
      </c>
      <c r="U61" s="72" t="s">
        <v>770</v>
      </c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2"/>
      <c r="AQ61" s="72"/>
      <c r="AR61" s="72"/>
      <c r="AS61" s="72"/>
      <c r="AT61" s="72"/>
      <c r="AU61" s="72"/>
      <c r="AV61" s="72"/>
      <c r="AW61" s="72"/>
      <c r="AX61" s="72"/>
      <c r="AY61" s="72"/>
      <c r="AZ61" s="72"/>
      <c r="BA61" s="72"/>
      <c r="BB61" s="72"/>
      <c r="BC61" s="72"/>
      <c r="BD61" s="72"/>
      <c r="BE61" s="72"/>
      <c r="BF61" s="72"/>
      <c r="BG61" s="72"/>
      <c r="BH61" s="72"/>
      <c r="BI61" s="72"/>
      <c r="BJ61" s="72"/>
      <c r="BK61" s="72"/>
      <c r="BL61" s="72"/>
      <c r="BM61" s="72"/>
      <c r="BN61" s="72"/>
      <c r="BO61" s="72"/>
      <c r="BP61" s="72"/>
      <c r="BQ61" s="72"/>
      <c r="BR61" s="72"/>
      <c r="BS61" s="72"/>
      <c r="BT61" s="72"/>
      <c r="BU61" s="72"/>
      <c r="BV61" s="72"/>
      <c r="BW61" s="72"/>
    </row>
    <row r="62" spans="1:75" ht="14.25" customHeight="1" x14ac:dyDescent="0.15">
      <c r="A62" s="74"/>
      <c r="B62" s="108" t="s">
        <v>489</v>
      </c>
      <c r="C62" s="108">
        <v>45924</v>
      </c>
      <c r="D62" s="110"/>
      <c r="E62" s="95">
        <f ca="1">IF(DATEDIF(C62,M$2,"m")&lt;1,"",IF(C62=0,"",IF(EDATE(C62,12)&lt;IF($D62&gt;0,$D62-1,M$2),EDATE(C62,DATEDIF(C62,IF($D62&gt;0,$D62-1,M$2+1),"y")*12),EDATE(C62,DATEDIF(C62,IF($D62&gt;0,$D62-1,M$2+1),"m")))))</f>
        <v>46136</v>
      </c>
      <c r="F62" s="93">
        <f ca="1">IF(E62="",0,IF(EDATE(C62,12)&lt;=E62,15+IF((YEAR(E62)-YEAR($C62))&gt;20,10,INT((YEAR(E62)-YEAR($C62)-1)/2)),0))</f>
        <v>0</v>
      </c>
      <c r="G62" s="112">
        <f ca="1">IF(E62="",0,IF(E62&gt;=EDATE(C62,12),IF(E62&lt;EDATE(C62,24),IF(C62&lt;SET!$J$20,0,MIN(DATEDIF(C62,E62,"m"),11)),0),IF(D62&gt;C62,IF(E62&lt;=EDATE(C62,12),MIN(DATEDIF(C62,D62+1,"m"),11),0),MIN(DATEDIF(C62,E62,"m"),11))))</f>
        <v>7</v>
      </c>
      <c r="H62" s="114"/>
      <c r="I62" s="99">
        <f>COUNTIF(P62:BW62,SET!$C$15)*SET!$C$16+COUNTIF(P62:BW62,SET!$D$15)*SET!$D$16+COUNTIF(P62:BW62,SET!E$15)*SET!$E$16+COUNTIF(P62:BW62,SET!$F$15)*SET!$F$16+COUNTIF(P62:BW62,SET!$G$15)*SET!$G$16+COUNTIF(P62:BW62,SET!$H$15)*SET!$H$16+COUNTIF(P62:BW62,SET!$I$15)*SET!$I$16+COUNTIF(P62:BW62,)*SET!$K$16+COUNTIF(P62:BW62,SET!$M$15)*SET!$M$16</f>
        <v>8</v>
      </c>
      <c r="J62" s="97">
        <f ca="1">F62+G62+H62-I62</f>
        <v>-1</v>
      </c>
      <c r="K62" s="100">
        <f ca="1">IF(E62="","",IF(AND(D62&gt;C62,EDATE(IF(EDATE(C62,12)&lt;D62,C62,E62),12)&gt;D62),"퇴직정산",IF((E62-C62)&gt;=365,EDATE(E62,12),EDATE(C62,24))))</f>
        <v>46654</v>
      </c>
      <c r="L62" s="101" t="str">
        <f ca="1">IF(K62="퇴직정산",J62,IF((M$2-C62)&lt;365,"미확정",IF(M62="유예","유예",J62-M62)))</f>
        <v>미확정</v>
      </c>
      <c r="M62" s="103">
        <f ca="1">IF(C62=0,0,IF(K62="퇴직정산",0,IF(J62&lt;=0,0,IF(EDATE(C62,3)&gt;M$2,"유예",IF(SET!$J$3="없음",0,IF(SET!$J$3="전부",IF(E62&gt;=DATE(YEAR(SET!$I$11),MONTH(SET!$J$11),DAY(SET!$L$11)),MAX(0,F62-IF(I62&lt;(G62+H62),0,(I62-(G62+H62)))),0),IF(E62&gt;=DATE(YEAR(SET!$I$11),MONTH(SET!$J$11),DAY(SET!$L$11)),MAX(0,MIN(F62,SET!$L$3)-IF(I62&lt;(G62+H62),0,(I62-(G62+H62)))),0)))))))</f>
        <v>0</v>
      </c>
      <c r="N62" s="105" t="str">
        <f ca="1">IF(D62=0,IF(M62&gt;0,IF((E62-C62)&gt;=365,EDATE(E62,6),EDATE(K62,-6)),""),"")</f>
        <v/>
      </c>
      <c r="O62" s="106" t="str">
        <f ca="1">IF(D62=0,IF(M62&gt;0,IF((E62-C62)&gt;=365,EDATE(E62,10),EDATE(K62,-2)),""),"")</f>
        <v/>
      </c>
      <c r="P62" s="23" t="s">
        <v>24</v>
      </c>
      <c r="Q62" s="23" t="s">
        <v>24</v>
      </c>
      <c r="R62" s="23" t="s">
        <v>24</v>
      </c>
      <c r="S62" s="23" t="s">
        <v>24</v>
      </c>
      <c r="T62" s="23" t="s">
        <v>24</v>
      </c>
      <c r="U62" s="23" t="s">
        <v>24</v>
      </c>
      <c r="V62" s="23" t="s">
        <v>24</v>
      </c>
      <c r="W62" s="23" t="s">
        <v>24</v>
      </c>
      <c r="X62" s="23" t="s">
        <v>51</v>
      </c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</row>
    <row r="63" spans="1:75" ht="14.25" customHeight="1" thickBot="1" x14ac:dyDescent="0.2">
      <c r="A63" s="74"/>
      <c r="B63" s="109"/>
      <c r="C63" s="109"/>
      <c r="D63" s="111"/>
      <c r="E63" s="96"/>
      <c r="F63" s="94"/>
      <c r="G63" s="113"/>
      <c r="H63" s="115"/>
      <c r="I63" s="99"/>
      <c r="J63" s="98"/>
      <c r="K63" s="100"/>
      <c r="L63" s="102"/>
      <c r="M63" s="104"/>
      <c r="N63" s="105"/>
      <c r="O63" s="107"/>
      <c r="P63" s="72">
        <v>45938</v>
      </c>
      <c r="Q63" s="72">
        <v>45975</v>
      </c>
      <c r="R63" s="72">
        <v>45976</v>
      </c>
      <c r="S63" s="72">
        <v>45977</v>
      </c>
      <c r="T63" s="72" t="s">
        <v>594</v>
      </c>
      <c r="U63" s="72" t="s">
        <v>597</v>
      </c>
      <c r="V63" s="72" t="s">
        <v>630</v>
      </c>
      <c r="W63" s="72" t="s">
        <v>691</v>
      </c>
      <c r="X63" s="72" t="s">
        <v>791</v>
      </c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2"/>
      <c r="AQ63" s="72"/>
      <c r="AR63" s="72"/>
      <c r="AS63" s="72"/>
      <c r="AT63" s="72"/>
      <c r="AU63" s="72"/>
      <c r="AV63" s="72"/>
      <c r="AW63" s="72"/>
      <c r="AX63" s="72"/>
      <c r="AY63" s="72"/>
      <c r="AZ63" s="72"/>
      <c r="BA63" s="72"/>
      <c r="BB63" s="72"/>
      <c r="BC63" s="72"/>
      <c r="BD63" s="72"/>
      <c r="BE63" s="72"/>
      <c r="BF63" s="72"/>
      <c r="BG63" s="72"/>
      <c r="BH63" s="72"/>
      <c r="BI63" s="72"/>
      <c r="BJ63" s="72"/>
      <c r="BK63" s="72"/>
      <c r="BL63" s="72"/>
      <c r="BM63" s="72"/>
      <c r="BN63" s="72"/>
      <c r="BO63" s="72"/>
      <c r="BP63" s="72"/>
      <c r="BQ63" s="72"/>
      <c r="BR63" s="72"/>
      <c r="BS63" s="72"/>
      <c r="BT63" s="72"/>
      <c r="BU63" s="72"/>
      <c r="BV63" s="72"/>
      <c r="BW63" s="72"/>
    </row>
    <row r="64" spans="1:75" ht="14.25" customHeight="1" x14ac:dyDescent="0.15">
      <c r="A64" s="74"/>
      <c r="B64" s="108" t="s">
        <v>295</v>
      </c>
      <c r="C64" s="108">
        <v>43549</v>
      </c>
      <c r="D64" s="110"/>
      <c r="E64" s="95">
        <f ca="1">IF(DATEDIF(C64,M$2,"m")&lt;1,"",IF(C64=0,"",IF(EDATE(C64,12)&lt;IF($D64&gt;0,$D64-1,M$2),EDATE(C64,DATEDIF(C64,IF($D64&gt;0,$D64-1,M$2+1),"y")*12),EDATE(C64,DATEDIF(C64,IF($D64&gt;0,$D64-1,M$2+1),"m")))))</f>
        <v>46106</v>
      </c>
      <c r="F64" s="93">
        <f ca="1">IF(E64="",0,IF(EDATE(C64,12)&lt;=E64,15+IF((YEAR(E64)-YEAR($C64))&gt;20,10,INT((YEAR(E64)-YEAR($C64)-1)/2)),0))</f>
        <v>18</v>
      </c>
      <c r="G64" s="112">
        <f ca="1">IF(E64="",0,IF(E64&gt;=EDATE(C64,12),IF(E64&lt;EDATE(C64,24),IF(C64&lt;SET!$J$20,0,MIN(DATEDIF(C64,E64,"m"),11)),0),IF(D64&gt;C64,IF(E64&lt;=EDATE(C64,12),MIN(DATEDIF(C64,D64+1,"m"),11),0),MIN(DATEDIF(C64,E64,"m"),11))))</f>
        <v>0</v>
      </c>
      <c r="H64" s="114">
        <v>14</v>
      </c>
      <c r="I64" s="99">
        <f>COUNTIF(P64:BW64,SET!$C$15)*SET!$C$16+COUNTIF(P64:BW64,SET!$D$15)*SET!$D$16+COUNTIF(P64:BW64,SET!E$15)*SET!$E$16+COUNTIF(P64:BW64,SET!$F$15)*SET!$F$16+COUNTIF(P64:BW64,SET!$G$15)*SET!$G$16+COUNTIF(P64:BW64,SET!$H$15)*SET!$H$16+COUNTIF(P64:BW64,SET!$I$15)*SET!$I$16+COUNTIF(P64:BW64,)*SET!$K$16+COUNTIF(P64:BW64,SET!$M$15)*SET!$M$16</f>
        <v>0</v>
      </c>
      <c r="J64" s="97">
        <f ca="1">F64+G64+H64-I64</f>
        <v>32</v>
      </c>
      <c r="K64" s="100">
        <f ca="1">IF(E64="","",IF(AND(D64&gt;C64,EDATE(IF(EDATE(C64,12)&lt;D64,C64,E64),12)&gt;D64),"퇴직정산",IF((E64-C64)&gt;=365,EDATE(E64,12),EDATE(C64,24))))</f>
        <v>46471</v>
      </c>
      <c r="L64" s="101">
        <f ca="1">IF(K64="퇴직정산",J64,IF((M$2-C64)&lt;365,"미확정",IF(M64="유예","유예",J64-M64)))</f>
        <v>25</v>
      </c>
      <c r="M64" s="103">
        <f ca="1">IF(C64=0,0,IF(K64="퇴직정산",0,IF(J64&lt;=0,0,IF(EDATE(C64,3)&gt;M$2,"유예",IF(SET!$J$3="없음",0,IF(SET!$J$3="전부",IF(E64&gt;=DATE(YEAR(SET!$I$11),MONTH(SET!$J$11),DAY(SET!$L$11)),MAX(0,F64-IF(I64&lt;(G64+H64),0,(I64-(G64+H64)))),0),IF(E64&gt;=DATE(YEAR(SET!$I$11),MONTH(SET!$J$11),DAY(SET!$L$11)),MAX(0,MIN(F64,SET!$L$3)-IF(I64&lt;(G64+H64),0,(I64-(G64+H64)))),0)))))))</f>
        <v>7</v>
      </c>
      <c r="N64" s="105">
        <f ca="1">IF(D64=0,IF(M64&gt;0,IF((E64-C64)&gt;=365,EDATE(E64,6),EDATE(K64,-6)),""),"")</f>
        <v>46290</v>
      </c>
      <c r="O64" s="106">
        <f ca="1">IF(D64=0,IF(M64&gt;0,IF((E64-C64)&gt;=365,EDATE(E64,10),EDATE(K64,-2)),""),"")</f>
        <v>46412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</row>
    <row r="65" spans="1:75" ht="14.25" customHeight="1" thickBot="1" x14ac:dyDescent="0.2">
      <c r="A65" s="74"/>
      <c r="B65" s="109"/>
      <c r="C65" s="109"/>
      <c r="D65" s="111"/>
      <c r="E65" s="96"/>
      <c r="F65" s="94"/>
      <c r="G65" s="113"/>
      <c r="H65" s="115"/>
      <c r="I65" s="99"/>
      <c r="J65" s="98"/>
      <c r="K65" s="100"/>
      <c r="L65" s="102"/>
      <c r="M65" s="104"/>
      <c r="N65" s="105"/>
      <c r="O65" s="107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2"/>
      <c r="AQ65" s="72"/>
      <c r="AR65" s="72"/>
      <c r="AS65" s="72"/>
      <c r="AT65" s="72"/>
      <c r="AU65" s="72"/>
      <c r="AV65" s="72"/>
      <c r="AW65" s="72"/>
      <c r="AX65" s="72"/>
      <c r="AY65" s="72"/>
      <c r="AZ65" s="72"/>
      <c r="BA65" s="72"/>
      <c r="BB65" s="72"/>
      <c r="BC65" s="72"/>
      <c r="BD65" s="72"/>
      <c r="BE65" s="72"/>
      <c r="BF65" s="72"/>
      <c r="BG65" s="72"/>
      <c r="BH65" s="72"/>
      <c r="BI65" s="72"/>
      <c r="BJ65" s="72"/>
      <c r="BK65" s="72"/>
      <c r="BL65" s="72"/>
      <c r="BM65" s="72"/>
      <c r="BN65" s="72"/>
      <c r="BO65" s="72"/>
      <c r="BP65" s="72"/>
      <c r="BQ65" s="72"/>
      <c r="BR65" s="72"/>
      <c r="BS65" s="72"/>
      <c r="BT65" s="72"/>
      <c r="BU65" s="72"/>
      <c r="BV65" s="72"/>
      <c r="BW65" s="72"/>
    </row>
    <row r="66" spans="1:75" ht="14.25" customHeight="1" x14ac:dyDescent="0.15">
      <c r="A66" s="74"/>
      <c r="B66" s="108" t="s">
        <v>187</v>
      </c>
      <c r="C66" s="108">
        <v>44193</v>
      </c>
      <c r="D66" s="110"/>
      <c r="E66" s="95">
        <f ca="1">IF(DATEDIF(C66,M$2,"m")&lt;1,"",IF(C66=0,"",IF(EDATE(C66,12)&lt;IF($D66&gt;0,$D66-1,M$2),EDATE(C66,DATEDIF(C66,IF($D66&gt;0,$D66-1,M$2+1),"y")*12),EDATE(C66,DATEDIF(C66,IF($D66&gt;0,$D66-1,M$2+1),"m")))))</f>
        <v>46019</v>
      </c>
      <c r="F66" s="93">
        <f ca="1">IF(E66="",0,IF(EDATE(C66,12)&lt;=E66,15+IF((YEAR(E66)-YEAR($C66))&gt;20,10,INT((YEAR(E66)-YEAR($C66)-1)/2)),0))</f>
        <v>17</v>
      </c>
      <c r="G66" s="112">
        <f ca="1">IF(E66="",0,IF(E66&gt;=EDATE(C66,12),IF(E66&lt;EDATE(C66,24),IF(C66&lt;SET!$J$20,0,MIN(DATEDIF(C66,E66,"m"),11)),0),IF(D66&gt;C66,IF(E66&lt;=EDATE(C66,12),MIN(DATEDIF(C66,D66+1,"m"),11),0),MIN(DATEDIF(C66,E66,"m"),11))))</f>
        <v>0</v>
      </c>
      <c r="H66" s="114">
        <v>7</v>
      </c>
      <c r="I66" s="99">
        <f>COUNTIF(P66:BW66,SET!$C$15)*SET!$C$16+COUNTIF(P66:BW66,SET!$D$15)*SET!$D$16+COUNTIF(P66:BW66,SET!E$15)*SET!$E$16+COUNTIF(P66:BW66,SET!$F$15)*SET!$F$16+COUNTIF(P66:BW66,SET!$G$15)*SET!$G$16+COUNTIF(P66:BW66,SET!$H$15)*SET!$H$16+COUNTIF(P66:BW66,SET!$I$15)*SET!$I$16+COUNTIF(P66:BW66,)*SET!$K$16+COUNTIF(P66:BW66,SET!$M$15)*SET!$M$16</f>
        <v>3</v>
      </c>
      <c r="J66" s="97">
        <f ca="1">F66+G66+H66-I66</f>
        <v>21</v>
      </c>
      <c r="K66" s="100">
        <f ca="1">IF(E66="","",IF(AND(D66&gt;C66,EDATE(IF(EDATE(C66,12)&lt;D66,C66,E66),12)&gt;D66),"퇴직정산",IF((E66-C66)&gt;=365,EDATE(E66,12),EDATE(C66,24))))</f>
        <v>46384</v>
      </c>
      <c r="L66" s="101">
        <f ca="1">IF(K66="퇴직정산",J66,IF((M$2-C66)&lt;365,"미확정",IF(M66="유예","유예",J66-M66)))</f>
        <v>14</v>
      </c>
      <c r="M66" s="103">
        <f ca="1">IF(C66=0,0,IF(K66="퇴직정산",0,IF(J66&lt;=0,0,IF(EDATE(C66,3)&gt;M$2,"유예",IF(SET!$J$3="없음",0,IF(SET!$J$3="전부",IF(E66&gt;=DATE(YEAR(SET!$I$11),MONTH(SET!$J$11),DAY(SET!$L$11)),MAX(0,F66-IF(I66&lt;(G66+H66),0,(I66-(G66+H66)))),0),IF(E66&gt;=DATE(YEAR(SET!$I$11),MONTH(SET!$J$11),DAY(SET!$L$11)),MAX(0,MIN(F66,SET!$L$3)-IF(I66&lt;(G66+H66),0,(I66-(G66+H66)))),0)))))))</f>
        <v>7</v>
      </c>
      <c r="N66" s="105">
        <f ca="1">IF(D66=0,IF(M66&gt;0,IF((E66-C66)&gt;=365,EDATE(E66,6),EDATE(K66,-6)),""),"")</f>
        <v>46201</v>
      </c>
      <c r="O66" s="106">
        <f ca="1">IF(D66=0,IF(M66&gt;0,IF((E66-C66)&gt;=365,EDATE(E66,10),EDATE(K66,-2)),""),"")</f>
        <v>46323</v>
      </c>
      <c r="P66" s="23" t="s">
        <v>24</v>
      </c>
      <c r="Q66" s="23" t="s">
        <v>24</v>
      </c>
      <c r="R66" s="23" t="s">
        <v>24</v>
      </c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</row>
    <row r="67" spans="1:75" ht="14.25" customHeight="1" thickBot="1" x14ac:dyDescent="0.2">
      <c r="A67" s="74"/>
      <c r="B67" s="109"/>
      <c r="C67" s="109"/>
      <c r="D67" s="111"/>
      <c r="E67" s="96"/>
      <c r="F67" s="94"/>
      <c r="G67" s="113"/>
      <c r="H67" s="115"/>
      <c r="I67" s="99"/>
      <c r="J67" s="98"/>
      <c r="K67" s="100"/>
      <c r="L67" s="102"/>
      <c r="M67" s="104"/>
      <c r="N67" s="105"/>
      <c r="O67" s="107"/>
      <c r="P67" s="72" t="s">
        <v>578</v>
      </c>
      <c r="Q67" s="72" t="s">
        <v>572</v>
      </c>
      <c r="R67" s="72" t="s">
        <v>778</v>
      </c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2"/>
      <c r="AQ67" s="72"/>
      <c r="AR67" s="72"/>
      <c r="AS67" s="72"/>
      <c r="AT67" s="72"/>
      <c r="AU67" s="72"/>
      <c r="AV67" s="72"/>
      <c r="AW67" s="72"/>
      <c r="AX67" s="72"/>
      <c r="AY67" s="72"/>
      <c r="AZ67" s="72"/>
      <c r="BA67" s="72"/>
      <c r="BB67" s="72"/>
      <c r="BC67" s="72"/>
      <c r="BD67" s="72"/>
      <c r="BE67" s="72"/>
      <c r="BF67" s="72"/>
      <c r="BG67" s="72"/>
      <c r="BH67" s="72"/>
      <c r="BI67" s="72"/>
      <c r="BJ67" s="72"/>
      <c r="BK67" s="72"/>
      <c r="BL67" s="72"/>
      <c r="BM67" s="72"/>
      <c r="BN67" s="72"/>
      <c r="BO67" s="72"/>
      <c r="BP67" s="72"/>
      <c r="BQ67" s="72"/>
      <c r="BR67" s="72"/>
      <c r="BS67" s="72"/>
      <c r="BT67" s="72"/>
      <c r="BU67" s="72"/>
      <c r="BV67" s="72"/>
      <c r="BW67" s="72"/>
    </row>
    <row r="68" spans="1:75" ht="14.25" customHeight="1" x14ac:dyDescent="0.15">
      <c r="A68" s="74"/>
      <c r="B68" s="108" t="s">
        <v>665</v>
      </c>
      <c r="C68" s="118">
        <v>45964</v>
      </c>
      <c r="D68" s="110"/>
      <c r="E68" s="95">
        <f ca="1">IF(DATEDIF(C68,M$2,"m")&lt;1,"",IF(C68=0,"",IF(EDATE(C68,12)&lt;IF($D68&gt;0,$D68-1,M$2),EDATE(C68,DATEDIF(C68,IF($D68&gt;0,$D68-1,M$2+1),"y")*12),EDATE(C68,DATEDIF(C68,IF($D68&gt;0,$D68-1,M$2+1),"m")))))</f>
        <v>46145</v>
      </c>
      <c r="F68" s="93">
        <f ca="1">IF(E68="",0,IF(EDATE(C68,12)&lt;=E68,15+IF((YEAR(E68)-YEAR($C68))&gt;20,10,INT((YEAR(E68)-YEAR($C68)-1)/2)),0))</f>
        <v>0</v>
      </c>
      <c r="G68" s="112">
        <f ca="1">IF(E68="",0,IF(E68&gt;=EDATE(C68,12),IF(E68&lt;EDATE(C68,24),IF(C68&lt;SET!$J$20,0,MIN(DATEDIF(C68,E68,"m"),11)),0),IF(D68&gt;C68,IF(E68&lt;=EDATE(C68,12),MIN(DATEDIF(C68,D68+1,"m"),11),0),MIN(DATEDIF(C68,E68,"m"),11))))</f>
        <v>6</v>
      </c>
      <c r="H68" s="114"/>
      <c r="I68" s="99">
        <f>COUNTIF(P68:BW68,SET!$C$15)*SET!$C$16+COUNTIF(P68:BW68,SET!$D$15)*SET!$D$16+COUNTIF(P68:BW68,SET!E$15)*SET!$E$16+COUNTIF(P68:BW68,SET!$F$15)*SET!$F$16+COUNTIF(P68:BW68,SET!$G$15)*SET!$G$16+COUNTIF(P68:BW68,SET!$H$15)*SET!$H$16+COUNTIF(P68:BW68,SET!$I$15)*SET!$I$16+COUNTIF(P68:BW68,)*SET!$K$16+COUNTIF(P68:BW68,SET!$M$15)*SET!$M$16</f>
        <v>5</v>
      </c>
      <c r="J68" s="97">
        <f ca="1">F68+G68+H68-I68</f>
        <v>1</v>
      </c>
      <c r="K68" s="100">
        <f ca="1">IF(E68="","",IF(AND(D68&gt;C68,EDATE(IF(EDATE(C68,12)&lt;D68,C68,E68),12)&gt;D68),"퇴직정산",IF((E68-C68)&gt;=365,EDATE(E68,12),EDATE(C68,24))))</f>
        <v>46694</v>
      </c>
      <c r="L68" s="101" t="str">
        <f ca="1">IF(K68="퇴직정산",J68,IF((M$2-C68)&lt;365,"미확정",IF(M68="유예","유예",J68-M68)))</f>
        <v>미확정</v>
      </c>
      <c r="M68" s="103">
        <f ca="1">IF(C68=0,0,IF(K68="퇴직정산",0,IF(J68&lt;=0,0,IF(EDATE(C68,3)&gt;M$2,"유예",IF(SET!$J$3="없음",0,IF(SET!$J$3="전부",IF(E68&gt;=DATE(YEAR(SET!$I$11),MONTH(SET!$J$11),DAY(SET!$L$11)),MAX(0,F68-IF(I68&lt;(G68+H68),0,(I68-(G68+H68)))),0),IF(E68&gt;=DATE(YEAR(SET!$I$11),MONTH(SET!$J$11),DAY(SET!$L$11)),MAX(0,MIN(F68,SET!$L$3)-IF(I68&lt;(G68+H68),0,(I68-(G68+H68)))),0)))))))</f>
        <v>0</v>
      </c>
      <c r="N68" s="105" t="str">
        <f ca="1">IF(D68=0,IF(M68&gt;0,IF((E68-C68)&gt;=365,EDATE(E68,6),EDATE(K68,-6)),""),"")</f>
        <v/>
      </c>
      <c r="O68" s="106" t="str">
        <f ca="1">IF(D68=0,IF(M68&gt;0,IF((E68-C68)&gt;=365,EDATE(E68,10),EDATE(K68,-2)),""),"")</f>
        <v/>
      </c>
      <c r="P68" s="23" t="s">
        <v>24</v>
      </c>
      <c r="Q68" s="23" t="s">
        <v>24</v>
      </c>
      <c r="R68" s="23" t="s">
        <v>24</v>
      </c>
      <c r="S68" s="23" t="s">
        <v>25</v>
      </c>
      <c r="T68" s="23" t="s">
        <v>25</v>
      </c>
      <c r="U68" s="23" t="s">
        <v>24</v>
      </c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</row>
    <row r="69" spans="1:75" ht="14.25" customHeight="1" thickBot="1" x14ac:dyDescent="0.2">
      <c r="A69" s="74"/>
      <c r="B69" s="109"/>
      <c r="C69" s="119"/>
      <c r="D69" s="111"/>
      <c r="E69" s="96"/>
      <c r="F69" s="94"/>
      <c r="G69" s="113"/>
      <c r="H69" s="115"/>
      <c r="I69" s="99"/>
      <c r="J69" s="98"/>
      <c r="K69" s="100"/>
      <c r="L69" s="102"/>
      <c r="M69" s="104"/>
      <c r="N69" s="105"/>
      <c r="O69" s="107"/>
      <c r="P69" s="72">
        <v>45989</v>
      </c>
      <c r="Q69" s="72" t="s">
        <v>592</v>
      </c>
      <c r="R69" s="72" t="s">
        <v>628</v>
      </c>
      <c r="S69" s="72" t="s">
        <v>703</v>
      </c>
      <c r="T69" s="72" t="s">
        <v>773</v>
      </c>
      <c r="U69" s="72" t="s">
        <v>781</v>
      </c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2"/>
      <c r="AQ69" s="72"/>
      <c r="AR69" s="72"/>
      <c r="AS69" s="72"/>
      <c r="AT69" s="72"/>
      <c r="AU69" s="72"/>
      <c r="AV69" s="72"/>
      <c r="AW69" s="72"/>
      <c r="AX69" s="72"/>
      <c r="AY69" s="72"/>
      <c r="AZ69" s="72"/>
      <c r="BA69" s="72"/>
      <c r="BB69" s="72"/>
      <c r="BC69" s="72"/>
      <c r="BD69" s="72"/>
      <c r="BE69" s="72"/>
      <c r="BF69" s="72"/>
      <c r="BG69" s="72"/>
      <c r="BH69" s="72"/>
      <c r="BI69" s="72"/>
      <c r="BJ69" s="72"/>
      <c r="BK69" s="72"/>
      <c r="BL69" s="72"/>
      <c r="BM69" s="72"/>
      <c r="BN69" s="72"/>
      <c r="BO69" s="72"/>
      <c r="BP69" s="72"/>
      <c r="BQ69" s="72"/>
      <c r="BR69" s="72"/>
      <c r="BS69" s="72"/>
      <c r="BT69" s="72"/>
      <c r="BU69" s="72"/>
      <c r="BV69" s="72"/>
      <c r="BW69" s="72"/>
    </row>
    <row r="70" spans="1:75" ht="14.25" customHeight="1" x14ac:dyDescent="0.15">
      <c r="A70" s="74"/>
      <c r="B70" s="108" t="s">
        <v>10</v>
      </c>
      <c r="C70" s="108">
        <v>44927</v>
      </c>
      <c r="D70" s="110"/>
      <c r="E70" s="95">
        <f ca="1">IF(DATEDIF(C70,M$2,"m")&lt;1,"",IF(C70=0,"",IF(EDATE(C70,12)&lt;IF($D70&gt;0,$D70-1,M$2),EDATE(C70,DATEDIF(C70,IF($D70&gt;0,$D70-1,M$2+1),"y")*12),EDATE(C70,DATEDIF(C70,IF($D70&gt;0,$D70-1,M$2+1),"m")))))</f>
        <v>46023</v>
      </c>
      <c r="F70" s="93">
        <f ca="1">IF(E70="",0,IF(EDATE(C70,12)&lt;=E70,15+IF((YEAR(E70)-YEAR($C70))&gt;20,10,INT((YEAR(E70)-YEAR($C70)-1)/2)),0))</f>
        <v>16</v>
      </c>
      <c r="G70" s="112">
        <f ca="1">IF(E70="",0,IF(E70&gt;=EDATE(C70,12),IF(E70&lt;EDATE(C70,24),IF(C70&lt;SET!$J$20,0,MIN(DATEDIF(C70,E70,"m"),11)),0),IF(D70&gt;C70,IF(E70&lt;=EDATE(C70,12),MIN(DATEDIF(C70,D70+1,"m"),11),0),MIN(DATEDIF(C70,E70,"m"),11))))</f>
        <v>0</v>
      </c>
      <c r="H70" s="114">
        <v>6.5</v>
      </c>
      <c r="I70" s="99">
        <f>COUNTIF(P70:BW70,SET!$C$15)*SET!$C$16+COUNTIF(P70:BW70,SET!$D$15)*SET!$D$16+COUNTIF(P70:BW70,SET!E$15)*SET!$E$16+COUNTIF(P70:BW70,SET!$F$15)*SET!$F$16+COUNTIF(P70:BW70,SET!$G$15)*SET!$G$16+COUNTIF(P70:BW70,SET!$H$15)*SET!$H$16+COUNTIF(P70:BW70,SET!$I$15)*SET!$I$16+COUNTIF(P70:BW70,)*SET!$K$16+COUNTIF(P70:BW70,SET!$M$15)*SET!$M$16</f>
        <v>11</v>
      </c>
      <c r="J70" s="97">
        <f ca="1">F70+G70+H70-I70</f>
        <v>11.5</v>
      </c>
      <c r="K70" s="100">
        <f ca="1">IF(E70="","",IF(AND(D70&gt;C70,EDATE(IF(EDATE(C70,12)&lt;D70,C70,E70),12)&gt;D70),"퇴직정산",IF((E70-C70)&gt;=365,EDATE(E70,12),EDATE(C70,24))))</f>
        <v>46388</v>
      </c>
      <c r="L70" s="101">
        <f ca="1">IF(K70="퇴직정산",J70,IF((M$2-C70)&lt;365,"미확정",IF(M70="유예","유예",J70-M70)))</f>
        <v>9</v>
      </c>
      <c r="M70" s="103">
        <f ca="1">IF(C70=0,0,IF(K70="퇴직정산",0,IF(J70&lt;=0,0,IF(EDATE(C70,3)&gt;M$2,"유예",IF(SET!$J$3="없음",0,IF(SET!$J$3="전부",IF(E70&gt;=DATE(YEAR(SET!$I$11),MONTH(SET!$J$11),DAY(SET!$L$11)),MAX(0,F70-IF(I70&lt;(G70+H70),0,(I70-(G70+H70)))),0),IF(E70&gt;=DATE(YEAR(SET!$I$11),MONTH(SET!$J$11),DAY(SET!$L$11)),MAX(0,MIN(F70,SET!$L$3)-IF(I70&lt;(G70+H70),0,(I70-(G70+H70)))),0)))))))</f>
        <v>2.5</v>
      </c>
      <c r="N70" s="105">
        <f ca="1">IF(D70=0,IF(M70&gt;0,IF((E70-C70)&gt;=365,EDATE(E70,6),EDATE(K70,-6)),""),"")</f>
        <v>46204</v>
      </c>
      <c r="O70" s="106">
        <f ca="1">IF(D70=0,IF(M70&gt;0,IF((E70-C70)&gt;=365,EDATE(E70,10),EDATE(K70,-2)),""),"")</f>
        <v>46327</v>
      </c>
      <c r="P70" s="23" t="s">
        <v>24</v>
      </c>
      <c r="Q70" s="23" t="s">
        <v>24</v>
      </c>
      <c r="R70" s="23" t="s">
        <v>25</v>
      </c>
      <c r="S70" s="23" t="s">
        <v>24</v>
      </c>
      <c r="T70" s="23" t="s">
        <v>24</v>
      </c>
      <c r="U70" s="23" t="s">
        <v>24</v>
      </c>
      <c r="V70" s="23" t="s">
        <v>24</v>
      </c>
      <c r="W70" s="23" t="s">
        <v>24</v>
      </c>
      <c r="X70" s="23" t="s">
        <v>24</v>
      </c>
      <c r="Y70" s="23" t="s">
        <v>24</v>
      </c>
      <c r="Z70" s="23" t="s">
        <v>24</v>
      </c>
      <c r="AA70" s="23" t="s">
        <v>25</v>
      </c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</row>
    <row r="71" spans="1:75" ht="14.25" customHeight="1" thickBot="1" x14ac:dyDescent="0.2">
      <c r="A71" s="74"/>
      <c r="B71" s="109"/>
      <c r="C71" s="109"/>
      <c r="D71" s="111"/>
      <c r="E71" s="96"/>
      <c r="F71" s="94"/>
      <c r="G71" s="113"/>
      <c r="H71" s="115"/>
      <c r="I71" s="99"/>
      <c r="J71" s="98"/>
      <c r="K71" s="100"/>
      <c r="L71" s="102"/>
      <c r="M71" s="104"/>
      <c r="N71" s="105"/>
      <c r="O71" s="107"/>
      <c r="P71" s="72">
        <v>45646</v>
      </c>
      <c r="Q71" s="72">
        <v>45647</v>
      </c>
      <c r="R71" s="72">
        <v>45856</v>
      </c>
      <c r="S71" s="72">
        <v>45887</v>
      </c>
      <c r="T71" s="72">
        <v>45888</v>
      </c>
      <c r="U71" s="72">
        <v>45922</v>
      </c>
      <c r="V71" s="72">
        <v>45930</v>
      </c>
      <c r="W71" s="72">
        <v>45964</v>
      </c>
      <c r="X71" s="72">
        <v>45965</v>
      </c>
      <c r="Y71" s="72" t="s">
        <v>573</v>
      </c>
      <c r="Z71" s="72" t="s">
        <v>620</v>
      </c>
      <c r="AA71" s="72" t="s">
        <v>634</v>
      </c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2"/>
      <c r="AQ71" s="72"/>
      <c r="AR71" s="72"/>
      <c r="AS71" s="72"/>
      <c r="AT71" s="72"/>
      <c r="AU71" s="72"/>
      <c r="AV71" s="72"/>
      <c r="AW71" s="72"/>
      <c r="AX71" s="72"/>
      <c r="AY71" s="72"/>
      <c r="AZ71" s="72"/>
      <c r="BA71" s="72"/>
      <c r="BB71" s="72"/>
      <c r="BC71" s="72"/>
      <c r="BD71" s="72"/>
      <c r="BE71" s="72"/>
      <c r="BF71" s="72"/>
      <c r="BG71" s="72"/>
      <c r="BH71" s="72"/>
      <c r="BI71" s="72"/>
      <c r="BJ71" s="72"/>
      <c r="BK71" s="72"/>
      <c r="BL71" s="72"/>
      <c r="BM71" s="72"/>
      <c r="BN71" s="72"/>
      <c r="BO71" s="72"/>
      <c r="BP71" s="72"/>
      <c r="BQ71" s="72"/>
      <c r="BR71" s="72"/>
      <c r="BS71" s="72"/>
      <c r="BT71" s="72"/>
      <c r="BU71" s="72"/>
      <c r="BV71" s="72"/>
      <c r="BW71" s="72"/>
    </row>
    <row r="72" spans="1:75" ht="14.25" customHeight="1" x14ac:dyDescent="0.15">
      <c r="A72" s="80" t="s">
        <v>322</v>
      </c>
      <c r="B72" s="108" t="s">
        <v>357</v>
      </c>
      <c r="C72" s="108">
        <v>43164</v>
      </c>
      <c r="D72" s="110"/>
      <c r="E72" s="95">
        <f ca="1">IF(DATEDIF(C72,M$2,"m")&lt;1,"",IF(C72=0,"",IF(EDATE(C72,12)&lt;IF($D72&gt;0,$D72-1,M$2),EDATE(C72,DATEDIF(C72,IF($D72&gt;0,$D72-1,M$2+1),"y")*12),EDATE(C72,DATEDIF(C72,IF($D72&gt;0,$D72-1,M$2+1),"m")))))</f>
        <v>46086</v>
      </c>
      <c r="F72" s="93">
        <f ca="1">IF(E72="",0,IF(EDATE(C72,12)&lt;=E72,15+IF((YEAR(E72)-YEAR($C72))&gt;20,10,INT((YEAR(E72)-YEAR($C72)-1)/2)),0))</f>
        <v>18</v>
      </c>
      <c r="G72" s="112">
        <f ca="1">IF(E72="",0,IF(E72&gt;=EDATE(C72,12),IF(E72&lt;EDATE(C72,24),IF(C72&lt;SET!$J$20,0,MIN(DATEDIF(C72,E72,"m"),11)),0),IF(D72&gt;C72,IF(E72&lt;=EDATE(C72,12),MIN(DATEDIF(C72,D72+1,"m"),11),0),MIN(DATEDIF(C72,E72,"m"),11))))</f>
        <v>0</v>
      </c>
      <c r="H72" s="114">
        <v>12</v>
      </c>
      <c r="I72" s="99">
        <f>COUNTIF(P72:BW72,SET!$C$15)*SET!$C$16+COUNTIF(P72:BW72,SET!$D$15)*SET!$D$16+COUNTIF(P72:BW72,SET!E$15)*SET!$E$16+COUNTIF(P72:BW72,SET!$F$15)*SET!$F$16+COUNTIF(P72:BW72,SET!$G$15)*SET!$G$16+COUNTIF(P72:BW72,SET!$H$15)*SET!$H$16+COUNTIF(P72:BW72,SET!$I$15)*SET!$I$16+COUNTIF(P72:BW72,)*SET!$K$16+COUNTIF(P72:BW72,SET!$M$15)*SET!$M$16</f>
        <v>3</v>
      </c>
      <c r="J72" s="97">
        <f ca="1">F72+G72+H72-I72</f>
        <v>27</v>
      </c>
      <c r="K72" s="100">
        <f ca="1">IF(E72="","",IF(AND(D72&gt;C72,EDATE(IF(EDATE(C72,12)&lt;D72,C72,E72),12)&gt;D72),"퇴직정산",IF((E72-C72)&gt;=365,EDATE(E72,12),EDATE(C72,24))))</f>
        <v>46451</v>
      </c>
      <c r="L72" s="151">
        <f ca="1">IF(K72="퇴직정산",J72,IF((M$2-C72)&lt;365,"미확정",IF(M72="유예","유예",J72-M72)))</f>
        <v>20</v>
      </c>
      <c r="M72" s="103">
        <f ca="1">IF(C72=0,0,IF(K72="퇴직정산",0,IF(J72&lt;=0,0,IF(EDATE(C72,3)&gt;M$2,"유예",IF(SET!$J$3="없음",0,IF(SET!$J$3="전부",IF(E72&gt;=DATE(YEAR(SET!$I$11),MONTH(SET!$J$11),DAY(SET!$L$11)),MAX(0,F72-IF(I72&lt;(G72+H72),0,(I72-(G72+H72)))),0),IF(E72&gt;=DATE(YEAR(SET!$I$11),MONTH(SET!$J$11),DAY(SET!$L$11)),MAX(0,MIN(F72,SET!$L$3)-IF(I72&lt;(G72+H72),0,(I72-(G72+H72)))),0)))))))</f>
        <v>7</v>
      </c>
      <c r="N72" s="105">
        <f ca="1">IF(D72=0,IF(M72&gt;0,IF((E72-C72)&gt;=365,EDATE(E72,6),EDATE(K72,-6)),""),"")</f>
        <v>46270</v>
      </c>
      <c r="O72" s="106">
        <f ca="1">IF(D72=0,IF(M72&gt;0,IF((E72-C72)&gt;=365,EDATE(E72,10),EDATE(K72,-2)),""),"")</f>
        <v>46392</v>
      </c>
      <c r="P72" s="23" t="s">
        <v>24</v>
      </c>
      <c r="Q72" s="23" t="s">
        <v>24</v>
      </c>
      <c r="R72" s="23" t="s">
        <v>24</v>
      </c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</row>
    <row r="73" spans="1:75" ht="14.25" customHeight="1" thickBot="1" x14ac:dyDescent="0.2">
      <c r="A73" s="74"/>
      <c r="B73" s="109"/>
      <c r="C73" s="109"/>
      <c r="D73" s="111"/>
      <c r="E73" s="96"/>
      <c r="F73" s="94"/>
      <c r="G73" s="113"/>
      <c r="H73" s="115"/>
      <c r="I73" s="99"/>
      <c r="J73" s="98"/>
      <c r="K73" s="100"/>
      <c r="L73" s="102"/>
      <c r="M73" s="104"/>
      <c r="N73" s="105"/>
      <c r="O73" s="107"/>
      <c r="P73" s="72" t="s">
        <v>697</v>
      </c>
      <c r="Q73" s="72" t="s">
        <v>787</v>
      </c>
      <c r="R73" s="72" t="s">
        <v>766</v>
      </c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2"/>
      <c r="AQ73" s="72"/>
      <c r="AR73" s="72"/>
      <c r="AS73" s="72"/>
      <c r="AT73" s="72"/>
      <c r="AU73" s="72"/>
      <c r="AV73" s="72"/>
      <c r="AW73" s="72"/>
      <c r="AX73" s="72"/>
      <c r="AY73" s="72"/>
      <c r="AZ73" s="72"/>
      <c r="BA73" s="72"/>
      <c r="BB73" s="72"/>
      <c r="BC73" s="72"/>
      <c r="BD73" s="72"/>
      <c r="BE73" s="72"/>
      <c r="BF73" s="72"/>
      <c r="BG73" s="72"/>
      <c r="BH73" s="72"/>
      <c r="BI73" s="72"/>
      <c r="BJ73" s="72"/>
      <c r="BK73" s="72"/>
      <c r="BL73" s="72"/>
      <c r="BM73" s="72"/>
      <c r="BN73" s="72"/>
      <c r="BO73" s="72"/>
      <c r="BP73" s="72"/>
      <c r="BQ73" s="72"/>
      <c r="BR73" s="72"/>
      <c r="BS73" s="72"/>
      <c r="BT73" s="72"/>
      <c r="BU73" s="72"/>
      <c r="BV73" s="72"/>
      <c r="BW73" s="72"/>
    </row>
    <row r="74" spans="1:75" ht="14.25" customHeight="1" x14ac:dyDescent="0.15">
      <c r="A74" s="74"/>
      <c r="B74" s="108" t="s">
        <v>285</v>
      </c>
      <c r="C74" s="108">
        <v>43739</v>
      </c>
      <c r="D74" s="110"/>
      <c r="E74" s="95">
        <f ca="1">IF(DATEDIF(C74,M$2,"m")&lt;1,"",IF(C74=0,"",IF(EDATE(C74,12)&lt;IF($D74&gt;0,$D74-1,M$2),EDATE(C74,DATEDIF(C74,IF($D74&gt;0,$D74-1,M$2+1),"y")*12),EDATE(C74,DATEDIF(C74,IF($D74&gt;0,$D74-1,M$2+1),"m")))))</f>
        <v>45931</v>
      </c>
      <c r="F74" s="93">
        <f ca="1">IF(E74="",0,IF(EDATE(C74,12)&lt;=E74,15+IF((YEAR(E74)-YEAR($C74))&gt;20,10,INT((YEAR(E74)-YEAR($C74)-1)/2)),0))</f>
        <v>17</v>
      </c>
      <c r="G74" s="112">
        <f ca="1">IF(E74="",0,IF(E74&gt;=EDATE(C74,12),IF(E74&lt;EDATE(C74,24),IF(C74&lt;SET!$J$20,0,MIN(DATEDIF(C74,E74,"m"),11)),0),IF(D74&gt;C74,IF(E74&lt;=EDATE(C74,12),MIN(DATEDIF(C74,D74+1,"m"),11),0),MIN(DATEDIF(C74,E74,"m"),11))))</f>
        <v>0</v>
      </c>
      <c r="H74" s="114">
        <v>15</v>
      </c>
      <c r="I74" s="99">
        <f>COUNTIF(P74:BW74,SET!$C$15)*SET!$C$16+COUNTIF(P74:BW74,SET!$D$15)*SET!$D$16+COUNTIF(P74:BW74,SET!E$15)*SET!$E$16+COUNTIF(P74:BW74,SET!$F$15)*SET!$F$16+COUNTIF(P74:BW74,SET!$G$15)*SET!$G$16+COUNTIF(P74:BW74,SET!$H$15)*SET!$H$16+COUNTIF(P74:BW74,SET!$I$15)*SET!$I$16+COUNTIF(P74:BW74,)*SET!$K$16+COUNTIF(P74:BW74,SET!$M$15)*SET!$M$16</f>
        <v>16</v>
      </c>
      <c r="J74" s="97">
        <f ca="1">F74+G74+H74-I74</f>
        <v>16</v>
      </c>
      <c r="K74" s="100">
        <f ca="1">IF(E74="","",IF(AND(D74&gt;C74,EDATE(IF(EDATE(C74,12)&lt;D74,C74,E74),12)&gt;D74),"퇴직정산",IF((E74-C74)&gt;=365,EDATE(E74,12),EDATE(C74,24))))</f>
        <v>46296</v>
      </c>
      <c r="L74" s="101">
        <f ca="1">IF(K74="퇴직정산",J74,IF((M$2-C74)&lt;365,"미확정",IF(M74="유예","유예",J74-M74)))</f>
        <v>10</v>
      </c>
      <c r="M74" s="103">
        <f ca="1">IF(C74=0,0,IF(K74="퇴직정산",0,IF(J74&lt;=0,0,IF(EDATE(C74,3)&gt;M$2,"유예",IF(SET!$J$3="없음",0,IF(SET!$J$3="전부",IF(E74&gt;=DATE(YEAR(SET!$I$11),MONTH(SET!$J$11),DAY(SET!$L$11)),MAX(0,F74-IF(I74&lt;(G74+H74),0,(I74-(G74+H74)))),0),IF(E74&gt;=DATE(YEAR(SET!$I$11),MONTH(SET!$J$11),DAY(SET!$L$11)),MAX(0,MIN(F74,SET!$L$3)-IF(I74&lt;(G74+H74),0,(I74-(G74+H74)))),0)))))))</f>
        <v>6</v>
      </c>
      <c r="N74" s="105">
        <f ca="1">IF(D74=0,IF(M74&gt;0,IF((E74-C74)&gt;=365,EDATE(E74,6),EDATE(K74,-6)),""),"")</f>
        <v>46113</v>
      </c>
      <c r="O74" s="106">
        <f ca="1">IF(D74=0,IF(M74&gt;0,IF((E74-C74)&gt;=365,EDATE(E74,10),EDATE(K74,-2)),""),"")</f>
        <v>46235</v>
      </c>
      <c r="P74" s="23" t="s">
        <v>24</v>
      </c>
      <c r="Q74" s="23" t="s">
        <v>24</v>
      </c>
      <c r="R74" s="23" t="s">
        <v>24</v>
      </c>
      <c r="S74" s="23" t="s">
        <v>24</v>
      </c>
      <c r="T74" s="23" t="s">
        <v>24</v>
      </c>
      <c r="U74" s="23" t="s">
        <v>24</v>
      </c>
      <c r="V74" s="23" t="s">
        <v>24</v>
      </c>
      <c r="W74" s="23" t="s">
        <v>24</v>
      </c>
      <c r="X74" s="23" t="s">
        <v>24</v>
      </c>
      <c r="Y74" s="23" t="s">
        <v>24</v>
      </c>
      <c r="Z74" s="23" t="s">
        <v>24</v>
      </c>
      <c r="AA74" s="23" t="s">
        <v>24</v>
      </c>
      <c r="AB74" s="23" t="s">
        <v>24</v>
      </c>
      <c r="AC74" s="23" t="s">
        <v>24</v>
      </c>
      <c r="AD74" s="23" t="s">
        <v>24</v>
      </c>
      <c r="AE74" s="23" t="s">
        <v>24</v>
      </c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</row>
    <row r="75" spans="1:75" ht="14.25" customHeight="1" thickBot="1" x14ac:dyDescent="0.2">
      <c r="A75" s="74"/>
      <c r="B75" s="109"/>
      <c r="C75" s="109"/>
      <c r="D75" s="111"/>
      <c r="E75" s="96"/>
      <c r="F75" s="94"/>
      <c r="G75" s="113"/>
      <c r="H75" s="115"/>
      <c r="I75" s="99"/>
      <c r="J75" s="98"/>
      <c r="K75" s="100"/>
      <c r="L75" s="102"/>
      <c r="M75" s="104"/>
      <c r="N75" s="105"/>
      <c r="O75" s="107"/>
      <c r="P75" s="72">
        <v>45906</v>
      </c>
      <c r="Q75" s="72">
        <v>45913</v>
      </c>
      <c r="R75" s="72">
        <v>45914</v>
      </c>
      <c r="S75" s="72">
        <v>45916</v>
      </c>
      <c r="T75" s="72">
        <v>45923</v>
      </c>
      <c r="U75" s="72">
        <v>45965</v>
      </c>
      <c r="V75" s="72">
        <v>45966</v>
      </c>
      <c r="W75" s="72" t="s">
        <v>582</v>
      </c>
      <c r="X75" s="72" t="s">
        <v>591</v>
      </c>
      <c r="Y75" s="72" t="s">
        <v>622</v>
      </c>
      <c r="Z75" s="72" t="s">
        <v>623</v>
      </c>
      <c r="AA75" s="72" t="s">
        <v>689</v>
      </c>
      <c r="AB75" s="72" t="s">
        <v>762</v>
      </c>
      <c r="AC75" s="72" t="s">
        <v>772</v>
      </c>
      <c r="AD75" s="72" t="s">
        <v>773</v>
      </c>
      <c r="AE75" s="72" t="s">
        <v>788</v>
      </c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2"/>
      <c r="AQ75" s="72"/>
      <c r="AR75" s="72"/>
      <c r="AS75" s="72"/>
      <c r="AT75" s="72"/>
      <c r="AU75" s="72"/>
      <c r="AV75" s="72"/>
      <c r="AW75" s="72"/>
      <c r="AX75" s="72"/>
      <c r="AY75" s="72"/>
      <c r="AZ75" s="72"/>
      <c r="BA75" s="72"/>
      <c r="BB75" s="72"/>
      <c r="BC75" s="72"/>
      <c r="BD75" s="72"/>
      <c r="BE75" s="72"/>
      <c r="BF75" s="72"/>
      <c r="BG75" s="72"/>
      <c r="BH75" s="72"/>
      <c r="BI75" s="72"/>
      <c r="BJ75" s="72"/>
      <c r="BK75" s="72"/>
      <c r="BL75" s="72"/>
      <c r="BM75" s="72"/>
      <c r="BN75" s="72"/>
      <c r="BO75" s="72"/>
      <c r="BP75" s="72"/>
      <c r="BQ75" s="72"/>
      <c r="BR75" s="72"/>
      <c r="BS75" s="72"/>
      <c r="BT75" s="72"/>
      <c r="BU75" s="72"/>
      <c r="BV75" s="72"/>
      <c r="BW75" s="72"/>
    </row>
    <row r="76" spans="1:75" ht="14.25" customHeight="1" x14ac:dyDescent="0.15">
      <c r="A76" s="74"/>
      <c r="B76" s="108" t="s">
        <v>275</v>
      </c>
      <c r="C76" s="118">
        <v>43383</v>
      </c>
      <c r="D76" s="110"/>
      <c r="E76" s="95">
        <f ca="1">IF(DATEDIF(C76,M$2,"m")&lt;1,"",IF(C76=0,"",IF(EDATE(C76,12)&lt;IF($D76&gt;0,$D76-1,M$2),EDATE(C76,DATEDIF(C76,IF($D76&gt;0,$D76-1,M$2+1),"y")*12),EDATE(C76,DATEDIF(C76,IF($D76&gt;0,$D76-1,M$2+1),"m")))))</f>
        <v>45940</v>
      </c>
      <c r="F76" s="93">
        <f ca="1">IF(E76="",0,IF(EDATE(C76,12)&lt;=E76,15+IF((YEAR(E76)-YEAR($C76))&gt;20,10,INT((YEAR(E76)-YEAR($C76)-1)/2)),0))</f>
        <v>18</v>
      </c>
      <c r="G76" s="112">
        <f ca="1">IF(E76="",0,IF(E76&gt;=EDATE(C76,12),IF(E76&lt;EDATE(C76,24),IF(C76&lt;SET!$J$20,0,MIN(DATEDIF(C76,E76,"m"),11)),0),IF(D76&gt;C76,IF(E76&lt;=EDATE(C76,12),MIN(DATEDIF(C76,D76+1,"m"),11),0),MIN(DATEDIF(C76,E76,"m"),11))))</f>
        <v>0</v>
      </c>
      <c r="H76" s="114">
        <v>16</v>
      </c>
      <c r="I76" s="99">
        <f>COUNTIF(P76:BW76,SET!$C$15)*SET!$C$16+COUNTIF(P76:BW76,SET!$D$15)*SET!$D$16+COUNTIF(P76:BW76,SET!E$15)*SET!$E$16+COUNTIF(P76:BW76,SET!$F$15)*SET!$F$16+COUNTIF(P76:BW76,SET!$G$15)*SET!$G$16+COUNTIF(P76:BW76,SET!$H$15)*SET!$H$16+COUNTIF(P76:BW76,SET!$I$15)*SET!$I$16+COUNTIF(P76:BW76,)*SET!$K$16+COUNTIF(P76:BW76,SET!$M$15)*SET!$M$16</f>
        <v>13</v>
      </c>
      <c r="J76" s="97">
        <f ca="1">F76+G76+H76-I76</f>
        <v>21</v>
      </c>
      <c r="K76" s="100">
        <f ca="1">IF(E76="","",IF(AND(D76&gt;C76,EDATE(IF(EDATE(C76,12)&lt;D76,C76,E76),12)&gt;D76),"퇴직정산",IF((E76-C76)&gt;=365,EDATE(E76,12),EDATE(C76,24))))</f>
        <v>46305</v>
      </c>
      <c r="L76" s="101">
        <f ca="1">IF(K76="퇴직정산",J76,IF((M$2-C76)&lt;365,"미확정",IF(M76="유예","유예",J76-M76)))</f>
        <v>14</v>
      </c>
      <c r="M76" s="103">
        <f ca="1">IF(C76=0,0,IF(K76="퇴직정산",0,IF(J76&lt;=0,0,IF(EDATE(C76,3)&gt;M$2,"유예",IF(SET!$J$3="없음",0,IF(SET!$J$3="전부",IF(E76&gt;=DATE(YEAR(SET!$I$11),MONTH(SET!$J$11),DAY(SET!$L$11)),MAX(0,F76-IF(I76&lt;(G76+H76),0,(I76-(G76+H76)))),0),IF(E76&gt;=DATE(YEAR(SET!$I$11),MONTH(SET!$J$11),DAY(SET!$L$11)),MAX(0,MIN(F76,SET!$L$3)-IF(I76&lt;(G76+H76),0,(I76-(G76+H76)))),0)))))))</f>
        <v>7</v>
      </c>
      <c r="N76" s="105">
        <f ca="1">IF(D76=0,IF(M76&gt;0,IF((E76-C76)&gt;=365,EDATE(E76,6),EDATE(K76,-6)),""),"")</f>
        <v>46122</v>
      </c>
      <c r="O76" s="106">
        <f ca="1">IF(D76=0,IF(M76&gt;0,IF((E76-C76)&gt;=365,EDATE(E76,10),EDATE(K76,-2)),""),"")</f>
        <v>46244</v>
      </c>
      <c r="P76" s="23" t="s">
        <v>24</v>
      </c>
      <c r="Q76" s="23" t="s">
        <v>24</v>
      </c>
      <c r="R76" s="23" t="s">
        <v>24</v>
      </c>
      <c r="S76" s="23" t="s">
        <v>24</v>
      </c>
      <c r="T76" s="23" t="s">
        <v>24</v>
      </c>
      <c r="U76" s="23" t="s">
        <v>24</v>
      </c>
      <c r="V76" s="23" t="s">
        <v>24</v>
      </c>
      <c r="W76" s="23" t="s">
        <v>24</v>
      </c>
      <c r="X76" s="23" t="s">
        <v>24</v>
      </c>
      <c r="Y76" s="23" t="s">
        <v>24</v>
      </c>
      <c r="Z76" s="23" t="s">
        <v>24</v>
      </c>
      <c r="AA76" s="23" t="s">
        <v>24</v>
      </c>
      <c r="AB76" s="23" t="s">
        <v>24</v>
      </c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</row>
    <row r="77" spans="1:75" ht="14.25" customHeight="1" thickBot="1" x14ac:dyDescent="0.2">
      <c r="A77" s="74"/>
      <c r="B77" s="109"/>
      <c r="C77" s="119"/>
      <c r="D77" s="111"/>
      <c r="E77" s="96"/>
      <c r="F77" s="94"/>
      <c r="G77" s="113"/>
      <c r="H77" s="115"/>
      <c r="I77" s="99"/>
      <c r="J77" s="98"/>
      <c r="K77" s="100"/>
      <c r="L77" s="102"/>
      <c r="M77" s="104"/>
      <c r="N77" s="105"/>
      <c r="O77" s="107"/>
      <c r="P77" s="72">
        <v>45901</v>
      </c>
      <c r="Q77" s="72">
        <v>45924</v>
      </c>
      <c r="R77" s="72">
        <v>45926</v>
      </c>
      <c r="S77" s="72">
        <v>45927</v>
      </c>
      <c r="T77" s="72">
        <v>45972</v>
      </c>
      <c r="U77" s="72">
        <v>45973</v>
      </c>
      <c r="V77" s="72" t="s">
        <v>586</v>
      </c>
      <c r="W77" s="72" t="s">
        <v>597</v>
      </c>
      <c r="X77" s="72" t="s">
        <v>770</v>
      </c>
      <c r="Y77" s="72" t="s">
        <v>786</v>
      </c>
      <c r="Z77" s="72" t="s">
        <v>782</v>
      </c>
      <c r="AA77" s="72" t="s">
        <v>783</v>
      </c>
      <c r="AB77" s="72" t="s">
        <v>784</v>
      </c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2"/>
      <c r="AQ77" s="72"/>
      <c r="AR77" s="72"/>
      <c r="AS77" s="72"/>
      <c r="AT77" s="72"/>
      <c r="AU77" s="72"/>
      <c r="AV77" s="72"/>
      <c r="AW77" s="72"/>
      <c r="AX77" s="72"/>
      <c r="AY77" s="72"/>
      <c r="AZ77" s="72"/>
      <c r="BA77" s="72"/>
      <c r="BB77" s="72"/>
      <c r="BC77" s="72"/>
      <c r="BD77" s="72"/>
      <c r="BE77" s="72"/>
      <c r="BF77" s="72"/>
      <c r="BG77" s="72"/>
      <c r="BH77" s="72"/>
      <c r="BI77" s="72"/>
      <c r="BJ77" s="72"/>
      <c r="BK77" s="72"/>
      <c r="BL77" s="72"/>
      <c r="BM77" s="72"/>
      <c r="BN77" s="72"/>
      <c r="BO77" s="72"/>
      <c r="BP77" s="72"/>
      <c r="BQ77" s="72"/>
      <c r="BR77" s="72"/>
      <c r="BS77" s="72"/>
      <c r="BT77" s="72"/>
      <c r="BU77" s="72"/>
      <c r="BV77" s="72"/>
      <c r="BW77" s="72"/>
    </row>
    <row r="78" spans="1:75" ht="14.25" customHeight="1" x14ac:dyDescent="0.15">
      <c r="A78" s="74"/>
      <c r="B78" s="108" t="s">
        <v>312</v>
      </c>
      <c r="C78" s="108">
        <v>44348</v>
      </c>
      <c r="D78" s="110"/>
      <c r="E78" s="95">
        <f ca="1">IF(DATEDIF(C78,M$2,"m")&lt;1,"",IF(C78=0,"",IF(EDATE(C78,12)&lt;IF($D78&gt;0,$D78-1,M$2),EDATE(C78,DATEDIF(C78,IF($D78&gt;0,$D78-1,M$2+1),"y")*12),EDATE(C78,DATEDIF(C78,IF($D78&gt;0,$D78-1,M$2+1),"m")))))</f>
        <v>45809</v>
      </c>
      <c r="F78" s="93">
        <f ca="1">IF(E78="",0,IF(EDATE(C78,12)&lt;=E78,15+IF((YEAR(E78)-YEAR($C78))&gt;20,10,INT((YEAR(E78)-YEAR($C78)-1)/2)),0))</f>
        <v>16</v>
      </c>
      <c r="G78" s="112">
        <f ca="1">IF(E78="",0,IF(E78&gt;=EDATE(C78,12),IF(E78&lt;EDATE(C78,24),IF(C78&lt;SET!$J$20,0,MIN(DATEDIF(C78,E78,"m"),11)),0),IF(D78&gt;C78,IF(E78&lt;=EDATE(C78,12),MIN(DATEDIF(C78,D78+1,"m"),11),0),MIN(DATEDIF(C78,E78,"m"),11))))</f>
        <v>0</v>
      </c>
      <c r="H78" s="114">
        <v>14</v>
      </c>
      <c r="I78" s="99">
        <f>COUNTIF(P78:BW78,SET!$C$15)*SET!$C$16+COUNTIF(P78:BW78,SET!$D$15)*SET!$D$16+COUNTIF(P78:BW78,SET!E$15)*SET!$E$16+COUNTIF(P78:BW78,SET!$F$15)*SET!$F$16+COUNTIF(P78:BW78,SET!$G$15)*SET!$G$16+COUNTIF(P78:BW78,SET!$H$15)*SET!$H$16+COUNTIF(P78:BW78,SET!$I$15)*SET!$I$16+COUNTIF(P78:BW78,)*SET!$K$16+COUNTIF(P78:BW78,SET!$M$15)*SET!$M$16</f>
        <v>10</v>
      </c>
      <c r="J78" s="97">
        <f ca="1">F78+G78+H78-I78</f>
        <v>20</v>
      </c>
      <c r="K78" s="100">
        <f ca="1">IF(E78="","",IF(AND(D78&gt;C78,EDATE(IF(EDATE(C78,12)&lt;D78,C78,E78),12)&gt;D78),"퇴직정산",IF((E78-C78)&gt;=365,EDATE(E78,12),EDATE(C78,24))))</f>
        <v>46174</v>
      </c>
      <c r="L78" s="101">
        <f ca="1">IF(K78="퇴직정산",J78,IF((M$2-C78)&lt;365,"미확정",IF(M78="유예","유예",J78-M78)))</f>
        <v>13</v>
      </c>
      <c r="M78" s="103">
        <f ca="1">IF(C78=0,0,IF(K78="퇴직정산",0,IF(J78&lt;=0,0,IF(EDATE(C78,3)&gt;M$2,"유예",IF(SET!$J$3="없음",0,IF(SET!$J$3="전부",IF(E78&gt;=DATE(YEAR(SET!$I$11),MONTH(SET!$J$11),DAY(SET!$L$11)),MAX(0,F78-IF(I78&lt;(G78+H78),0,(I78-(G78+H78)))),0),IF(E78&gt;=DATE(YEAR(SET!$I$11),MONTH(SET!$J$11),DAY(SET!$L$11)),MAX(0,MIN(F78,SET!$L$3)-IF(I78&lt;(G78+H78),0,(I78-(G78+H78)))),0)))))))</f>
        <v>7</v>
      </c>
      <c r="N78" s="105">
        <f ca="1">IF(D78=0,IF(M78&gt;0,IF((E78-C78)&gt;=365,EDATE(E78,6),EDATE(K78,-6)),""),"")</f>
        <v>45992</v>
      </c>
      <c r="O78" s="106">
        <f ca="1">IF(D78=0,IF(M78&gt;0,IF((E78-C78)&gt;=365,EDATE(E78,10),EDATE(K78,-2)),""),"")</f>
        <v>46113</v>
      </c>
      <c r="P78" s="23" t="s">
        <v>24</v>
      </c>
      <c r="Q78" s="23" t="s">
        <v>51</v>
      </c>
      <c r="R78" s="23" t="s">
        <v>24</v>
      </c>
      <c r="S78" s="23" t="s">
        <v>24</v>
      </c>
      <c r="T78" s="23" t="s">
        <v>24</v>
      </c>
      <c r="U78" s="23" t="s">
        <v>24</v>
      </c>
      <c r="V78" s="23" t="s">
        <v>24</v>
      </c>
      <c r="W78" s="23" t="s">
        <v>24</v>
      </c>
      <c r="X78" s="23" t="s">
        <v>24</v>
      </c>
      <c r="Y78" s="23" t="s">
        <v>24</v>
      </c>
      <c r="Z78" s="23" t="s">
        <v>24</v>
      </c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</row>
    <row r="79" spans="1:75" ht="14.25" customHeight="1" thickBot="1" x14ac:dyDescent="0.2">
      <c r="A79" s="74"/>
      <c r="B79" s="109"/>
      <c r="C79" s="109"/>
      <c r="D79" s="111"/>
      <c r="E79" s="96"/>
      <c r="F79" s="94"/>
      <c r="G79" s="113"/>
      <c r="H79" s="115"/>
      <c r="I79" s="99"/>
      <c r="J79" s="98"/>
      <c r="K79" s="100"/>
      <c r="L79" s="102"/>
      <c r="M79" s="104"/>
      <c r="N79" s="105"/>
      <c r="O79" s="107"/>
      <c r="P79" s="72">
        <v>45843</v>
      </c>
      <c r="Q79" s="72" t="s">
        <v>480</v>
      </c>
      <c r="R79" s="72">
        <v>45905</v>
      </c>
      <c r="S79" s="72">
        <v>45906</v>
      </c>
      <c r="T79" s="72">
        <v>45936</v>
      </c>
      <c r="U79" s="72">
        <v>45976</v>
      </c>
      <c r="V79" s="72" t="s">
        <v>589</v>
      </c>
      <c r="W79" s="72" t="s">
        <v>627</v>
      </c>
      <c r="X79" s="72" t="s">
        <v>668</v>
      </c>
      <c r="Y79" s="72" t="s">
        <v>705</v>
      </c>
      <c r="Z79" s="72" t="s">
        <v>767</v>
      </c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2"/>
      <c r="AQ79" s="72"/>
      <c r="AR79" s="72"/>
      <c r="AS79" s="72"/>
      <c r="AT79" s="72"/>
      <c r="AU79" s="72"/>
      <c r="AV79" s="72"/>
      <c r="AW79" s="72"/>
      <c r="AX79" s="72"/>
      <c r="AY79" s="72"/>
      <c r="AZ79" s="72"/>
      <c r="BA79" s="72"/>
      <c r="BB79" s="72"/>
      <c r="BC79" s="72"/>
      <c r="BD79" s="72"/>
      <c r="BE79" s="72"/>
      <c r="BF79" s="72"/>
      <c r="BG79" s="72"/>
      <c r="BH79" s="72"/>
      <c r="BI79" s="72"/>
      <c r="BJ79" s="72"/>
      <c r="BK79" s="72"/>
      <c r="BL79" s="72"/>
      <c r="BM79" s="72"/>
      <c r="BN79" s="72"/>
      <c r="BO79" s="72"/>
      <c r="BP79" s="72"/>
      <c r="BQ79" s="72"/>
      <c r="BR79" s="72"/>
      <c r="BS79" s="72"/>
      <c r="BT79" s="72"/>
      <c r="BU79" s="72"/>
      <c r="BV79" s="72"/>
      <c r="BW79" s="72"/>
    </row>
    <row r="80" spans="1:75" ht="14.25" customHeight="1" x14ac:dyDescent="0.15">
      <c r="A80" s="74"/>
      <c r="B80" s="108" t="s">
        <v>316</v>
      </c>
      <c r="C80" s="118">
        <v>44116</v>
      </c>
      <c r="D80" s="110"/>
      <c r="E80" s="95">
        <f ca="1">IF(DATEDIF(C80,M$2,"m")&lt;1,"",IF(C80=0,"",IF(EDATE(C80,12)&lt;IF($D80&gt;0,$D80-1,M$2),EDATE(C80,DATEDIF(C80,IF($D80&gt;0,$D80-1,M$2+1),"y")*12),EDATE(C80,DATEDIF(C80,IF($D80&gt;0,$D80-1,M$2+1),"m")))))</f>
        <v>45942</v>
      </c>
      <c r="F80" s="93">
        <f ca="1">IF(E80="",0,IF(EDATE(C80,12)&lt;=E80,15+IF((YEAR(E80)-YEAR($C80))&gt;20,10,INT((YEAR(E80)-YEAR($C80)-1)/2)),0))</f>
        <v>17</v>
      </c>
      <c r="G80" s="112">
        <f ca="1">IF(E80="",0,IF(E80&gt;=EDATE(C80,12),IF(E80&lt;EDATE(C80,24),IF(C80&lt;SET!$J$20,0,MIN(DATEDIF(C80,E80,"m"),11)),0),IF(D80&gt;C80,IF(E80&lt;=EDATE(C80,12),MIN(DATEDIF(C80,D80+1,"m"),11),0),MIN(DATEDIF(C80,E80,"m"),11))))</f>
        <v>0</v>
      </c>
      <c r="H80" s="114">
        <v>3</v>
      </c>
      <c r="I80" s="99">
        <f>COUNTIF(P80:BW80,SET!$C$15)*SET!$C$16+COUNTIF(P80:BW80,SET!$D$15)*SET!$D$16+COUNTIF(P80:BW80,SET!E$15)*SET!$E$16+COUNTIF(P80:BW80,SET!$F$15)*SET!$F$16+COUNTIF(P80:BW80,SET!$G$15)*SET!$G$16+COUNTIF(P80:BW80,SET!$H$15)*SET!$H$16+COUNTIF(P80:BW80,SET!$I$15)*SET!$I$16+COUNTIF(P80:BW80,)*SET!$K$16+COUNTIF(P80:BW80,SET!$M$15)*SET!$M$16</f>
        <v>12</v>
      </c>
      <c r="J80" s="97">
        <f ca="1">F80+G80+H80-I80</f>
        <v>8</v>
      </c>
      <c r="K80" s="100">
        <f ca="1">IF(E80="","",IF(AND(D80&gt;C80,EDATE(IF(EDATE(C80,12)&lt;D80,C80,E80),12)&gt;D80),"퇴직정산",IF((E80-C80)&gt;=365,EDATE(E80,12),EDATE(C80,24))))</f>
        <v>46307</v>
      </c>
      <c r="L80" s="101">
        <f ca="1">IF(K80="퇴직정산",J80,IF((M$2-C80)&lt;365,"미확정",IF(M80="유예","유예",J80-M80)))</f>
        <v>8</v>
      </c>
      <c r="M80" s="103">
        <f ca="1">IF(C80=0,0,IF(K80="퇴직정산",0,IF(J80&lt;=0,0,IF(EDATE(C80,3)&gt;M$2,"유예",IF(SET!$J$3="없음",0,IF(SET!$J$3="전부",IF(E80&gt;=DATE(YEAR(SET!$I$11),MONTH(SET!$J$11),DAY(SET!$L$11)),MAX(0,F80-IF(I80&lt;(G80+H80),0,(I80-(G80+H80)))),0),IF(E80&gt;=DATE(YEAR(SET!$I$11),MONTH(SET!$J$11),DAY(SET!$L$11)),MAX(0,MIN(F80,SET!$L$3)-IF(I80&lt;(G80+H80),0,(I80-(G80+H80)))),0)))))))</f>
        <v>0</v>
      </c>
      <c r="N80" s="105" t="str">
        <f ca="1">IF(D80=0,IF(M80&gt;0,IF((E80-C80)&gt;=365,EDATE(E80,6),EDATE(K80,-6)),""),"")</f>
        <v/>
      </c>
      <c r="O80" s="106" t="str">
        <f ca="1">IF(D80=0,IF(M80&gt;0,IF((E80-C80)&gt;=365,EDATE(E80,10),EDATE(K80,-2)),""),"")</f>
        <v/>
      </c>
      <c r="P80" s="23" t="s">
        <v>24</v>
      </c>
      <c r="Q80" s="23" t="s">
        <v>24</v>
      </c>
      <c r="R80" s="23" t="s">
        <v>24</v>
      </c>
      <c r="S80" s="23" t="s">
        <v>603</v>
      </c>
      <c r="T80" s="23" t="s">
        <v>24</v>
      </c>
      <c r="U80" s="23" t="s">
        <v>24</v>
      </c>
      <c r="V80" s="23" t="s">
        <v>24</v>
      </c>
      <c r="W80" s="23" t="s">
        <v>24</v>
      </c>
      <c r="X80" s="23" t="s">
        <v>24</v>
      </c>
      <c r="Y80" s="23" t="s">
        <v>24</v>
      </c>
      <c r="Z80" s="23" t="s">
        <v>24</v>
      </c>
      <c r="AA80" s="23" t="s">
        <v>24</v>
      </c>
      <c r="AB80" s="23" t="s">
        <v>24</v>
      </c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</row>
    <row r="81" spans="1:75" ht="14.25" customHeight="1" thickBot="1" x14ac:dyDescent="0.2">
      <c r="A81" s="74"/>
      <c r="B81" s="109"/>
      <c r="C81" s="119"/>
      <c r="D81" s="111"/>
      <c r="E81" s="96"/>
      <c r="F81" s="94"/>
      <c r="G81" s="113"/>
      <c r="H81" s="115"/>
      <c r="I81" s="99"/>
      <c r="J81" s="98"/>
      <c r="K81" s="100"/>
      <c r="L81" s="102"/>
      <c r="M81" s="104"/>
      <c r="N81" s="105"/>
      <c r="O81" s="107"/>
      <c r="P81" s="72">
        <v>45973</v>
      </c>
      <c r="Q81" s="72">
        <v>45994</v>
      </c>
      <c r="R81" s="72">
        <v>45995</v>
      </c>
      <c r="S81" s="72" t="s">
        <v>589</v>
      </c>
      <c r="T81" s="72" t="s">
        <v>604</v>
      </c>
      <c r="U81" s="72" t="s">
        <v>630</v>
      </c>
      <c r="V81" s="72" t="s">
        <v>626</v>
      </c>
      <c r="W81" s="72" t="s">
        <v>632</v>
      </c>
      <c r="X81" s="72" t="s">
        <v>633</v>
      </c>
      <c r="Y81" s="72" t="s">
        <v>629</v>
      </c>
      <c r="Z81" s="72" t="s">
        <v>712</v>
      </c>
      <c r="AA81" s="72" t="s">
        <v>764</v>
      </c>
      <c r="AB81" s="72" t="s">
        <v>765</v>
      </c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2"/>
      <c r="AQ81" s="72"/>
      <c r="AR81" s="72"/>
      <c r="AS81" s="72"/>
      <c r="AT81" s="72"/>
      <c r="AU81" s="72"/>
      <c r="AV81" s="72"/>
      <c r="AW81" s="72"/>
      <c r="AX81" s="72"/>
      <c r="AY81" s="72"/>
      <c r="AZ81" s="72"/>
      <c r="BA81" s="72"/>
      <c r="BB81" s="72"/>
      <c r="BC81" s="72"/>
      <c r="BD81" s="72"/>
      <c r="BE81" s="72"/>
      <c r="BF81" s="72"/>
      <c r="BG81" s="72"/>
      <c r="BH81" s="72"/>
      <c r="BI81" s="72"/>
      <c r="BJ81" s="72"/>
      <c r="BK81" s="72"/>
      <c r="BL81" s="72"/>
      <c r="BM81" s="72"/>
      <c r="BN81" s="72"/>
      <c r="BO81" s="72"/>
      <c r="BP81" s="72"/>
      <c r="BQ81" s="72"/>
      <c r="BR81" s="72"/>
      <c r="BS81" s="72"/>
      <c r="BT81" s="72"/>
      <c r="BU81" s="72"/>
      <c r="BV81" s="72"/>
      <c r="BW81" s="72"/>
    </row>
    <row r="82" spans="1:75" ht="14.25" customHeight="1" x14ac:dyDescent="0.15">
      <c r="A82" s="74"/>
      <c r="B82" s="108" t="s">
        <v>306</v>
      </c>
      <c r="C82" s="108">
        <v>44462</v>
      </c>
      <c r="D82" s="110"/>
      <c r="E82" s="95">
        <f ca="1">IF(DATEDIF(C82,M$2,"m")&lt;1,"",IF(C82=0,"",IF(EDATE(C82,12)&lt;IF($D82&gt;0,$D82-1,M$2),EDATE(C82,DATEDIF(C82,IF($D82&gt;0,$D82-1,M$2+1),"y")*12),EDATE(C82,DATEDIF(C82,IF($D82&gt;0,$D82-1,M$2+1),"m")))))</f>
        <v>45923</v>
      </c>
      <c r="F82" s="93">
        <f ca="1">IF(E82="",0,IF(EDATE(C82,12)&lt;=E82,15+IF((YEAR(E82)-YEAR($C82))&gt;20,10,INT((YEAR(E82)-YEAR($C82)-1)/2)),0))</f>
        <v>16</v>
      </c>
      <c r="G82" s="112">
        <f ca="1">IF(E82="",0,IF(E82&gt;=EDATE(C82,12),IF(E82&lt;EDATE(C82,24),IF(C82&lt;SET!$J$20,0,MIN(DATEDIF(C82,E82,"m"),11)),0),IF(D82&gt;C82,IF(E82&lt;=EDATE(C82,12),MIN(DATEDIF(C82,D82+1,"m"),11),0),MIN(DATEDIF(C82,E82,"m"),11))))</f>
        <v>0</v>
      </c>
      <c r="H82" s="114">
        <v>13</v>
      </c>
      <c r="I82" s="99">
        <f>COUNTIF(P82:BW82,SET!$C$15)*SET!$C$16+COUNTIF(P82:BW82,SET!$D$15)*SET!$D$16+COUNTIF(P82:BW82,SET!E$15)*SET!$E$16+COUNTIF(P82:BW82,SET!$F$15)*SET!$F$16+COUNTIF(P82:BW82,SET!$G$15)*SET!$G$16+COUNTIF(P82:BW82,SET!$H$15)*SET!$H$16+COUNTIF(P82:BW82,SET!$I$15)*SET!$I$16+COUNTIF(P82:BW82,)*SET!$K$16+COUNTIF(P82:BW82,SET!$M$15)*SET!$M$16</f>
        <v>17</v>
      </c>
      <c r="J82" s="97">
        <f ca="1">F82+G82+H82-I82</f>
        <v>12</v>
      </c>
      <c r="K82" s="100">
        <f ca="1">IF(E82="","",IF(AND(D82&gt;C82,EDATE(IF(EDATE(C82,12)&lt;D82,C82,E82),12)&gt;D82),"퇴직정산",IF((E82-C82)&gt;=365,EDATE(E82,12),EDATE(C82,24))))</f>
        <v>46288</v>
      </c>
      <c r="L82" s="101">
        <f ca="1">IF(K82="퇴직정산",J82,IF((M$2-C82)&lt;365,"미확정",IF(M82="유예","유예",J82-M82)))</f>
        <v>9</v>
      </c>
      <c r="M82" s="103">
        <f ca="1">IF(C82=0,0,IF(K82="퇴직정산",0,IF(J82&lt;=0,0,IF(EDATE(C82,3)&gt;M$2,"유예",IF(SET!$J$3="없음",0,IF(SET!$J$3="전부",IF(E82&gt;=DATE(YEAR(SET!$I$11),MONTH(SET!$J$11),DAY(SET!$L$11)),MAX(0,F82-IF(I82&lt;(G82+H82),0,(I82-(G82+H82)))),0),IF(E82&gt;=DATE(YEAR(SET!$I$11),MONTH(SET!$J$11),DAY(SET!$L$11)),MAX(0,MIN(F82,SET!$L$3)-IF(I82&lt;(G82+H82),0,(I82-(G82+H82)))),0)))))))</f>
        <v>3</v>
      </c>
      <c r="N82" s="105">
        <f ca="1">IF(D82=0,IF(M82&gt;0,IF((E82-C82)&gt;=365,EDATE(E82,6),EDATE(K82,-6)),""),"")</f>
        <v>46104</v>
      </c>
      <c r="O82" s="106">
        <f ca="1">IF(D82=0,IF(M82&gt;0,IF((E82-C82)&gt;=365,EDATE(E82,10),EDATE(K82,-2)),""),"")</f>
        <v>46226</v>
      </c>
      <c r="P82" s="23" t="s">
        <v>24</v>
      </c>
      <c r="Q82" s="23" t="s">
        <v>24</v>
      </c>
      <c r="R82" s="23" t="s">
        <v>24</v>
      </c>
      <c r="S82" s="23" t="s">
        <v>24</v>
      </c>
      <c r="T82" s="23" t="s">
        <v>24</v>
      </c>
      <c r="U82" s="23" t="s">
        <v>24</v>
      </c>
      <c r="V82" s="23" t="s">
        <v>24</v>
      </c>
      <c r="W82" s="23" t="s">
        <v>24</v>
      </c>
      <c r="X82" s="23" t="s">
        <v>24</v>
      </c>
      <c r="Y82" s="23" t="s">
        <v>24</v>
      </c>
      <c r="Z82" s="23" t="s">
        <v>24</v>
      </c>
      <c r="AA82" s="23" t="s">
        <v>24</v>
      </c>
      <c r="AB82" s="23" t="s">
        <v>24</v>
      </c>
      <c r="AC82" s="23" t="s">
        <v>24</v>
      </c>
      <c r="AD82" s="23" t="s">
        <v>24</v>
      </c>
      <c r="AE82" s="23" t="s">
        <v>24</v>
      </c>
      <c r="AF82" s="23" t="s">
        <v>24</v>
      </c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</row>
    <row r="83" spans="1:75" ht="14.25" customHeight="1" thickBot="1" x14ac:dyDescent="0.2">
      <c r="A83" s="74"/>
      <c r="B83" s="109"/>
      <c r="C83" s="109"/>
      <c r="D83" s="111"/>
      <c r="E83" s="96"/>
      <c r="F83" s="94"/>
      <c r="G83" s="113"/>
      <c r="H83" s="115"/>
      <c r="I83" s="99"/>
      <c r="J83" s="98"/>
      <c r="K83" s="100"/>
      <c r="L83" s="102"/>
      <c r="M83" s="104"/>
      <c r="N83" s="105"/>
      <c r="O83" s="107"/>
      <c r="P83" s="72">
        <v>45907</v>
      </c>
      <c r="Q83" s="72">
        <v>45913</v>
      </c>
      <c r="R83" s="72">
        <v>45914</v>
      </c>
      <c r="S83" s="72">
        <v>45915</v>
      </c>
      <c r="T83" s="72">
        <v>45990</v>
      </c>
      <c r="U83" s="72">
        <v>45991</v>
      </c>
      <c r="V83" s="72" t="s">
        <v>591</v>
      </c>
      <c r="W83" s="72" t="s">
        <v>598</v>
      </c>
      <c r="X83" s="72" t="s">
        <v>601</v>
      </c>
      <c r="Y83" s="72" t="s">
        <v>620</v>
      </c>
      <c r="Z83" s="72" t="s">
        <v>618</v>
      </c>
      <c r="AA83" s="72" t="s">
        <v>739</v>
      </c>
      <c r="AB83" s="72" t="s">
        <v>781</v>
      </c>
      <c r="AC83" s="72" t="s">
        <v>764</v>
      </c>
      <c r="AD83" s="72" t="s">
        <v>785</v>
      </c>
      <c r="AE83" s="72" t="s">
        <v>787</v>
      </c>
      <c r="AF83" s="72" t="s">
        <v>766</v>
      </c>
      <c r="AG83" s="72"/>
      <c r="AH83" s="72"/>
      <c r="AI83" s="72"/>
      <c r="AJ83" s="72"/>
      <c r="AK83" s="72"/>
      <c r="AL83" s="72"/>
      <c r="AM83" s="72"/>
      <c r="AN83" s="72"/>
      <c r="AO83" s="72"/>
      <c r="AP83" s="72"/>
      <c r="AQ83" s="72"/>
      <c r="AR83" s="72"/>
      <c r="AS83" s="72"/>
      <c r="AT83" s="72"/>
      <c r="AU83" s="72"/>
      <c r="AV83" s="72"/>
      <c r="AW83" s="72"/>
      <c r="AX83" s="72"/>
      <c r="AY83" s="72"/>
      <c r="AZ83" s="72"/>
      <c r="BA83" s="72"/>
      <c r="BB83" s="72"/>
      <c r="BC83" s="72"/>
      <c r="BD83" s="72"/>
      <c r="BE83" s="72"/>
      <c r="BF83" s="72"/>
      <c r="BG83" s="72"/>
      <c r="BH83" s="72"/>
      <c r="BI83" s="72"/>
      <c r="BJ83" s="72"/>
      <c r="BK83" s="72"/>
      <c r="BL83" s="72"/>
      <c r="BM83" s="72"/>
      <c r="BN83" s="72"/>
      <c r="BO83" s="72"/>
      <c r="BP83" s="72"/>
      <c r="BQ83" s="72"/>
      <c r="BR83" s="72"/>
      <c r="BS83" s="72"/>
      <c r="BT83" s="72"/>
      <c r="BU83" s="72"/>
      <c r="BV83" s="72"/>
      <c r="BW83" s="72"/>
    </row>
    <row r="84" spans="1:75" ht="14.25" customHeight="1" x14ac:dyDescent="0.15">
      <c r="A84" s="74"/>
      <c r="B84" s="108" t="s">
        <v>346</v>
      </c>
      <c r="C84" s="118">
        <v>44942</v>
      </c>
      <c r="D84" s="110"/>
      <c r="E84" s="95">
        <f ca="1">IF(DATEDIF(C84,M$2,"m")&lt;1,"",IF(C84=0,"",IF(EDATE(C84,12)&lt;IF($D84&gt;0,$D84-1,M$2),EDATE(C84,DATEDIF(C84,IF($D84&gt;0,$D84-1,M$2+1),"y")*12),EDATE(C84,DATEDIF(C84,IF($D84&gt;0,$D84-1,M$2+1),"m")))))</f>
        <v>46038</v>
      </c>
      <c r="F84" s="93">
        <f ca="1">IF(E84="",0,IF(EDATE(C84,12)&lt;=E84,15+IF((YEAR(E84)-YEAR($C84))&gt;20,10,INT((YEAR(E84)-YEAR($C84)-1)/2)),0))</f>
        <v>16</v>
      </c>
      <c r="G84" s="112">
        <f ca="1">IF(E84="",0,IF(E84&gt;=EDATE(C84,12),IF(E84&lt;EDATE(C84,24),IF(C84&lt;SET!$J$20,0,MIN(DATEDIF(C84,E84,"m"),11)),0),IF(D84&gt;C84,IF(E84&lt;=EDATE(C84,12),MIN(DATEDIF(C84,D84+1,"m"),11),0),MIN(DATEDIF(C84,E84,"m"),11))))</f>
        <v>0</v>
      </c>
      <c r="H84" s="114">
        <v>12</v>
      </c>
      <c r="I84" s="99">
        <f>COUNTIF(P84:BW84,SET!$C$15)*SET!$C$16+COUNTIF(P84:BW84,SET!$D$15)*SET!$D$16+COUNTIF(P84:BW84,SET!E$15)*SET!$E$16+COUNTIF(P84:BW84,SET!$F$15)*SET!$F$16+COUNTIF(P84:BW84,SET!$G$15)*SET!$G$16+COUNTIF(P84:BW84,SET!$H$15)*SET!$H$16+COUNTIF(P84:BW84,SET!$I$15)*SET!$I$16+COUNTIF(P84:BW84,)*SET!$K$16+COUNTIF(P84:BW84,SET!$M$15)*SET!$M$16</f>
        <v>4</v>
      </c>
      <c r="J84" s="97">
        <f ca="1">F84+G84+H84-I84</f>
        <v>24</v>
      </c>
      <c r="K84" s="100">
        <f ca="1">IF(E84="","",IF(AND(D84&gt;C84,EDATE(IF(EDATE(C84,12)&lt;D84,C84,E84),12)&gt;D84),"퇴직정산",IF((E84-C84)&gt;=365,EDATE(E84,12),EDATE(C84,24))))</f>
        <v>46403</v>
      </c>
      <c r="L84" s="101">
        <f ca="1">IF(K84="퇴직정산",J84,IF((M$2-C84)&lt;365,"미확정",IF(M84="유예","유예",J84-M84)))</f>
        <v>17</v>
      </c>
      <c r="M84" s="103">
        <f ca="1">IF(C84=0,0,IF(K84="퇴직정산",0,IF(J84&lt;=0,0,IF(EDATE(C84,3)&gt;M$2,"유예",IF(SET!$J$3="없음",0,IF(SET!$J$3="전부",IF(E84&gt;=DATE(YEAR(SET!$I$11),MONTH(SET!$J$11),DAY(SET!$L$11)),MAX(0,F84-IF(I84&lt;(G84+H84),0,(I84-(G84+H84)))),0),IF(E84&gt;=DATE(YEAR(SET!$I$11),MONTH(SET!$J$11),DAY(SET!$L$11)),MAX(0,MIN(F84,SET!$L$3)-IF(I84&lt;(G84+H84),0,(I84-(G84+H84)))),0)))))))</f>
        <v>7</v>
      </c>
      <c r="N84" s="105">
        <f ca="1">IF(D84=0,IF(M84&gt;0,IF((E84-C84)&gt;=365,EDATE(E84,6),EDATE(K84,-6)),""),"")</f>
        <v>46219</v>
      </c>
      <c r="O84" s="106">
        <f ca="1">IF(D84=0,IF(M84&gt;0,IF((E84-C84)&gt;=365,EDATE(E84,10),EDATE(K84,-2)),""),"")</f>
        <v>46342</v>
      </c>
      <c r="P84" s="23" t="s">
        <v>24</v>
      </c>
      <c r="Q84" s="23" t="s">
        <v>24</v>
      </c>
      <c r="R84" s="23" t="s">
        <v>24</v>
      </c>
      <c r="S84" s="23" t="s">
        <v>24</v>
      </c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</row>
    <row r="85" spans="1:75" ht="14.25" customHeight="1" thickBot="1" x14ac:dyDescent="0.2">
      <c r="A85" s="74"/>
      <c r="B85" s="109"/>
      <c r="C85" s="119"/>
      <c r="D85" s="111"/>
      <c r="E85" s="96"/>
      <c r="F85" s="94"/>
      <c r="G85" s="113"/>
      <c r="H85" s="115"/>
      <c r="I85" s="99"/>
      <c r="J85" s="98"/>
      <c r="K85" s="100"/>
      <c r="L85" s="102"/>
      <c r="M85" s="104"/>
      <c r="N85" s="105"/>
      <c r="O85" s="107"/>
      <c r="P85" s="72">
        <v>46040</v>
      </c>
      <c r="Q85" s="72">
        <v>46101</v>
      </c>
      <c r="R85" s="72">
        <v>46140</v>
      </c>
      <c r="S85" s="72">
        <v>46141</v>
      </c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2"/>
      <c r="AQ85" s="72"/>
      <c r="AR85" s="72"/>
      <c r="AS85" s="72"/>
      <c r="AT85" s="72"/>
      <c r="AU85" s="72"/>
      <c r="AV85" s="72"/>
      <c r="AW85" s="72"/>
      <c r="AX85" s="72"/>
      <c r="AY85" s="72"/>
      <c r="AZ85" s="72"/>
      <c r="BA85" s="72"/>
      <c r="BB85" s="72"/>
      <c r="BC85" s="72"/>
      <c r="BD85" s="72"/>
      <c r="BE85" s="72"/>
      <c r="BF85" s="72"/>
      <c r="BG85" s="72"/>
      <c r="BH85" s="72"/>
      <c r="BI85" s="72"/>
      <c r="BJ85" s="72"/>
      <c r="BK85" s="72"/>
      <c r="BL85" s="72"/>
      <c r="BM85" s="72"/>
      <c r="BN85" s="72"/>
      <c r="BO85" s="72"/>
      <c r="BP85" s="72"/>
      <c r="BQ85" s="72"/>
      <c r="BR85" s="72"/>
      <c r="BS85" s="72"/>
      <c r="BT85" s="72"/>
      <c r="BU85" s="72"/>
      <c r="BV85" s="72"/>
      <c r="BW85" s="72"/>
    </row>
    <row r="86" spans="1:75" ht="14.25" customHeight="1" x14ac:dyDescent="0.15">
      <c r="A86" s="74"/>
      <c r="B86" s="108" t="s">
        <v>362</v>
      </c>
      <c r="C86" s="108">
        <v>45203</v>
      </c>
      <c r="D86" s="110"/>
      <c r="E86" s="95">
        <f ca="1">IF(DATEDIF(C86,M$2,"m")&lt;1,"",IF(C86=0,"",IF(EDATE(C86,12)&lt;IF($D86&gt;0,$D86-1,M$2),EDATE(C86,DATEDIF(C86,IF($D86&gt;0,$D86-1,M$2+1),"y")*12),EDATE(C86,DATEDIF(C86,IF($D86&gt;0,$D86-1,M$2+1),"m")))))</f>
        <v>45934</v>
      </c>
      <c r="F86" s="93">
        <f ca="1">IF(E86="",0,IF(EDATE(C86,12)&lt;=E86,15+IF((YEAR(E86)-YEAR($C86))&gt;20,10,INT((YEAR(E86)-YEAR($C86)-1)/2)),0))</f>
        <v>15</v>
      </c>
      <c r="G86" s="112">
        <f ca="1">IF(E86="",0,IF(E86&gt;=EDATE(C86,12),IF(E86&lt;EDATE(C86,24),IF(C86&lt;SET!$J$20,0,MIN(DATEDIF(C86,E86,"m"),11)),0),IF(D86&gt;C86,IF(E86&lt;=EDATE(C86,12),MIN(DATEDIF(C86,D86+1,"m"),11),0),MIN(DATEDIF(C86,E86,"m"),11))))</f>
        <v>0</v>
      </c>
      <c r="H86" s="114">
        <v>10</v>
      </c>
      <c r="I86" s="99">
        <f>COUNTIF(P86:BW86,SET!$C$15)*SET!$C$16+COUNTIF(P86:BW86,SET!$D$15)*SET!$D$16+COUNTIF(P86:BW86,SET!E$15)*SET!$E$16+COUNTIF(P86:BW86,SET!$F$15)*SET!$F$16+COUNTIF(P86:BW86,SET!$G$15)*SET!$G$16+COUNTIF(P86:BW86,SET!$H$15)*SET!$H$16+COUNTIF(P86:BW86,SET!$I$15)*SET!$I$16+COUNTIF(P86:BW86,)*SET!$K$16+COUNTIF(P86:BW86,SET!$M$15)*SET!$M$16</f>
        <v>14</v>
      </c>
      <c r="J86" s="97">
        <f ca="1">F86+G86+H86-I86</f>
        <v>11</v>
      </c>
      <c r="K86" s="100">
        <f ca="1">IF(E86="","",IF(AND(D86&gt;C86,EDATE(IF(EDATE(C86,12)&lt;D86,C86,E86),12)&gt;D86),"퇴직정산",IF((E86-C86)&gt;=365,EDATE(E86,12),EDATE(C86,24))))</f>
        <v>46299</v>
      </c>
      <c r="L86" s="101">
        <f ca="1">IF(K86="퇴직정산",J86,IF((M$2-C86)&lt;365,"미확정",IF(M86="유예","유예",J86-M86)))</f>
        <v>8</v>
      </c>
      <c r="M86" s="103">
        <f ca="1">IF(C86=0,0,IF(K86="퇴직정산",0,IF(J86&lt;=0,0,IF(EDATE(C86,3)&gt;M$2,"유예",IF(SET!$J$3="없음",0,IF(SET!$J$3="전부",IF(E86&gt;=DATE(YEAR(SET!$I$11),MONTH(SET!$J$11),DAY(SET!$L$11)),MAX(0,F86-IF(I86&lt;(G86+H86),0,(I86-(G86+H86)))),0),IF(E86&gt;=DATE(YEAR(SET!$I$11),MONTH(SET!$J$11),DAY(SET!$L$11)),MAX(0,MIN(F86,SET!$L$3)-IF(I86&lt;(G86+H86),0,(I86-(G86+H86)))),0)))))))</f>
        <v>3</v>
      </c>
      <c r="N86" s="105">
        <f ca="1">IF(D86=0,IF(M86&gt;0,IF((E86-C86)&gt;=365,EDATE(E86,6),EDATE(K86,-6)),""),"")</f>
        <v>46116</v>
      </c>
      <c r="O86" s="106">
        <f ca="1">IF(D86=0,IF(M86&gt;0,IF((E86-C86)&gt;=365,EDATE(E86,10),EDATE(K86,-2)),""),"")</f>
        <v>46238</v>
      </c>
      <c r="P86" s="23" t="s">
        <v>24</v>
      </c>
      <c r="Q86" s="23" t="s">
        <v>24</v>
      </c>
      <c r="R86" s="23" t="s">
        <v>24</v>
      </c>
      <c r="S86" s="23" t="s">
        <v>24</v>
      </c>
      <c r="T86" s="23" t="s">
        <v>24</v>
      </c>
      <c r="U86" s="23" t="s">
        <v>24</v>
      </c>
      <c r="V86" s="23" t="s">
        <v>24</v>
      </c>
      <c r="W86" s="23" t="s">
        <v>24</v>
      </c>
      <c r="X86" s="23" t="s">
        <v>24</v>
      </c>
      <c r="Y86" s="23" t="s">
        <v>24</v>
      </c>
      <c r="Z86" s="23" t="s">
        <v>24</v>
      </c>
      <c r="AA86" s="23" t="s">
        <v>24</v>
      </c>
      <c r="AB86" s="23" t="s">
        <v>24</v>
      </c>
      <c r="AC86" s="23" t="s">
        <v>24</v>
      </c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</row>
    <row r="87" spans="1:75" ht="14.25" customHeight="1" thickBot="1" x14ac:dyDescent="0.2">
      <c r="A87" s="74"/>
      <c r="B87" s="109"/>
      <c r="C87" s="109"/>
      <c r="D87" s="111"/>
      <c r="E87" s="96"/>
      <c r="F87" s="94"/>
      <c r="G87" s="113"/>
      <c r="H87" s="115"/>
      <c r="I87" s="99"/>
      <c r="J87" s="98"/>
      <c r="K87" s="100"/>
      <c r="L87" s="102"/>
      <c r="M87" s="104"/>
      <c r="N87" s="105"/>
      <c r="O87" s="107"/>
      <c r="P87" s="72">
        <v>45908</v>
      </c>
      <c r="Q87" s="72">
        <v>45928</v>
      </c>
      <c r="R87" s="72">
        <v>45929</v>
      </c>
      <c r="S87" s="72">
        <v>45940</v>
      </c>
      <c r="T87" s="72">
        <v>45976</v>
      </c>
      <c r="U87" s="72">
        <v>45977</v>
      </c>
      <c r="V87" s="72">
        <v>46012</v>
      </c>
      <c r="W87" s="72">
        <v>46013</v>
      </c>
      <c r="X87" s="72" t="s">
        <v>627</v>
      </c>
      <c r="Y87" s="72" t="s">
        <v>635</v>
      </c>
      <c r="Z87" s="72" t="s">
        <v>694</v>
      </c>
      <c r="AA87" s="72" t="s">
        <v>695</v>
      </c>
      <c r="AB87" s="72" t="s">
        <v>782</v>
      </c>
      <c r="AC87" s="72" t="s">
        <v>783</v>
      </c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2"/>
      <c r="AQ87" s="72"/>
      <c r="AR87" s="72"/>
      <c r="AS87" s="72"/>
      <c r="AT87" s="72"/>
      <c r="AU87" s="72"/>
      <c r="AV87" s="72"/>
      <c r="AW87" s="72"/>
      <c r="AX87" s="72"/>
      <c r="AY87" s="72"/>
      <c r="AZ87" s="72"/>
      <c r="BA87" s="72"/>
      <c r="BB87" s="72"/>
      <c r="BC87" s="72"/>
      <c r="BD87" s="72"/>
      <c r="BE87" s="72"/>
      <c r="BF87" s="72"/>
      <c r="BG87" s="72"/>
      <c r="BH87" s="72"/>
      <c r="BI87" s="72"/>
      <c r="BJ87" s="72"/>
      <c r="BK87" s="72"/>
      <c r="BL87" s="72"/>
      <c r="BM87" s="72"/>
      <c r="BN87" s="72"/>
      <c r="BO87" s="72"/>
      <c r="BP87" s="72"/>
      <c r="BQ87" s="72"/>
      <c r="BR87" s="72"/>
      <c r="BS87" s="72"/>
      <c r="BT87" s="72"/>
      <c r="BU87" s="72"/>
      <c r="BV87" s="72"/>
      <c r="BW87" s="72"/>
    </row>
    <row r="88" spans="1:75" ht="14.25" customHeight="1" x14ac:dyDescent="0.15">
      <c r="A88" s="74"/>
      <c r="B88" s="108" t="s">
        <v>361</v>
      </c>
      <c r="C88" s="108">
        <v>45273</v>
      </c>
      <c r="D88" s="110"/>
      <c r="E88" s="95">
        <f ca="1">IF(DATEDIF(C88,M$2,"m")&lt;1,"",IF(C88=0,"",IF(EDATE(C88,12)&lt;IF($D88&gt;0,$D88-1,M$2),EDATE(C88,DATEDIF(C88,IF($D88&gt;0,$D88-1,M$2+1),"y")*12),EDATE(C88,DATEDIF(C88,IF($D88&gt;0,$D88-1,M$2+1),"m")))))</f>
        <v>46004</v>
      </c>
      <c r="F88" s="93">
        <f ca="1">IF(E88="",0,IF(EDATE(C88,12)&lt;=E88,15+IF((YEAR(E88)-YEAR($C88))&gt;20,10,INT((YEAR(E88)-YEAR($C88)-1)/2)),0))</f>
        <v>15</v>
      </c>
      <c r="G88" s="112">
        <f ca="1">IF(E88="",0,IF(E88&gt;=EDATE(C88,12),IF(E88&lt;EDATE(C88,24),IF(C88&lt;SET!$J$20,0,MIN(DATEDIF(C88,E88,"m"),11)),0),IF(D88&gt;C88,IF(E88&lt;=EDATE(C88,12),MIN(DATEDIF(C88,D88+1,"m"),11),0),MIN(DATEDIF(C88,E88,"m"),11))))</f>
        <v>0</v>
      </c>
      <c r="H88" s="114">
        <v>6</v>
      </c>
      <c r="I88" s="99">
        <f>COUNTIF(P88:BW88,SET!$C$15)*SET!$C$16+COUNTIF(P88:BW88,SET!$D$15)*SET!$D$16+COUNTIF(P88:BW88,SET!E$15)*SET!$E$16+COUNTIF(P88:BW88,SET!$F$15)*SET!$F$16+COUNTIF(P88:BW88,SET!$G$15)*SET!$G$16+COUNTIF(P88:BW88,SET!$H$15)*SET!$H$16+COUNTIF(P88:BW88,SET!$I$15)*SET!$I$16+COUNTIF(P88:BW88,)*SET!$K$16+COUNTIF(P88:BW88,SET!$M$15)*SET!$M$16</f>
        <v>10</v>
      </c>
      <c r="J88" s="97">
        <f ca="1">F88+G88+H88-I88</f>
        <v>11</v>
      </c>
      <c r="K88" s="100">
        <f ca="1">IF(E88="","",IF(AND(D88&gt;C88,EDATE(IF(EDATE(C88,12)&lt;D88,C88,E88),12)&gt;D88),"퇴직정산",IF((E88-C88)&gt;=365,EDATE(E88,12),EDATE(C88,24))))</f>
        <v>46369</v>
      </c>
      <c r="L88" s="101">
        <f ca="1">IF(K88="퇴직정산",J88,IF((M$2-C88)&lt;365,"미확정",IF(M88="유예","유예",J88-M88)))</f>
        <v>8</v>
      </c>
      <c r="M88" s="103">
        <f ca="1">IF(C88=0,0,IF(K88="퇴직정산",0,IF(J88&lt;=0,0,IF(EDATE(C88,3)&gt;M$2,"유예",IF(SET!$J$3="없음",0,IF(SET!$J$3="전부",IF(E88&gt;=DATE(YEAR(SET!$I$11),MONTH(SET!$J$11),DAY(SET!$L$11)),MAX(0,F88-IF(I88&lt;(G88+H88),0,(I88-(G88+H88)))),0),IF(E88&gt;=DATE(YEAR(SET!$I$11),MONTH(SET!$J$11),DAY(SET!$L$11)),MAX(0,MIN(F88,SET!$L$3)-IF(I88&lt;(G88+H88),0,(I88-(G88+H88)))),0)))))))</f>
        <v>3</v>
      </c>
      <c r="N88" s="105">
        <f ca="1">IF(D88=0,IF(M88&gt;0,IF((E88-C88)&gt;=365,EDATE(E88,6),EDATE(K88,-6)),""),"")</f>
        <v>46186</v>
      </c>
      <c r="O88" s="106">
        <f ca="1">IF(D88=0,IF(M88&gt;0,IF((E88-C88)&gt;=365,EDATE(E88,10),EDATE(K88,-2)),""),"")</f>
        <v>46308</v>
      </c>
      <c r="P88" s="23" t="s">
        <v>24</v>
      </c>
      <c r="Q88" s="23" t="s">
        <v>24</v>
      </c>
      <c r="R88" s="23" t="s">
        <v>24</v>
      </c>
      <c r="S88" s="23" t="s">
        <v>24</v>
      </c>
      <c r="T88" s="23" t="s">
        <v>24</v>
      </c>
      <c r="U88" s="23" t="s">
        <v>24</v>
      </c>
      <c r="V88" s="23" t="s">
        <v>24</v>
      </c>
      <c r="W88" s="23" t="s">
        <v>24</v>
      </c>
      <c r="X88" s="23" t="s">
        <v>24</v>
      </c>
      <c r="Y88" s="23" t="s">
        <v>24</v>
      </c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</row>
    <row r="89" spans="1:75" ht="14.25" customHeight="1" thickBot="1" x14ac:dyDescent="0.2">
      <c r="A89" s="74"/>
      <c r="B89" s="109"/>
      <c r="C89" s="109"/>
      <c r="D89" s="111"/>
      <c r="E89" s="96"/>
      <c r="F89" s="94"/>
      <c r="G89" s="113"/>
      <c r="H89" s="115"/>
      <c r="I89" s="99"/>
      <c r="J89" s="98"/>
      <c r="K89" s="100"/>
      <c r="L89" s="102"/>
      <c r="M89" s="104"/>
      <c r="N89" s="105"/>
      <c r="O89" s="107"/>
      <c r="P89" s="72">
        <v>45983</v>
      </c>
      <c r="Q89" s="72">
        <v>45984</v>
      </c>
      <c r="R89" s="72" t="s">
        <v>574</v>
      </c>
      <c r="S89" s="72" t="s">
        <v>601</v>
      </c>
      <c r="T89" s="72" t="s">
        <v>602</v>
      </c>
      <c r="U89" s="72" t="s">
        <v>623</v>
      </c>
      <c r="V89" s="72" t="s">
        <v>740</v>
      </c>
      <c r="W89" s="72" t="s">
        <v>737</v>
      </c>
      <c r="X89" s="72" t="s">
        <v>773</v>
      </c>
      <c r="Y89" s="72" t="s">
        <v>779</v>
      </c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2"/>
      <c r="AQ89" s="72"/>
      <c r="AR89" s="72"/>
      <c r="AS89" s="72"/>
      <c r="AT89" s="72"/>
      <c r="AU89" s="72"/>
      <c r="AV89" s="72"/>
      <c r="AW89" s="72"/>
      <c r="AX89" s="72"/>
      <c r="AY89" s="72"/>
      <c r="AZ89" s="72"/>
      <c r="BA89" s="72"/>
      <c r="BB89" s="72"/>
      <c r="BC89" s="72"/>
      <c r="BD89" s="72"/>
      <c r="BE89" s="72"/>
      <c r="BF89" s="72"/>
      <c r="BG89" s="72"/>
      <c r="BH89" s="72"/>
      <c r="BI89" s="72"/>
      <c r="BJ89" s="72"/>
      <c r="BK89" s="72"/>
      <c r="BL89" s="72"/>
      <c r="BM89" s="72"/>
      <c r="BN89" s="72"/>
      <c r="BO89" s="72"/>
      <c r="BP89" s="72"/>
      <c r="BQ89" s="72"/>
      <c r="BR89" s="72"/>
      <c r="BS89" s="72"/>
      <c r="BT89" s="72"/>
      <c r="BU89" s="72"/>
      <c r="BV89" s="72"/>
      <c r="BW89" s="72"/>
    </row>
    <row r="90" spans="1:75" ht="14.25" customHeight="1" x14ac:dyDescent="0.15">
      <c r="A90" s="74"/>
      <c r="B90" s="108" t="s">
        <v>334</v>
      </c>
      <c r="C90" s="108">
        <v>45278</v>
      </c>
      <c r="D90" s="110"/>
      <c r="E90" s="95">
        <f ca="1">IF(DATEDIF(C90,M$2,"m")&lt;1,"",IF(C90=0,"",IF(EDATE(C90,12)&lt;IF($D90&gt;0,$D90-1,M$2),EDATE(C90,DATEDIF(C90,IF($D90&gt;0,$D90-1,M$2+1),"y")*12),EDATE(C90,DATEDIF(C90,IF($D90&gt;0,$D90-1,M$2+1),"m")))))</f>
        <v>46009</v>
      </c>
      <c r="F90" s="93">
        <f ca="1">IF(E90="",0,IF(EDATE(C90,12)&lt;=E90,15+IF((YEAR(E90)-YEAR($C90))&gt;20,10,INT((YEAR(E90)-YEAR($C90)-1)/2)),0))</f>
        <v>15</v>
      </c>
      <c r="G90" s="112">
        <f ca="1">IF(E90="",0,IF(E90&gt;=EDATE(C90,12),IF(E90&lt;EDATE(C90,24),IF(C90&lt;SET!$J$20,0,MIN(DATEDIF(C90,E90,"m"),11)),0),IF(D90&gt;C90,IF(E90&lt;=EDATE(C90,12),MIN(DATEDIF(C90,D90+1,"m"),11),0),MIN(DATEDIF(C90,E90,"m"),11))))</f>
        <v>0</v>
      </c>
      <c r="H90" s="114">
        <v>8</v>
      </c>
      <c r="I90" s="99">
        <f>COUNTIF(P90:BW90,SET!$C$15)*SET!$C$16+COUNTIF(P90:BW90,SET!$D$15)*SET!$D$16+COUNTIF(P90:BW90,SET!E$15)*SET!$E$16+COUNTIF(P90:BW90,SET!$F$15)*SET!$F$16+COUNTIF(P90:BW90,SET!$G$15)*SET!$G$16+COUNTIF(P90:BW90,SET!$H$15)*SET!$H$16+COUNTIF(P90:BW90,SET!$I$15)*SET!$I$16+COUNTIF(P90:BW90,)*SET!$K$16+COUNTIF(P90:BW90,SET!$M$15)*SET!$M$16</f>
        <v>8</v>
      </c>
      <c r="J90" s="97">
        <f ca="1">F90+G90+H90-I90</f>
        <v>15</v>
      </c>
      <c r="K90" s="100">
        <f ca="1">IF(E90="","",IF(AND(D90&gt;C90,EDATE(IF(EDATE(C90,12)&lt;D90,C90,E90),12)&gt;D90),"퇴직정산",IF((E90-C90)&gt;=365,EDATE(E90,12),EDATE(C90,24))))</f>
        <v>46374</v>
      </c>
      <c r="L90" s="101">
        <f ca="1">IF(K90="퇴직정산",J90,IF((M$2-C90)&lt;365,"미확정",IF(M90="유예","유예",J90-M90)))</f>
        <v>8</v>
      </c>
      <c r="M90" s="103">
        <f ca="1">IF(C90=0,0,IF(K90="퇴직정산",0,IF(J90&lt;=0,0,IF(EDATE(C90,3)&gt;M$2,"유예",IF(SET!$J$3="없음",0,IF(SET!$J$3="전부",IF(E90&gt;=DATE(YEAR(SET!$I$11),MONTH(SET!$J$11),DAY(SET!$L$11)),MAX(0,F90-IF(I90&lt;(G90+H90),0,(I90-(G90+H90)))),0),IF(E90&gt;=DATE(YEAR(SET!$I$11),MONTH(SET!$J$11),DAY(SET!$L$11)),MAX(0,MIN(F90,SET!$L$3)-IF(I90&lt;(G90+H90),0,(I90-(G90+H90)))),0)))))))</f>
        <v>7</v>
      </c>
      <c r="N90" s="105">
        <f ca="1">IF(D90=0,IF(M90&gt;0,IF((E90-C90)&gt;=365,EDATE(E90,6),EDATE(K90,-6)),""),"")</f>
        <v>46191</v>
      </c>
      <c r="O90" s="106">
        <f ca="1">IF(D90=0,IF(M90&gt;0,IF((E90-C90)&gt;=365,EDATE(E90,10),EDATE(K90,-2)),""),"")</f>
        <v>46313</v>
      </c>
      <c r="P90" s="23" t="s">
        <v>24</v>
      </c>
      <c r="Q90" s="23" t="s">
        <v>24</v>
      </c>
      <c r="R90" s="23" t="s">
        <v>24</v>
      </c>
      <c r="S90" s="23" t="s">
        <v>24</v>
      </c>
      <c r="T90" s="23" t="s">
        <v>24</v>
      </c>
      <c r="U90" s="23" t="s">
        <v>24</v>
      </c>
      <c r="V90" s="23" t="s">
        <v>24</v>
      </c>
      <c r="W90" s="23" t="s">
        <v>24</v>
      </c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</row>
    <row r="91" spans="1:75" ht="14.25" customHeight="1" thickBot="1" x14ac:dyDescent="0.2">
      <c r="A91" s="74"/>
      <c r="B91" s="109"/>
      <c r="C91" s="109"/>
      <c r="D91" s="111"/>
      <c r="E91" s="96"/>
      <c r="F91" s="94"/>
      <c r="G91" s="113"/>
      <c r="H91" s="115"/>
      <c r="I91" s="99"/>
      <c r="J91" s="98"/>
      <c r="K91" s="100"/>
      <c r="L91" s="102"/>
      <c r="M91" s="104"/>
      <c r="N91" s="105"/>
      <c r="O91" s="107"/>
      <c r="P91" s="72" t="s">
        <v>592</v>
      </c>
      <c r="Q91" s="72" t="s">
        <v>593</v>
      </c>
      <c r="R91" s="72" t="s">
        <v>596</v>
      </c>
      <c r="S91" s="72" t="s">
        <v>697</v>
      </c>
      <c r="T91" s="72" t="s">
        <v>701</v>
      </c>
      <c r="U91" s="72" t="s">
        <v>702</v>
      </c>
      <c r="V91" s="72" t="s">
        <v>770</v>
      </c>
      <c r="W91" s="72" t="s">
        <v>786</v>
      </c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  <c r="AP91" s="72"/>
      <c r="AQ91" s="72"/>
      <c r="AR91" s="72"/>
      <c r="AS91" s="72"/>
      <c r="AT91" s="72"/>
      <c r="AU91" s="72"/>
      <c r="AV91" s="72"/>
      <c r="AW91" s="72"/>
      <c r="AX91" s="72"/>
      <c r="AY91" s="72"/>
      <c r="AZ91" s="72"/>
      <c r="BA91" s="72"/>
      <c r="BB91" s="72"/>
      <c r="BC91" s="72"/>
      <c r="BD91" s="72"/>
      <c r="BE91" s="72"/>
      <c r="BF91" s="72"/>
      <c r="BG91" s="72"/>
      <c r="BH91" s="72"/>
      <c r="BI91" s="72"/>
      <c r="BJ91" s="72"/>
      <c r="BK91" s="72"/>
      <c r="BL91" s="72"/>
      <c r="BM91" s="72"/>
      <c r="BN91" s="72"/>
      <c r="BO91" s="72"/>
      <c r="BP91" s="72"/>
      <c r="BQ91" s="72"/>
      <c r="BR91" s="72"/>
      <c r="BS91" s="72"/>
      <c r="BT91" s="72"/>
      <c r="BU91" s="72"/>
      <c r="BV91" s="72"/>
      <c r="BW91" s="72"/>
    </row>
    <row r="92" spans="1:75" ht="14.25" customHeight="1" x14ac:dyDescent="0.15">
      <c r="A92" s="74"/>
      <c r="B92" s="108" t="s">
        <v>351</v>
      </c>
      <c r="C92" s="108">
        <v>45362</v>
      </c>
      <c r="D92" s="110"/>
      <c r="E92" s="95">
        <f ca="1">IF(DATEDIF(C92,M$2,"m")&lt;1,"",IF(C92=0,"",IF(EDATE(C92,12)&lt;IF($D92&gt;0,$D92-1,M$2),EDATE(C92,DATEDIF(C92,IF($D92&gt;0,$D92-1,M$2+1),"y")*12),EDATE(C92,DATEDIF(C92,IF($D92&gt;0,$D92-1,M$2+1),"m")))))</f>
        <v>46092</v>
      </c>
      <c r="F92" s="93">
        <f ca="1">IF(E92="",0,IF(EDATE(C92,12)&lt;=E92,15+IF((YEAR(E92)-YEAR($C92))&gt;20,10,INT((YEAR(E92)-YEAR($C92)-1)/2)),0))</f>
        <v>15</v>
      </c>
      <c r="G92" s="112">
        <f ca="1">IF(E92="",0,IF(E92&gt;=EDATE(C92,12),IF(E92&lt;EDATE(C92,24),IF(C92&lt;SET!$J$20,0,MIN(DATEDIF(C92,E92,"m"),11)),0),IF(D92&gt;C92,IF(E92&lt;=EDATE(C92,12),MIN(DATEDIF(C92,D92+1,"m"),11),0),MIN(DATEDIF(C92,E92,"m"),11))))</f>
        <v>0</v>
      </c>
      <c r="H92" s="114">
        <v>6</v>
      </c>
      <c r="I92" s="99">
        <f>COUNTIF(P92:BW92,SET!$C$15)*SET!$C$16+COUNTIF(P92:BW92,SET!$D$15)*SET!$D$16+COUNTIF(P92:BW92,SET!E$15)*SET!$E$16+COUNTIF(P92:BW92,SET!$F$15)*SET!$F$16+COUNTIF(P92:BW92,SET!$G$15)*SET!$G$16+COUNTIF(P92:BW92,SET!$H$15)*SET!$H$16+COUNTIF(P92:BW92,SET!$I$15)*SET!$I$16+COUNTIF(P92:BW92,)*SET!$K$16+COUNTIF(P92:BW92,SET!$M$15)*SET!$M$16</f>
        <v>0</v>
      </c>
      <c r="J92" s="97">
        <f ca="1">F92+G92+H92-I92</f>
        <v>21</v>
      </c>
      <c r="K92" s="100">
        <f ca="1">IF(E92="","",IF(AND(D92&gt;C92,EDATE(IF(EDATE(C92,12)&lt;D92,C92,E92),12)&gt;D92),"퇴직정산",IF((E92-C92)&gt;=365,EDATE(E92,12),EDATE(C92,24))))</f>
        <v>46457</v>
      </c>
      <c r="L92" s="101">
        <f ca="1">IF(K92="퇴직정산",J92,IF((M$2-C92)&lt;365,"미확정",IF(M92="유예","유예",J92-M92)))</f>
        <v>14</v>
      </c>
      <c r="M92" s="103">
        <f ca="1">IF(C92=0,0,IF(K92="퇴직정산",0,IF(J92&lt;=0,0,IF(EDATE(C92,3)&gt;M$2,"유예",IF(SET!$J$3="없음",0,IF(SET!$J$3="전부",IF(E92&gt;=DATE(YEAR(SET!$I$11),MONTH(SET!$J$11),DAY(SET!$L$11)),MAX(0,F92-IF(I92&lt;(G92+H92),0,(I92-(G92+H92)))),0),IF(E92&gt;=DATE(YEAR(SET!$I$11),MONTH(SET!$J$11),DAY(SET!$L$11)),MAX(0,MIN(F92,SET!$L$3)-IF(I92&lt;(G92+H92),0,(I92-(G92+H92)))),0)))))))</f>
        <v>7</v>
      </c>
      <c r="N92" s="105">
        <f ca="1">IF(D92=0,IF(M92&gt;0,IF((E92-C92)&gt;=365,EDATE(E92,6),EDATE(K92,-6)),""),"")</f>
        <v>46276</v>
      </c>
      <c r="O92" s="106">
        <f ca="1">IF(D92=0,IF(M92&gt;0,IF((E92-C92)&gt;=365,EDATE(E92,10),EDATE(K92,-2)),""),"")</f>
        <v>46398</v>
      </c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</row>
    <row r="93" spans="1:75" ht="14.25" customHeight="1" thickBot="1" x14ac:dyDescent="0.2">
      <c r="A93" s="74"/>
      <c r="B93" s="109"/>
      <c r="C93" s="109"/>
      <c r="D93" s="111"/>
      <c r="E93" s="96"/>
      <c r="F93" s="94"/>
      <c r="G93" s="113"/>
      <c r="H93" s="115"/>
      <c r="I93" s="99"/>
      <c r="J93" s="98"/>
      <c r="K93" s="100"/>
      <c r="L93" s="102"/>
      <c r="M93" s="104"/>
      <c r="N93" s="105"/>
      <c r="O93" s="107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  <c r="AP93" s="72"/>
      <c r="AQ93" s="72"/>
      <c r="AR93" s="72"/>
      <c r="AS93" s="72"/>
      <c r="AT93" s="72"/>
      <c r="AU93" s="72"/>
      <c r="AV93" s="72"/>
      <c r="AW93" s="72"/>
      <c r="AX93" s="72"/>
      <c r="AY93" s="72"/>
      <c r="AZ93" s="72"/>
      <c r="BA93" s="72"/>
      <c r="BB93" s="72"/>
      <c r="BC93" s="72"/>
      <c r="BD93" s="72"/>
      <c r="BE93" s="72"/>
      <c r="BF93" s="72"/>
      <c r="BG93" s="72"/>
      <c r="BH93" s="72"/>
      <c r="BI93" s="72"/>
      <c r="BJ93" s="72"/>
      <c r="BK93" s="72"/>
      <c r="BL93" s="72"/>
      <c r="BM93" s="72"/>
      <c r="BN93" s="72"/>
      <c r="BO93" s="72"/>
      <c r="BP93" s="72"/>
      <c r="BQ93" s="72"/>
      <c r="BR93" s="72"/>
      <c r="BS93" s="72"/>
      <c r="BT93" s="72"/>
      <c r="BU93" s="72"/>
      <c r="BV93" s="72"/>
      <c r="BW93" s="72"/>
    </row>
    <row r="94" spans="1:75" ht="14.25" customHeight="1" x14ac:dyDescent="0.15">
      <c r="A94" s="74"/>
      <c r="B94" s="108" t="s">
        <v>271</v>
      </c>
      <c r="C94" s="108">
        <v>43836</v>
      </c>
      <c r="D94" s="110"/>
      <c r="E94" s="95">
        <f ca="1">IF(DATEDIF(C94,M$2,"m")&lt;1,"",IF(C94=0,"",IF(EDATE(C94,12)&lt;IF($D94&gt;0,$D94-1,M$2),EDATE(C94,DATEDIF(C94,IF($D94&gt;0,$D94-1,M$2+1),"y")*12),EDATE(C94,DATEDIF(C94,IF($D94&gt;0,$D94-1,M$2+1),"m")))))</f>
        <v>46028</v>
      </c>
      <c r="F94" s="93">
        <f ca="1">IF(E94="",0,IF(EDATE(C94,12)&lt;=E94,15+IF((YEAR(E94)-YEAR($C94))&gt;20,10,INT((YEAR(E94)-YEAR($C94)-1)/2)),0))</f>
        <v>17</v>
      </c>
      <c r="G94" s="112">
        <f ca="1">IF(E94="",0,IF(E94&gt;=EDATE(C94,12),IF(E94&lt;EDATE(C94,24),IF(C94&lt;SET!$J$20,0,MIN(DATEDIF(C94,E94,"m"),11)),0),IF(D94&gt;C94,IF(E94&lt;=EDATE(C94,12),MIN(DATEDIF(C94,D94+1,"m"),11),0),MIN(DATEDIF(C94,E94,"m"),11))))</f>
        <v>0</v>
      </c>
      <c r="H94" s="114">
        <v>5</v>
      </c>
      <c r="I94" s="99">
        <f>COUNTIF(P94:BW94,SET!$C$15)*SET!$C$16+COUNTIF(P94:BW94,SET!$D$15)*SET!$D$16+COUNTIF(P94:BW94,SET!E$15)*SET!$E$16+COUNTIF(P94:BW94,SET!$F$15)*SET!$F$16+COUNTIF(P94:BW94,SET!$G$15)*SET!$G$16+COUNTIF(P94:BW94,SET!$H$15)*SET!$H$16+COUNTIF(P94:BW94,SET!$I$15)*SET!$I$16+COUNTIF(P94:BW94,)*SET!$K$16+COUNTIF(P94:BW94,SET!$M$15)*SET!$M$16</f>
        <v>4.5</v>
      </c>
      <c r="J94" s="97">
        <f ca="1">F94+G94+H94-I94</f>
        <v>17.5</v>
      </c>
      <c r="K94" s="100">
        <f ca="1">IF(E94="","",IF(AND(D94&gt;C94,EDATE(IF(EDATE(C94,12)&lt;D94,C94,E94),12)&gt;D94),"퇴직정산",IF((E94-C94)&gt;=365,EDATE(E94,12),EDATE(C94,24))))</f>
        <v>46393</v>
      </c>
      <c r="L94" s="101">
        <f ca="1">IF(K94="퇴직정산",J94,IF((M$2-C94)&lt;365,"미확정",IF(M94="유예","유예",J94-M94)))</f>
        <v>10.5</v>
      </c>
      <c r="M94" s="103">
        <f ca="1">IF(C94=0,0,IF(K94="퇴직정산",0,IF(J94&lt;=0,0,IF(EDATE(C94,3)&gt;M$2,"유예",IF(SET!$J$3="없음",0,IF(SET!$J$3="전부",IF(E94&gt;=DATE(YEAR(SET!$I$11),MONTH(SET!$J$11),DAY(SET!$L$11)),MAX(0,F94-IF(I94&lt;(G94+H94),0,(I94-(G94+H94)))),0),IF(E94&gt;=DATE(YEAR(SET!$I$11),MONTH(SET!$J$11),DAY(SET!$L$11)),MAX(0,MIN(F94,SET!$L$3)-IF(I94&lt;(G94+H94),0,(I94-(G94+H94)))),0)))))))</f>
        <v>7</v>
      </c>
      <c r="N94" s="105">
        <f ca="1">IF(D94=0,IF(M94&gt;0,IF((E94-C94)&gt;=365,EDATE(E94,6),EDATE(K94,-6)),""),"")</f>
        <v>46209</v>
      </c>
      <c r="O94" s="106">
        <f ca="1">IF(D94=0,IF(M94&gt;0,IF((E94-C94)&gt;=365,EDATE(E94,10),EDATE(K94,-2)),""),"")</f>
        <v>46332</v>
      </c>
      <c r="P94" s="23" t="s">
        <v>24</v>
      </c>
      <c r="Q94" s="23" t="s">
        <v>24</v>
      </c>
      <c r="R94" s="23" t="s">
        <v>24</v>
      </c>
      <c r="S94" s="23" t="s">
        <v>24</v>
      </c>
      <c r="T94" s="23" t="s">
        <v>25</v>
      </c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</row>
    <row r="95" spans="1:75" ht="14.25" customHeight="1" thickBot="1" x14ac:dyDescent="0.2">
      <c r="A95" s="74"/>
      <c r="B95" s="109"/>
      <c r="C95" s="109"/>
      <c r="D95" s="111"/>
      <c r="E95" s="96"/>
      <c r="F95" s="94"/>
      <c r="G95" s="113"/>
      <c r="H95" s="115"/>
      <c r="I95" s="99"/>
      <c r="J95" s="98"/>
      <c r="K95" s="100"/>
      <c r="L95" s="102"/>
      <c r="M95" s="104"/>
      <c r="N95" s="105"/>
      <c r="O95" s="107"/>
      <c r="P95" s="72" t="s">
        <v>595</v>
      </c>
      <c r="Q95" s="72" t="s">
        <v>646</v>
      </c>
      <c r="R95" s="72" t="s">
        <v>675</v>
      </c>
      <c r="S95" s="72" t="s">
        <v>773</v>
      </c>
      <c r="T95" s="72" t="s">
        <v>785</v>
      </c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  <c r="AP95" s="72"/>
      <c r="AQ95" s="72"/>
      <c r="AR95" s="72"/>
      <c r="AS95" s="72"/>
      <c r="AT95" s="72"/>
      <c r="AU95" s="72"/>
      <c r="AV95" s="72"/>
      <c r="AW95" s="72"/>
      <c r="AX95" s="72"/>
      <c r="AY95" s="72"/>
      <c r="AZ95" s="72"/>
      <c r="BA95" s="72"/>
      <c r="BB95" s="72"/>
      <c r="BC95" s="72"/>
      <c r="BD95" s="72"/>
      <c r="BE95" s="72"/>
      <c r="BF95" s="72"/>
      <c r="BG95" s="72"/>
      <c r="BH95" s="72"/>
      <c r="BI95" s="72"/>
      <c r="BJ95" s="72"/>
      <c r="BK95" s="72"/>
      <c r="BL95" s="72"/>
      <c r="BM95" s="72"/>
      <c r="BN95" s="72"/>
      <c r="BO95" s="72"/>
      <c r="BP95" s="72"/>
      <c r="BQ95" s="72"/>
      <c r="BR95" s="72"/>
      <c r="BS95" s="72"/>
      <c r="BT95" s="72"/>
      <c r="BU95" s="72"/>
      <c r="BV95" s="72"/>
      <c r="BW95" s="72"/>
    </row>
    <row r="96" spans="1:75" ht="14.25" customHeight="1" x14ac:dyDescent="0.15">
      <c r="A96" s="74"/>
      <c r="B96" s="108" t="s">
        <v>514</v>
      </c>
      <c r="C96" s="108">
        <v>45931</v>
      </c>
      <c r="D96" s="110"/>
      <c r="E96" s="95">
        <f ca="1">IF(DATEDIF(C96,M$2,"m")&lt;1,"",IF(C96=0,"",IF(EDATE(C96,12)&lt;IF($D96&gt;0,$D96-1,M$2),EDATE(C96,DATEDIF(C96,IF($D96&gt;0,$D96-1,M$2+1),"y")*12),EDATE(C96,DATEDIF(C96,IF($D96&gt;0,$D96-1,M$2+1),"m")))))</f>
        <v>46143</v>
      </c>
      <c r="F96" s="93">
        <f ca="1">IF(E96="",0,IF(EDATE(C96,12)&lt;=E96,15+IF((YEAR(E96)-YEAR($C96))&gt;20,10,INT((YEAR(E96)-YEAR($C96)-1)/2)),0))</f>
        <v>0</v>
      </c>
      <c r="G96" s="112">
        <f ca="1">IF(E96="",0,IF(E96&gt;=EDATE(C96,12),IF(E96&lt;EDATE(C96,24),IF(C96&lt;SET!$J$20,0,MIN(DATEDIF(C96,E96,"m"),11)),0),IF(D96&gt;C96,IF(E96&lt;=EDATE(C96,12),MIN(DATEDIF(C96,D96+1,"m"),11),0),MIN(DATEDIF(C96,E96,"m"),11))))</f>
        <v>7</v>
      </c>
      <c r="H96" s="114"/>
      <c r="I96" s="99">
        <f>COUNTIF(P96:BW96,SET!$C$15)*SET!$C$16+COUNTIF(P96:BW96,SET!$D$15)*SET!$D$16+COUNTIF(P96:BW96,SET!E$15)*SET!$E$16+COUNTIF(P96:BW96,SET!$F$15)*SET!$F$16+COUNTIF(P96:BW96,SET!$G$15)*SET!$G$16+COUNTIF(P96:BW96,SET!$H$15)*SET!$H$16+COUNTIF(P96:BW96,SET!$I$15)*SET!$I$16+COUNTIF(P96:BW96,)*SET!$K$16+COUNTIF(P96:BW96,SET!$M$15)*SET!$M$16</f>
        <v>9</v>
      </c>
      <c r="J96" s="97">
        <f ca="1">F96+G96+H96-I96</f>
        <v>-2</v>
      </c>
      <c r="K96" s="100">
        <f ca="1">IF(E96="","",IF(AND(D96&gt;C96,EDATE(IF(EDATE(C96,12)&lt;D96,C96,E96),12)&gt;D96),"퇴직정산",IF((E96-C96)&gt;=365,EDATE(E96,12),EDATE(C96,24))))</f>
        <v>46661</v>
      </c>
      <c r="L96" s="101" t="str">
        <f ca="1">IF(K96="퇴직정산",J96,IF((M$2-C96)&lt;365,"미확정",IF(M96="유예","유예",J96-M96)))</f>
        <v>미확정</v>
      </c>
      <c r="M96" s="103">
        <f ca="1">IF(C96=0,0,IF(K96="퇴직정산",0,IF(J96&lt;=0,0,IF(EDATE(C96,3)&gt;M$2,"유예",IF(SET!$J$3="없음",0,IF(SET!$J$3="전부",IF(E96&gt;=DATE(YEAR(SET!$I$11),MONTH(SET!$J$11),DAY(SET!$L$11)),MAX(0,F96-IF(I96&lt;(G96+H96),0,(I96-(G96+H96)))),0),IF(E96&gt;=DATE(YEAR(SET!$I$11),MONTH(SET!$J$11),DAY(SET!$L$11)),MAX(0,MIN(F96,SET!$L$3)-IF(I96&lt;(G96+H96),0,(I96-(G96+H96)))),0)))))))</f>
        <v>0</v>
      </c>
      <c r="N96" s="105" t="str">
        <f ca="1">IF(D96=0,IF(M96&gt;0,IF((E96-C96)&gt;=365,EDATE(E96,6),EDATE(K96,-6)),""),"")</f>
        <v/>
      </c>
      <c r="O96" s="106" t="str">
        <f ca="1">IF(D96=0,IF(M96&gt;0,IF((E96-C96)&gt;=365,EDATE(E96,10),EDATE(K96,-2)),""),"")</f>
        <v/>
      </c>
      <c r="P96" s="23" t="s">
        <v>24</v>
      </c>
      <c r="Q96" s="23" t="s">
        <v>24</v>
      </c>
      <c r="R96" s="23" t="s">
        <v>24</v>
      </c>
      <c r="S96" s="23" t="s">
        <v>24</v>
      </c>
      <c r="T96" s="23" t="s">
        <v>24</v>
      </c>
      <c r="U96" s="23" t="s">
        <v>24</v>
      </c>
      <c r="V96" s="23" t="s">
        <v>24</v>
      </c>
      <c r="W96" s="23" t="s">
        <v>24</v>
      </c>
      <c r="X96" s="23" t="s">
        <v>24</v>
      </c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</row>
    <row r="97" spans="1:75" ht="14.25" customHeight="1" thickBot="1" x14ac:dyDescent="0.2">
      <c r="A97" s="74"/>
      <c r="B97" s="109"/>
      <c r="C97" s="109"/>
      <c r="D97" s="111"/>
      <c r="E97" s="96"/>
      <c r="F97" s="94"/>
      <c r="G97" s="113"/>
      <c r="H97" s="115"/>
      <c r="I97" s="99"/>
      <c r="J97" s="98"/>
      <c r="K97" s="100"/>
      <c r="L97" s="102"/>
      <c r="M97" s="104"/>
      <c r="N97" s="105"/>
      <c r="O97" s="107"/>
      <c r="P97" s="72">
        <v>45978</v>
      </c>
      <c r="Q97" s="72" t="s">
        <v>574</v>
      </c>
      <c r="R97" s="72" t="s">
        <v>601</v>
      </c>
      <c r="S97" s="72" t="s">
        <v>602</v>
      </c>
      <c r="T97" s="72" t="s">
        <v>618</v>
      </c>
      <c r="U97" s="72" t="s">
        <v>739</v>
      </c>
      <c r="V97" s="72" t="s">
        <v>770</v>
      </c>
      <c r="W97" s="72" t="s">
        <v>786</v>
      </c>
      <c r="X97" s="72" t="s">
        <v>777</v>
      </c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  <c r="AP97" s="72"/>
      <c r="AQ97" s="72"/>
      <c r="AR97" s="72"/>
      <c r="AS97" s="72"/>
      <c r="AT97" s="72"/>
      <c r="AU97" s="72"/>
      <c r="AV97" s="72"/>
      <c r="AW97" s="72"/>
      <c r="AX97" s="72"/>
      <c r="AY97" s="72"/>
      <c r="AZ97" s="72"/>
      <c r="BA97" s="72"/>
      <c r="BB97" s="72"/>
      <c r="BC97" s="72"/>
      <c r="BD97" s="72"/>
      <c r="BE97" s="72"/>
      <c r="BF97" s="72"/>
      <c r="BG97" s="72"/>
      <c r="BH97" s="72"/>
      <c r="BI97" s="72"/>
      <c r="BJ97" s="72"/>
      <c r="BK97" s="72"/>
      <c r="BL97" s="72"/>
      <c r="BM97" s="72"/>
      <c r="BN97" s="72"/>
      <c r="BO97" s="72"/>
      <c r="BP97" s="72"/>
      <c r="BQ97" s="72"/>
      <c r="BR97" s="72"/>
      <c r="BS97" s="72"/>
      <c r="BT97" s="72"/>
      <c r="BU97" s="72"/>
      <c r="BV97" s="72"/>
      <c r="BW97" s="72"/>
    </row>
    <row r="98" spans="1:75" ht="14.25" customHeight="1" x14ac:dyDescent="0.15">
      <c r="A98" s="74"/>
      <c r="B98" s="108" t="s">
        <v>531</v>
      </c>
      <c r="C98" s="108">
        <v>45962</v>
      </c>
      <c r="D98" s="110"/>
      <c r="E98" s="95">
        <f t="shared" ref="E98" ca="1" si="0">IF(DATEDIF(C98,M$2,"m")&lt;1,"",IF(C98=0,"",IF(EDATE(C98,12)&lt;IF($D98&gt;0,$D98-1,M$2),EDATE(C98,DATEDIF(C98,IF($D98&gt;0,$D98-1,M$2+1),"y")*12),EDATE(C98,DATEDIF(C98,IF($D98&gt;0,$D98-1,M$2+1),"m")))))</f>
        <v>46143</v>
      </c>
      <c r="F98" s="93">
        <f t="shared" ref="F98" ca="1" si="1">IF(E98="",0,IF(EDATE(C98,12)&lt;=E98,15+IF((YEAR(E98)-YEAR($C98))&gt;20,10,INT((YEAR(E98)-YEAR($C98)-1)/2)),0))</f>
        <v>0</v>
      </c>
      <c r="G98" s="112">
        <f ca="1">IF(E98="",0,IF(E98&gt;=EDATE(C98,12),IF(E98&lt;EDATE(C98,24),IF(C98&lt;SET!$J$20,0,MIN(DATEDIF(C98,E98,"m"),11)),0),IF(D98&gt;C98,IF(E98&lt;=EDATE(C98,12),MIN(DATEDIF(C98,D98+1,"m"),11),0),MIN(DATEDIF(C98,E98,"m"),11))))</f>
        <v>6</v>
      </c>
      <c r="H98" s="114"/>
      <c r="I98" s="99">
        <f>COUNTIF(P98:BW98,SET!$C$15)*SET!$C$16+COUNTIF(P98:BW98,SET!$D$15)*SET!$D$16+COUNTIF(P98:BW98,SET!E$15)*SET!$E$16+COUNTIF(P98:BW98,SET!$F$15)*SET!$F$16+COUNTIF(P98:BW98,SET!$G$15)*SET!$G$16+COUNTIF(P98:BW98,SET!$H$15)*SET!$H$16+COUNTIF(P98:BW98,SET!$I$15)*SET!$I$16+COUNTIF(P98:BW98,)*SET!$K$16+COUNTIF(P98:BW98,SET!$M$15)*SET!$M$16</f>
        <v>5</v>
      </c>
      <c r="J98" s="97">
        <f t="shared" ref="J98" ca="1" si="2">F98+G98+H98-I98</f>
        <v>1</v>
      </c>
      <c r="K98" s="100">
        <f t="shared" ref="K98" ca="1" si="3">IF(E98="","",IF(AND(D98&gt;C98,EDATE(IF(EDATE(C98,12)&lt;D98,C98,E98),12)&gt;D98),"퇴직정산",IF((E98-C98)&gt;=365,EDATE(E98,12),EDATE(C98,24))))</f>
        <v>46692</v>
      </c>
      <c r="L98" s="101" t="str">
        <f t="shared" ref="L98" ca="1" si="4">IF(K98="퇴직정산",J98,IF((M$2-C98)&lt;365,"미확정",IF(M98="유예","유예",J98-M98)))</f>
        <v>미확정</v>
      </c>
      <c r="M98" s="103">
        <f ca="1">IF(C98=0,0,IF(K98="퇴직정산",0,IF(J98&lt;=0,0,IF(EDATE(C98,3)&gt;M$2,"유예",IF(SET!$J$3="없음",0,IF(SET!$J$3="전부",IF(E98&gt;=DATE(YEAR(SET!$I$11),MONTH(SET!$J$11),DAY(SET!$L$11)),MAX(0,F98-IF(I98&lt;(G98+H98),0,(I98-(G98+H98)))),0),IF(E98&gt;=DATE(YEAR(SET!$I$11),MONTH(SET!$J$11),DAY(SET!$L$11)),MAX(0,MIN(F98,SET!$L$3)-IF(I98&lt;(G98+H98),0,(I98-(G98+H98)))),0)))))))</f>
        <v>0</v>
      </c>
      <c r="N98" s="105" t="str">
        <f t="shared" ref="N98" ca="1" si="5">IF(D98=0,IF(M98&gt;0,IF((E98-C98)&gt;=365,EDATE(E98,6),EDATE(K98,-6)),""),"")</f>
        <v/>
      </c>
      <c r="O98" s="106" t="str">
        <f t="shared" ref="O98" ca="1" si="6">IF(D98=0,IF(M98&gt;0,IF((E98-C98)&gt;=365,EDATE(E98,10),EDATE(K98,-2)),""),"")</f>
        <v/>
      </c>
      <c r="P98" s="23" t="s">
        <v>24</v>
      </c>
      <c r="Q98" s="23" t="s">
        <v>24</v>
      </c>
      <c r="R98" s="23" t="s">
        <v>24</v>
      </c>
      <c r="S98" s="23" t="s">
        <v>24</v>
      </c>
      <c r="T98" s="23" t="s">
        <v>24</v>
      </c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</row>
    <row r="99" spans="1:75" ht="14.25" customHeight="1" thickBot="1" x14ac:dyDescent="0.2">
      <c r="A99" s="74"/>
      <c r="B99" s="109"/>
      <c r="C99" s="109"/>
      <c r="D99" s="111"/>
      <c r="E99" s="96"/>
      <c r="F99" s="94"/>
      <c r="G99" s="113"/>
      <c r="H99" s="115"/>
      <c r="I99" s="99"/>
      <c r="J99" s="98"/>
      <c r="K99" s="100"/>
      <c r="L99" s="102"/>
      <c r="M99" s="104"/>
      <c r="N99" s="105"/>
      <c r="O99" s="107"/>
      <c r="P99" s="72" t="s">
        <v>594</v>
      </c>
      <c r="Q99" s="72" t="s">
        <v>597</v>
      </c>
      <c r="R99" s="72" t="s">
        <v>623</v>
      </c>
      <c r="S99" s="72" t="s">
        <v>739</v>
      </c>
      <c r="T99" s="72" t="s">
        <v>770</v>
      </c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72"/>
      <c r="AP99" s="72"/>
      <c r="AQ99" s="72"/>
      <c r="AR99" s="72"/>
      <c r="AS99" s="72"/>
      <c r="AT99" s="72"/>
      <c r="AU99" s="72"/>
      <c r="AV99" s="72"/>
      <c r="AW99" s="72"/>
      <c r="AX99" s="72"/>
      <c r="AY99" s="72"/>
      <c r="AZ99" s="72"/>
      <c r="BA99" s="72"/>
      <c r="BB99" s="72"/>
      <c r="BC99" s="72"/>
      <c r="BD99" s="72"/>
      <c r="BE99" s="72"/>
      <c r="BF99" s="72"/>
      <c r="BG99" s="72"/>
      <c r="BH99" s="72"/>
      <c r="BI99" s="72"/>
      <c r="BJ99" s="72"/>
      <c r="BK99" s="72"/>
      <c r="BL99" s="72"/>
      <c r="BM99" s="72"/>
      <c r="BN99" s="72"/>
      <c r="BO99" s="72"/>
      <c r="BP99" s="72"/>
      <c r="BQ99" s="72"/>
      <c r="BR99" s="72"/>
      <c r="BS99" s="72"/>
      <c r="BT99" s="72"/>
      <c r="BU99" s="72"/>
      <c r="BV99" s="72"/>
      <c r="BW99" s="72"/>
    </row>
    <row r="100" spans="1:75" ht="14.25" customHeight="1" x14ac:dyDescent="0.15">
      <c r="A100" s="74"/>
      <c r="B100" s="108" t="s">
        <v>532</v>
      </c>
      <c r="C100" s="108">
        <v>45971</v>
      </c>
      <c r="D100" s="110"/>
      <c r="E100" s="95">
        <f t="shared" ref="E100" ca="1" si="7">IF(DATEDIF(C100,M$2,"m")&lt;1,"",IF(C100=0,"",IF(EDATE(C100,12)&lt;IF($D100&gt;0,$D100-1,M$2),EDATE(C100,DATEDIF(C100,IF($D100&gt;0,$D100-1,M$2+1),"y")*12),EDATE(C100,DATEDIF(C100,IF($D100&gt;0,$D100-1,M$2+1),"m")))))</f>
        <v>46152</v>
      </c>
      <c r="F100" s="93">
        <f t="shared" ref="F100" ca="1" si="8">IF(E100="",0,IF(EDATE(C100,12)&lt;=E100,15+IF((YEAR(E100)-YEAR($C100))&gt;20,10,INT((YEAR(E100)-YEAR($C100)-1)/2)),0))</f>
        <v>0</v>
      </c>
      <c r="G100" s="112">
        <f ca="1">IF(E100="",0,IF(E100&gt;=EDATE(C100,12),IF(E100&lt;EDATE(C100,24),IF(C100&lt;SET!$J$20,0,MIN(DATEDIF(C100,E100,"m"),11)),0),IF(D100&gt;C100,IF(E100&lt;=EDATE(C100,12),MIN(DATEDIF(C100,D100+1,"m"),11),0),MIN(DATEDIF(C100,E100,"m"),11))))</f>
        <v>6</v>
      </c>
      <c r="H100" s="114"/>
      <c r="I100" s="99">
        <f>COUNTIF(P100:BW100,SET!$C$15)*SET!$C$16+COUNTIF(P100:BW100,SET!$D$15)*SET!$D$16+COUNTIF(P100:BW100,SET!E$15)*SET!$E$16+COUNTIF(P100:BW100,SET!$F$15)*SET!$F$16+COUNTIF(P100:BW100,SET!$G$15)*SET!$G$16+COUNTIF(P100:BW100,SET!$H$15)*SET!$H$16+COUNTIF(P100:BW100,SET!$I$15)*SET!$I$16+COUNTIF(P100:BW100,)*SET!$K$16+COUNTIF(P100:BW100,SET!$M$15)*SET!$M$16</f>
        <v>4</v>
      </c>
      <c r="J100" s="97">
        <f t="shared" ref="J100" ca="1" si="9">F100+G100+H100-I100</f>
        <v>2</v>
      </c>
      <c r="K100" s="100">
        <f t="shared" ref="K100" ca="1" si="10">IF(E100="","",IF(AND(D100&gt;C100,EDATE(IF(EDATE(C100,12)&lt;D100,C100,E100),12)&gt;D100),"퇴직정산",IF((E100-C100)&gt;=365,EDATE(E100,12),EDATE(C100,24))))</f>
        <v>46701</v>
      </c>
      <c r="L100" s="101" t="str">
        <f t="shared" ref="L100" ca="1" si="11">IF(K100="퇴직정산",J100,IF((M$2-C100)&lt;365,"미확정",IF(M100="유예","유예",J100-M100)))</f>
        <v>미확정</v>
      </c>
      <c r="M100" s="103">
        <f ca="1">IF(C100=0,0,IF(K100="퇴직정산",0,IF(J100&lt;=0,0,IF(EDATE(C100,3)&gt;M$2,"유예",IF(SET!$J$3="없음",0,IF(SET!$J$3="전부",IF(E100&gt;=DATE(YEAR(SET!$I$11),MONTH(SET!$J$11),DAY(SET!$L$11)),MAX(0,F100-IF(I100&lt;(G100+H100),0,(I100-(G100+H100)))),0),IF(E100&gt;=DATE(YEAR(SET!$I$11),MONTH(SET!$J$11),DAY(SET!$L$11)),MAX(0,MIN(F100,SET!$L$3)-IF(I100&lt;(G100+H100),0,(I100-(G100+H100)))),0)))))))</f>
        <v>0</v>
      </c>
      <c r="N100" s="105" t="str">
        <f t="shared" ref="N100" ca="1" si="12">IF(D100=0,IF(M100&gt;0,IF((E100-C100)&gt;=365,EDATE(E100,6),EDATE(K100,-6)),""),"")</f>
        <v/>
      </c>
      <c r="O100" s="106" t="str">
        <f t="shared" ref="O100" ca="1" si="13">IF(D100=0,IF(M100&gt;0,IF((E100-C100)&gt;=365,EDATE(E100,10),EDATE(K100,-2)),""),"")</f>
        <v/>
      </c>
      <c r="P100" s="23" t="s">
        <v>24</v>
      </c>
      <c r="Q100" s="23" t="s">
        <v>24</v>
      </c>
      <c r="R100" s="23" t="s">
        <v>24</v>
      </c>
      <c r="S100" s="23" t="s">
        <v>24</v>
      </c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</row>
    <row r="101" spans="1:75" ht="14.25" customHeight="1" thickBot="1" x14ac:dyDescent="0.2">
      <c r="A101" s="74"/>
      <c r="B101" s="109"/>
      <c r="C101" s="109"/>
      <c r="D101" s="111"/>
      <c r="E101" s="96"/>
      <c r="F101" s="94"/>
      <c r="G101" s="113"/>
      <c r="H101" s="115"/>
      <c r="I101" s="99"/>
      <c r="J101" s="98"/>
      <c r="K101" s="100"/>
      <c r="L101" s="102"/>
      <c r="M101" s="104"/>
      <c r="N101" s="105"/>
      <c r="O101" s="107"/>
      <c r="P101" s="72" t="s">
        <v>571</v>
      </c>
      <c r="Q101" s="72" t="s">
        <v>623</v>
      </c>
      <c r="R101" s="72" t="s">
        <v>762</v>
      </c>
      <c r="S101" s="72" t="s">
        <v>772</v>
      </c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  <c r="AP101" s="72"/>
      <c r="AQ101" s="72"/>
      <c r="AR101" s="72"/>
      <c r="AS101" s="72"/>
      <c r="AT101" s="72"/>
      <c r="AU101" s="72"/>
      <c r="AV101" s="72"/>
      <c r="AW101" s="72"/>
      <c r="AX101" s="72"/>
      <c r="AY101" s="72"/>
      <c r="AZ101" s="72"/>
      <c r="BA101" s="72"/>
      <c r="BB101" s="72"/>
      <c r="BC101" s="72"/>
      <c r="BD101" s="72"/>
      <c r="BE101" s="72"/>
      <c r="BF101" s="72"/>
      <c r="BG101" s="72"/>
      <c r="BH101" s="72"/>
      <c r="BI101" s="72"/>
      <c r="BJ101" s="72"/>
      <c r="BK101" s="72"/>
      <c r="BL101" s="72"/>
      <c r="BM101" s="72"/>
      <c r="BN101" s="72"/>
      <c r="BO101" s="72"/>
      <c r="BP101" s="72"/>
      <c r="BQ101" s="72"/>
      <c r="BR101" s="72"/>
      <c r="BS101" s="72"/>
      <c r="BT101" s="72"/>
      <c r="BU101" s="72"/>
      <c r="BV101" s="72"/>
      <c r="BW101" s="72"/>
    </row>
    <row r="102" spans="1:75" ht="14.25" customHeight="1" x14ac:dyDescent="0.15">
      <c r="A102" s="74"/>
      <c r="B102" s="108" t="s">
        <v>610</v>
      </c>
      <c r="C102" s="108">
        <v>46041</v>
      </c>
      <c r="D102" s="110"/>
      <c r="E102" s="95">
        <f t="shared" ref="E102" ca="1" si="14">IF(DATEDIF(C102,M$2,"m")&lt;1,"",IF(C102=0,"",IF(EDATE(C102,12)&lt;IF($D102&gt;0,$D102-1,M$2),EDATE(C102,DATEDIF(C102,IF($D102&gt;0,$D102-1,M$2+1),"y")*12),EDATE(C102,DATEDIF(C102,IF($D102&gt;0,$D102-1,M$2+1),"m")))))</f>
        <v>46131</v>
      </c>
      <c r="F102" s="93">
        <f t="shared" ref="F102" ca="1" si="15">IF(E102="",0,IF(EDATE(C102,12)&lt;=E102,15+IF((YEAR(E102)-YEAR($C102))&gt;20,10,INT((YEAR(E102)-YEAR($C102)-1)/2)),0))</f>
        <v>0</v>
      </c>
      <c r="G102" s="112">
        <f ca="1">IF(E102="",0,IF(E102&gt;=EDATE(C102,12),IF(E102&lt;EDATE(C102,24),IF(C102&lt;SET!$J$20,0,MIN(DATEDIF(C102,E102,"m"),11)),0),IF(D102&gt;C102,IF(E102&lt;=EDATE(C102,12),MIN(DATEDIF(C102,D102+1,"m"),11),0),MIN(DATEDIF(C102,E102,"m"),11))))</f>
        <v>3</v>
      </c>
      <c r="H102" s="114"/>
      <c r="I102" s="99">
        <f>COUNTIF(P102:BW102,SET!$C$15)*SET!$C$16+COUNTIF(P102:BW102,SET!$D$15)*SET!$D$16+COUNTIF(P102:BW102,SET!E$15)*SET!$E$16+COUNTIF(P102:BW102,SET!$F$15)*SET!$F$16+COUNTIF(P102:BW102,SET!$G$15)*SET!$G$16+COUNTIF(P102:BW102,SET!$H$15)*SET!$H$16+COUNTIF(P102:BW102,SET!$I$15)*SET!$I$16+COUNTIF(P102:BW102,)*SET!$K$16+COUNTIF(P102:BW102,SET!$M$15)*SET!$M$16</f>
        <v>2</v>
      </c>
      <c r="J102" s="97">
        <f t="shared" ref="J102" ca="1" si="16">F102+G102+H102-I102</f>
        <v>1</v>
      </c>
      <c r="K102" s="100">
        <f t="shared" ref="K102" ca="1" si="17">IF(E102="","",IF(AND(D102&gt;C102,EDATE(IF(EDATE(C102,12)&lt;D102,C102,E102),12)&gt;D102),"퇴직정산",IF((E102-C102)&gt;=365,EDATE(E102,12),EDATE(C102,24))))</f>
        <v>46771</v>
      </c>
      <c r="L102" s="101" t="str">
        <f t="shared" ref="L102" ca="1" si="18">IF(K102="퇴직정산",J102,IF((M$2-C102)&lt;365,"미확정",IF(M102="유예","유예",J102-M102)))</f>
        <v>미확정</v>
      </c>
      <c r="M102" s="103">
        <f ca="1">IF(C102=0,0,IF(K102="퇴직정산",0,IF(J102&lt;=0,0,IF(EDATE(C102,3)&gt;M$2,"유예",IF(SET!$J$3="없음",0,IF(SET!$J$3="전부",IF(E102&gt;=DATE(YEAR(SET!$I$11),MONTH(SET!$J$11),DAY(SET!$L$11)),MAX(0,F102-IF(I102&lt;(G102+H102),0,(I102-(G102+H102)))),0),IF(E102&gt;=DATE(YEAR(SET!$I$11),MONTH(SET!$J$11),DAY(SET!$L$11)),MAX(0,MIN(F102,SET!$L$3)-IF(I102&lt;(G102+H102),0,(I102-(G102+H102)))),0)))))))</f>
        <v>0</v>
      </c>
      <c r="N102" s="105" t="str">
        <f t="shared" ref="N102" ca="1" si="19">IF(D102=0,IF(M102&gt;0,IF((E102-C102)&gt;=365,EDATE(E102,6),EDATE(K102,-6)),""),"")</f>
        <v/>
      </c>
      <c r="O102" s="106" t="str">
        <f t="shared" ref="O102" ca="1" si="20">IF(D102=0,IF(M102&gt;0,IF((E102-C102)&gt;=365,EDATE(E102,10),EDATE(K102,-2)),""),"")</f>
        <v/>
      </c>
      <c r="P102" s="23" t="s">
        <v>24</v>
      </c>
      <c r="Q102" s="23" t="s">
        <v>24</v>
      </c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</row>
    <row r="103" spans="1:75" ht="14.25" customHeight="1" thickBot="1" x14ac:dyDescent="0.2">
      <c r="A103" s="74"/>
      <c r="B103" s="109"/>
      <c r="C103" s="109"/>
      <c r="D103" s="111"/>
      <c r="E103" s="96"/>
      <c r="F103" s="94"/>
      <c r="G103" s="113"/>
      <c r="H103" s="115"/>
      <c r="I103" s="99"/>
      <c r="J103" s="98"/>
      <c r="K103" s="100"/>
      <c r="L103" s="102"/>
      <c r="M103" s="104"/>
      <c r="N103" s="105"/>
      <c r="O103" s="107"/>
      <c r="P103" s="72" t="s">
        <v>739</v>
      </c>
      <c r="Q103" s="72" t="s">
        <v>768</v>
      </c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  <c r="AP103" s="72"/>
      <c r="AQ103" s="72"/>
      <c r="AR103" s="72"/>
      <c r="AS103" s="72"/>
      <c r="AT103" s="72"/>
      <c r="AU103" s="72"/>
      <c r="AV103" s="72"/>
      <c r="AW103" s="72"/>
      <c r="AX103" s="72"/>
      <c r="AY103" s="72"/>
      <c r="AZ103" s="72"/>
      <c r="BA103" s="72"/>
      <c r="BB103" s="72"/>
      <c r="BC103" s="72"/>
      <c r="BD103" s="72"/>
      <c r="BE103" s="72"/>
      <c r="BF103" s="72"/>
      <c r="BG103" s="72"/>
      <c r="BH103" s="72"/>
      <c r="BI103" s="72"/>
      <c r="BJ103" s="72"/>
      <c r="BK103" s="72"/>
      <c r="BL103" s="72"/>
      <c r="BM103" s="72"/>
      <c r="BN103" s="72"/>
      <c r="BO103" s="72"/>
      <c r="BP103" s="72"/>
      <c r="BQ103" s="72"/>
      <c r="BR103" s="72"/>
      <c r="BS103" s="72"/>
      <c r="BT103" s="72"/>
      <c r="BU103" s="72"/>
      <c r="BV103" s="72"/>
      <c r="BW103" s="72"/>
    </row>
    <row r="104" spans="1:75" ht="14.25" customHeight="1" x14ac:dyDescent="0.15">
      <c r="A104" s="74"/>
      <c r="B104" s="108" t="s">
        <v>611</v>
      </c>
      <c r="C104" s="108">
        <v>46049</v>
      </c>
      <c r="D104" s="110"/>
      <c r="E104" s="95">
        <f t="shared" ref="E104" ca="1" si="21">IF(DATEDIF(C104,M$2,"m")&lt;1,"",IF(C104=0,"",IF(EDATE(C104,12)&lt;IF($D104&gt;0,$D104-1,M$2),EDATE(C104,DATEDIF(C104,IF($D104&gt;0,$D104-1,M$2+1),"y")*12),EDATE(C104,DATEDIF(C104,IF($D104&gt;0,$D104-1,M$2+1),"m")))))</f>
        <v>46139</v>
      </c>
      <c r="F104" s="93">
        <f t="shared" ref="F104" ca="1" si="22">IF(E104="",0,IF(EDATE(C104,12)&lt;=E104,15+IF((YEAR(E104)-YEAR($C104))&gt;20,10,INT((YEAR(E104)-YEAR($C104)-1)/2)),0))</f>
        <v>0</v>
      </c>
      <c r="G104" s="112">
        <f ca="1">IF(E104="",0,IF(E104&gt;=EDATE(C104,12),IF(E104&lt;EDATE(C104,24),IF(C104&lt;SET!$J$20,0,MIN(DATEDIF(C104,E104,"m"),11)),0),IF(D104&gt;C104,IF(E104&lt;=EDATE(C104,12),MIN(DATEDIF(C104,D104+1,"m"),11),0),MIN(DATEDIF(C104,E104,"m"),11))))</f>
        <v>3</v>
      </c>
      <c r="H104" s="114"/>
      <c r="I104" s="99">
        <f>COUNTIF(P104:BW104,SET!$C$15)*SET!$C$16+COUNTIF(P104:BW104,SET!$D$15)*SET!$D$16+COUNTIF(P104:BW104,SET!E$15)*SET!$E$16+COUNTIF(P104:BW104,SET!$F$15)*SET!$F$16+COUNTIF(P104:BW104,SET!$G$15)*SET!$G$16+COUNTIF(P104:BW104,SET!$H$15)*SET!$H$16+COUNTIF(P104:BW104,SET!$I$15)*SET!$I$16+COUNTIF(P104:BW104,)*SET!$K$16+COUNTIF(P104:BW104,SET!$M$15)*SET!$M$16</f>
        <v>1</v>
      </c>
      <c r="J104" s="97">
        <f t="shared" ref="J104" ca="1" si="23">F104+G104+H104-I104</f>
        <v>2</v>
      </c>
      <c r="K104" s="100">
        <f t="shared" ref="K104" ca="1" si="24">IF(E104="","",IF(AND(D104&gt;C104,EDATE(IF(EDATE(C104,12)&lt;D104,C104,E104),12)&gt;D104),"퇴직정산",IF((E104-C104)&gt;=365,EDATE(E104,12),EDATE(C104,24))))</f>
        <v>46779</v>
      </c>
      <c r="L104" s="101" t="str">
        <f t="shared" ref="L104" ca="1" si="25">IF(K104="퇴직정산",J104,IF((M$2-C104)&lt;365,"미확정",IF(M104="유예","유예",J104-M104)))</f>
        <v>미확정</v>
      </c>
      <c r="M104" s="103">
        <f ca="1">IF(C104=0,0,IF(K104="퇴직정산",0,IF(J104&lt;=0,0,IF(EDATE(C104,3)&gt;M$2,"유예",IF(SET!$J$3="없음",0,IF(SET!$J$3="전부",IF(E104&gt;=DATE(YEAR(SET!$I$11),MONTH(SET!$J$11),DAY(SET!$L$11)),MAX(0,F104-IF(I104&lt;(G104+H104),0,(I104-(G104+H104)))),0),IF(E104&gt;=DATE(YEAR(SET!$I$11),MONTH(SET!$J$11),DAY(SET!$L$11)),MAX(0,MIN(F104,SET!$L$3)-IF(I104&lt;(G104+H104),0,(I104-(G104+H104)))),0)))))))</f>
        <v>0</v>
      </c>
      <c r="N104" s="105" t="str">
        <f t="shared" ref="N104" ca="1" si="26">IF(D104=0,IF(M104&gt;0,IF((E104-C104)&gt;=365,EDATE(E104,6),EDATE(K104,-6)),""),"")</f>
        <v/>
      </c>
      <c r="O104" s="106" t="str">
        <f t="shared" ref="O104" ca="1" si="27">IF(D104=0,IF(M104&gt;0,IF((E104-C104)&gt;=365,EDATE(E104,10),EDATE(K104,-2)),""),"")</f>
        <v/>
      </c>
      <c r="P104" s="23" t="s">
        <v>24</v>
      </c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</row>
    <row r="105" spans="1:75" ht="14.25" customHeight="1" thickBot="1" x14ac:dyDescent="0.2">
      <c r="A105" s="74"/>
      <c r="B105" s="109"/>
      <c r="C105" s="109"/>
      <c r="D105" s="111"/>
      <c r="E105" s="96"/>
      <c r="F105" s="94"/>
      <c r="G105" s="113"/>
      <c r="H105" s="115"/>
      <c r="I105" s="99"/>
      <c r="J105" s="98"/>
      <c r="K105" s="100"/>
      <c r="L105" s="102"/>
      <c r="M105" s="104"/>
      <c r="N105" s="105"/>
      <c r="O105" s="107"/>
      <c r="P105" s="72" t="s">
        <v>787</v>
      </c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  <c r="AP105" s="72"/>
      <c r="AQ105" s="72"/>
      <c r="AR105" s="72"/>
      <c r="AS105" s="72"/>
      <c r="AT105" s="72"/>
      <c r="AU105" s="72"/>
      <c r="AV105" s="72"/>
      <c r="AW105" s="72"/>
      <c r="AX105" s="72"/>
      <c r="AY105" s="72"/>
      <c r="AZ105" s="72"/>
      <c r="BA105" s="72"/>
      <c r="BB105" s="72"/>
      <c r="BC105" s="72"/>
      <c r="BD105" s="72"/>
      <c r="BE105" s="72"/>
      <c r="BF105" s="72"/>
      <c r="BG105" s="72"/>
      <c r="BH105" s="72"/>
      <c r="BI105" s="72"/>
      <c r="BJ105" s="72"/>
      <c r="BK105" s="72"/>
      <c r="BL105" s="72"/>
      <c r="BM105" s="72"/>
      <c r="BN105" s="72"/>
      <c r="BO105" s="72"/>
      <c r="BP105" s="72"/>
      <c r="BQ105" s="72"/>
      <c r="BR105" s="72"/>
      <c r="BS105" s="72"/>
      <c r="BT105" s="72"/>
      <c r="BU105" s="72"/>
      <c r="BV105" s="72"/>
      <c r="BW105" s="72"/>
    </row>
    <row r="106" spans="1:75" ht="14.25" customHeight="1" x14ac:dyDescent="0.15">
      <c r="A106" s="74"/>
      <c r="B106" s="108" t="s">
        <v>725</v>
      </c>
      <c r="C106" s="108">
        <v>46104</v>
      </c>
      <c r="D106" s="110"/>
      <c r="E106" s="95">
        <f t="shared" ref="E106" ca="1" si="28">IF(DATEDIF(C106,M$2,"m")&lt;1,"",IF(C106=0,"",IF(EDATE(C106,12)&lt;IF($D106&gt;0,$D106-1,M$2),EDATE(C106,DATEDIF(C106,IF($D106&gt;0,$D106-1,M$2+1),"y")*12),EDATE(C106,DATEDIF(C106,IF($D106&gt;0,$D106-1,M$2+1),"m")))))</f>
        <v>46135</v>
      </c>
      <c r="F106" s="93">
        <f t="shared" ref="F106" ca="1" si="29">IF(E106="",0,IF(EDATE(C106,12)&lt;=E106,15+IF((YEAR(E106)-YEAR($C106))&gt;20,10,INT((YEAR(E106)-YEAR($C106)-1)/2)),0))</f>
        <v>0</v>
      </c>
      <c r="G106" s="112">
        <f ca="1">IF(E106="",0,IF(E106&gt;=EDATE(C106,12),IF(E106&lt;EDATE(C106,24),IF(C106&lt;SET!$J$20,0,MIN(DATEDIF(C106,E106,"m"),11)),0),IF(D106&gt;C106,IF(E106&lt;=EDATE(C106,12),MIN(DATEDIF(C106,D106+1,"m"),11),0),MIN(DATEDIF(C106,E106,"m"),11))))</f>
        <v>1</v>
      </c>
      <c r="H106" s="114"/>
      <c r="I106" s="99">
        <f>COUNTIF(P106:BW106,SET!$C$15)*SET!$C$16+COUNTIF(P106:BW106,SET!$D$15)*SET!$D$16+COUNTIF(P106:BW106,SET!E$15)*SET!$E$16+COUNTIF(P106:BW106,SET!$F$15)*SET!$F$16+COUNTIF(P106:BW106,SET!$G$15)*SET!$G$16+COUNTIF(P106:BW106,SET!$H$15)*SET!$H$16+COUNTIF(P106:BW106,SET!$I$15)*SET!$I$16+COUNTIF(P106:BW106,)*SET!$K$16+COUNTIF(P106:BW106,SET!$M$15)*SET!$M$16</f>
        <v>0</v>
      </c>
      <c r="J106" s="97">
        <f t="shared" ref="J106" ca="1" si="30">F106+G106+H106-I106</f>
        <v>1</v>
      </c>
      <c r="K106" s="100">
        <f t="shared" ref="K106" ca="1" si="31">IF(E106="","",IF(AND(D106&gt;C106,EDATE(IF(EDATE(C106,12)&lt;D106,C106,E106),12)&gt;D106),"퇴직정산",IF((E106-C106)&gt;=365,EDATE(E106,12),EDATE(C106,24))))</f>
        <v>46835</v>
      </c>
      <c r="L106" s="101" t="str">
        <f t="shared" ref="L106" ca="1" si="32">IF(K106="퇴직정산",J106,IF((M$2-C106)&lt;365,"미확정",IF(M106="유예","유예",J106-M106)))</f>
        <v>미확정</v>
      </c>
      <c r="M106" s="103" t="str">
        <f ca="1">IF(C106=0,0,IF(K106="퇴직정산",0,IF(J106&lt;=0,0,IF(EDATE(C106,3)&gt;M$2,"유예",IF(SET!$J$3="없음",0,IF(SET!$J$3="전부",IF(E106&gt;=DATE(YEAR(SET!$I$11),MONTH(SET!$J$11),DAY(SET!$L$11)),MAX(0,F106-IF(I106&lt;(G106+H106),0,(I106-(G106+H106)))),0),IF(E106&gt;=DATE(YEAR(SET!$I$11),MONTH(SET!$J$11),DAY(SET!$L$11)),MAX(0,MIN(F106,SET!$L$3)-IF(I106&lt;(G106+H106),0,(I106-(G106+H106)))),0)))))))</f>
        <v>유예</v>
      </c>
      <c r="N106" s="105">
        <f t="shared" ref="N106" ca="1" si="33">IF(D106=0,IF(M106&gt;0,IF((E106-C106)&gt;=365,EDATE(E106,6),EDATE(K106,-6)),""),"")</f>
        <v>46653</v>
      </c>
      <c r="O106" s="106">
        <f t="shared" ref="O106" ca="1" si="34">IF(D106=0,IF(M106&gt;0,IF((E106-C106)&gt;=365,EDATE(E106,10),EDATE(K106,-2)),""),"")</f>
        <v>46775</v>
      </c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</row>
    <row r="107" spans="1:75" ht="14.25" customHeight="1" thickBot="1" x14ac:dyDescent="0.2">
      <c r="A107" s="74"/>
      <c r="B107" s="109"/>
      <c r="C107" s="109"/>
      <c r="D107" s="111"/>
      <c r="E107" s="96"/>
      <c r="F107" s="94"/>
      <c r="G107" s="113"/>
      <c r="H107" s="115"/>
      <c r="I107" s="99"/>
      <c r="J107" s="98"/>
      <c r="K107" s="100"/>
      <c r="L107" s="102"/>
      <c r="M107" s="104"/>
      <c r="N107" s="105"/>
      <c r="O107" s="107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72"/>
      <c r="AP107" s="72"/>
      <c r="AQ107" s="72"/>
      <c r="AR107" s="72"/>
      <c r="AS107" s="72"/>
      <c r="AT107" s="72"/>
      <c r="AU107" s="72"/>
      <c r="AV107" s="72"/>
      <c r="AW107" s="72"/>
      <c r="AX107" s="72"/>
      <c r="AY107" s="72"/>
      <c r="AZ107" s="72"/>
      <c r="BA107" s="72"/>
      <c r="BB107" s="72"/>
      <c r="BC107" s="72"/>
      <c r="BD107" s="72"/>
      <c r="BE107" s="72"/>
      <c r="BF107" s="72"/>
      <c r="BG107" s="72"/>
      <c r="BH107" s="72"/>
      <c r="BI107" s="72"/>
      <c r="BJ107" s="72"/>
      <c r="BK107" s="72"/>
      <c r="BL107" s="72"/>
      <c r="BM107" s="72"/>
      <c r="BN107" s="72"/>
      <c r="BO107" s="72"/>
      <c r="BP107" s="72"/>
      <c r="BQ107" s="72"/>
      <c r="BR107" s="72"/>
      <c r="BS107" s="72"/>
      <c r="BT107" s="72"/>
      <c r="BU107" s="72"/>
      <c r="BV107" s="72"/>
      <c r="BW107" s="72"/>
    </row>
    <row r="108" spans="1:75" ht="14.25" customHeight="1" x14ac:dyDescent="0.15">
      <c r="A108" s="74"/>
      <c r="B108" s="108" t="s">
        <v>755</v>
      </c>
      <c r="C108" s="108">
        <v>46113</v>
      </c>
      <c r="D108" s="110"/>
      <c r="E108" s="95">
        <f t="shared" ref="E108" ca="1" si="35">IF(DATEDIF(C108,M$2,"m")&lt;1,"",IF(C108=0,"",IF(EDATE(C108,12)&lt;IF($D108&gt;0,$D108-1,M$2),EDATE(C108,DATEDIF(C108,IF($D108&gt;0,$D108-1,M$2+1),"y")*12),EDATE(C108,DATEDIF(C108,IF($D108&gt;0,$D108-1,M$2+1),"m")))))</f>
        <v>46143</v>
      </c>
      <c r="F108" s="93">
        <f t="shared" ref="F108" ca="1" si="36">IF(E108="",0,IF(EDATE(C108,12)&lt;=E108,15+IF((YEAR(E108)-YEAR($C108))&gt;20,10,INT((YEAR(E108)-YEAR($C108)-1)/2)),0))</f>
        <v>0</v>
      </c>
      <c r="G108" s="112">
        <f ca="1">IF(E108="",0,IF(E108&gt;=EDATE(C108,12),IF(E108&lt;EDATE(C108,24),IF(C108&lt;SET!$J$20,0,MIN(DATEDIF(C108,E108,"m"),11)),0),IF(D108&gt;C108,IF(E108&lt;=EDATE(C108,12),MIN(DATEDIF(C108,D108+1,"m"),11),0),MIN(DATEDIF(C108,E108,"m"),11))))</f>
        <v>1</v>
      </c>
      <c r="H108" s="114"/>
      <c r="I108" s="99">
        <f>COUNTIF(P108:BW108,SET!$C$15)*SET!$C$16+COUNTIF(P108:BW108,SET!$D$15)*SET!$D$16+COUNTIF(P108:BW108,SET!E$15)*SET!$E$16+COUNTIF(P108:BW108,SET!$F$15)*SET!$F$16+COUNTIF(P108:BW108,SET!$G$15)*SET!$G$16+COUNTIF(P108:BW108,SET!$H$15)*SET!$H$16+COUNTIF(P108:BW108,SET!$I$15)*SET!$I$16+COUNTIF(P108:BW108,)*SET!$K$16+COUNTIF(P108:BW108,SET!$M$15)*SET!$M$16</f>
        <v>2</v>
      </c>
      <c r="J108" s="97">
        <f t="shared" ref="J108" ca="1" si="37">F108+G108+H108-I108</f>
        <v>-1</v>
      </c>
      <c r="K108" s="100">
        <f t="shared" ref="K108" ca="1" si="38">IF(E108="","",IF(AND(D108&gt;C108,EDATE(IF(EDATE(C108,12)&lt;D108,C108,E108),12)&gt;D108),"퇴직정산",IF((E108-C108)&gt;=365,EDATE(E108,12),EDATE(C108,24))))</f>
        <v>46844</v>
      </c>
      <c r="L108" s="101" t="str">
        <f t="shared" ref="L108" ca="1" si="39">IF(K108="퇴직정산",J108,IF((M$2-C108)&lt;365,"미확정",IF(M108="유예","유예",J108-M108)))</f>
        <v>미확정</v>
      </c>
      <c r="M108" s="103">
        <f ca="1">IF(C108=0,0,IF(K108="퇴직정산",0,IF(J108&lt;=0,0,IF(EDATE(C108,3)&gt;M$2,"유예",IF(SET!$J$3="없음",0,IF(SET!$J$3="전부",IF(E108&gt;=DATE(YEAR(SET!$I$11),MONTH(SET!$J$11),DAY(SET!$L$11)),MAX(0,F108-IF(I108&lt;(G108+H108),0,(I108-(G108+H108)))),0),IF(E108&gt;=DATE(YEAR(SET!$I$11),MONTH(SET!$J$11),DAY(SET!$L$11)),MAX(0,MIN(F108,SET!$L$3)-IF(I108&lt;(G108+H108),0,(I108-(G108+H108)))),0)))))))</f>
        <v>0</v>
      </c>
      <c r="N108" s="105" t="str">
        <f t="shared" ref="N108" ca="1" si="40">IF(D108=0,IF(M108&gt;0,IF((E108-C108)&gt;=365,EDATE(E108,6),EDATE(K108,-6)),""),"")</f>
        <v/>
      </c>
      <c r="O108" s="106" t="str">
        <f t="shared" ref="O108" ca="1" si="41">IF(D108=0,IF(M108&gt;0,IF((E108-C108)&gt;=365,EDATE(E108,10),EDATE(K108,-2)),""),"")</f>
        <v/>
      </c>
      <c r="P108" s="23" t="s">
        <v>24</v>
      </c>
      <c r="Q108" s="23" t="s">
        <v>24</v>
      </c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</row>
    <row r="109" spans="1:75" ht="14.25" customHeight="1" thickBot="1" x14ac:dyDescent="0.2">
      <c r="A109" s="74"/>
      <c r="B109" s="109"/>
      <c r="C109" s="109"/>
      <c r="D109" s="111"/>
      <c r="E109" s="96"/>
      <c r="F109" s="94"/>
      <c r="G109" s="113"/>
      <c r="H109" s="115"/>
      <c r="I109" s="99"/>
      <c r="J109" s="98"/>
      <c r="K109" s="100"/>
      <c r="L109" s="102"/>
      <c r="M109" s="104"/>
      <c r="N109" s="105"/>
      <c r="O109" s="107"/>
      <c r="P109" s="72" t="s">
        <v>775</v>
      </c>
      <c r="Q109" s="72" t="s">
        <v>768</v>
      </c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72"/>
      <c r="AP109" s="72"/>
      <c r="AQ109" s="72"/>
      <c r="AR109" s="72"/>
      <c r="AS109" s="72"/>
      <c r="AT109" s="72"/>
      <c r="AU109" s="72"/>
      <c r="AV109" s="72"/>
      <c r="AW109" s="72"/>
      <c r="AX109" s="72"/>
      <c r="AY109" s="72"/>
      <c r="AZ109" s="72"/>
      <c r="BA109" s="72"/>
      <c r="BB109" s="72"/>
      <c r="BC109" s="72"/>
      <c r="BD109" s="72"/>
      <c r="BE109" s="72"/>
      <c r="BF109" s="72"/>
      <c r="BG109" s="72"/>
      <c r="BH109" s="72"/>
      <c r="BI109" s="72"/>
      <c r="BJ109" s="72"/>
      <c r="BK109" s="72"/>
      <c r="BL109" s="72"/>
      <c r="BM109" s="72"/>
      <c r="BN109" s="72"/>
      <c r="BO109" s="72"/>
      <c r="BP109" s="72"/>
      <c r="BQ109" s="72"/>
      <c r="BR109" s="72"/>
      <c r="BS109" s="72"/>
      <c r="BT109" s="72"/>
      <c r="BU109" s="72"/>
      <c r="BV109" s="72"/>
      <c r="BW109" s="72"/>
    </row>
    <row r="110" spans="1:75" ht="14.25" customHeight="1" x14ac:dyDescent="0.15">
      <c r="A110" s="74"/>
      <c r="B110" s="108" t="s">
        <v>309</v>
      </c>
      <c r="C110" s="108">
        <v>44839</v>
      </c>
      <c r="D110" s="110"/>
      <c r="E110" s="95">
        <f ca="1">IF(DATEDIF(C110,M$2,"m")&lt;1,"",IF(C110=0,"",IF(EDATE(C110,12)&lt;IF($D110&gt;0,$D110-1,M$2),EDATE(C110,DATEDIF(C110,IF($D110&gt;0,$D110-1,M$2+1),"y")*12),EDATE(C110,DATEDIF(C110,IF($D110&gt;0,$D110-1,M$2+1),"m")))))</f>
        <v>45935</v>
      </c>
      <c r="F110" s="93">
        <f ca="1">IF(E110="",0,IF(EDATE(C110,12)&lt;=E110,15+IF((YEAR(E110)-YEAR($C110))&gt;20,10,INT((YEAR(E110)-YEAR($C110)-1)/2)),0))</f>
        <v>16</v>
      </c>
      <c r="G110" s="112">
        <f ca="1">IF(E110="",0,IF(E110&gt;=EDATE(C110,12),IF(E110&lt;EDATE(C110,24),IF(C110&lt;SET!$J$20,0,MIN(DATEDIF(C110,E110,"m"),11)),0),IF(D110&gt;C110,IF(E110&lt;=EDATE(C110,12),MIN(DATEDIF(C110,D110+1,"m"),11),0),MIN(DATEDIF(C110,E110,"m"),11))))</f>
        <v>0</v>
      </c>
      <c r="H110" s="114">
        <v>19</v>
      </c>
      <c r="I110" s="99">
        <f>COUNTIF(P110:BW110,SET!$C$15)*SET!$C$16+COUNTIF(P110:BW110,SET!$D$15)*SET!$D$16+COUNTIF(P110:BW110,SET!E$15)*SET!$E$16+COUNTIF(P110:BW110,SET!$F$15)*SET!$F$16+COUNTIF(P110:BW110,SET!$G$15)*SET!$G$16+COUNTIF(P110:BW110,SET!$H$15)*SET!$H$16+COUNTIF(P110:BW110,SET!$I$15)*SET!$I$16+COUNTIF(P110:BW110,)*SET!$K$16+COUNTIF(P110:BW110,SET!$M$15)*SET!$M$16</f>
        <v>12</v>
      </c>
      <c r="J110" s="97">
        <f ca="1">F110+G110+H110-I110</f>
        <v>23</v>
      </c>
      <c r="K110" s="100">
        <f ca="1">IF(E110="","",IF(AND(D110&gt;C110,EDATE(IF(EDATE(C110,12)&lt;D110,C110,E110),12)&gt;D110),"퇴직정산",IF((E110-C110)&gt;=365,EDATE(E110,12),EDATE(C110,24))))</f>
        <v>46300</v>
      </c>
      <c r="L110" s="101">
        <f ca="1">IF(K110="퇴직정산",J110,IF((M$2-C110)&lt;365,"미확정",IF(M110="유예","유예",J110-M110)))</f>
        <v>16</v>
      </c>
      <c r="M110" s="103">
        <f ca="1">IF(C110=0,0,IF(K110="퇴직정산",0,IF(J110&lt;=0,0,IF(EDATE(C110,3)&gt;M$2,"유예",IF(SET!$J$3="없음",0,IF(SET!$J$3="전부",IF(E110&gt;=DATE(YEAR(SET!$I$11),MONTH(SET!$J$11),DAY(SET!$L$11)),MAX(0,F110-IF(I110&lt;(G110+H110),0,(I110-(G110+H110)))),0),IF(E110&gt;=DATE(YEAR(SET!$I$11),MONTH(SET!$J$11),DAY(SET!$L$11)),MAX(0,MIN(F110,SET!$L$3)-IF(I110&lt;(G110+H110),0,(I110-(G110+H110)))),0)))))))</f>
        <v>7</v>
      </c>
      <c r="N110" s="105">
        <f ca="1">IF(D110=0,IF(M110&gt;0,IF((E110-C110)&gt;=365,EDATE(E110,6),EDATE(K110,-6)),""),"")</f>
        <v>46117</v>
      </c>
      <c r="O110" s="106">
        <f ca="1">IF(D110=0,IF(M110&gt;0,IF((E110-C110)&gt;=365,EDATE(E110,10),EDATE(K110,-2)),""),"")</f>
        <v>46239</v>
      </c>
      <c r="P110" s="23" t="s">
        <v>24</v>
      </c>
      <c r="Q110" s="23" t="s">
        <v>24</v>
      </c>
      <c r="R110" s="23" t="s">
        <v>24</v>
      </c>
      <c r="S110" s="23" t="s">
        <v>24</v>
      </c>
      <c r="T110" s="23" t="s">
        <v>24</v>
      </c>
      <c r="U110" s="23" t="s">
        <v>24</v>
      </c>
      <c r="V110" s="23" t="s">
        <v>54</v>
      </c>
      <c r="W110" s="23" t="s">
        <v>24</v>
      </c>
      <c r="X110" s="23" t="s">
        <v>24</v>
      </c>
      <c r="Y110" s="23" t="s">
        <v>24</v>
      </c>
      <c r="Z110" s="23" t="s">
        <v>24</v>
      </c>
      <c r="AA110" s="23" t="s">
        <v>24</v>
      </c>
      <c r="AB110" s="23"/>
      <c r="AC110" s="23" t="s">
        <v>24</v>
      </c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</row>
    <row r="111" spans="1:75" ht="14.25" customHeight="1" thickBot="1" x14ac:dyDescent="0.2">
      <c r="A111" s="74"/>
      <c r="B111" s="109"/>
      <c r="C111" s="109"/>
      <c r="D111" s="111"/>
      <c r="E111" s="96"/>
      <c r="F111" s="94"/>
      <c r="G111" s="113"/>
      <c r="H111" s="115"/>
      <c r="I111" s="99"/>
      <c r="J111" s="98"/>
      <c r="K111" s="100"/>
      <c r="L111" s="102"/>
      <c r="M111" s="104"/>
      <c r="N111" s="105"/>
      <c r="O111" s="107"/>
      <c r="P111" s="72">
        <v>45912</v>
      </c>
      <c r="Q111" s="72">
        <v>45913</v>
      </c>
      <c r="R111" s="72">
        <v>45914</v>
      </c>
      <c r="S111" s="72">
        <v>45921</v>
      </c>
      <c r="T111" s="72" t="s">
        <v>589</v>
      </c>
      <c r="U111" s="72" t="s">
        <v>600</v>
      </c>
      <c r="V111" s="72" t="s">
        <v>637</v>
      </c>
      <c r="W111" s="72" t="s">
        <v>684</v>
      </c>
      <c r="X111" s="72" t="s">
        <v>685</v>
      </c>
      <c r="Y111" s="72" t="s">
        <v>769</v>
      </c>
      <c r="Z111" s="72" t="s">
        <v>776</v>
      </c>
      <c r="AA111" s="72" t="s">
        <v>777</v>
      </c>
      <c r="AB111" s="72" t="s">
        <v>129</v>
      </c>
      <c r="AC111" s="72" t="s">
        <v>787</v>
      </c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  <c r="AP111" s="72"/>
      <c r="AQ111" s="72"/>
      <c r="AR111" s="72"/>
      <c r="AS111" s="72"/>
      <c r="AT111" s="72"/>
      <c r="AU111" s="72"/>
      <c r="AV111" s="72"/>
      <c r="AW111" s="72"/>
      <c r="AX111" s="72"/>
      <c r="AY111" s="72"/>
      <c r="AZ111" s="72"/>
      <c r="BA111" s="72"/>
      <c r="BB111" s="72"/>
      <c r="BC111" s="72"/>
      <c r="BD111" s="72"/>
      <c r="BE111" s="72"/>
      <c r="BF111" s="72"/>
      <c r="BG111" s="72"/>
      <c r="BH111" s="72"/>
      <c r="BI111" s="72"/>
      <c r="BJ111" s="72"/>
      <c r="BK111" s="72"/>
      <c r="BL111" s="72"/>
      <c r="BM111" s="72"/>
      <c r="BN111" s="72"/>
      <c r="BO111" s="72"/>
      <c r="BP111" s="72"/>
      <c r="BQ111" s="72"/>
      <c r="BR111" s="72"/>
      <c r="BS111" s="72"/>
      <c r="BT111" s="72"/>
      <c r="BU111" s="72"/>
      <c r="BV111" s="72"/>
      <c r="BW111" s="72"/>
    </row>
    <row r="112" spans="1:75" ht="14.25" customHeight="1" x14ac:dyDescent="0.15">
      <c r="A112" s="74"/>
      <c r="B112" s="108" t="s">
        <v>376</v>
      </c>
      <c r="C112" s="108">
        <v>45439</v>
      </c>
      <c r="D112" s="110"/>
      <c r="E112" s="95">
        <f ca="1">IF(DATEDIF(C112,M$2,"m")&lt;1,"",IF(C112=0,"",IF(EDATE(C112,12)&lt;IF($D112&gt;0,$D112-1,M$2),EDATE(C112,DATEDIF(C112,IF($D112&gt;0,$D112-1,M$2+1),"y")*12),EDATE(C112,DATEDIF(C112,IF($D112&gt;0,$D112-1,M$2+1),"m")))))</f>
        <v>45804</v>
      </c>
      <c r="F112" s="93">
        <f ca="1">IF(E112="",0,IF(EDATE(C112,12)&lt;=E112,15+IF((YEAR(E112)-YEAR($C112))&gt;20,10,INT((YEAR(E112)-YEAR($C112)-1)/2)),0))</f>
        <v>15</v>
      </c>
      <c r="G112" s="112">
        <f ca="1">IF(E112="",0,IF(E112&gt;=EDATE(C112,12),IF(E112&lt;EDATE(C112,24),IF(C112&lt;SET!$J$20,0,MIN(DATEDIF(C112,E112,"m"),11)),0),IF(D112&gt;C112,IF(E112&lt;=EDATE(C112,12),MIN(DATEDIF(C112,D112+1,"m"),11),0),MIN(DATEDIF(C112,E112,"m"),11))))</f>
        <v>11</v>
      </c>
      <c r="H112" s="114"/>
      <c r="I112" s="99">
        <f>COUNTIF(P112:BW112,SET!$C$15)*SET!$C$16+COUNTIF(P112:BW112,SET!$D$15)*SET!$D$16+COUNTIF(P112:BW112,SET!E$15)*SET!$E$16+COUNTIF(P112:BW112,SET!$F$15)*SET!$F$16+COUNTIF(P112:BW112,SET!$G$15)*SET!$G$16+COUNTIF(P112:BW112,SET!$H$15)*SET!$H$16+COUNTIF(P112:BW112,SET!$I$15)*SET!$I$16+COUNTIF(P112:BW112,)*SET!$K$16+COUNTIF(P112:BW112,SET!$M$15)*SET!$M$16</f>
        <v>8</v>
      </c>
      <c r="J112" s="97">
        <f ca="1">F112+G112+H112-I112</f>
        <v>18</v>
      </c>
      <c r="K112" s="100">
        <f ca="1">IF(E112="","",IF(AND(D112&gt;C112,EDATE(IF(EDATE(C112,12)&lt;D112,C112,E112),12)&gt;D112),"퇴직정산",IF((E112-C112)&gt;=365,EDATE(E112,12),EDATE(C112,24))))</f>
        <v>46169</v>
      </c>
      <c r="L112" s="101">
        <f ca="1">IF(K112="퇴직정산",J112,IF((M$2-C112)&lt;365,"미확정",IF(M112="유예","유예",J112-M112)))</f>
        <v>11</v>
      </c>
      <c r="M112" s="103">
        <f ca="1">IF(C112=0,0,IF(K112="퇴직정산",0,IF(J112&lt;=0,0,IF(EDATE(C112,3)&gt;M$2,"유예",IF(SET!$J$3="없음",0,IF(SET!$J$3="전부",IF(E112&gt;=DATE(YEAR(SET!$I$11),MONTH(SET!$J$11),DAY(SET!$L$11)),MAX(0,F112-IF(I112&lt;(G112+H112),0,(I112-(G112+H112)))),0),IF(E112&gt;=DATE(YEAR(SET!$I$11),MONTH(SET!$J$11),DAY(SET!$L$11)),MAX(0,MIN(F112,SET!$L$3)-IF(I112&lt;(G112+H112),0,(I112-(G112+H112)))),0)))))))</f>
        <v>7</v>
      </c>
      <c r="N112" s="105">
        <f ca="1">IF(D112=0,IF(M112&gt;0,IF((E112-C112)&gt;=365,EDATE(E112,6),EDATE(K112,-6)),""),"")</f>
        <v>45988</v>
      </c>
      <c r="O112" s="106">
        <f ca="1">IF(D112=0,IF(M112&gt;0,IF((E112-C112)&gt;=365,EDATE(E112,10),EDATE(K112,-2)),""),"")</f>
        <v>46108</v>
      </c>
      <c r="P112" s="23" t="s">
        <v>24</v>
      </c>
      <c r="Q112" s="23" t="s">
        <v>24</v>
      </c>
      <c r="R112" s="23" t="s">
        <v>51</v>
      </c>
      <c r="S112" s="23" t="s">
        <v>24</v>
      </c>
      <c r="T112" s="23" t="s">
        <v>24</v>
      </c>
      <c r="U112" s="23" t="s">
        <v>24</v>
      </c>
      <c r="V112" s="23" t="s">
        <v>24</v>
      </c>
      <c r="W112" s="23" t="s">
        <v>24</v>
      </c>
      <c r="X112" s="23" t="s">
        <v>24</v>
      </c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</row>
    <row r="113" spans="1:75" ht="14.25" customHeight="1" thickBot="1" x14ac:dyDescent="0.2">
      <c r="A113" s="74"/>
      <c r="B113" s="109"/>
      <c r="C113" s="109"/>
      <c r="D113" s="111"/>
      <c r="E113" s="96"/>
      <c r="F113" s="94"/>
      <c r="G113" s="113"/>
      <c r="H113" s="115"/>
      <c r="I113" s="99"/>
      <c r="J113" s="98"/>
      <c r="K113" s="100"/>
      <c r="L113" s="102"/>
      <c r="M113" s="104"/>
      <c r="N113" s="105"/>
      <c r="O113" s="107"/>
      <c r="P113" s="72">
        <v>45497</v>
      </c>
      <c r="Q113" s="72">
        <v>45524</v>
      </c>
      <c r="R113" s="72" t="s">
        <v>172</v>
      </c>
      <c r="S113" s="72">
        <v>45612</v>
      </c>
      <c r="T113" s="72">
        <v>45695</v>
      </c>
      <c r="U113" s="72">
        <v>45696</v>
      </c>
      <c r="V113" s="72">
        <v>45766</v>
      </c>
      <c r="W113" s="72">
        <v>45857</v>
      </c>
      <c r="X113" s="72">
        <v>45858</v>
      </c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72"/>
      <c r="AP113" s="72"/>
      <c r="AQ113" s="72"/>
      <c r="AR113" s="72"/>
      <c r="AS113" s="72"/>
      <c r="AT113" s="72"/>
      <c r="AU113" s="72"/>
      <c r="AV113" s="72"/>
      <c r="AW113" s="72"/>
      <c r="AX113" s="72"/>
      <c r="AY113" s="72"/>
      <c r="AZ113" s="72"/>
      <c r="BA113" s="72"/>
      <c r="BB113" s="72"/>
      <c r="BC113" s="72"/>
      <c r="BD113" s="72"/>
      <c r="BE113" s="72"/>
      <c r="BF113" s="72"/>
      <c r="BG113" s="72"/>
      <c r="BH113" s="72"/>
      <c r="BI113" s="72"/>
      <c r="BJ113" s="72"/>
      <c r="BK113" s="72"/>
      <c r="BL113" s="72"/>
      <c r="BM113" s="72"/>
      <c r="BN113" s="72"/>
      <c r="BO113" s="72"/>
      <c r="BP113" s="72"/>
      <c r="BQ113" s="72"/>
      <c r="BR113" s="72"/>
      <c r="BS113" s="72"/>
      <c r="BT113" s="72"/>
      <c r="BU113" s="72"/>
      <c r="BV113" s="72"/>
      <c r="BW113" s="72"/>
    </row>
    <row r="114" spans="1:75" ht="14.25" customHeight="1" x14ac:dyDescent="0.15">
      <c r="A114" s="74"/>
      <c r="B114" s="108" t="s">
        <v>382</v>
      </c>
      <c r="C114" s="108">
        <v>45642</v>
      </c>
      <c r="D114" s="110"/>
      <c r="E114" s="95">
        <f ca="1">IF(DATEDIF(C114,M$2,"m")&lt;1,"",IF(C114=0,"",IF(EDATE(C114,12)&lt;IF($D114&gt;0,$D114-1,M$2),EDATE(C114,DATEDIF(C114,IF($D114&gt;0,$D114-1,M$2+1),"y")*12),EDATE(C114,DATEDIF(C114,IF($D114&gt;0,$D114-1,M$2+1),"m")))))</f>
        <v>46007</v>
      </c>
      <c r="F114" s="93">
        <f ca="1">IF(E114="",0,IF(EDATE(C114,12)&lt;=E114,15+IF((YEAR(E114)-YEAR($C114))&gt;20,10,INT((YEAR(E114)-YEAR($C114)-1)/2)),0))</f>
        <v>15</v>
      </c>
      <c r="G114" s="112">
        <f ca="1">IF(E114="",0,IF(E114&gt;=EDATE(C114,12),IF(E114&lt;EDATE(C114,24),IF(C114&lt;SET!$J$20,0,MIN(DATEDIF(C114,E114,"m"),11)),0),IF(D114&gt;C114,IF(E114&lt;=EDATE(C114,12),MIN(DATEDIF(C114,D114+1,"m"),11),0),MIN(DATEDIF(C114,E114,"m"),11))))</f>
        <v>11</v>
      </c>
      <c r="H114" s="114"/>
      <c r="I114" s="99">
        <f>COUNTIF(P114:BW114,SET!$C$15)*SET!$C$16+COUNTIF(P114:BW114,SET!$D$15)*SET!$D$16+COUNTIF(P114:BW114,SET!E$15)*SET!$E$16+COUNTIF(P114:BW114,SET!$F$15)*SET!$F$16+COUNTIF(P114:BW114,SET!$G$15)*SET!$G$16+COUNTIF(P114:BW114,SET!$H$15)*SET!$H$16+COUNTIF(P114:BW114,SET!$I$15)*SET!$I$16+COUNTIF(P114:BW114,)*SET!$K$16+COUNTIF(P114:BW114,SET!$M$15)*SET!$M$16</f>
        <v>10</v>
      </c>
      <c r="J114" s="97">
        <f ca="1">F114+G114+H114-I114</f>
        <v>16</v>
      </c>
      <c r="K114" s="100">
        <f ca="1">IF(E114="","",IF(AND(D114&gt;C114,EDATE(IF(EDATE(C114,12)&lt;D114,C114,E114),12)&gt;D114),"퇴직정산",IF((E114-C114)&gt;=365,EDATE(E114,12),EDATE(C114,24))))</f>
        <v>46372</v>
      </c>
      <c r="L114" s="101">
        <f ca="1">IF(K114="퇴직정산",J114,IF((M$2-C114)&lt;365,"미확정",IF(M114="유예","유예",J114-M114)))</f>
        <v>9</v>
      </c>
      <c r="M114" s="103">
        <f ca="1">IF(C114=0,0,IF(K114="퇴직정산",0,IF(J114&lt;=0,0,IF(EDATE(C114,3)&gt;M$2,"유예",IF(SET!$J$3="없음",0,IF(SET!$J$3="전부",IF(E114&gt;=DATE(YEAR(SET!$I$11),MONTH(SET!$J$11),DAY(SET!$L$11)),MAX(0,F114-IF(I114&lt;(G114+H114),0,(I114-(G114+H114)))),0),IF(E114&gt;=DATE(YEAR(SET!$I$11),MONTH(SET!$J$11),DAY(SET!$L$11)),MAX(0,MIN(F114,SET!$L$3)-IF(I114&lt;(G114+H114),0,(I114-(G114+H114)))),0)))))))</f>
        <v>7</v>
      </c>
      <c r="N114" s="105">
        <f ca="1">IF(D114=0,IF(M114&gt;0,IF((E114-C114)&gt;=365,EDATE(E114,6),EDATE(K114,-6)),""),"")</f>
        <v>46189</v>
      </c>
      <c r="O114" s="106">
        <f ca="1">IF(D114=0,IF(M114&gt;0,IF((E114-C114)&gt;=365,EDATE(E114,10),EDATE(K114,-2)),""),"")</f>
        <v>46311</v>
      </c>
      <c r="P114" s="23" t="s">
        <v>24</v>
      </c>
      <c r="Q114" s="23" t="s">
        <v>24</v>
      </c>
      <c r="R114" s="23" t="s">
        <v>24</v>
      </c>
      <c r="S114" s="23" t="s">
        <v>24</v>
      </c>
      <c r="T114" s="23" t="s">
        <v>24</v>
      </c>
      <c r="U114" s="23" t="s">
        <v>24</v>
      </c>
      <c r="V114" s="23" t="s">
        <v>24</v>
      </c>
      <c r="W114" s="23" t="s">
        <v>24</v>
      </c>
      <c r="X114" s="23" t="s">
        <v>24</v>
      </c>
      <c r="Y114" s="23" t="s">
        <v>24</v>
      </c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</row>
    <row r="115" spans="1:75" ht="14.25" customHeight="1" thickBot="1" x14ac:dyDescent="0.2">
      <c r="A115" s="74"/>
      <c r="B115" s="109"/>
      <c r="C115" s="109"/>
      <c r="D115" s="111"/>
      <c r="E115" s="96"/>
      <c r="F115" s="94"/>
      <c r="G115" s="113"/>
      <c r="H115" s="115"/>
      <c r="I115" s="99"/>
      <c r="J115" s="98"/>
      <c r="K115" s="100"/>
      <c r="L115" s="102"/>
      <c r="M115" s="104"/>
      <c r="N115" s="105"/>
      <c r="O115" s="107"/>
      <c r="P115" s="72">
        <v>45766</v>
      </c>
      <c r="Q115" s="72">
        <v>45844</v>
      </c>
      <c r="R115" s="72">
        <v>45856</v>
      </c>
      <c r="S115" s="72">
        <v>45857</v>
      </c>
      <c r="T115" s="72">
        <v>45904</v>
      </c>
      <c r="U115" s="72">
        <v>45920</v>
      </c>
      <c r="V115" s="72" t="s">
        <v>602</v>
      </c>
      <c r="W115" s="72" t="s">
        <v>618</v>
      </c>
      <c r="X115" s="72" t="s">
        <v>770</v>
      </c>
      <c r="Y115" s="72" t="s">
        <v>786</v>
      </c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72"/>
      <c r="AP115" s="72"/>
      <c r="AQ115" s="72"/>
      <c r="AR115" s="72"/>
      <c r="AS115" s="72"/>
      <c r="AT115" s="72"/>
      <c r="AU115" s="72"/>
      <c r="AV115" s="72"/>
      <c r="AW115" s="72"/>
      <c r="AX115" s="72"/>
      <c r="AY115" s="72"/>
      <c r="AZ115" s="72"/>
      <c r="BA115" s="72"/>
      <c r="BB115" s="72"/>
      <c r="BC115" s="72"/>
      <c r="BD115" s="72"/>
      <c r="BE115" s="72"/>
      <c r="BF115" s="72"/>
      <c r="BG115" s="72"/>
      <c r="BH115" s="72"/>
      <c r="BI115" s="72"/>
      <c r="BJ115" s="72"/>
      <c r="BK115" s="72"/>
      <c r="BL115" s="72"/>
      <c r="BM115" s="72"/>
      <c r="BN115" s="72"/>
      <c r="BO115" s="72"/>
      <c r="BP115" s="72"/>
      <c r="BQ115" s="72"/>
      <c r="BR115" s="72"/>
      <c r="BS115" s="72"/>
      <c r="BT115" s="72"/>
      <c r="BU115" s="72"/>
      <c r="BV115" s="72"/>
      <c r="BW115" s="72"/>
    </row>
    <row r="116" spans="1:75" ht="14.25" customHeight="1" x14ac:dyDescent="0.15">
      <c r="A116" s="74"/>
      <c r="B116" s="108" t="s">
        <v>293</v>
      </c>
      <c r="C116" s="108">
        <v>43844</v>
      </c>
      <c r="D116" s="110"/>
      <c r="E116" s="95">
        <f ca="1">IF(DATEDIF(C116,M$2,"m")&lt;1,"",IF(C116=0,"",IF(EDATE(C116,12)&lt;IF($D116&gt;0,$D116-1,M$2),EDATE(C116,DATEDIF(C116,IF($D116&gt;0,$D116-1,M$2+1),"y")*12),EDATE(C116,DATEDIF(C116,IF($D116&gt;0,$D116-1,M$2+1),"m")))))</f>
        <v>46036</v>
      </c>
      <c r="F116" s="93">
        <f ca="1">IF(E116="",0,IF(EDATE(C116,12)&lt;=E116,15+IF((YEAR(E116)-YEAR($C116))&gt;20,10,INT((YEAR(E116)-YEAR($C116)-1)/2)),0))</f>
        <v>17</v>
      </c>
      <c r="G116" s="112">
        <f ca="1">IF(E116="",0,IF(E116&gt;=EDATE(C116,12),IF(E116&lt;EDATE(C116,24),IF(C116&lt;SET!$J$20,0,MIN(DATEDIF(C116,E116,"m"),11)),0),IF(D116&gt;C116,IF(E116&lt;=EDATE(C116,12),MIN(DATEDIF(C116,D116+1,"m"),11),0),MIN(DATEDIF(C116,E116,"m"),11))))</f>
        <v>0</v>
      </c>
      <c r="H116" s="114">
        <v>5.5</v>
      </c>
      <c r="I116" s="99">
        <f>COUNTIF(P116:BW116,SET!$C$15)*SET!$C$16+COUNTIF(P116:BW116,SET!$D$15)*SET!$D$16+COUNTIF(P116:BW116,SET!E$15)*SET!$E$16+COUNTIF(P116:BW116,SET!$F$15)*SET!$F$16+COUNTIF(P116:BW116,SET!$G$15)*SET!$G$16+COUNTIF(P116:BW116,SET!$H$15)*SET!$H$16+COUNTIF(P116:BW116,SET!$I$15)*SET!$I$16+COUNTIF(P116:BW116,)*SET!$K$16+COUNTIF(P116:BW116,SET!$M$15)*SET!$M$16</f>
        <v>9</v>
      </c>
      <c r="J116" s="97">
        <f ca="1">F116+G116+H116-I116</f>
        <v>13.5</v>
      </c>
      <c r="K116" s="100">
        <f ca="1">IF(E116="","",IF(AND(D116&gt;C116,EDATE(IF(EDATE(C116,12)&lt;D116,C116,E116),12)&gt;D116),"퇴직정산",IF((E116-C116)&gt;=365,EDATE(E116,12),EDATE(C116,24))))</f>
        <v>46401</v>
      </c>
      <c r="L116" s="101">
        <f ca="1">IF(K116="퇴직정산",J116,IF((M$2-C116)&lt;365,"미확정",IF(M116="유예","유예",J116-M116)))</f>
        <v>10</v>
      </c>
      <c r="M116" s="103">
        <f ca="1">IF(C116=0,0,IF(K116="퇴직정산",0,IF(J116&lt;=0,0,IF(EDATE(C116,3)&gt;M$2,"유예",IF(SET!$J$3="없음",0,IF(SET!$J$3="전부",IF(E116&gt;=DATE(YEAR(SET!$I$11),MONTH(SET!$J$11),DAY(SET!$L$11)),MAX(0,F116-IF(I116&lt;(G116+H116),0,(I116-(G116+H116)))),0),IF(E116&gt;=DATE(YEAR(SET!$I$11),MONTH(SET!$J$11),DAY(SET!$L$11)),MAX(0,MIN(F116,SET!$L$3)-IF(I116&lt;(G116+H116),0,(I116-(G116+H116)))),0)))))))</f>
        <v>3.5</v>
      </c>
      <c r="N116" s="105">
        <f ca="1">IF(D116=0,IF(M116&gt;0,IF((E116-C116)&gt;=365,EDATE(E116,6),EDATE(K116,-6)),""),"")</f>
        <v>46217</v>
      </c>
      <c r="O116" s="106">
        <f ca="1">IF(D116=0,IF(M116&gt;0,IF((E116-C116)&gt;=365,EDATE(E116,10),EDATE(K116,-2)),""),"")</f>
        <v>46340</v>
      </c>
      <c r="P116" s="23" t="s">
        <v>24</v>
      </c>
      <c r="Q116" s="23" t="s">
        <v>24</v>
      </c>
      <c r="R116" s="23" t="s">
        <v>24</v>
      </c>
      <c r="S116" s="23" t="s">
        <v>24</v>
      </c>
      <c r="T116" s="23" t="s">
        <v>24</v>
      </c>
      <c r="U116" s="23" t="s">
        <v>24</v>
      </c>
      <c r="V116" s="23" t="s">
        <v>24</v>
      </c>
      <c r="W116" s="23" t="s">
        <v>24</v>
      </c>
      <c r="X116" s="23" t="s">
        <v>24</v>
      </c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</row>
    <row r="117" spans="1:75" ht="14.25" customHeight="1" thickBot="1" x14ac:dyDescent="0.2">
      <c r="A117" s="74"/>
      <c r="B117" s="109"/>
      <c r="C117" s="109"/>
      <c r="D117" s="111"/>
      <c r="E117" s="96"/>
      <c r="F117" s="94"/>
      <c r="G117" s="113"/>
      <c r="H117" s="115"/>
      <c r="I117" s="99"/>
      <c r="J117" s="98"/>
      <c r="K117" s="100"/>
      <c r="L117" s="102"/>
      <c r="M117" s="104"/>
      <c r="N117" s="105"/>
      <c r="O117" s="107"/>
      <c r="P117" s="72" t="s">
        <v>620</v>
      </c>
      <c r="Q117" s="72" t="s">
        <v>618</v>
      </c>
      <c r="R117" s="72" t="s">
        <v>674</v>
      </c>
      <c r="S117" s="72" t="s">
        <v>741</v>
      </c>
      <c r="T117" s="72" t="s">
        <v>769</v>
      </c>
      <c r="U117" s="72" t="s">
        <v>776</v>
      </c>
      <c r="V117" s="72" t="s">
        <v>789</v>
      </c>
      <c r="W117" s="72" t="s">
        <v>785</v>
      </c>
      <c r="X117" s="72" t="s">
        <v>770</v>
      </c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  <c r="AP117" s="72"/>
      <c r="AQ117" s="72"/>
      <c r="AR117" s="72"/>
      <c r="AS117" s="72"/>
      <c r="AT117" s="72"/>
      <c r="AU117" s="72"/>
      <c r="AV117" s="72"/>
      <c r="AW117" s="72"/>
      <c r="AX117" s="72"/>
      <c r="AY117" s="72"/>
      <c r="AZ117" s="72"/>
      <c r="BA117" s="72"/>
      <c r="BB117" s="72"/>
      <c r="BC117" s="72"/>
      <c r="BD117" s="72"/>
      <c r="BE117" s="72"/>
      <c r="BF117" s="72"/>
      <c r="BG117" s="72"/>
      <c r="BH117" s="72"/>
      <c r="BI117" s="72"/>
      <c r="BJ117" s="72"/>
      <c r="BK117" s="72"/>
      <c r="BL117" s="72"/>
      <c r="BM117" s="72"/>
      <c r="BN117" s="72"/>
      <c r="BO117" s="72"/>
      <c r="BP117" s="72"/>
      <c r="BQ117" s="72"/>
      <c r="BR117" s="72"/>
      <c r="BS117" s="72"/>
      <c r="BT117" s="72"/>
      <c r="BU117" s="72"/>
      <c r="BV117" s="72"/>
      <c r="BW117" s="72"/>
    </row>
    <row r="118" spans="1:75" ht="14.25" customHeight="1" x14ac:dyDescent="0.15">
      <c r="A118" s="74"/>
      <c r="B118" s="108" t="s">
        <v>295</v>
      </c>
      <c r="C118" s="108">
        <v>43549</v>
      </c>
      <c r="D118" s="110"/>
      <c r="E118" s="95">
        <f ca="1">IF(DATEDIF(C118,M$2,"m")&lt;1,"",IF(C118=0,"",IF(EDATE(C118,12)&lt;IF($D118&gt;0,$D118-1,M$2),EDATE(C118,DATEDIF(C118,IF($D118&gt;0,$D118-1,M$2+1),"y")*12),EDATE(C118,DATEDIF(C118,IF($D118&gt;0,$D118-1,M$2+1),"m")))))</f>
        <v>46106</v>
      </c>
      <c r="F118" s="93">
        <f ca="1">IF(E118="",0,IF(EDATE(C118,12)&lt;=E118,15+IF((YEAR(E118)-YEAR($C118))&gt;20,10,INT((YEAR(E118)-YEAR($C118)-1)/2)),0))</f>
        <v>18</v>
      </c>
      <c r="G118" s="112">
        <f ca="1">IF(E118="",0,IF(E118&gt;=EDATE(C118,12),IF(E118&lt;EDATE(C118,24),IF(C118&lt;SET!$J$20,0,MIN(DATEDIF(C118,E118,"m"),11)),0),IF(D118&gt;C118,IF(E118&lt;=EDATE(C118,12),MIN(DATEDIF(C118,D118+1,"m"),11),0),MIN(DATEDIF(C118,E118,"m"),11))))</f>
        <v>0</v>
      </c>
      <c r="H118" s="114">
        <v>6</v>
      </c>
      <c r="I118" s="99">
        <f>COUNTIF(P118:BW118,SET!$C$15)*SET!$C$16+COUNTIF(P118:BW118,SET!$D$15)*SET!$D$16+COUNTIF(P118:BW118,SET!E$15)*SET!$E$16+COUNTIF(P118:BW118,SET!$F$15)*SET!$F$16+COUNTIF(P118:BW118,SET!$G$15)*SET!$G$16+COUNTIF(P118:BW118,SET!$H$15)*SET!$H$16+COUNTIF(P118:BW118,SET!$I$15)*SET!$I$16+COUNTIF(P118:BW118,)*SET!$K$16+COUNTIF(P118:BW118,SET!$M$15)*SET!$M$16</f>
        <v>9</v>
      </c>
      <c r="J118" s="97">
        <f ca="1">F118+G118+H118-I118</f>
        <v>15</v>
      </c>
      <c r="K118" s="100">
        <f ca="1">IF(E118="","",IF(AND(D118&gt;C118,EDATE(IF(EDATE(C118,12)&lt;D118,C118,E118),12)&gt;D118),"퇴직정산",IF((E118-C118)&gt;=365,EDATE(E118,12),EDATE(C118,24))))</f>
        <v>46471</v>
      </c>
      <c r="L118" s="101">
        <f ca="1">IF(K118="퇴직정산",J118,IF((M$2-C118)&lt;365,"미확정",IF(M118="유예","유예",J118-M118)))</f>
        <v>11</v>
      </c>
      <c r="M118" s="103">
        <f ca="1">IF(C118=0,0,IF(K118="퇴직정산",0,IF(J118&lt;=0,0,IF(EDATE(C118,3)&gt;M$2,"유예",IF(SET!$J$3="없음",0,IF(SET!$J$3="전부",IF(E118&gt;=DATE(YEAR(SET!$I$11),MONTH(SET!$J$11),DAY(SET!$L$11)),MAX(0,F118-IF(I118&lt;(G118+H118),0,(I118-(G118+H118)))),0),IF(E118&gt;=DATE(YEAR(SET!$I$11),MONTH(SET!$J$11),DAY(SET!$L$11)),MAX(0,MIN(F118,SET!$L$3)-IF(I118&lt;(G118+H118),0,(I118-(G118+H118)))),0)))))))</f>
        <v>4</v>
      </c>
      <c r="N118" s="105">
        <f ca="1">IF(D118=0,IF(M118&gt;0,IF((E118-C118)&gt;=365,EDATE(E118,6),EDATE(K118,-6)),""),"")</f>
        <v>46290</v>
      </c>
      <c r="O118" s="106">
        <f ca="1">IF(D118=0,IF(M118&gt;0,IF((E118-C118)&gt;=365,EDATE(E118,10),EDATE(K118,-2)),""),"")</f>
        <v>46412</v>
      </c>
      <c r="P118" s="23" t="s">
        <v>24</v>
      </c>
      <c r="Q118" s="23" t="s">
        <v>24</v>
      </c>
      <c r="R118" s="23" t="s">
        <v>24</v>
      </c>
      <c r="S118" s="23" t="s">
        <v>24</v>
      </c>
      <c r="T118" s="23" t="s">
        <v>24</v>
      </c>
      <c r="U118" s="23" t="s">
        <v>24</v>
      </c>
      <c r="V118" s="23" t="s">
        <v>24</v>
      </c>
      <c r="W118" s="23" t="s">
        <v>24</v>
      </c>
      <c r="X118" s="23" t="s">
        <v>24</v>
      </c>
      <c r="Y118" s="23" t="s">
        <v>445</v>
      </c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</row>
    <row r="119" spans="1:75" ht="14.25" customHeight="1" thickBot="1" x14ac:dyDescent="0.2">
      <c r="A119" s="74"/>
      <c r="B119" s="109"/>
      <c r="C119" s="109"/>
      <c r="D119" s="111"/>
      <c r="E119" s="96"/>
      <c r="F119" s="94"/>
      <c r="G119" s="113"/>
      <c r="H119" s="115"/>
      <c r="I119" s="99"/>
      <c r="J119" s="98"/>
      <c r="K119" s="100"/>
      <c r="L119" s="102"/>
      <c r="M119" s="104"/>
      <c r="N119" s="105"/>
      <c r="O119" s="107"/>
      <c r="P119" s="72">
        <v>45771</v>
      </c>
      <c r="Q119" s="72">
        <v>45774</v>
      </c>
      <c r="R119" s="72">
        <v>45775</v>
      </c>
      <c r="S119" s="72">
        <v>45850</v>
      </c>
      <c r="T119" s="72">
        <v>45851</v>
      </c>
      <c r="U119" s="72">
        <v>45878</v>
      </c>
      <c r="V119" s="72">
        <v>45913</v>
      </c>
      <c r="W119" s="72">
        <v>45927</v>
      </c>
      <c r="X119" s="72">
        <v>45948</v>
      </c>
      <c r="Y119" s="72" t="s">
        <v>542</v>
      </c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72"/>
      <c r="AP119" s="72"/>
      <c r="AQ119" s="72"/>
      <c r="AR119" s="72"/>
      <c r="AS119" s="72"/>
      <c r="AT119" s="72"/>
      <c r="AU119" s="72"/>
      <c r="AV119" s="72"/>
      <c r="AW119" s="72"/>
      <c r="AX119" s="72"/>
      <c r="AY119" s="72"/>
      <c r="AZ119" s="72"/>
      <c r="BA119" s="72"/>
      <c r="BB119" s="72"/>
      <c r="BC119" s="72"/>
      <c r="BD119" s="72"/>
      <c r="BE119" s="72"/>
      <c r="BF119" s="72"/>
      <c r="BG119" s="72"/>
      <c r="BH119" s="72"/>
      <c r="BI119" s="72"/>
      <c r="BJ119" s="72"/>
      <c r="BK119" s="72"/>
      <c r="BL119" s="72"/>
      <c r="BM119" s="72"/>
      <c r="BN119" s="72"/>
      <c r="BO119" s="72"/>
      <c r="BP119" s="72"/>
      <c r="BQ119" s="72"/>
      <c r="BR119" s="72"/>
      <c r="BS119" s="72"/>
      <c r="BT119" s="72"/>
      <c r="BU119" s="72"/>
      <c r="BV119" s="72"/>
      <c r="BW119" s="72"/>
    </row>
    <row r="120" spans="1:75" ht="14.25" customHeight="1" x14ac:dyDescent="0.15">
      <c r="A120" s="74"/>
      <c r="B120" s="108" t="s">
        <v>310</v>
      </c>
      <c r="C120" s="108">
        <v>44270</v>
      </c>
      <c r="D120" s="110"/>
      <c r="E120" s="95">
        <f ca="1">IF(DATEDIF(C120,M$2,"m")&lt;1,"",IF(C120=0,"",IF(EDATE(C120,12)&lt;IF($D120&gt;0,$D120-1,M$2),EDATE(C120,DATEDIF(C120,IF($D120&gt;0,$D120-1,M$2+1),"y")*12),EDATE(C120,DATEDIF(C120,IF($D120&gt;0,$D120-1,M$2+1),"m")))))</f>
        <v>46096</v>
      </c>
      <c r="F120" s="93">
        <f ca="1">IF(E120="",0,IF(EDATE(C120,12)&lt;=E120,15+IF((YEAR(E120)-YEAR($C120))&gt;20,10,INT((YEAR(E120)-YEAR($C120)-1)/2)),0))</f>
        <v>17</v>
      </c>
      <c r="G120" s="112">
        <f ca="1">IF(E120="",0,IF(E120&gt;=EDATE(C120,12),IF(E120&lt;EDATE(C120,24),IF(C120&lt;SET!$J$20,0,MIN(DATEDIF(C120,E120,"m"),11)),0),IF(D120&gt;C120,IF(E120&lt;=EDATE(C120,12),MIN(DATEDIF(C120,D120+1,"m"),11),0),MIN(DATEDIF(C120,E120,"m"),11))))</f>
        <v>0</v>
      </c>
      <c r="H120" s="114">
        <v>10.5</v>
      </c>
      <c r="I120" s="99">
        <f>COUNTIF(P120:BW120,SET!$C$15)*SET!$C$16+COUNTIF(P120:BW120,SET!$D$15)*SET!$D$16+COUNTIF(P120:BW120,SET!E$15)*SET!$E$16+COUNTIF(P120:BW120,SET!$F$15)*SET!$F$16+COUNTIF(P120:BW120,SET!$G$15)*SET!$G$16+COUNTIF(P120:BW120,SET!$H$15)*SET!$H$16+COUNTIF(P120:BW120,SET!$I$15)*SET!$I$16+COUNTIF(P120:BW120,)*SET!$K$16+COUNTIF(P120:BW120,SET!$M$15)*SET!$M$16</f>
        <v>6</v>
      </c>
      <c r="J120" s="97">
        <f ca="1">F120+G120+H120-I120</f>
        <v>21.5</v>
      </c>
      <c r="K120" s="100">
        <f ca="1">IF(E120="","",IF(AND(D120&gt;C120,EDATE(IF(EDATE(C120,12)&lt;D120,C120,E120),12)&gt;D120),"퇴직정산",IF((E120-C120)&gt;=365,EDATE(E120,12),EDATE(C120,24))))</f>
        <v>46461</v>
      </c>
      <c r="L120" s="101">
        <f ca="1">IF(K120="퇴직정산",J120,IF((M$2-C120)&lt;365,"미확정",IF(M120="유예","유예",J120-M120)))</f>
        <v>14.5</v>
      </c>
      <c r="M120" s="103">
        <f ca="1">IF(C120=0,0,IF(K120="퇴직정산",0,IF(J120&lt;=0,0,IF(EDATE(C120,3)&gt;M$2,"유예",IF(SET!$J$3="없음",0,IF(SET!$J$3="전부",IF(E120&gt;=DATE(YEAR(SET!$I$11),MONTH(SET!$J$11),DAY(SET!$L$11)),MAX(0,F120-IF(I120&lt;(G120+H120),0,(I120-(G120+H120)))),0),IF(E120&gt;=DATE(YEAR(SET!$I$11),MONTH(SET!$J$11),DAY(SET!$L$11)),MAX(0,MIN(F120,SET!$L$3)-IF(I120&lt;(G120+H120),0,(I120-(G120+H120)))),0)))))))</f>
        <v>7</v>
      </c>
      <c r="N120" s="105">
        <f ca="1">IF(D120=0,IF(M120&gt;0,IF((E120-C120)&gt;=365,EDATE(E120,6),EDATE(K120,-6)),""),"")</f>
        <v>46280</v>
      </c>
      <c r="O120" s="106">
        <f ca="1">IF(D120=0,IF(M120&gt;0,IF((E120-C120)&gt;=365,EDATE(E120,10),EDATE(K120,-2)),""),"")</f>
        <v>46402</v>
      </c>
      <c r="P120" s="23" t="s">
        <v>24</v>
      </c>
      <c r="Q120" s="23" t="s">
        <v>24</v>
      </c>
      <c r="R120" s="23" t="s">
        <v>24</v>
      </c>
      <c r="S120" s="23" t="s">
        <v>24</v>
      </c>
      <c r="T120" s="23" t="s">
        <v>24</v>
      </c>
      <c r="U120" s="23" t="s">
        <v>24</v>
      </c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</row>
    <row r="121" spans="1:75" ht="14.25" customHeight="1" thickBot="1" x14ac:dyDescent="0.2">
      <c r="A121" s="74"/>
      <c r="B121" s="109"/>
      <c r="C121" s="109"/>
      <c r="D121" s="111"/>
      <c r="E121" s="96"/>
      <c r="F121" s="94"/>
      <c r="G121" s="113"/>
      <c r="H121" s="115"/>
      <c r="I121" s="99"/>
      <c r="J121" s="98"/>
      <c r="K121" s="100"/>
      <c r="L121" s="102"/>
      <c r="M121" s="104"/>
      <c r="N121" s="105"/>
      <c r="O121" s="107"/>
      <c r="P121" s="72" t="s">
        <v>709</v>
      </c>
      <c r="Q121" s="72" t="s">
        <v>710</v>
      </c>
      <c r="R121" s="72" t="s">
        <v>762</v>
      </c>
      <c r="S121" s="72" t="s">
        <v>766</v>
      </c>
      <c r="T121" s="72" t="s">
        <v>774</v>
      </c>
      <c r="U121" s="72" t="s">
        <v>767</v>
      </c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72"/>
      <c r="AP121" s="72"/>
      <c r="AQ121" s="72"/>
      <c r="AR121" s="72"/>
      <c r="AS121" s="72"/>
      <c r="AT121" s="72"/>
      <c r="AU121" s="72"/>
      <c r="AV121" s="72"/>
      <c r="AW121" s="72"/>
      <c r="AX121" s="72"/>
      <c r="AY121" s="72"/>
      <c r="AZ121" s="72"/>
      <c r="BA121" s="72"/>
      <c r="BB121" s="72"/>
      <c r="BC121" s="72"/>
      <c r="BD121" s="72"/>
      <c r="BE121" s="72"/>
      <c r="BF121" s="72"/>
      <c r="BG121" s="72"/>
      <c r="BH121" s="72"/>
      <c r="BI121" s="72"/>
      <c r="BJ121" s="72"/>
      <c r="BK121" s="72"/>
      <c r="BL121" s="72"/>
      <c r="BM121" s="72"/>
      <c r="BN121" s="72"/>
      <c r="BO121" s="72"/>
      <c r="BP121" s="72"/>
      <c r="BQ121" s="72"/>
      <c r="BR121" s="72"/>
      <c r="BS121" s="72"/>
      <c r="BT121" s="72"/>
      <c r="BU121" s="72"/>
      <c r="BV121" s="72"/>
      <c r="BW121" s="72"/>
    </row>
    <row r="122" spans="1:75" ht="14.25" customHeight="1" x14ac:dyDescent="0.15">
      <c r="A122" s="74"/>
      <c r="B122" s="108" t="s">
        <v>477</v>
      </c>
      <c r="C122" s="108">
        <v>45887</v>
      </c>
      <c r="D122" s="110"/>
      <c r="E122" s="95">
        <f ca="1">IF(DATEDIF(C122,M$2,"m")&lt;1,"",IF(C122=0,"",IF(EDATE(C122,12)&lt;IF($D122&gt;0,$D122-1,M$2),EDATE(C122,DATEDIF(C122,IF($D122&gt;0,$D122-1,M$2+1),"y")*12),EDATE(C122,DATEDIF(C122,IF($D122&gt;0,$D122-1,M$2+1),"m")))))</f>
        <v>46130</v>
      </c>
      <c r="F122" s="93">
        <f ca="1">IF(E122="",0,IF(EDATE(C122,12)&lt;=E122,15+IF((YEAR(E122)-YEAR($C122))&gt;20,10,INT((YEAR(E122)-YEAR($C122)-1)/2)),0))</f>
        <v>0</v>
      </c>
      <c r="G122" s="112">
        <f ca="1">IF(E122="",0,IF(E122&gt;=EDATE(C122,12),IF(E122&lt;EDATE(C122,24),IF(C122&lt;SET!$J$20,0,MIN(DATEDIF(C122,E122,"m"),11)),0),IF(D122&gt;C122,IF(E122&lt;=EDATE(C122,12),MIN(DATEDIF(C122,D122+1,"m"),11),0),MIN(DATEDIF(C122,E122,"m"),11))))</f>
        <v>8</v>
      </c>
      <c r="H122" s="114"/>
      <c r="I122" s="99">
        <f>COUNTIF(P122:BW122,SET!$C$15)*SET!$C$16+COUNTIF(P122:BW122,SET!$D$15)*SET!$D$16+COUNTIF(P122:BW122,SET!E$15)*SET!$E$16+COUNTIF(P122:BW122,SET!$F$15)*SET!$F$16+COUNTIF(P122:BW122,SET!$G$15)*SET!$G$16+COUNTIF(P122:BW122,SET!$H$15)*SET!$H$16+COUNTIF(P122:BW122,SET!$I$15)*SET!$I$16+COUNTIF(P122:BW122,)*SET!$K$16+COUNTIF(P122:BW122,SET!$M$15)*SET!$M$16</f>
        <v>5</v>
      </c>
      <c r="J122" s="97">
        <f ca="1">F122+G122+H122-I122</f>
        <v>3</v>
      </c>
      <c r="K122" s="100">
        <f ca="1">IF(E122="","",IF(AND(D122&gt;C122,EDATE(IF(EDATE(C122,12)&lt;D122,C122,E122),12)&gt;D122),"퇴직정산",IF((E122-C122)&gt;=365,EDATE(E122,12),EDATE(C122,24))))</f>
        <v>46617</v>
      </c>
      <c r="L122" s="101" t="str">
        <f ca="1">IF(K122="퇴직정산",J122,IF((M$2-C122)&lt;365,"미확정",IF(M122="유예","유예",J122-M122)))</f>
        <v>미확정</v>
      </c>
      <c r="M122" s="103">
        <f ca="1">IF(C122=0,0,IF(K122="퇴직정산",0,IF(J122&lt;=0,0,IF(EDATE(C122,3)&gt;M$2,"유예",IF(SET!$J$3="없음",0,IF(SET!$J$3="전부",IF(E122&gt;=DATE(YEAR(SET!$I$11),MONTH(SET!$J$11),DAY(SET!$L$11)),MAX(0,F122-IF(I122&lt;(G122+H122),0,(I122-(G122+H122)))),0),IF(E122&gt;=DATE(YEAR(SET!$I$11),MONTH(SET!$J$11),DAY(SET!$L$11)),MAX(0,MIN(F122,SET!$L$3)-IF(I122&lt;(G122+H122),0,(I122-(G122+H122)))),0)))))))</f>
        <v>0</v>
      </c>
      <c r="N122" s="105" t="str">
        <f ca="1">IF(D122=0,IF(M122&gt;0,IF((E122-C122)&gt;=365,EDATE(E122,6),EDATE(K122,-6)),""),"")</f>
        <v/>
      </c>
      <c r="O122" s="106" t="str">
        <f ca="1">IF(D122=0,IF(M122&gt;0,IF((E122-C122)&gt;=365,EDATE(E122,10),EDATE(K122,-2)),""),"")</f>
        <v/>
      </c>
      <c r="P122" s="23" t="s">
        <v>24</v>
      </c>
      <c r="Q122" s="23" t="s">
        <v>24</v>
      </c>
      <c r="R122" s="23" t="s">
        <v>24</v>
      </c>
      <c r="S122" s="23" t="s">
        <v>24</v>
      </c>
      <c r="T122" s="23" t="s">
        <v>24</v>
      </c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</row>
    <row r="123" spans="1:75" ht="14.25" customHeight="1" thickBot="1" x14ac:dyDescent="0.2">
      <c r="A123" s="74"/>
      <c r="B123" s="109"/>
      <c r="C123" s="109"/>
      <c r="D123" s="111"/>
      <c r="E123" s="96"/>
      <c r="F123" s="94"/>
      <c r="G123" s="113"/>
      <c r="H123" s="115"/>
      <c r="I123" s="99"/>
      <c r="J123" s="98"/>
      <c r="K123" s="100"/>
      <c r="L123" s="102"/>
      <c r="M123" s="104"/>
      <c r="N123" s="105"/>
      <c r="O123" s="107"/>
      <c r="P123" s="72">
        <v>45905</v>
      </c>
      <c r="Q123" s="72">
        <v>45930</v>
      </c>
      <c r="R123" s="72" t="s">
        <v>574</v>
      </c>
      <c r="S123" s="72" t="s">
        <v>631</v>
      </c>
      <c r="T123" s="72" t="s">
        <v>769</v>
      </c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  <c r="AP123" s="72"/>
      <c r="AQ123" s="72"/>
      <c r="AR123" s="72"/>
      <c r="AS123" s="72"/>
      <c r="AT123" s="72"/>
      <c r="AU123" s="72"/>
      <c r="AV123" s="72"/>
      <c r="AW123" s="72"/>
      <c r="AX123" s="72"/>
      <c r="AY123" s="72"/>
      <c r="AZ123" s="72"/>
      <c r="BA123" s="72"/>
      <c r="BB123" s="72"/>
      <c r="BC123" s="72"/>
      <c r="BD123" s="72"/>
      <c r="BE123" s="72"/>
      <c r="BF123" s="72"/>
      <c r="BG123" s="72"/>
      <c r="BH123" s="72"/>
      <c r="BI123" s="72"/>
      <c r="BJ123" s="72"/>
      <c r="BK123" s="72"/>
      <c r="BL123" s="72"/>
      <c r="BM123" s="72"/>
      <c r="BN123" s="72"/>
      <c r="BO123" s="72"/>
      <c r="BP123" s="72"/>
      <c r="BQ123" s="72"/>
      <c r="BR123" s="72"/>
      <c r="BS123" s="72"/>
      <c r="BT123" s="72"/>
      <c r="BU123" s="72"/>
      <c r="BV123" s="72"/>
      <c r="BW123" s="72"/>
    </row>
    <row r="124" spans="1:75" ht="14.25" customHeight="1" x14ac:dyDescent="0.15">
      <c r="A124" s="74"/>
      <c r="B124" s="108" t="s">
        <v>506</v>
      </c>
      <c r="C124" s="108">
        <v>45587</v>
      </c>
      <c r="D124" s="110"/>
      <c r="E124" s="95">
        <f ca="1">IF(DATEDIF(C124,M$2,"m")&lt;1,"",IF(C124=0,"",IF(EDATE(C124,12)&lt;IF($D124&gt;0,$D124-1,M$2),EDATE(C124,DATEDIF(C124,IF($D124&gt;0,$D124-1,M$2+1),"y")*12),EDATE(C124,DATEDIF(C124,IF($D124&gt;0,$D124-1,M$2+1),"m")))))</f>
        <v>45952</v>
      </c>
      <c r="F124" s="93">
        <f ca="1">IF(E124="",0,IF(EDATE(C124,12)&lt;=E124,15+IF((YEAR(E124)-YEAR($C124))&gt;20,10,INT((YEAR(E124)-YEAR($C124)-1)/2)),0))</f>
        <v>15</v>
      </c>
      <c r="G124" s="112">
        <f ca="1">IF(E124="",0,IF(E124&gt;=EDATE(C124,12),IF(E124&lt;EDATE(C124,24),IF(C124&lt;SET!$J$20,0,MIN(DATEDIF(C124,E124,"m"),11)),0),IF(D124&gt;C124,IF(E124&lt;=EDATE(C124,12),MIN(DATEDIF(C124,D124+1,"m"),11),0),MIN(DATEDIF(C124,E124,"m"),11))))</f>
        <v>11</v>
      </c>
      <c r="H124" s="114"/>
      <c r="I124" s="99">
        <f>COUNTIF(P124:BW124,SET!$C$15)*SET!$C$16+COUNTIF(P124:BW124,SET!$D$15)*SET!$D$16+COUNTIF(P124:BW124,SET!E$15)*SET!$E$16+COUNTIF(P124:BW124,SET!$F$15)*SET!$F$16+COUNTIF(P124:BW124,SET!$G$15)*SET!$G$16+COUNTIF(P124:BW124,SET!$H$15)*SET!$H$16+COUNTIF(P124:BW124,SET!$I$15)*SET!$I$16+COUNTIF(P124:BW124,)*SET!$K$16+COUNTIF(P124:BW124,SET!$M$15)*SET!$M$16</f>
        <v>14</v>
      </c>
      <c r="J124" s="97">
        <f ca="1">F124+G124+H124-I124</f>
        <v>12</v>
      </c>
      <c r="K124" s="100">
        <f ca="1">IF(E124="","",IF(AND(D124&gt;C124,EDATE(IF(EDATE(C124,12)&lt;D124,C124,E124),12)&gt;D124),"퇴직정산",IF((E124-C124)&gt;=365,EDATE(E124,12),EDATE(C124,24))))</f>
        <v>46317</v>
      </c>
      <c r="L124" s="101">
        <f ca="1">IF(K124="퇴직정산",J124,IF((M$2-C124)&lt;365,"미확정",IF(M124="유예","유예",J124-M124)))</f>
        <v>8</v>
      </c>
      <c r="M124" s="103">
        <f ca="1">IF(C124=0,0,IF(K124="퇴직정산",0,IF(J124&lt;=0,0,IF(EDATE(C124,3)&gt;M$2,"유예",IF(SET!$J$3="없음",0,IF(SET!$J$3="전부",IF(E124&gt;=DATE(YEAR(SET!$I$11),MONTH(SET!$J$11),DAY(SET!$L$11)),MAX(0,F124-IF(I124&lt;(G124+H124),0,(I124-(G124+H124)))),0),IF(E124&gt;=DATE(YEAR(SET!$I$11),MONTH(SET!$J$11),DAY(SET!$L$11)),MAX(0,MIN(F124,SET!$L$3)-IF(I124&lt;(G124+H124),0,(I124-(G124+H124)))),0)))))))</f>
        <v>4</v>
      </c>
      <c r="N124" s="105">
        <f ca="1">IF(D124=0,IF(M124&gt;0,IF((E124-C124)&gt;=365,EDATE(E124,6),EDATE(K124,-6)),""),"")</f>
        <v>46134</v>
      </c>
      <c r="O124" s="106">
        <f ca="1">IF(D124=0,IF(M124&gt;0,IF((E124-C124)&gt;=365,EDATE(E124,10),EDATE(K124,-2)),""),"")</f>
        <v>46256</v>
      </c>
      <c r="P124" s="23" t="s">
        <v>24</v>
      </c>
      <c r="Q124" s="23" t="s">
        <v>24</v>
      </c>
      <c r="R124" s="23" t="s">
        <v>24</v>
      </c>
      <c r="S124" s="23" t="s">
        <v>24</v>
      </c>
      <c r="T124" s="23" t="s">
        <v>24</v>
      </c>
      <c r="U124" s="23" t="s">
        <v>24</v>
      </c>
      <c r="V124" s="23" t="s">
        <v>24</v>
      </c>
      <c r="W124" s="23" t="s">
        <v>24</v>
      </c>
      <c r="X124" s="23" t="s">
        <v>24</v>
      </c>
      <c r="Y124" s="23" t="s">
        <v>24</v>
      </c>
      <c r="Z124" s="23" t="s">
        <v>603</v>
      </c>
      <c r="AA124" s="23" t="s">
        <v>24</v>
      </c>
      <c r="AB124" s="23" t="s">
        <v>24</v>
      </c>
      <c r="AC124" s="23" t="s">
        <v>24</v>
      </c>
      <c r="AD124" s="23" t="s">
        <v>24</v>
      </c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</row>
    <row r="125" spans="1:75" ht="14.25" customHeight="1" thickBot="1" x14ac:dyDescent="0.2">
      <c r="A125" s="74"/>
      <c r="B125" s="109"/>
      <c r="C125" s="109"/>
      <c r="D125" s="111"/>
      <c r="E125" s="96"/>
      <c r="F125" s="94"/>
      <c r="G125" s="113"/>
      <c r="H125" s="115"/>
      <c r="I125" s="99"/>
      <c r="J125" s="98"/>
      <c r="K125" s="100"/>
      <c r="L125" s="102"/>
      <c r="M125" s="104"/>
      <c r="N125" s="105"/>
      <c r="O125" s="107"/>
      <c r="P125" s="72">
        <v>45643</v>
      </c>
      <c r="Q125" s="72">
        <v>45708</v>
      </c>
      <c r="R125" s="72">
        <v>45759</v>
      </c>
      <c r="S125" s="72">
        <v>45760</v>
      </c>
      <c r="T125" s="72">
        <v>45850</v>
      </c>
      <c r="U125" s="72">
        <v>45851</v>
      </c>
      <c r="V125" s="72">
        <v>45914</v>
      </c>
      <c r="W125" s="72">
        <v>45921</v>
      </c>
      <c r="X125" s="72" t="s">
        <v>596</v>
      </c>
      <c r="Y125" s="72" t="s">
        <v>586</v>
      </c>
      <c r="Z125" s="72" t="s">
        <v>588</v>
      </c>
      <c r="AA125" s="72" t="s">
        <v>636</v>
      </c>
      <c r="AB125" s="72" t="s">
        <v>738</v>
      </c>
      <c r="AC125" s="72" t="s">
        <v>781</v>
      </c>
      <c r="AD125" s="72" t="s">
        <v>764</v>
      </c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  <c r="AP125" s="72"/>
      <c r="AQ125" s="72"/>
      <c r="AR125" s="72"/>
      <c r="AS125" s="72"/>
      <c r="AT125" s="72"/>
      <c r="AU125" s="72"/>
      <c r="AV125" s="72"/>
      <c r="AW125" s="72"/>
      <c r="AX125" s="72"/>
      <c r="AY125" s="72"/>
      <c r="AZ125" s="72"/>
      <c r="BA125" s="72"/>
      <c r="BB125" s="72"/>
      <c r="BC125" s="72"/>
      <c r="BD125" s="72"/>
      <c r="BE125" s="72"/>
      <c r="BF125" s="72"/>
      <c r="BG125" s="72"/>
      <c r="BH125" s="72"/>
      <c r="BI125" s="72"/>
      <c r="BJ125" s="72"/>
      <c r="BK125" s="72"/>
      <c r="BL125" s="72"/>
      <c r="BM125" s="72"/>
      <c r="BN125" s="72"/>
      <c r="BO125" s="72"/>
      <c r="BP125" s="72"/>
      <c r="BQ125" s="72"/>
      <c r="BR125" s="72"/>
      <c r="BS125" s="72"/>
      <c r="BT125" s="72"/>
      <c r="BU125" s="72"/>
      <c r="BV125" s="72"/>
      <c r="BW125" s="72"/>
    </row>
    <row r="126" spans="1:75" ht="14.25" customHeight="1" x14ac:dyDescent="0.15">
      <c r="A126" s="74"/>
      <c r="B126" s="108" t="s">
        <v>518</v>
      </c>
      <c r="C126" s="108">
        <v>45953</v>
      </c>
      <c r="D126" s="110"/>
      <c r="E126" s="95">
        <f ca="1">IF(DATEDIF(C126,M$2,"m")&lt;1,"",IF(C126=0,"",IF(EDATE(C126,12)&lt;IF($D126&gt;0,$D126-1,M$2),EDATE(C126,DATEDIF(C126,IF($D126&gt;0,$D126-1,M$2+1),"y")*12),EDATE(C126,DATEDIF(C126,IF($D126&gt;0,$D126-1,M$2+1),"m")))))</f>
        <v>46135</v>
      </c>
      <c r="F126" s="93">
        <f ca="1">IF(E126="",0,IF(EDATE(C126,12)&lt;=E126,15+IF((YEAR(E126)-YEAR($C126))&gt;20,10,INT((YEAR(E126)-YEAR($C126)-1)/2)),0))</f>
        <v>0</v>
      </c>
      <c r="G126" s="112">
        <f ca="1">IF(E126="",0,IF(E126&gt;=EDATE(C126,12),IF(E126&lt;EDATE(C126,24),IF(C126&lt;SET!$J$20,0,MIN(DATEDIF(C126,E126,"m"),11)),0),IF(D126&gt;C126,IF(E126&lt;=EDATE(C126,12),MIN(DATEDIF(C126,D126+1,"m"),11),0),MIN(DATEDIF(C126,E126,"m"),11))))</f>
        <v>6</v>
      </c>
      <c r="H126" s="114"/>
      <c r="I126" s="99">
        <f>COUNTIF(P126:BW126,SET!$C$15)*SET!$C$16+COUNTIF(P126:BW126,SET!$D$15)*SET!$D$16+COUNTIF(P126:BW126,SET!E$15)*SET!$E$16+COUNTIF(P126:BW126,SET!$F$15)*SET!$F$16+COUNTIF(P126:BW126,SET!$G$15)*SET!$G$16+COUNTIF(P126:BW126,SET!$H$15)*SET!$H$16+COUNTIF(P126:BW126,SET!$I$15)*SET!$I$16+COUNTIF(P126:BW126,)*SET!$K$16+COUNTIF(P126:BW126,SET!$M$15)*SET!$M$16</f>
        <v>5</v>
      </c>
      <c r="J126" s="97">
        <f ca="1">F126+G126+H126-I126</f>
        <v>1</v>
      </c>
      <c r="K126" s="100">
        <f ca="1">IF(E126="","",IF(AND(D126&gt;C126,EDATE(IF(EDATE(C126,12)&lt;D126,C126,E126),12)&gt;D126),"퇴직정산",IF((E126-C126)&gt;=365,EDATE(E126,12),EDATE(C126,24))))</f>
        <v>46683</v>
      </c>
      <c r="L126" s="101" t="str">
        <f ca="1">IF(K126="퇴직정산",J126,IF((M$2-C126)&lt;365,"미확정",IF(M126="유예","유예",J126-M126)))</f>
        <v>미확정</v>
      </c>
      <c r="M126" s="103">
        <f ca="1">IF(C126=0,0,IF(K126="퇴직정산",0,IF(J126&lt;=0,0,IF(EDATE(C126,3)&gt;M$2,"유예",IF(SET!$J$3="없음",0,IF(SET!$J$3="전부",IF(E126&gt;=DATE(YEAR(SET!$I$11),MONTH(SET!$J$11),DAY(SET!$L$11)),MAX(0,F126-IF(I126&lt;(G126+H126),0,(I126-(G126+H126)))),0),IF(E126&gt;=DATE(YEAR(SET!$I$11),MONTH(SET!$J$11),DAY(SET!$L$11)),MAX(0,MIN(F126,SET!$L$3)-IF(I126&lt;(G126+H126),0,(I126-(G126+H126)))),0)))))))</f>
        <v>0</v>
      </c>
      <c r="N126" s="105" t="str">
        <f ca="1">IF(D126=0,IF(M126&gt;0,IF((E126-C126)&gt;=365,EDATE(E126,6),EDATE(K126,-6)),""),"")</f>
        <v/>
      </c>
      <c r="O126" s="106" t="str">
        <f ca="1">IF(D126=0,IF(M126&gt;0,IF((E126-C126)&gt;=365,EDATE(E126,10),EDATE(K126,-2)),""),"")</f>
        <v/>
      </c>
      <c r="P126" s="23" t="s">
        <v>24</v>
      </c>
      <c r="Q126" s="23" t="s">
        <v>24</v>
      </c>
      <c r="R126" s="23" t="s">
        <v>24</v>
      </c>
      <c r="S126" s="23" t="s">
        <v>24</v>
      </c>
      <c r="T126" s="23" t="s">
        <v>24</v>
      </c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</row>
    <row r="127" spans="1:75" ht="14.25" customHeight="1" thickBot="1" x14ac:dyDescent="0.2">
      <c r="A127" s="74"/>
      <c r="B127" s="109"/>
      <c r="C127" s="109"/>
      <c r="D127" s="111"/>
      <c r="E127" s="96"/>
      <c r="F127" s="94"/>
      <c r="G127" s="113"/>
      <c r="H127" s="115"/>
      <c r="I127" s="99"/>
      <c r="J127" s="98"/>
      <c r="K127" s="100"/>
      <c r="L127" s="102"/>
      <c r="M127" s="104"/>
      <c r="N127" s="105"/>
      <c r="O127" s="107"/>
      <c r="P127" s="72" t="s">
        <v>599</v>
      </c>
      <c r="Q127" s="72" t="s">
        <v>575</v>
      </c>
      <c r="R127" s="72" t="s">
        <v>631</v>
      </c>
      <c r="S127" s="72" t="s">
        <v>740</v>
      </c>
      <c r="T127" s="72" t="s">
        <v>778</v>
      </c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  <c r="AP127" s="72"/>
      <c r="AQ127" s="72"/>
      <c r="AR127" s="72"/>
      <c r="AS127" s="72"/>
      <c r="AT127" s="72"/>
      <c r="AU127" s="72"/>
      <c r="AV127" s="72"/>
      <c r="AW127" s="72"/>
      <c r="AX127" s="72"/>
      <c r="AY127" s="72"/>
      <c r="AZ127" s="72"/>
      <c r="BA127" s="72"/>
      <c r="BB127" s="72"/>
      <c r="BC127" s="72"/>
      <c r="BD127" s="72"/>
      <c r="BE127" s="72"/>
      <c r="BF127" s="72"/>
      <c r="BG127" s="72"/>
      <c r="BH127" s="72"/>
      <c r="BI127" s="72"/>
      <c r="BJ127" s="72"/>
      <c r="BK127" s="72"/>
      <c r="BL127" s="72"/>
      <c r="BM127" s="72"/>
      <c r="BN127" s="72"/>
      <c r="BO127" s="72"/>
      <c r="BP127" s="72"/>
      <c r="BQ127" s="72"/>
      <c r="BR127" s="72"/>
      <c r="BS127" s="72"/>
      <c r="BT127" s="72"/>
      <c r="BU127" s="72"/>
      <c r="BV127" s="72"/>
      <c r="BW127" s="72"/>
    </row>
    <row r="128" spans="1:75" ht="14.25" customHeight="1" x14ac:dyDescent="0.15">
      <c r="A128" s="74"/>
      <c r="B128" s="108" t="s">
        <v>12</v>
      </c>
      <c r="C128" s="108">
        <v>44839</v>
      </c>
      <c r="D128" s="110"/>
      <c r="E128" s="95">
        <f ca="1">IF(DATEDIF(C128,M$2,"m")&lt;1,"",IF(C128=0,"",IF(EDATE(C128,12)&lt;IF($D128&gt;0,$D128-1,M$2),EDATE(C128,DATEDIF(C128,IF($D128&gt;0,$D128-1,M$2+1),"y")*12),EDATE(C128,DATEDIF(C128,IF($D128&gt;0,$D128-1,M$2+1),"m")))))</f>
        <v>45935</v>
      </c>
      <c r="F128" s="93">
        <f ca="1">IF(E128="",0,IF(EDATE(C128,12)&lt;=E128,15+IF((YEAR(E128)-YEAR($C128))&gt;20,10,INT((YEAR(E128)-YEAR($C128)-1)/2)),0))</f>
        <v>16</v>
      </c>
      <c r="G128" s="112">
        <f ca="1">IF(E128="",0,IF(E128&gt;=EDATE(C128,12),IF(E128&lt;EDATE(C128,24),IF(C128&lt;SET!$J$20,0,MIN(DATEDIF(C128,E128,"m"),11)),0),IF(D128&gt;C128,IF(E128&lt;=EDATE(C128,12),MIN(DATEDIF(C128,D128+1,"m"),11),0),MIN(DATEDIF(C128,E128,"m"),11))))</f>
        <v>0</v>
      </c>
      <c r="H128" s="114">
        <v>8</v>
      </c>
      <c r="I128" s="99">
        <f>COUNTIF(P128:BW128,SET!$C$15)*SET!$C$16+COUNTIF(P128:BW128,SET!$D$15)*SET!$D$16+COUNTIF(P128:BW128,SET!E$15)*SET!$E$16+COUNTIF(P128:BW128,SET!$F$15)*SET!$F$16+COUNTIF(P128:BW128,SET!$G$15)*SET!$G$16+COUNTIF(P128:BW128,SET!$H$15)*SET!$H$16+COUNTIF(P128:BW128,SET!$I$15)*SET!$I$16+COUNTIF(P128:BW128,)*SET!$K$16+COUNTIF(P128:BW128,SET!$M$15)*SET!$M$16</f>
        <v>7</v>
      </c>
      <c r="J128" s="97">
        <f ca="1">F128+G128+H128-I128</f>
        <v>17</v>
      </c>
      <c r="K128" s="100">
        <f ca="1">IF(E128="","",IF(AND(D128&gt;C128,EDATE(IF(EDATE(C128,12)&lt;D128,C128,E128),12)&gt;D128),"퇴직정산",IF((E128-C128)&gt;=365,EDATE(E128,12),EDATE(C128,24))))</f>
        <v>46300</v>
      </c>
      <c r="L128" s="101">
        <f ca="1">IF(K128="퇴직정산",J128,IF((M$2-C128)&lt;365,"미확정",IF(M128="유예","유예",J128-M128)))</f>
        <v>10</v>
      </c>
      <c r="M128" s="103">
        <f ca="1">IF(C128=0,0,IF(K128="퇴직정산",0,IF(J128&lt;=0,0,IF(EDATE(C128,3)&gt;M$2,"유예",IF(SET!$J$3="없음",0,IF(SET!$J$3="전부",IF(E128&gt;=DATE(YEAR(SET!$I$11),MONTH(SET!$J$11),DAY(SET!$L$11)),MAX(0,F128-IF(I128&lt;(G128+H128),0,(I128-(G128+H128)))),0),IF(E128&gt;=DATE(YEAR(SET!$I$11),MONTH(SET!$J$11),DAY(SET!$L$11)),MAX(0,MIN(F128,SET!$L$3)-IF(I128&lt;(G128+H128),0,(I128-(G128+H128)))),0)))))))</f>
        <v>7</v>
      </c>
      <c r="N128" s="105">
        <f ca="1">IF(D128=0,IF(M128&gt;0,IF((E128-C128)&gt;=365,EDATE(E128,6),EDATE(K128,-6)),""),"")</f>
        <v>46117</v>
      </c>
      <c r="O128" s="106">
        <f ca="1">IF(D128=0,IF(M128&gt;0,IF((E128-C128)&gt;=365,EDATE(E128,10),EDATE(K128,-2)),""),"")</f>
        <v>46239</v>
      </c>
      <c r="P128" s="23" t="s">
        <v>24</v>
      </c>
      <c r="Q128" s="23" t="s">
        <v>24</v>
      </c>
      <c r="R128" s="23" t="s">
        <v>24</v>
      </c>
      <c r="S128" s="23" t="s">
        <v>24</v>
      </c>
      <c r="T128" s="23" t="s">
        <v>24</v>
      </c>
      <c r="U128" s="23" t="s">
        <v>24</v>
      </c>
      <c r="V128" s="23" t="s">
        <v>24</v>
      </c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</row>
    <row r="129" spans="1:75" ht="14.25" customHeight="1" thickBot="1" x14ac:dyDescent="0.2">
      <c r="A129" s="74"/>
      <c r="B129" s="109"/>
      <c r="C129" s="109"/>
      <c r="D129" s="111"/>
      <c r="E129" s="96"/>
      <c r="F129" s="94"/>
      <c r="G129" s="113"/>
      <c r="H129" s="115"/>
      <c r="I129" s="99"/>
      <c r="J129" s="98"/>
      <c r="K129" s="100"/>
      <c r="L129" s="102"/>
      <c r="M129" s="104"/>
      <c r="N129" s="105"/>
      <c r="O129" s="107"/>
      <c r="P129" s="72">
        <v>45917</v>
      </c>
      <c r="Q129" s="72">
        <v>45938</v>
      </c>
      <c r="R129" s="72">
        <v>45982</v>
      </c>
      <c r="S129" s="72" t="s">
        <v>579</v>
      </c>
      <c r="T129" s="72" t="s">
        <v>572</v>
      </c>
      <c r="U129" s="72" t="s">
        <v>679</v>
      </c>
      <c r="V129" s="72" t="s">
        <v>787</v>
      </c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  <c r="AP129" s="72"/>
      <c r="AQ129" s="72"/>
      <c r="AR129" s="72"/>
      <c r="AS129" s="72"/>
      <c r="AT129" s="72"/>
      <c r="AU129" s="72"/>
      <c r="AV129" s="72"/>
      <c r="AW129" s="72"/>
      <c r="AX129" s="72"/>
      <c r="AY129" s="72"/>
      <c r="AZ129" s="72"/>
      <c r="BA129" s="72"/>
      <c r="BB129" s="72"/>
      <c r="BC129" s="72"/>
      <c r="BD129" s="72"/>
      <c r="BE129" s="72"/>
      <c r="BF129" s="72"/>
      <c r="BG129" s="72"/>
      <c r="BH129" s="72"/>
      <c r="BI129" s="72"/>
      <c r="BJ129" s="72"/>
      <c r="BK129" s="72"/>
      <c r="BL129" s="72"/>
      <c r="BM129" s="72"/>
      <c r="BN129" s="72"/>
      <c r="BO129" s="72"/>
      <c r="BP129" s="72"/>
      <c r="BQ129" s="72"/>
      <c r="BR129" s="72"/>
      <c r="BS129" s="72"/>
      <c r="BT129" s="72"/>
      <c r="BU129" s="72"/>
      <c r="BV129" s="72"/>
      <c r="BW129" s="72"/>
    </row>
    <row r="130" spans="1:75" ht="14.25" customHeight="1" x14ac:dyDescent="0.15">
      <c r="A130" s="74"/>
      <c r="B130" s="108" t="s">
        <v>162</v>
      </c>
      <c r="C130" s="108">
        <v>44624</v>
      </c>
      <c r="D130" s="110"/>
      <c r="E130" s="95">
        <f ca="1">IF(DATEDIF(C130,M$2,"m")&lt;1,"",IF(C130=0,"",IF(EDATE(C130,12)&lt;IF($D130&gt;0,$D130-1,M$2),EDATE(C130,DATEDIF(C130,IF($D130&gt;0,$D130-1,M$2+1),"y")*12),EDATE(C130,DATEDIF(C130,IF($D130&gt;0,$D130-1,M$2+1),"m")))))</f>
        <v>46085</v>
      </c>
      <c r="F130" s="93">
        <f ca="1">IF(E130="",0,IF(EDATE(C130,12)&lt;=E130,15+IF((YEAR(E130)-YEAR($C130))&gt;20,10,INT((YEAR(E130)-YEAR($C130)-1)/2)),0))</f>
        <v>16</v>
      </c>
      <c r="G130" s="112">
        <f ca="1">IF(E130="",0,IF(E130&gt;=EDATE(C130,12),IF(E130&lt;EDATE(C130,24),IF(C130&lt;SET!$J$20,0,MIN(DATEDIF(C130,E130,"m"),11)),0),IF(D130&gt;C130,IF(E130&lt;=EDATE(C130,12),MIN(DATEDIF(C130,D130+1,"m"),11),0),MIN(DATEDIF(C130,E130,"m"),11))))</f>
        <v>0</v>
      </c>
      <c r="H130" s="114">
        <v>9</v>
      </c>
      <c r="I130" s="99">
        <f>COUNTIF(P130:BW130,SET!$C$15)*SET!$C$16+COUNTIF(P130:BW130,SET!$D$15)*SET!$D$16+COUNTIF(P130:BW130,SET!E$15)*SET!$E$16+COUNTIF(P130:BW130,SET!$F$15)*SET!$F$16+COUNTIF(P130:BW130,SET!$G$15)*SET!$G$16+COUNTIF(P130:BW130,SET!$H$15)*SET!$H$16+COUNTIF(P130:BW130,SET!$I$15)*SET!$I$16+COUNTIF(P130:BW130,)*SET!$K$16+COUNTIF(P130:BW130,SET!$M$15)*SET!$M$16</f>
        <v>5.5</v>
      </c>
      <c r="J130" s="97">
        <f ca="1">F130+G130+H130-I130</f>
        <v>19.5</v>
      </c>
      <c r="K130" s="100">
        <f ca="1">IF(E130="","",IF(AND(D130&gt;C130,EDATE(IF(EDATE(C130,12)&lt;D130,C130,E130),12)&gt;D130),"퇴직정산",IF((E130-C130)&gt;=365,EDATE(E130,12),EDATE(C130,24))))</f>
        <v>46450</v>
      </c>
      <c r="L130" s="101">
        <f ca="1">IF(K130="퇴직정산",J130,IF((M$2-C130)&lt;365,"미확정",IF(M130="유예","유예",J130-M130)))</f>
        <v>12.5</v>
      </c>
      <c r="M130" s="103">
        <f ca="1">IF(C130=0,0,IF(K130="퇴직정산",0,IF(J130&lt;=0,0,IF(EDATE(C130,3)&gt;M$2,"유예",IF(SET!$J$3="없음",0,IF(SET!$J$3="전부",IF(E130&gt;=DATE(YEAR(SET!$I$11),MONTH(SET!$J$11),DAY(SET!$L$11)),MAX(0,F130-IF(I130&lt;(G130+H130),0,(I130-(G130+H130)))),0),IF(E130&gt;=DATE(YEAR(SET!$I$11),MONTH(SET!$J$11),DAY(SET!$L$11)),MAX(0,MIN(F130,SET!$L$3)-IF(I130&lt;(G130+H130),0,(I130-(G130+H130)))),0)))))))</f>
        <v>7</v>
      </c>
      <c r="N130" s="105">
        <f ca="1">IF(D130=0,IF(M130&gt;0,IF((E130-C130)&gt;=365,EDATE(E130,6),EDATE(K130,-6)),""),"")</f>
        <v>46269</v>
      </c>
      <c r="O130" s="106">
        <f ca="1">IF(D130=0,IF(M130&gt;0,IF((E130-C130)&gt;=365,EDATE(E130,10),EDATE(K130,-2)),""),"")</f>
        <v>46391</v>
      </c>
      <c r="P130" s="23" t="s">
        <v>24</v>
      </c>
      <c r="Q130" s="23" t="s">
        <v>24</v>
      </c>
      <c r="R130" s="23" t="s">
        <v>25</v>
      </c>
      <c r="S130" s="23" t="s">
        <v>24</v>
      </c>
      <c r="T130" s="23" t="s">
        <v>24</v>
      </c>
      <c r="U130" s="23" t="s">
        <v>24</v>
      </c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</row>
    <row r="131" spans="1:75" ht="14.25" customHeight="1" thickBot="1" x14ac:dyDescent="0.2">
      <c r="A131" s="74"/>
      <c r="B131" s="109"/>
      <c r="C131" s="109"/>
      <c r="D131" s="111"/>
      <c r="E131" s="96"/>
      <c r="F131" s="94"/>
      <c r="G131" s="113"/>
      <c r="H131" s="115"/>
      <c r="I131" s="99"/>
      <c r="J131" s="98"/>
      <c r="K131" s="100"/>
      <c r="L131" s="102"/>
      <c r="M131" s="104"/>
      <c r="N131" s="105"/>
      <c r="O131" s="107"/>
      <c r="P131" s="72" t="s">
        <v>646</v>
      </c>
      <c r="Q131" s="72" t="s">
        <v>704</v>
      </c>
      <c r="R131" s="72" t="s">
        <v>671</v>
      </c>
      <c r="S131" s="72" t="s">
        <v>675</v>
      </c>
      <c r="T131" s="72" t="s">
        <v>765</v>
      </c>
      <c r="U131" s="72" t="s">
        <v>767</v>
      </c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72"/>
      <c r="AP131" s="72"/>
      <c r="AQ131" s="72"/>
      <c r="AR131" s="72"/>
      <c r="AS131" s="72"/>
      <c r="AT131" s="72"/>
      <c r="AU131" s="72"/>
      <c r="AV131" s="72"/>
      <c r="AW131" s="72"/>
      <c r="AX131" s="72"/>
      <c r="AY131" s="72"/>
      <c r="AZ131" s="72"/>
      <c r="BA131" s="72"/>
      <c r="BB131" s="72"/>
      <c r="BC131" s="72"/>
      <c r="BD131" s="72"/>
      <c r="BE131" s="72"/>
      <c r="BF131" s="72"/>
      <c r="BG131" s="72"/>
      <c r="BH131" s="72"/>
      <c r="BI131" s="72"/>
      <c r="BJ131" s="72"/>
      <c r="BK131" s="72"/>
      <c r="BL131" s="72"/>
      <c r="BM131" s="72"/>
      <c r="BN131" s="72"/>
      <c r="BO131" s="72"/>
      <c r="BP131" s="72"/>
      <c r="BQ131" s="72"/>
      <c r="BR131" s="72"/>
      <c r="BS131" s="72"/>
      <c r="BT131" s="72"/>
      <c r="BU131" s="72"/>
      <c r="BV131" s="72"/>
      <c r="BW131" s="72"/>
    </row>
    <row r="132" spans="1:75" ht="14.25" customHeight="1" x14ac:dyDescent="0.15">
      <c r="A132" s="74"/>
      <c r="B132" s="108" t="s">
        <v>612</v>
      </c>
      <c r="C132" s="108">
        <v>46049</v>
      </c>
      <c r="D132" s="110"/>
      <c r="E132" s="95">
        <f ca="1">IF(DATEDIF(C132,M$2,"m")&lt;1,"",IF(C132=0,"",IF(EDATE(C132,12)&lt;IF($D132&gt;0,$D132-1,M$2),EDATE(C132,DATEDIF(C132,IF($D132&gt;0,$D132-1,M$2+1),"y")*12),EDATE(C132,DATEDIF(C132,IF($D132&gt;0,$D132-1,M$2+1),"m")))))</f>
        <v>46139</v>
      </c>
      <c r="F132" s="93">
        <f ca="1">IF(E132="",0,IF(EDATE(C132,12)&lt;=E132,15+IF((YEAR(E132)-YEAR($C132))&gt;20,10,INT((YEAR(E132)-YEAR($C132)-1)/2)),0))</f>
        <v>0</v>
      </c>
      <c r="G132" s="112">
        <f ca="1">IF(E132="",0,IF(E132&gt;=EDATE(C132,12),IF(E132&lt;EDATE(C132,24),IF(C132&lt;SET!$J$20,0,MIN(DATEDIF(C132,E132,"m"),11)),0),IF(D132&gt;C132,IF(E132&lt;=EDATE(C132,12),MIN(DATEDIF(C132,D132+1,"m"),11),0),MIN(DATEDIF(C132,E132,"m"),11))))</f>
        <v>3</v>
      </c>
      <c r="H132" s="114"/>
      <c r="I132" s="99">
        <f>COUNTIF(P132:BW132,SET!$C$15)*SET!$C$16+COUNTIF(P132:BW132,SET!$D$15)*SET!$D$16+COUNTIF(P132:BW132,SET!E$15)*SET!$E$16+COUNTIF(P132:BW132,SET!$F$15)*SET!$F$16+COUNTIF(P132:BW132,SET!$G$15)*SET!$G$16+COUNTIF(P132:BW132,SET!$H$15)*SET!$H$16+COUNTIF(P132:BW132,SET!$I$15)*SET!$I$16+COUNTIF(P132:BW132,)*SET!$K$16+COUNTIF(P132:BW132,SET!$M$15)*SET!$M$16</f>
        <v>1</v>
      </c>
      <c r="J132" s="97">
        <f ca="1">F132+G132+H132-I132</f>
        <v>2</v>
      </c>
      <c r="K132" s="100">
        <f ca="1">IF(E132="","",IF(AND(D132&gt;C132,EDATE(IF(EDATE(C132,12)&lt;D132,C132,E132),12)&gt;D132),"퇴직정산",IF((E132-C132)&gt;=365,EDATE(E132,12),EDATE(C132,24))))</f>
        <v>46779</v>
      </c>
      <c r="L132" s="101" t="str">
        <f ca="1">IF(K132="퇴직정산",J132,IF((M$2-C132)&lt;365,"미확정",IF(M132="유예","유예",J132-M132)))</f>
        <v>미확정</v>
      </c>
      <c r="M132" s="103">
        <f ca="1">IF(C132=0,0,IF(K132="퇴직정산",0,IF(J132&lt;=0,0,IF(EDATE(C132,3)&gt;M$2,"유예",IF(SET!$J$3="없음",0,IF(SET!$J$3="전부",IF(E132&gt;=DATE(YEAR(SET!$I$11),MONTH(SET!$J$11),DAY(SET!$L$11)),MAX(0,F132-IF(I132&lt;(G132+H132),0,(I132-(G132+H132)))),0),IF(E132&gt;=DATE(YEAR(SET!$I$11),MONTH(SET!$J$11),DAY(SET!$L$11)),MAX(0,MIN(F132,SET!$L$3)-IF(I132&lt;(G132+H132),0,(I132-(G132+H132)))),0)))))))</f>
        <v>0</v>
      </c>
      <c r="N132" s="105" t="str">
        <f ca="1">IF(D132=0,IF(M132&gt;0,IF((E132-C132)&gt;=365,EDATE(E132,6),EDATE(K132,-6)),""),"")</f>
        <v/>
      </c>
      <c r="O132" s="106" t="str">
        <f ca="1">IF(D132=0,IF(M132&gt;0,IF((E132-C132)&gt;=365,EDATE(E132,10),EDATE(K132,-2)),""),"")</f>
        <v/>
      </c>
      <c r="P132" s="23" t="s">
        <v>24</v>
      </c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</row>
    <row r="133" spans="1:75" ht="14.25" customHeight="1" thickBot="1" x14ac:dyDescent="0.2">
      <c r="A133" s="74"/>
      <c r="B133" s="109"/>
      <c r="C133" s="109"/>
      <c r="D133" s="111"/>
      <c r="E133" s="96"/>
      <c r="F133" s="94"/>
      <c r="G133" s="113"/>
      <c r="H133" s="115"/>
      <c r="I133" s="99"/>
      <c r="J133" s="98"/>
      <c r="K133" s="100"/>
      <c r="L133" s="102"/>
      <c r="M133" s="104"/>
      <c r="N133" s="105"/>
      <c r="O133" s="107"/>
      <c r="P133" s="72" t="s">
        <v>780</v>
      </c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  <c r="AP133" s="72"/>
      <c r="AQ133" s="72"/>
      <c r="AR133" s="72"/>
      <c r="AS133" s="72"/>
      <c r="AT133" s="72"/>
      <c r="AU133" s="72"/>
      <c r="AV133" s="72"/>
      <c r="AW133" s="72"/>
      <c r="AX133" s="72"/>
      <c r="AY133" s="72"/>
      <c r="AZ133" s="72"/>
      <c r="BA133" s="72"/>
      <c r="BB133" s="72"/>
      <c r="BC133" s="72"/>
      <c r="BD133" s="72"/>
      <c r="BE133" s="72"/>
      <c r="BF133" s="72"/>
      <c r="BG133" s="72"/>
      <c r="BH133" s="72"/>
      <c r="BI133" s="72"/>
      <c r="BJ133" s="72"/>
      <c r="BK133" s="72"/>
      <c r="BL133" s="72"/>
      <c r="BM133" s="72"/>
      <c r="BN133" s="72"/>
      <c r="BO133" s="72"/>
      <c r="BP133" s="72"/>
      <c r="BQ133" s="72"/>
      <c r="BR133" s="72"/>
      <c r="BS133" s="72"/>
      <c r="BT133" s="72"/>
      <c r="BU133" s="72"/>
      <c r="BV133" s="72"/>
      <c r="BW133" s="72"/>
    </row>
    <row r="134" spans="1:75" ht="14.25" customHeight="1" x14ac:dyDescent="0.15">
      <c r="A134" s="74"/>
      <c r="B134" s="108" t="s">
        <v>160</v>
      </c>
      <c r="C134" s="108">
        <v>44690</v>
      </c>
      <c r="D134" s="110"/>
      <c r="E134" s="95">
        <f ca="1">IF(DATEDIF(C134,M$2,"m")&lt;1,"",IF(C134=0,"",IF(EDATE(C134,12)&lt;IF($D134&gt;0,$D134-1,M$2),EDATE(C134,DATEDIF(C134,IF($D134&gt;0,$D134-1,M$2+1),"y")*12),EDATE(C134,DATEDIF(C134,IF($D134&gt;0,$D134-1,M$2+1),"m")))))</f>
        <v>46151</v>
      </c>
      <c r="F134" s="93">
        <f ca="1">IF(E134="",0,IF(EDATE(C134,12)&lt;=E134,15+IF((YEAR(E134)-YEAR($C134))&gt;20,10,INT((YEAR(E134)-YEAR($C134)-1)/2)),0))</f>
        <v>16</v>
      </c>
      <c r="G134" s="112">
        <f ca="1">IF(E134="",0,IF(E134&gt;=EDATE(C134,12),IF(E134&lt;EDATE(C134,24),IF(C134&lt;SET!$J$20,0,MIN(DATEDIF(C134,E134,"m"),11)),0),IF(D134&gt;C134,IF(E134&lt;=EDATE(C134,12),MIN(DATEDIF(C134,D134+1,"m"),11),0),MIN(DATEDIF(C134,E134,"m"),11))))</f>
        <v>0</v>
      </c>
      <c r="H134" s="114">
        <v>0</v>
      </c>
      <c r="I134" s="99">
        <f>COUNTIF(P134:BW134,SET!$C$15)*SET!$C$16+COUNTIF(P134:BW134,SET!$D$15)*SET!$D$16+COUNTIF(P134:BW134,SET!E$15)*SET!$E$16+COUNTIF(P134:BW134,SET!$F$15)*SET!$F$16+COUNTIF(P134:BW134,SET!$G$15)*SET!$G$16+COUNTIF(P134:BW134,SET!$H$15)*SET!$H$16+COUNTIF(P134:BW134,SET!$I$15)*SET!$I$16+COUNTIF(P134:BW134,)*SET!$K$16+COUNTIF(P134:BW134,SET!$M$15)*SET!$M$16</f>
        <v>0</v>
      </c>
      <c r="J134" s="97">
        <f ca="1">F134+G134+H134-I134</f>
        <v>16</v>
      </c>
      <c r="K134" s="100">
        <f ca="1">IF(E134="","",IF(AND(D134&gt;C134,EDATE(IF(EDATE(C134,12)&lt;D134,C134,E134),12)&gt;D134),"퇴직정산",IF((E134-C134)&gt;=365,EDATE(E134,12),EDATE(C134,24))))</f>
        <v>46516</v>
      </c>
      <c r="L134" s="101">
        <f ca="1">IF(K134="퇴직정산",J134,IF((M$2-C134)&lt;365,"미확정",IF(M134="유예","유예",J134-M134)))</f>
        <v>9</v>
      </c>
      <c r="M134" s="103">
        <f ca="1">IF(C134=0,0,IF(K134="퇴직정산",0,IF(J134&lt;=0,0,IF(EDATE(C134,3)&gt;M$2,"유예",IF(SET!$J$3="없음",0,IF(SET!$J$3="전부",IF(E134&gt;=DATE(YEAR(SET!$I$11),MONTH(SET!$J$11),DAY(SET!$L$11)),MAX(0,F134-IF(I134&lt;(G134+H134),0,(I134-(G134+H134)))),0),IF(E134&gt;=DATE(YEAR(SET!$I$11),MONTH(SET!$J$11),DAY(SET!$L$11)),MAX(0,MIN(F134,SET!$L$3)-IF(I134&lt;(G134+H134),0,(I134-(G134+H134)))),0)))))))</f>
        <v>7</v>
      </c>
      <c r="N134" s="105">
        <f ca="1">IF(D134=0,IF(M134&gt;0,IF((E134-C134)&gt;=365,EDATE(E134,6),EDATE(K134,-6)),""),"")</f>
        <v>46335</v>
      </c>
      <c r="O134" s="106">
        <f ca="1">IF(D134=0,IF(M134&gt;0,IF((E134-C134)&gt;=365,EDATE(E134,10),EDATE(K134,-2)),""),"")</f>
        <v>46455</v>
      </c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</row>
    <row r="135" spans="1:75" ht="14.25" customHeight="1" thickBot="1" x14ac:dyDescent="0.2">
      <c r="A135" s="74"/>
      <c r="B135" s="109"/>
      <c r="C135" s="109"/>
      <c r="D135" s="111"/>
      <c r="E135" s="96"/>
      <c r="F135" s="94"/>
      <c r="G135" s="113"/>
      <c r="H135" s="115"/>
      <c r="I135" s="99"/>
      <c r="J135" s="98"/>
      <c r="K135" s="100"/>
      <c r="L135" s="102"/>
      <c r="M135" s="104"/>
      <c r="N135" s="105"/>
      <c r="O135" s="107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  <c r="AP135" s="72"/>
      <c r="AQ135" s="72"/>
      <c r="AR135" s="72"/>
      <c r="AS135" s="72"/>
      <c r="AT135" s="72"/>
      <c r="AU135" s="72"/>
      <c r="AV135" s="72"/>
      <c r="AW135" s="72"/>
      <c r="AX135" s="72"/>
      <c r="AY135" s="72"/>
      <c r="AZ135" s="72"/>
      <c r="BA135" s="72"/>
      <c r="BB135" s="72"/>
      <c r="BC135" s="72"/>
      <c r="BD135" s="72"/>
      <c r="BE135" s="72"/>
      <c r="BF135" s="72"/>
      <c r="BG135" s="72"/>
      <c r="BH135" s="72"/>
      <c r="BI135" s="72"/>
      <c r="BJ135" s="72"/>
      <c r="BK135" s="72"/>
      <c r="BL135" s="72"/>
      <c r="BM135" s="72"/>
      <c r="BN135" s="72"/>
      <c r="BO135" s="72"/>
      <c r="BP135" s="72"/>
      <c r="BQ135" s="72"/>
      <c r="BR135" s="72"/>
      <c r="BS135" s="72"/>
      <c r="BT135" s="72"/>
      <c r="BU135" s="72"/>
      <c r="BV135" s="72"/>
      <c r="BW135" s="72"/>
    </row>
    <row r="136" spans="1:75" ht="14.25" customHeight="1" x14ac:dyDescent="0.15">
      <c r="A136" s="81" t="s">
        <v>283</v>
      </c>
      <c r="B136" s="108" t="s">
        <v>287</v>
      </c>
      <c r="C136" s="108">
        <v>44067</v>
      </c>
      <c r="D136" s="110"/>
      <c r="E136" s="95">
        <f ca="1">IF(DATEDIF(C136,M$2,"m")&lt;1,"",IF(C136=0,"",IF(EDATE(C136,12)&lt;IF($D136&gt;0,$D136-1,M$2),EDATE(C136,DATEDIF(C136,IF($D136&gt;0,$D136-1,M$2+1),"y")*12),EDATE(C136,DATEDIF(C136,IF($D136&gt;0,$D136-1,M$2+1),"m")))))</f>
        <v>45893</v>
      </c>
      <c r="F136" s="93">
        <f ca="1">IF(E136="",0,IF(EDATE(C136,12)&lt;=E136,15+IF((YEAR(E136)-YEAR($C136))&gt;20,10,INT((YEAR(E136)-YEAR($C136)-1)/2)),0))</f>
        <v>17</v>
      </c>
      <c r="G136" s="112">
        <f ca="1">IF(E136="",0,IF(E136&gt;=EDATE(C136,12),IF(E136&lt;EDATE(C136,24),IF(C136&lt;SET!$J$20,0,MIN(DATEDIF(C136,E136,"m"),11)),0),IF(D136&gt;C136,IF(E136&lt;=EDATE(C136,12),MIN(DATEDIF(C136,D136+1,"m"),11),0),MIN(DATEDIF(C136,E136,"m"),11))))</f>
        <v>0</v>
      </c>
      <c r="H136" s="114">
        <v>3</v>
      </c>
      <c r="I136" s="99">
        <f>COUNTIF(P136:BW136,SET!$C$15)*SET!$C$16+COUNTIF(P136:BW136,SET!$D$15)*SET!$D$16+COUNTIF(P136:BW136,SET!E$15)*SET!$E$16+COUNTIF(P136:BW136,SET!$F$15)*SET!$F$16+COUNTIF(P136:BW136,SET!$G$15)*SET!$G$16+COUNTIF(P136:BW136,SET!$H$15)*SET!$H$16+COUNTIF(P136:BW136,SET!$I$15)*SET!$I$16+COUNTIF(P136:BW136,)*SET!$K$16+COUNTIF(P136:BW136,SET!$M$15)*SET!$M$16</f>
        <v>14</v>
      </c>
      <c r="J136" s="97">
        <f ca="1">F136+G136+H136-I136</f>
        <v>6</v>
      </c>
      <c r="K136" s="100">
        <f ca="1">IF(E136="","",IF(AND(D136&gt;C136,EDATE(IF(EDATE(C136,12)&lt;D136,C136,E136),12)&gt;D136),"퇴직정산",IF((E136-C136)&gt;=365,EDATE(E136,12),EDATE(C136,24))))</f>
        <v>46258</v>
      </c>
      <c r="L136" s="101">
        <f ca="1">IF(K136="퇴직정산",J136,IF((M$2-C136)&lt;365,"미확정",IF(M136="유예","유예",J136-M136)))</f>
        <v>6</v>
      </c>
      <c r="M136" s="103">
        <f ca="1">IF(C136=0,0,IF(K136="퇴직정산",0,IF(J136&lt;=0,0,IF(EDATE(C136,3)&gt;M$2,"유예",IF(SET!$J$3="없음",0,IF(SET!$J$3="전부",IF(E136&gt;=DATE(YEAR(SET!$I$11),MONTH(SET!$J$11),DAY(SET!$L$11)),MAX(0,F136-IF(I136&lt;(G136+H136),0,(I136-(G136+H136)))),0),IF(E136&gt;=DATE(YEAR(SET!$I$11),MONTH(SET!$J$11),DAY(SET!$L$11)),MAX(0,MIN(F136,SET!$L$3)-IF(I136&lt;(G136+H136),0,(I136-(G136+H136)))),0)))))))</f>
        <v>0</v>
      </c>
      <c r="N136" s="105" t="str">
        <f ca="1">IF(D136=0,IF(M136&gt;0,IF((E136-C136)&gt;=365,EDATE(E136,6),EDATE(K136,-6)),""),"")</f>
        <v/>
      </c>
      <c r="O136" s="106" t="str">
        <f ca="1">IF(D136=0,IF(M136&gt;0,IF((E136-C136)&gt;=365,EDATE(E136,10),EDATE(K136,-2)),""),"")</f>
        <v/>
      </c>
      <c r="P136" s="23" t="s">
        <v>24</v>
      </c>
      <c r="Q136" s="23" t="s">
        <v>24</v>
      </c>
      <c r="R136" s="23" t="s">
        <v>24</v>
      </c>
      <c r="S136" s="23" t="s">
        <v>24</v>
      </c>
      <c r="T136" s="23" t="s">
        <v>24</v>
      </c>
      <c r="U136" s="23" t="s">
        <v>24</v>
      </c>
      <c r="V136" s="23" t="s">
        <v>24</v>
      </c>
      <c r="W136" s="23" t="s">
        <v>24</v>
      </c>
      <c r="X136" s="23" t="s">
        <v>24</v>
      </c>
      <c r="Y136" s="23" t="s">
        <v>24</v>
      </c>
      <c r="Z136" s="23" t="s">
        <v>24</v>
      </c>
      <c r="AA136" s="23" t="s">
        <v>24</v>
      </c>
      <c r="AB136" s="23" t="s">
        <v>24</v>
      </c>
      <c r="AC136" s="23" t="s">
        <v>24</v>
      </c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  <c r="BK136" s="23"/>
      <c r="BL136" s="23"/>
      <c r="BM136" s="23"/>
      <c r="BN136" s="23"/>
      <c r="BO136" s="23"/>
      <c r="BP136" s="23"/>
      <c r="BQ136" s="23"/>
      <c r="BR136" s="23"/>
      <c r="BS136" s="23"/>
      <c r="BT136" s="23"/>
      <c r="BU136" s="23"/>
      <c r="BV136" s="23"/>
      <c r="BW136" s="23"/>
    </row>
    <row r="137" spans="1:75" ht="14.25" customHeight="1" thickBot="1" x14ac:dyDescent="0.2">
      <c r="A137" s="74"/>
      <c r="B137" s="109"/>
      <c r="C137" s="109"/>
      <c r="D137" s="111"/>
      <c r="E137" s="96"/>
      <c r="F137" s="94"/>
      <c r="G137" s="113"/>
      <c r="H137" s="115"/>
      <c r="I137" s="99"/>
      <c r="J137" s="98"/>
      <c r="K137" s="100"/>
      <c r="L137" s="102"/>
      <c r="M137" s="104"/>
      <c r="N137" s="105"/>
      <c r="O137" s="107"/>
      <c r="P137" s="72">
        <v>45877</v>
      </c>
      <c r="Q137" s="72">
        <v>45898</v>
      </c>
      <c r="R137" s="72">
        <v>45905</v>
      </c>
      <c r="S137" s="72">
        <v>45925</v>
      </c>
      <c r="T137" s="72">
        <v>45926</v>
      </c>
      <c r="U137" s="72">
        <v>45982</v>
      </c>
      <c r="V137" s="72">
        <v>45983</v>
      </c>
      <c r="W137" s="72" t="s">
        <v>586</v>
      </c>
      <c r="X137" s="72" t="s">
        <v>626</v>
      </c>
      <c r="Y137" s="72" t="s">
        <v>631</v>
      </c>
      <c r="Z137" s="72" t="s">
        <v>690</v>
      </c>
      <c r="AA137" s="72" t="s">
        <v>693</v>
      </c>
      <c r="AB137" s="72" t="s">
        <v>779</v>
      </c>
      <c r="AC137" s="72" t="s">
        <v>778</v>
      </c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  <c r="AP137" s="72"/>
      <c r="AQ137" s="72"/>
      <c r="AR137" s="72"/>
      <c r="AS137" s="72"/>
      <c r="AT137" s="72"/>
      <c r="AU137" s="72"/>
      <c r="AV137" s="72"/>
      <c r="AW137" s="72"/>
      <c r="AX137" s="72"/>
      <c r="AY137" s="72"/>
      <c r="AZ137" s="72"/>
      <c r="BA137" s="72"/>
      <c r="BB137" s="72"/>
      <c r="BC137" s="72"/>
      <c r="BD137" s="72"/>
      <c r="BE137" s="72"/>
      <c r="BF137" s="72"/>
      <c r="BG137" s="72"/>
      <c r="BH137" s="72"/>
      <c r="BI137" s="72"/>
      <c r="BJ137" s="72"/>
      <c r="BK137" s="72"/>
      <c r="BL137" s="72"/>
      <c r="BM137" s="72"/>
      <c r="BN137" s="72"/>
      <c r="BO137" s="72"/>
      <c r="BP137" s="72"/>
      <c r="BQ137" s="72"/>
      <c r="BR137" s="72"/>
      <c r="BS137" s="72"/>
      <c r="BT137" s="72"/>
      <c r="BU137" s="72"/>
      <c r="BV137" s="72"/>
      <c r="BW137" s="72"/>
    </row>
    <row r="138" spans="1:75" ht="14.25" customHeight="1" x14ac:dyDescent="0.15">
      <c r="A138" s="74"/>
      <c r="B138" s="108" t="s">
        <v>276</v>
      </c>
      <c r="C138" s="118">
        <v>42835</v>
      </c>
      <c r="D138" s="110"/>
      <c r="E138" s="95">
        <f ca="1">IF(DATEDIF(C138,M$2,"m")&lt;1,"",IF(C138=0,"",IF(EDATE(C138,12)&lt;IF($D138&gt;0,$D138-1,M$2),EDATE(C138,DATEDIF(C138,IF($D138&gt;0,$D138-1,M$2+1),"y")*12),EDATE(C138,DATEDIF(C138,IF($D138&gt;0,$D138-1,M$2+1),"m")))))</f>
        <v>46122</v>
      </c>
      <c r="F138" s="93">
        <f ca="1">IF(E138="",0,IF(EDATE(C138,12)&lt;=E138,15+IF((YEAR(E138)-YEAR($C138))&gt;20,10,INT((YEAR(E138)-YEAR($C138)-1)/2)),0))</f>
        <v>19</v>
      </c>
      <c r="G138" s="112">
        <f ca="1">IF(E138="",0,IF(E138&gt;=EDATE(C138,12),IF(E138&lt;EDATE(C138,24),IF(C138&lt;SET!$J$20,0,MIN(DATEDIF(C138,E138,"m"),11)),0),IF(D138&gt;C138,IF(E138&lt;=EDATE(C138,12),MIN(DATEDIF(C138,D138+1,"m"),11),0),MIN(DATEDIF(C138,E138,"m"),11))))</f>
        <v>0</v>
      </c>
      <c r="H138" s="114">
        <v>18</v>
      </c>
      <c r="I138" s="99">
        <f>COUNTIF(P138:BW138,SET!$C$15)*SET!$C$16+COUNTIF(P138:BW138,SET!$D$15)*SET!$D$16+COUNTIF(P138:BW138,SET!E$15)*SET!$E$16+COUNTIF(P138:BW138,SET!$F$15)*SET!$F$16+COUNTIF(P138:BW138,SET!$G$15)*SET!$G$16+COUNTIF(P138:BW138,SET!$H$15)*SET!$H$16+COUNTIF(P138:BW138,SET!$I$15)*SET!$I$16+COUNTIF(P138:BW138,)*SET!$K$16+COUNTIF(P138:BW138,SET!$M$15)*SET!$M$16</f>
        <v>6</v>
      </c>
      <c r="J138" s="97">
        <f ca="1">F138+G138+H138-I138</f>
        <v>31</v>
      </c>
      <c r="K138" s="100">
        <f ca="1">IF(E138="","",IF(AND(D138&gt;C138,EDATE(IF(EDATE(C138,12)&lt;D138,C138,E138),12)&gt;D138),"퇴직정산",IF((E138-C138)&gt;=365,EDATE(E138,12),EDATE(C138,24))))</f>
        <v>46487</v>
      </c>
      <c r="L138" s="101">
        <f ca="1">IF(K138="퇴직정산",J138,IF((M$2-C138)&lt;365,"미확정",IF(M138="유예","유예",J138-M138)))</f>
        <v>24</v>
      </c>
      <c r="M138" s="103">
        <f ca="1">IF(C138=0,0,IF(K138="퇴직정산",0,IF(J138&lt;=0,0,IF(EDATE(C138,3)&gt;M$2,"유예",IF(SET!$J$3="없음",0,IF(SET!$J$3="전부",IF(E138&gt;=DATE(YEAR(SET!$I$11),MONTH(SET!$J$11),DAY(SET!$L$11)),MAX(0,F138-IF(I138&lt;(G138+H138),0,(I138-(G138+H138)))),0),IF(E138&gt;=DATE(YEAR(SET!$I$11),MONTH(SET!$J$11),DAY(SET!$L$11)),MAX(0,MIN(F138,SET!$L$3)-IF(I138&lt;(G138+H138),0,(I138-(G138+H138)))),0)))))))</f>
        <v>7</v>
      </c>
      <c r="N138" s="105">
        <f ca="1">IF(D138=0,IF(M138&gt;0,IF((E138-C138)&gt;=365,EDATE(E138,6),EDATE(K138,-6)),""),"")</f>
        <v>46305</v>
      </c>
      <c r="O138" s="106">
        <f ca="1">IF(D138=0,IF(M138&gt;0,IF((E138-C138)&gt;=365,EDATE(E138,10),EDATE(K138,-2)),""),"")</f>
        <v>46428</v>
      </c>
      <c r="P138" s="23" t="s">
        <v>24</v>
      </c>
      <c r="Q138" s="23" t="s">
        <v>24</v>
      </c>
      <c r="R138" s="23" t="s">
        <v>24</v>
      </c>
      <c r="S138" s="23" t="s">
        <v>24</v>
      </c>
      <c r="T138" s="23" t="s">
        <v>24</v>
      </c>
      <c r="U138" s="23" t="s">
        <v>24</v>
      </c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/>
      <c r="BP138" s="23"/>
      <c r="BQ138" s="23"/>
      <c r="BR138" s="23"/>
      <c r="BS138" s="23"/>
      <c r="BT138" s="23"/>
      <c r="BU138" s="23"/>
      <c r="BV138" s="23"/>
      <c r="BW138" s="23"/>
    </row>
    <row r="139" spans="1:75" ht="14.25" customHeight="1" thickBot="1" x14ac:dyDescent="0.2">
      <c r="A139" s="74"/>
      <c r="B139" s="109"/>
      <c r="C139" s="119"/>
      <c r="D139" s="111"/>
      <c r="E139" s="96"/>
      <c r="F139" s="94"/>
      <c r="G139" s="113"/>
      <c r="H139" s="115"/>
      <c r="I139" s="99"/>
      <c r="J139" s="98"/>
      <c r="K139" s="100"/>
      <c r="L139" s="102"/>
      <c r="M139" s="104"/>
      <c r="N139" s="105"/>
      <c r="O139" s="107"/>
      <c r="P139" s="72" t="s">
        <v>739</v>
      </c>
      <c r="Q139" s="72" t="s">
        <v>763</v>
      </c>
      <c r="R139" s="72" t="s">
        <v>778</v>
      </c>
      <c r="S139" s="72" t="s">
        <v>781</v>
      </c>
      <c r="T139" s="72" t="s">
        <v>764</v>
      </c>
      <c r="U139" s="72" t="s">
        <v>785</v>
      </c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72"/>
      <c r="AP139" s="72"/>
      <c r="AQ139" s="72"/>
      <c r="AR139" s="72"/>
      <c r="AS139" s="72"/>
      <c r="AT139" s="72"/>
      <c r="AU139" s="72"/>
      <c r="AV139" s="72"/>
      <c r="AW139" s="72"/>
      <c r="AX139" s="72"/>
      <c r="AY139" s="72"/>
      <c r="AZ139" s="72"/>
      <c r="BA139" s="72"/>
      <c r="BB139" s="72"/>
      <c r="BC139" s="72"/>
      <c r="BD139" s="72"/>
      <c r="BE139" s="72"/>
      <c r="BF139" s="72"/>
      <c r="BG139" s="72"/>
      <c r="BH139" s="72"/>
      <c r="BI139" s="72"/>
      <c r="BJ139" s="72"/>
      <c r="BK139" s="72"/>
      <c r="BL139" s="72"/>
      <c r="BM139" s="72"/>
      <c r="BN139" s="72"/>
      <c r="BO139" s="72"/>
      <c r="BP139" s="72"/>
      <c r="BQ139" s="72"/>
      <c r="BR139" s="72"/>
      <c r="BS139" s="72"/>
      <c r="BT139" s="72"/>
      <c r="BU139" s="72"/>
      <c r="BV139" s="72"/>
      <c r="BW139" s="72"/>
    </row>
    <row r="140" spans="1:75" ht="14.25" customHeight="1" x14ac:dyDescent="0.15">
      <c r="A140" s="74"/>
      <c r="B140" s="108" t="s">
        <v>570</v>
      </c>
      <c r="C140" s="108">
        <v>44441</v>
      </c>
      <c r="D140" s="110"/>
      <c r="E140" s="95">
        <f ca="1">IF(DATEDIF(C140,M$2,"m")&lt;1,"",IF(C140=0,"",IF(EDATE(C140,12)&lt;IF($D140&gt;0,$D140-1,M$2),EDATE(C140,DATEDIF(C140,IF($D140&gt;0,$D140-1,M$2+1),"y")*12),EDATE(C140,DATEDIF(C140,IF($D140&gt;0,$D140-1,M$2+1),"m")))))</f>
        <v>45902</v>
      </c>
      <c r="F140" s="93">
        <f ca="1">IF(E140="",0,IF(EDATE(C140,12)&lt;=E140,15+IF((YEAR(E140)-YEAR($C140))&gt;20,10,INT((YEAR(E140)-YEAR($C140)-1)/2)),0))</f>
        <v>16</v>
      </c>
      <c r="G140" s="112">
        <f ca="1">IF(E140="",0,IF(E140&gt;=EDATE(C140,12),IF(E140&lt;EDATE(C140,24),IF(C140&lt;SET!$J$20,0,MIN(DATEDIF(C140,E140,"m"),11)),0),IF(D140&gt;C140,IF(E140&lt;=EDATE(C140,12),MIN(DATEDIF(C140,D140+1,"m"),11),0),MIN(DATEDIF(C140,E140,"m"),11))))</f>
        <v>0</v>
      </c>
      <c r="H140" s="114">
        <v>7</v>
      </c>
      <c r="I140" s="99">
        <f>COUNTIF(P140:BW140,SET!$C$15)*SET!$C$16+COUNTIF(P140:BW140,SET!$D$15)*SET!$D$16+COUNTIF(P140:BW140,SET!E$15)*SET!$E$16+COUNTIF(P140:BW140,SET!$F$15)*SET!$F$16+COUNTIF(P140:BW140,SET!$G$15)*SET!$G$16+COUNTIF(P140:BW140,SET!$H$15)*SET!$H$16+COUNTIF(P140:BW140,SET!$I$15)*SET!$I$16+COUNTIF(P140:BW140,)*SET!$K$16+COUNTIF(P140:BW140,SET!$M$15)*SET!$M$16</f>
        <v>9</v>
      </c>
      <c r="J140" s="97">
        <f ca="1">F140+G140+H140-I140</f>
        <v>14</v>
      </c>
      <c r="K140" s="100">
        <f ca="1">IF(E140="","",IF(AND(D140&gt;C140,EDATE(IF(EDATE(C140,12)&lt;D140,C140,E140),12)&gt;D140),"퇴직정산",IF((E140-C140)&gt;=365,EDATE(E140,12),EDATE(C140,24))))</f>
        <v>46267</v>
      </c>
      <c r="L140" s="101">
        <f ca="1">IF(K140="퇴직정산",J140,IF((M$2-C140)&lt;365,"미확정",IF(M140="유예","유예",J140-M140)))</f>
        <v>9</v>
      </c>
      <c r="M140" s="103">
        <f ca="1">IF(C140=0,0,IF(K140="퇴직정산",0,IF(J140&lt;=0,0,IF(EDATE(C140,3)&gt;M$2,"유예",IF(SET!$J$3="없음",0,IF(SET!$J$3="전부",IF(E140&gt;=DATE(YEAR(SET!$I$11),MONTH(SET!$J$11),DAY(SET!$L$11)),MAX(0,F140-IF(I140&lt;(G140+H140),0,(I140-(G140+H140)))),0),IF(E140&gt;=DATE(YEAR(SET!$I$11),MONTH(SET!$J$11),DAY(SET!$L$11)),MAX(0,MIN(F140,SET!$L$3)-IF(I140&lt;(G140+H140),0,(I140-(G140+H140)))),0)))))))</f>
        <v>5</v>
      </c>
      <c r="N140" s="105">
        <f ca="1">IF(D140=0,IF(M140&gt;0,IF((E140-C140)&gt;=365,EDATE(E140,6),EDATE(K140,-6)),""),"")</f>
        <v>46083</v>
      </c>
      <c r="O140" s="106">
        <f ca="1">IF(D140=0,IF(M140&gt;0,IF((E140-C140)&gt;=365,EDATE(E140,10),EDATE(K140,-2)),""),"")</f>
        <v>46205</v>
      </c>
      <c r="P140" s="23" t="s">
        <v>24</v>
      </c>
      <c r="Q140" s="23" t="s">
        <v>24</v>
      </c>
      <c r="R140" s="23" t="s">
        <v>24</v>
      </c>
      <c r="S140" s="23" t="s">
        <v>24</v>
      </c>
      <c r="T140" s="23" t="s">
        <v>24</v>
      </c>
      <c r="U140" s="23" t="s">
        <v>24</v>
      </c>
      <c r="V140" s="23" t="s">
        <v>24</v>
      </c>
      <c r="W140" s="23" t="s">
        <v>24</v>
      </c>
      <c r="X140" s="23" t="s">
        <v>24</v>
      </c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  <c r="BK140" s="23"/>
      <c r="BL140" s="23"/>
      <c r="BM140" s="23"/>
      <c r="BN140" s="23"/>
      <c r="BO140" s="23"/>
      <c r="BP140" s="23"/>
      <c r="BQ140" s="23"/>
      <c r="BR140" s="23"/>
      <c r="BS140" s="23"/>
      <c r="BT140" s="23"/>
      <c r="BU140" s="23"/>
      <c r="BV140" s="23"/>
      <c r="BW140" s="23"/>
    </row>
    <row r="141" spans="1:75" ht="14.25" customHeight="1" thickBot="1" x14ac:dyDescent="0.2">
      <c r="A141" s="74"/>
      <c r="B141" s="109"/>
      <c r="C141" s="109"/>
      <c r="D141" s="111"/>
      <c r="E141" s="96"/>
      <c r="F141" s="94"/>
      <c r="G141" s="113"/>
      <c r="H141" s="115"/>
      <c r="I141" s="99"/>
      <c r="J141" s="98"/>
      <c r="K141" s="100"/>
      <c r="L141" s="102"/>
      <c r="M141" s="104"/>
      <c r="N141" s="105"/>
      <c r="O141" s="107"/>
      <c r="P141" s="72">
        <v>45905</v>
      </c>
      <c r="Q141" s="72">
        <v>45906</v>
      </c>
      <c r="R141" s="72">
        <v>45966</v>
      </c>
      <c r="S141" s="72">
        <v>46026</v>
      </c>
      <c r="T141" s="72">
        <v>46103</v>
      </c>
      <c r="U141" s="72">
        <v>46136</v>
      </c>
      <c r="V141" s="72">
        <v>46139</v>
      </c>
      <c r="W141" s="72">
        <v>46140</v>
      </c>
      <c r="X141" s="72">
        <v>46141</v>
      </c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  <c r="AP141" s="72"/>
      <c r="AQ141" s="72"/>
      <c r="AR141" s="72"/>
      <c r="AS141" s="72"/>
      <c r="AT141" s="72"/>
      <c r="AU141" s="72"/>
      <c r="AV141" s="72"/>
      <c r="AW141" s="72"/>
      <c r="AX141" s="72"/>
      <c r="AY141" s="72"/>
      <c r="AZ141" s="72"/>
      <c r="BA141" s="72"/>
      <c r="BB141" s="72"/>
      <c r="BC141" s="72"/>
      <c r="BD141" s="72"/>
      <c r="BE141" s="72"/>
      <c r="BF141" s="72"/>
      <c r="BG141" s="72"/>
      <c r="BH141" s="72"/>
      <c r="BI141" s="72"/>
      <c r="BJ141" s="72"/>
      <c r="BK141" s="72"/>
      <c r="BL141" s="72"/>
      <c r="BM141" s="72"/>
      <c r="BN141" s="72"/>
      <c r="BO141" s="72"/>
      <c r="BP141" s="72"/>
      <c r="BQ141" s="72"/>
      <c r="BR141" s="72"/>
      <c r="BS141" s="72"/>
      <c r="BT141" s="72"/>
      <c r="BU141" s="72"/>
      <c r="BV141" s="72"/>
      <c r="BW141" s="72"/>
    </row>
    <row r="142" spans="1:75" ht="14.25" customHeight="1" x14ac:dyDescent="0.15">
      <c r="A142" s="74"/>
      <c r="B142" s="108" t="s">
        <v>323</v>
      </c>
      <c r="C142" s="118">
        <v>44417</v>
      </c>
      <c r="D142" s="110"/>
      <c r="E142" s="95">
        <f ca="1">IF(DATEDIF(C142,M$2,"m")&lt;1,"",IF(C142=0,"",IF(EDATE(C142,12)&lt;IF($D142&gt;0,$D142-1,M$2),EDATE(C142,DATEDIF(C142,IF($D142&gt;0,$D142-1,M$2+1),"y")*12),EDATE(C142,DATEDIF(C142,IF($D142&gt;0,$D142-1,M$2+1),"m")))))</f>
        <v>45878</v>
      </c>
      <c r="F142" s="93">
        <f ca="1">IF(E142="",0,IF(EDATE(C142,12)&lt;=E142,15+IF((YEAR(E142)-YEAR($C142))&gt;20,10,INT((YEAR(E142)-YEAR($C142)-1)/2)),0))</f>
        <v>16</v>
      </c>
      <c r="G142" s="112">
        <f ca="1">IF(E142="",0,IF(E142&gt;=EDATE(C142,12),IF(E142&lt;EDATE(C142,24),IF(C142&lt;SET!$J$20,0,MIN(DATEDIF(C142,E142,"m"),11)),0),IF(D142&gt;C142,IF(E142&lt;=EDATE(C142,12),MIN(DATEDIF(C142,D142+1,"m"),11),0),MIN(DATEDIF(C142,E142,"m"),11))))</f>
        <v>0</v>
      </c>
      <c r="H142" s="114">
        <v>12</v>
      </c>
      <c r="I142" s="99">
        <f>COUNTIF(P142:BW142,SET!$C$15)*SET!$C$16+COUNTIF(P142:BW142,SET!$D$15)*SET!$D$16+COUNTIF(P142:BW142,SET!E$15)*SET!$E$16+COUNTIF(P142:BW142,SET!$F$15)*SET!$F$16+COUNTIF(P142:BW142,SET!$G$15)*SET!$G$16+COUNTIF(P142:BW142,SET!$H$15)*SET!$H$16+COUNTIF(P142:BW142,SET!$I$15)*SET!$I$16+COUNTIF(P142:BW142,)*SET!$K$16+COUNTIF(P142:BW142,SET!$M$15)*SET!$M$16</f>
        <v>9</v>
      </c>
      <c r="J142" s="97">
        <f ca="1">F142+G142+H142-I142</f>
        <v>19</v>
      </c>
      <c r="K142" s="100">
        <f ca="1">IF(E142="","",IF(AND(D142&gt;C142,EDATE(IF(EDATE(C142,12)&lt;D142,C142,E142),12)&gt;D142),"퇴직정산",IF((E142-C142)&gt;=365,EDATE(E142,12),EDATE(C142,24))))</f>
        <v>46243</v>
      </c>
      <c r="L142" s="101">
        <f ca="1">IF(K142="퇴직정산",J142,IF((M$2-C142)&lt;365,"미확정",IF(M142="유예","유예",J142-M142)))</f>
        <v>12</v>
      </c>
      <c r="M142" s="103">
        <f ca="1">IF(C142=0,0,IF(K142="퇴직정산",0,IF(J142&lt;=0,0,IF(EDATE(C142,3)&gt;M$2,"유예",IF(SET!$J$3="없음",0,IF(SET!$J$3="전부",IF(E142&gt;=DATE(YEAR(SET!$I$11),MONTH(SET!$J$11),DAY(SET!$L$11)),MAX(0,F142-IF(I142&lt;(G142+H142),0,(I142-(G142+H142)))),0),IF(E142&gt;=DATE(YEAR(SET!$I$11),MONTH(SET!$J$11),DAY(SET!$L$11)),MAX(0,MIN(F142,SET!$L$3)-IF(I142&lt;(G142+H142),0,(I142-(G142+H142)))),0)))))))</f>
        <v>7</v>
      </c>
      <c r="N142" s="105">
        <f ca="1">IF(D142=0,IF(M142&gt;0,IF((E142-C142)&gt;=365,EDATE(E142,6),EDATE(K142,-6)),""),"")</f>
        <v>46062</v>
      </c>
      <c r="O142" s="106">
        <f ca="1">IF(D142=0,IF(M142&gt;0,IF((E142-C142)&gt;=365,EDATE(E142,10),EDATE(K142,-2)),""),"")</f>
        <v>46182</v>
      </c>
      <c r="P142" s="23" t="s">
        <v>24</v>
      </c>
      <c r="Q142" s="23" t="s">
        <v>24</v>
      </c>
      <c r="R142" s="23" t="s">
        <v>24</v>
      </c>
      <c r="S142" s="23" t="s">
        <v>24</v>
      </c>
      <c r="T142" s="23" t="s">
        <v>24</v>
      </c>
      <c r="U142" s="23" t="s">
        <v>24</v>
      </c>
      <c r="V142" s="23" t="s">
        <v>24</v>
      </c>
      <c r="W142" s="23" t="s">
        <v>24</v>
      </c>
      <c r="X142" s="23" t="s">
        <v>24</v>
      </c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3"/>
      <c r="BK142" s="23"/>
      <c r="BL142" s="23"/>
      <c r="BM142" s="23"/>
      <c r="BN142" s="23"/>
      <c r="BO142" s="23"/>
      <c r="BP142" s="23"/>
      <c r="BQ142" s="23"/>
      <c r="BR142" s="23"/>
      <c r="BS142" s="23"/>
      <c r="BT142" s="23"/>
      <c r="BU142" s="23"/>
      <c r="BV142" s="23"/>
      <c r="BW142" s="23"/>
    </row>
    <row r="143" spans="1:75" ht="14.25" customHeight="1" thickBot="1" x14ac:dyDescent="0.2">
      <c r="A143" s="74"/>
      <c r="B143" s="109"/>
      <c r="C143" s="119"/>
      <c r="D143" s="111"/>
      <c r="E143" s="96"/>
      <c r="F143" s="94"/>
      <c r="G143" s="113"/>
      <c r="H143" s="115"/>
      <c r="I143" s="99"/>
      <c r="J143" s="98"/>
      <c r="K143" s="100"/>
      <c r="L143" s="102"/>
      <c r="M143" s="104"/>
      <c r="N143" s="105"/>
      <c r="O143" s="107"/>
      <c r="P143" s="72">
        <v>45850</v>
      </c>
      <c r="Q143" s="72">
        <v>45851</v>
      </c>
      <c r="R143" s="72">
        <v>45852</v>
      </c>
      <c r="S143" s="72">
        <v>45912</v>
      </c>
      <c r="T143" s="72">
        <v>45913</v>
      </c>
      <c r="U143" s="72">
        <v>45923</v>
      </c>
      <c r="V143" s="72" t="s">
        <v>592</v>
      </c>
      <c r="W143" s="72" t="s">
        <v>766</v>
      </c>
      <c r="X143" s="72" t="s">
        <v>774</v>
      </c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  <c r="AP143" s="72"/>
      <c r="AQ143" s="72"/>
      <c r="AR143" s="72"/>
      <c r="AS143" s="72"/>
      <c r="AT143" s="72"/>
      <c r="AU143" s="72"/>
      <c r="AV143" s="72"/>
      <c r="AW143" s="72"/>
      <c r="AX143" s="72"/>
      <c r="AY143" s="72"/>
      <c r="AZ143" s="72"/>
      <c r="BA143" s="72"/>
      <c r="BB143" s="72"/>
      <c r="BC143" s="72"/>
      <c r="BD143" s="72"/>
      <c r="BE143" s="72"/>
      <c r="BF143" s="72"/>
      <c r="BG143" s="72"/>
      <c r="BH143" s="72"/>
      <c r="BI143" s="72"/>
      <c r="BJ143" s="72"/>
      <c r="BK143" s="72"/>
      <c r="BL143" s="72"/>
      <c r="BM143" s="72"/>
      <c r="BN143" s="72"/>
      <c r="BO143" s="72"/>
      <c r="BP143" s="72"/>
      <c r="BQ143" s="72"/>
      <c r="BR143" s="72"/>
      <c r="BS143" s="72"/>
      <c r="BT143" s="72"/>
      <c r="BU143" s="72"/>
      <c r="BV143" s="72"/>
      <c r="BW143" s="72"/>
    </row>
    <row r="144" spans="1:75" ht="14.25" customHeight="1" x14ac:dyDescent="0.15">
      <c r="A144" s="74"/>
      <c r="B144" s="108" t="s">
        <v>286</v>
      </c>
      <c r="C144" s="108">
        <v>43759</v>
      </c>
      <c r="D144" s="110"/>
      <c r="E144" s="95">
        <f ca="1">IF(DATEDIF(C144,M$2,"m")&lt;1,"",IF(C144=0,"",IF(EDATE(C144,12)&lt;IF($D144&gt;0,$D144-1,M$2),EDATE(C144,DATEDIF(C144,IF($D144&gt;0,$D144-1,M$2+1),"y")*12),EDATE(C144,DATEDIF(C144,IF($D144&gt;0,$D144-1,M$2+1),"m")))))</f>
        <v>45951</v>
      </c>
      <c r="F144" s="93">
        <f ca="1">IF(E144="",0,IF(EDATE(C144,12)&lt;=E144,15+IF((YEAR(E144)-YEAR($C144))&gt;20,10,INT((YEAR(E144)-YEAR($C144)-1)/2)),0))</f>
        <v>17</v>
      </c>
      <c r="G144" s="112">
        <f ca="1">IF(E144="",0,IF(E144&gt;=EDATE(C144,12),IF(E144&lt;EDATE(C144,24),IF(C144&lt;SET!$J$20,0,MIN(DATEDIF(C144,E144,"m"),11)),0),IF(D144&gt;C144,IF(E144&lt;=EDATE(C144,12),MIN(DATEDIF(C144,D144+1,"m"),11),0),MIN(DATEDIF(C144,E144,"m"),11))))</f>
        <v>0</v>
      </c>
      <c r="H144" s="114">
        <v>3</v>
      </c>
      <c r="I144" s="99">
        <f>COUNTIF(P144:BW144,SET!$C$15)*SET!$C$16+COUNTIF(P144:BW144,SET!$D$15)*SET!$D$16+COUNTIF(P144:BW144,SET!E$15)*SET!$E$16+COUNTIF(P144:BW144,SET!$F$15)*SET!$F$16+COUNTIF(P144:BW144,SET!$G$15)*SET!$G$16+COUNTIF(P144:BW144,SET!$H$15)*SET!$H$16+COUNTIF(P144:BW144,SET!$I$15)*SET!$I$16+COUNTIF(P144:BW144,)*SET!$K$16+COUNTIF(P144:BW144,SET!$M$15)*SET!$M$16</f>
        <v>3</v>
      </c>
      <c r="J144" s="97">
        <f ca="1">F144+G144+H144-I144</f>
        <v>17</v>
      </c>
      <c r="K144" s="100">
        <f ca="1">IF(E144="","",IF(AND(D144&gt;C144,EDATE(IF(EDATE(C144,12)&lt;D144,C144,E144),12)&gt;D144),"퇴직정산",IF((E144-C144)&gt;=365,EDATE(E144,12),EDATE(C144,24))))</f>
        <v>46316</v>
      </c>
      <c r="L144" s="101">
        <f ca="1">IF(K144="퇴직정산",J144,IF((M$2-C144)&lt;365,"미확정",IF(M144="유예","유예",J144-M144)))</f>
        <v>10</v>
      </c>
      <c r="M144" s="103">
        <f ca="1">IF(C144=0,0,IF(K144="퇴직정산",0,IF(J144&lt;=0,0,IF(EDATE(C144,3)&gt;M$2,"유예",IF(SET!$J$3="없음",0,IF(SET!$J$3="전부",IF(E144&gt;=DATE(YEAR(SET!$I$11),MONTH(SET!$J$11),DAY(SET!$L$11)),MAX(0,F144-IF(I144&lt;(G144+H144),0,(I144-(G144+H144)))),0),IF(E144&gt;=DATE(YEAR(SET!$I$11),MONTH(SET!$J$11),DAY(SET!$L$11)),MAX(0,MIN(F144,SET!$L$3)-IF(I144&lt;(G144+H144),0,(I144-(G144+H144)))),0)))))))</f>
        <v>7</v>
      </c>
      <c r="N144" s="105">
        <f ca="1">IF(D144=0,IF(M144&gt;0,IF((E144-C144)&gt;=365,EDATE(E144,6),EDATE(K144,-6)),""),"")</f>
        <v>46133</v>
      </c>
      <c r="O144" s="106">
        <f ca="1">IF(D144=0,IF(M144&gt;0,IF((E144-C144)&gt;=365,EDATE(E144,10),EDATE(K144,-2)),""),"")</f>
        <v>46255</v>
      </c>
      <c r="P144" s="23" t="s">
        <v>24</v>
      </c>
      <c r="Q144" s="23" t="s">
        <v>24</v>
      </c>
      <c r="R144" s="23" t="s">
        <v>24</v>
      </c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/>
      <c r="BP144" s="23"/>
      <c r="BQ144" s="23"/>
      <c r="BR144" s="23"/>
      <c r="BS144" s="23"/>
      <c r="BT144" s="23"/>
      <c r="BU144" s="23"/>
      <c r="BV144" s="23"/>
      <c r="BW144" s="23"/>
    </row>
    <row r="145" spans="1:75" ht="14.25" customHeight="1" thickBot="1" x14ac:dyDescent="0.2">
      <c r="A145" s="74"/>
      <c r="B145" s="109"/>
      <c r="C145" s="109"/>
      <c r="D145" s="111"/>
      <c r="E145" s="96"/>
      <c r="F145" s="94"/>
      <c r="G145" s="113"/>
      <c r="H145" s="115"/>
      <c r="I145" s="99"/>
      <c r="J145" s="98"/>
      <c r="K145" s="100"/>
      <c r="L145" s="102"/>
      <c r="M145" s="104"/>
      <c r="N145" s="105"/>
      <c r="O145" s="107"/>
      <c r="P145" s="72" t="s">
        <v>649</v>
      </c>
      <c r="Q145" s="72" t="s">
        <v>704</v>
      </c>
      <c r="R145" s="72" t="s">
        <v>677</v>
      </c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  <c r="AP145" s="72"/>
      <c r="AQ145" s="72"/>
      <c r="AR145" s="72"/>
      <c r="AS145" s="72"/>
      <c r="AT145" s="72"/>
      <c r="AU145" s="72"/>
      <c r="AV145" s="72"/>
      <c r="AW145" s="72"/>
      <c r="AX145" s="72"/>
      <c r="AY145" s="72"/>
      <c r="AZ145" s="72"/>
      <c r="BA145" s="72"/>
      <c r="BB145" s="72"/>
      <c r="BC145" s="72"/>
      <c r="BD145" s="72"/>
      <c r="BE145" s="72"/>
      <c r="BF145" s="72"/>
      <c r="BG145" s="72"/>
      <c r="BH145" s="72"/>
      <c r="BI145" s="72"/>
      <c r="BJ145" s="72"/>
      <c r="BK145" s="72"/>
      <c r="BL145" s="72"/>
      <c r="BM145" s="72"/>
      <c r="BN145" s="72"/>
      <c r="BO145" s="72"/>
      <c r="BP145" s="72"/>
      <c r="BQ145" s="72"/>
      <c r="BR145" s="72"/>
      <c r="BS145" s="72"/>
      <c r="BT145" s="72"/>
      <c r="BU145" s="72"/>
      <c r="BV145" s="72"/>
      <c r="BW145" s="72"/>
    </row>
    <row r="146" spans="1:75" ht="14.25" customHeight="1" x14ac:dyDescent="0.15">
      <c r="A146" s="74"/>
      <c r="B146" s="108" t="s">
        <v>455</v>
      </c>
      <c r="C146" s="108">
        <v>45824</v>
      </c>
      <c r="D146" s="110"/>
      <c r="E146" s="95">
        <f ca="1">IF(DATEDIF(C146,M$2,"m")&lt;1,"",IF(C146=0,"",IF(EDATE(C146,12)&lt;IF($D146&gt;0,$D146-1,M$2),EDATE(C146,DATEDIF(C146,IF($D146&gt;0,$D146-1,M$2+1),"y")*12),EDATE(C146,DATEDIF(C146,IF($D146&gt;0,$D146-1,M$2+1),"m")))))</f>
        <v>46158</v>
      </c>
      <c r="F146" s="93">
        <f ca="1">IF(E146="",0,IF(EDATE(C146,12)&lt;=E146,15+IF((YEAR(E146)-YEAR($C146))&gt;20,10,INT((YEAR(E146)-YEAR($C146)-1)/2)),0))</f>
        <v>0</v>
      </c>
      <c r="G146" s="112">
        <f ca="1">IF(E146="",0,IF(E146&gt;=EDATE(C146,12),IF(E146&lt;EDATE(C146,24),IF(C146&lt;SET!$J$20,0,MIN(DATEDIF(C146,E146,"m"),11)),0),IF(D146&gt;C146,IF(E146&lt;=EDATE(C146,12),MIN(DATEDIF(C146,D146+1,"m"),11),0),MIN(DATEDIF(C146,E146,"m"),11))))</f>
        <v>11</v>
      </c>
      <c r="H146" s="114"/>
      <c r="I146" s="99">
        <f>COUNTIF(P146:BW146,SET!$C$15)*SET!$C$16+COUNTIF(P146:BW146,SET!$D$15)*SET!$D$16+COUNTIF(P146:BW146,SET!E$15)*SET!$E$16+COUNTIF(P146:BW146,SET!$F$15)*SET!$F$16+COUNTIF(P146:BW146,SET!$G$15)*SET!$G$16+COUNTIF(P146:BW146,SET!$H$15)*SET!$H$16+COUNTIF(P146:BW146,SET!$I$15)*SET!$I$16+COUNTIF(P146:BW146,)*SET!$K$16+COUNTIF(P146:BW146,SET!$M$15)*SET!$M$16</f>
        <v>7</v>
      </c>
      <c r="J146" s="97">
        <f ca="1">F146+G146+H146-I146</f>
        <v>4</v>
      </c>
      <c r="K146" s="100">
        <f ca="1">IF(E146="","",IF(AND(D146&gt;C146,EDATE(IF(EDATE(C146,12)&lt;D146,C146,E146),12)&gt;D146),"퇴직정산",IF((E146-C146)&gt;=365,EDATE(E146,12),EDATE(C146,24))))</f>
        <v>46554</v>
      </c>
      <c r="L146" s="101" t="str">
        <f ca="1">IF(K146="퇴직정산",J146,IF((M$2-C146)&lt;365,"미확정",IF(M146="유예","유예",J146-M146)))</f>
        <v>미확정</v>
      </c>
      <c r="M146" s="103">
        <f ca="1">IF(C146=0,0,IF(K146="퇴직정산",0,IF(J146&lt;=0,0,IF(EDATE(C146,3)&gt;M$2,"유예",IF(SET!$J$3="없음",0,IF(SET!$J$3="전부",IF(E146&gt;=DATE(YEAR(SET!$I$11),MONTH(SET!$J$11),DAY(SET!$L$11)),MAX(0,F146-IF(I146&lt;(G146+H146),0,(I146-(G146+H146)))),0),IF(E146&gt;=DATE(YEAR(SET!$I$11),MONTH(SET!$J$11),DAY(SET!$L$11)),MAX(0,MIN(F146,SET!$L$3)-IF(I146&lt;(G146+H146),0,(I146-(G146+H146)))),0)))))))</f>
        <v>0</v>
      </c>
      <c r="N146" s="105" t="str">
        <f ca="1">IF(D146=0,IF(M146&gt;0,IF((E146-C146)&gt;=365,EDATE(E146,6),EDATE(K146,-6)),""),"")</f>
        <v/>
      </c>
      <c r="O146" s="106" t="str">
        <f ca="1">IF(D146=0,IF(M146&gt;0,IF((E146-C146)&gt;=365,EDATE(E146,10),EDATE(K146,-2)),""),"")</f>
        <v/>
      </c>
      <c r="P146" s="23" t="s">
        <v>24</v>
      </c>
      <c r="Q146" s="23" t="s">
        <v>24</v>
      </c>
      <c r="R146" s="23" t="s">
        <v>24</v>
      </c>
      <c r="S146" s="23" t="s">
        <v>24</v>
      </c>
      <c r="T146" s="23" t="s">
        <v>24</v>
      </c>
      <c r="U146" s="23" t="s">
        <v>24</v>
      </c>
      <c r="V146" s="23" t="s">
        <v>24</v>
      </c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3"/>
      <c r="BK146" s="23"/>
      <c r="BL146" s="23"/>
      <c r="BM146" s="23"/>
      <c r="BN146" s="23"/>
      <c r="BO146" s="23"/>
      <c r="BP146" s="23"/>
      <c r="BQ146" s="23"/>
      <c r="BR146" s="23"/>
      <c r="BS146" s="23"/>
      <c r="BT146" s="23"/>
      <c r="BU146" s="23"/>
      <c r="BV146" s="23"/>
      <c r="BW146" s="23"/>
    </row>
    <row r="147" spans="1:75" ht="14.25" customHeight="1" thickBot="1" x14ac:dyDescent="0.2">
      <c r="A147" s="74"/>
      <c r="B147" s="109"/>
      <c r="C147" s="109"/>
      <c r="D147" s="111"/>
      <c r="E147" s="96"/>
      <c r="F147" s="94"/>
      <c r="G147" s="113"/>
      <c r="H147" s="115"/>
      <c r="I147" s="99"/>
      <c r="J147" s="98"/>
      <c r="K147" s="100"/>
      <c r="L147" s="102"/>
      <c r="M147" s="104"/>
      <c r="N147" s="105"/>
      <c r="O147" s="107"/>
      <c r="P147" s="72">
        <v>45842</v>
      </c>
      <c r="Q147" s="72">
        <v>45979</v>
      </c>
      <c r="R147" s="72" t="s">
        <v>587</v>
      </c>
      <c r="S147" s="72" t="s">
        <v>572</v>
      </c>
      <c r="T147" s="72" t="s">
        <v>739</v>
      </c>
      <c r="U147" s="72">
        <v>46116</v>
      </c>
      <c r="V147" s="72">
        <v>46117</v>
      </c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P147" s="72"/>
      <c r="AQ147" s="72"/>
      <c r="AR147" s="72"/>
      <c r="AS147" s="72"/>
      <c r="AT147" s="72"/>
      <c r="AU147" s="72"/>
      <c r="AV147" s="72"/>
      <c r="AW147" s="72"/>
      <c r="AX147" s="72"/>
      <c r="AY147" s="72"/>
      <c r="AZ147" s="72"/>
      <c r="BA147" s="72"/>
      <c r="BB147" s="72"/>
      <c r="BC147" s="72"/>
      <c r="BD147" s="72"/>
      <c r="BE147" s="72"/>
      <c r="BF147" s="72"/>
      <c r="BG147" s="72"/>
      <c r="BH147" s="72"/>
      <c r="BI147" s="72"/>
      <c r="BJ147" s="72"/>
      <c r="BK147" s="72"/>
      <c r="BL147" s="72"/>
      <c r="BM147" s="72"/>
      <c r="BN147" s="72"/>
      <c r="BO147" s="72"/>
      <c r="BP147" s="72"/>
      <c r="BQ147" s="72"/>
      <c r="BR147" s="72"/>
      <c r="BS147" s="72"/>
      <c r="BT147" s="72"/>
      <c r="BU147" s="72"/>
      <c r="BV147" s="72"/>
      <c r="BW147" s="72"/>
    </row>
    <row r="148" spans="1:75" ht="14.25" customHeight="1" x14ac:dyDescent="0.15">
      <c r="A148" s="74"/>
      <c r="B148" s="108" t="s">
        <v>520</v>
      </c>
      <c r="C148" s="108">
        <v>45957</v>
      </c>
      <c r="D148" s="110"/>
      <c r="E148" s="95">
        <f ca="1">IF(DATEDIF(C148,M$2,"m")&lt;1,"",IF(C148=0,"",IF(EDATE(C148,12)&lt;IF($D148&gt;0,$D148-1,M$2),EDATE(C148,DATEDIF(C148,IF($D148&gt;0,$D148-1,M$2+1),"y")*12),EDATE(C148,DATEDIF(C148,IF($D148&gt;0,$D148-1,M$2+1),"m")))))</f>
        <v>46139</v>
      </c>
      <c r="F148" s="93">
        <f ca="1">IF(E148="",0,IF(EDATE(C148,12)&lt;=E148,15+IF((YEAR(E148)-YEAR($C148))&gt;20,10,INT((YEAR(E148)-YEAR($C148)-1)/2)),0))</f>
        <v>0</v>
      </c>
      <c r="G148" s="112">
        <f ca="1">IF(E148="",0,IF(E148&gt;=EDATE(C148,12),IF(E148&lt;EDATE(C148,24),IF(C148&lt;SET!$J$20,0,MIN(DATEDIF(C148,E148,"m"),11)),0),IF(D148&gt;C148,IF(E148&lt;=EDATE(C148,12),MIN(DATEDIF(C148,D148+1,"m"),11),0),MIN(DATEDIF(C148,E148,"m"),11))))</f>
        <v>6</v>
      </c>
      <c r="H148" s="114"/>
      <c r="I148" s="99">
        <f>COUNTIF(P148:BW148,SET!$C$15)*SET!$C$16+COUNTIF(P148:BW148,SET!$D$15)*SET!$D$16+COUNTIF(P148:BW148,SET!E$15)*SET!$E$16+COUNTIF(P148:BW148,SET!$F$15)*SET!$F$16+COUNTIF(P148:BW148,SET!$G$15)*SET!$G$16+COUNTIF(P148:BW148,SET!$H$15)*SET!$H$16+COUNTIF(P148:BW148,SET!$I$15)*SET!$I$16+COUNTIF(P148:BW148,)*SET!$K$16+COUNTIF(P148:BW148,SET!$M$15)*SET!$M$16</f>
        <v>1</v>
      </c>
      <c r="J148" s="97">
        <f ca="1">F148+G148+H148-I148</f>
        <v>5</v>
      </c>
      <c r="K148" s="100">
        <f ca="1">IF(E148="","",IF(AND(D148&gt;C148,EDATE(IF(EDATE(C148,12)&lt;D148,C148,E148),12)&gt;D148),"퇴직정산",IF((E148-C148)&gt;=365,EDATE(E148,12),EDATE(C148,24))))</f>
        <v>46687</v>
      </c>
      <c r="L148" s="101" t="str">
        <f ca="1">IF(K148="퇴직정산",J148,IF((M$2-C148)&lt;365,"미확정",IF(M148="유예","유예",J148-M148)))</f>
        <v>미확정</v>
      </c>
      <c r="M148" s="103">
        <f ca="1">IF(C148=0,0,IF(K148="퇴직정산",0,IF(J148&lt;=0,0,IF(EDATE(C148,3)&gt;M$2,"유예",IF(SET!$J$3="없음",0,IF(SET!$J$3="전부",IF(E148&gt;=DATE(YEAR(SET!$I$11),MONTH(SET!$J$11),DAY(SET!$L$11)),MAX(0,F148-IF(I148&lt;(G148+H148),0,(I148-(G148+H148)))),0),IF(E148&gt;=DATE(YEAR(SET!$I$11),MONTH(SET!$J$11),DAY(SET!$L$11)),MAX(0,MIN(F148,SET!$L$3)-IF(I148&lt;(G148+H148),0,(I148-(G148+H148)))),0)))))))</f>
        <v>0</v>
      </c>
      <c r="N148" s="105" t="str">
        <f ca="1">IF(D148=0,IF(M148&gt;0,IF((E148-C148)&gt;=365,EDATE(E148,6),EDATE(K148,-6)),""),"")</f>
        <v/>
      </c>
      <c r="O148" s="106" t="str">
        <f ca="1">IF(D148=0,IF(M148&gt;0,IF((E148-C148)&gt;=365,EDATE(E148,10),EDATE(K148,-2)),""),"")</f>
        <v/>
      </c>
      <c r="P148" s="23" t="s">
        <v>24</v>
      </c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3"/>
      <c r="BK148" s="23"/>
      <c r="BL148" s="23"/>
      <c r="BM148" s="23"/>
      <c r="BN148" s="23"/>
      <c r="BO148" s="23"/>
      <c r="BP148" s="23"/>
      <c r="BQ148" s="23"/>
      <c r="BR148" s="23"/>
      <c r="BS148" s="23"/>
      <c r="BT148" s="23"/>
      <c r="BU148" s="23"/>
      <c r="BV148" s="23"/>
      <c r="BW148" s="23"/>
    </row>
    <row r="149" spans="1:75" ht="14.25" customHeight="1" thickBot="1" x14ac:dyDescent="0.2">
      <c r="A149" s="74"/>
      <c r="B149" s="109"/>
      <c r="C149" s="109"/>
      <c r="D149" s="111"/>
      <c r="E149" s="96"/>
      <c r="F149" s="94"/>
      <c r="G149" s="113"/>
      <c r="H149" s="115"/>
      <c r="I149" s="99"/>
      <c r="J149" s="98"/>
      <c r="K149" s="100"/>
      <c r="L149" s="102"/>
      <c r="M149" s="104"/>
      <c r="N149" s="105"/>
      <c r="O149" s="107"/>
      <c r="P149" s="72">
        <v>45961</v>
      </c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  <c r="AP149" s="72"/>
      <c r="AQ149" s="72"/>
      <c r="AR149" s="72"/>
      <c r="AS149" s="72"/>
      <c r="AT149" s="72"/>
      <c r="AU149" s="72"/>
      <c r="AV149" s="72"/>
      <c r="AW149" s="72"/>
      <c r="AX149" s="72"/>
      <c r="AY149" s="72"/>
      <c r="AZ149" s="72"/>
      <c r="BA149" s="72"/>
      <c r="BB149" s="72"/>
      <c r="BC149" s="72"/>
      <c r="BD149" s="72"/>
      <c r="BE149" s="72"/>
      <c r="BF149" s="72"/>
      <c r="BG149" s="72"/>
      <c r="BH149" s="72"/>
      <c r="BI149" s="72"/>
      <c r="BJ149" s="72"/>
      <c r="BK149" s="72"/>
      <c r="BL149" s="72"/>
      <c r="BM149" s="72"/>
      <c r="BN149" s="72"/>
      <c r="BO149" s="72"/>
      <c r="BP149" s="72"/>
      <c r="BQ149" s="72"/>
      <c r="BR149" s="72"/>
      <c r="BS149" s="72"/>
      <c r="BT149" s="72"/>
      <c r="BU149" s="72"/>
      <c r="BV149" s="72"/>
      <c r="BW149" s="72"/>
    </row>
    <row r="150" spans="1:75" ht="14.25" customHeight="1" x14ac:dyDescent="0.15">
      <c r="A150" s="74"/>
      <c r="B150" s="108" t="s">
        <v>288</v>
      </c>
      <c r="C150" s="108">
        <v>43845</v>
      </c>
      <c r="D150" s="110"/>
      <c r="E150" s="95">
        <f ca="1">IF(DATEDIF(C150,M$2,"m")&lt;1,"",IF(C150=0,"",IF(EDATE(C150,12)&lt;IF($D150&gt;0,$D150-1,M$2),EDATE(C150,DATEDIF(C150,IF($D150&gt;0,$D150-1,M$2+1),"y")*12),EDATE(C150,DATEDIF(C150,IF($D150&gt;0,$D150-1,M$2+1),"m")))))</f>
        <v>46037</v>
      </c>
      <c r="F150" s="93">
        <f ca="1">IF(E150="",0,IF(EDATE(C150,12)&lt;=E150,15+IF((YEAR(E150)-YEAR($C150))&gt;20,10,INT((YEAR(E150)-YEAR($C150)-1)/2)),0))</f>
        <v>17</v>
      </c>
      <c r="G150" s="112">
        <f ca="1">IF(E150="",0,IF(E150&gt;=EDATE(C150,12),IF(E150&lt;EDATE(C150,24),IF(C150&lt;SET!$J$20,0,MIN(DATEDIF(C150,E150,"m"),11)),0),IF(D150&gt;C150,IF(E150&lt;=EDATE(C150,12),MIN(DATEDIF(C150,D150+1,"m"),11),0),MIN(DATEDIF(C150,E150,"m"),11))))</f>
        <v>0</v>
      </c>
      <c r="H150" s="114">
        <v>11.5</v>
      </c>
      <c r="I150" s="99">
        <f>COUNTIF(P150:BW150,SET!$C$15)*SET!$C$16+COUNTIF(P150:BW150,SET!$D$15)*SET!$D$16+COUNTIF(P150:BW150,SET!E$15)*SET!$E$16+COUNTIF(P150:BW150,SET!$F$15)*SET!$F$16+COUNTIF(P150:BW150,SET!$G$15)*SET!$G$16+COUNTIF(P150:BW150,SET!$H$15)*SET!$H$16+COUNTIF(P150:BW150,SET!$I$15)*SET!$I$16+COUNTIF(P150:BW150,)*SET!$K$16+COUNTIF(P150:BW150,SET!$M$15)*SET!$M$16</f>
        <v>7</v>
      </c>
      <c r="J150" s="97">
        <f ca="1">F150+G150+H150-I150</f>
        <v>21.5</v>
      </c>
      <c r="K150" s="100">
        <f ca="1">IF(E150="","",IF(AND(D150&gt;C150,EDATE(IF(EDATE(C150,12)&lt;D150,C150,E150),12)&gt;D150),"퇴직정산",IF((E150-C150)&gt;=365,EDATE(E150,12),EDATE(C150,24))))</f>
        <v>46402</v>
      </c>
      <c r="L150" s="101">
        <f ca="1">IF(K150="퇴직정산",J150,IF((M$2-C150)&lt;365,"미확정",IF(M150="유예","유예",J150-M150)))</f>
        <v>14.5</v>
      </c>
      <c r="M150" s="103">
        <f ca="1">IF(C150=0,0,IF(K150="퇴직정산",0,IF(J150&lt;=0,0,IF(EDATE(C150,3)&gt;M$2,"유예",IF(SET!$J$3="없음",0,IF(SET!$J$3="전부",IF(E150&gt;=DATE(YEAR(SET!$I$11),MONTH(SET!$J$11),DAY(SET!$L$11)),MAX(0,F150-IF(I150&lt;(G150+H150),0,(I150-(G150+H150)))),0),IF(E150&gt;=DATE(YEAR(SET!$I$11),MONTH(SET!$J$11),DAY(SET!$L$11)),MAX(0,MIN(F150,SET!$L$3)-IF(I150&lt;(G150+H150),0,(I150-(G150+H150)))),0)))))))</f>
        <v>7</v>
      </c>
      <c r="N150" s="105">
        <f ca="1">IF(D150=0,IF(M150&gt;0,IF((E150-C150)&gt;=365,EDATE(E150,6),EDATE(K150,-6)),""),"")</f>
        <v>46218</v>
      </c>
      <c r="O150" s="106">
        <f ca="1">IF(D150=0,IF(M150&gt;0,IF((E150-C150)&gt;=365,EDATE(E150,10),EDATE(K150,-2)),""),"")</f>
        <v>46341</v>
      </c>
      <c r="P150" s="23" t="s">
        <v>24</v>
      </c>
      <c r="Q150" s="23" t="s">
        <v>24</v>
      </c>
      <c r="R150" s="23" t="s">
        <v>24</v>
      </c>
      <c r="S150" s="23" t="s">
        <v>24</v>
      </c>
      <c r="T150" s="23" t="s">
        <v>24</v>
      </c>
      <c r="U150" s="23" t="s">
        <v>24</v>
      </c>
      <c r="V150" s="23" t="s">
        <v>24</v>
      </c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  <c r="BK150" s="23"/>
      <c r="BL150" s="23"/>
      <c r="BM150" s="23"/>
      <c r="BN150" s="23"/>
      <c r="BO150" s="23"/>
      <c r="BP150" s="23"/>
      <c r="BQ150" s="23"/>
      <c r="BR150" s="23"/>
      <c r="BS150" s="23"/>
      <c r="BT150" s="23"/>
      <c r="BU150" s="23"/>
      <c r="BV150" s="23"/>
      <c r="BW150" s="23"/>
    </row>
    <row r="151" spans="1:75" ht="14.25" customHeight="1" thickBot="1" x14ac:dyDescent="0.2">
      <c r="A151" s="74"/>
      <c r="B151" s="109"/>
      <c r="C151" s="109"/>
      <c r="D151" s="111"/>
      <c r="E151" s="96"/>
      <c r="F151" s="94"/>
      <c r="G151" s="113"/>
      <c r="H151" s="115"/>
      <c r="I151" s="99"/>
      <c r="J151" s="98"/>
      <c r="K151" s="100"/>
      <c r="L151" s="102"/>
      <c r="M151" s="104"/>
      <c r="N151" s="105"/>
      <c r="O151" s="107"/>
      <c r="P151" s="72" t="s">
        <v>604</v>
      </c>
      <c r="Q151" s="72" t="s">
        <v>630</v>
      </c>
      <c r="R151" s="72" t="s">
        <v>626</v>
      </c>
      <c r="S151" s="72" t="s">
        <v>770</v>
      </c>
      <c r="T151" s="72" t="s">
        <v>786</v>
      </c>
      <c r="U151" s="72" t="s">
        <v>774</v>
      </c>
      <c r="V151" s="72" t="s">
        <v>767</v>
      </c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  <c r="AP151" s="72"/>
      <c r="AQ151" s="72"/>
      <c r="AR151" s="72"/>
      <c r="AS151" s="72"/>
      <c r="AT151" s="72"/>
      <c r="AU151" s="72"/>
      <c r="AV151" s="72"/>
      <c r="AW151" s="72"/>
      <c r="AX151" s="72"/>
      <c r="AY151" s="72"/>
      <c r="AZ151" s="72"/>
      <c r="BA151" s="72"/>
      <c r="BB151" s="72"/>
      <c r="BC151" s="72"/>
      <c r="BD151" s="72"/>
      <c r="BE151" s="72"/>
      <c r="BF151" s="72"/>
      <c r="BG151" s="72"/>
      <c r="BH151" s="72"/>
      <c r="BI151" s="72"/>
      <c r="BJ151" s="72"/>
      <c r="BK151" s="72"/>
      <c r="BL151" s="72"/>
      <c r="BM151" s="72"/>
      <c r="BN151" s="72"/>
      <c r="BO151" s="72"/>
      <c r="BP151" s="72"/>
      <c r="BQ151" s="72"/>
      <c r="BR151" s="72"/>
      <c r="BS151" s="72"/>
      <c r="BT151" s="72"/>
      <c r="BU151" s="72"/>
      <c r="BV151" s="72"/>
      <c r="BW151" s="72"/>
    </row>
    <row r="152" spans="1:75" ht="14.25" customHeight="1" x14ac:dyDescent="0.15">
      <c r="A152" s="74"/>
      <c r="B152" s="108" t="s">
        <v>300</v>
      </c>
      <c r="C152" s="108">
        <v>44326</v>
      </c>
      <c r="D152" s="110"/>
      <c r="E152" s="95">
        <f ca="1">IF(DATEDIF(C152,M$2,"m")&lt;1,"",IF(C152=0,"",IF(EDATE(C152,12)&lt;IF($D152&gt;0,$D152-1,M$2),EDATE(C152,DATEDIF(C152,IF($D152&gt;0,$D152-1,M$2+1),"y")*12),EDATE(C152,DATEDIF(C152,IF($D152&gt;0,$D152-1,M$2+1),"m")))))</f>
        <v>46152</v>
      </c>
      <c r="F152" s="93">
        <f ca="1">IF(E152="",0,IF(EDATE(C152,12)&lt;=E152,15+IF((YEAR(E152)-YEAR($C152))&gt;20,10,INT((YEAR(E152)-YEAR($C152)-1)/2)),0))</f>
        <v>17</v>
      </c>
      <c r="G152" s="112">
        <f ca="1">IF(E152="",0,IF(E152&gt;=EDATE(C152,12),IF(E152&lt;EDATE(C152,24),IF(C152&lt;SET!$J$20,0,MIN(DATEDIF(C152,E152,"m"),11)),0),IF(D152&gt;C152,IF(E152&lt;=EDATE(C152,12),MIN(DATEDIF(C152,D152+1,"m"),11),0),MIN(DATEDIF(C152,E152,"m"),11))))</f>
        <v>0</v>
      </c>
      <c r="H152" s="114">
        <v>15</v>
      </c>
      <c r="I152" s="99">
        <f>COUNTIF(P152:BW152,SET!$C$15)*SET!$C$16+COUNTIF(P152:BW152,SET!$D$15)*SET!$D$16+COUNTIF(P152:BW152,SET!E$15)*SET!$E$16+COUNTIF(P152:BW152,SET!$F$15)*SET!$F$16+COUNTIF(P152:BW152,SET!$G$15)*SET!$G$16+COUNTIF(P152:BW152,SET!$H$15)*SET!$H$16+COUNTIF(P152:BW152,SET!$I$15)*SET!$I$16+COUNTIF(P152:BW152,)*SET!$K$16+COUNTIF(P152:BW152,SET!$M$15)*SET!$M$16</f>
        <v>2</v>
      </c>
      <c r="J152" s="97">
        <f ca="1">F152+G152+H152-I152</f>
        <v>30</v>
      </c>
      <c r="K152" s="100">
        <f ca="1">IF(E152="","",IF(AND(D152&gt;C152,EDATE(IF(EDATE(C152,12)&lt;D152,C152,E152),12)&gt;D152),"퇴직정산",IF((E152-C152)&gt;=365,EDATE(E152,12),EDATE(C152,24))))</f>
        <v>46517</v>
      </c>
      <c r="L152" s="101">
        <f ca="1">IF(K152="퇴직정산",J152,IF((M$2-C152)&lt;365,"미확정",IF(M152="유예","유예",J152-M152)))</f>
        <v>23</v>
      </c>
      <c r="M152" s="103">
        <f ca="1">IF(C152=0,0,IF(K152="퇴직정산",0,IF(J152&lt;=0,0,IF(EDATE(C152,3)&gt;M$2,"유예",IF(SET!$J$3="없음",0,IF(SET!$J$3="전부",IF(E152&gt;=DATE(YEAR(SET!$I$11),MONTH(SET!$J$11),DAY(SET!$L$11)),MAX(0,F152-IF(I152&lt;(G152+H152),0,(I152-(G152+H152)))),0),IF(E152&gt;=DATE(YEAR(SET!$I$11),MONTH(SET!$J$11),DAY(SET!$L$11)),MAX(0,MIN(F152,SET!$L$3)-IF(I152&lt;(G152+H152),0,(I152-(G152+H152)))),0)))))))</f>
        <v>7</v>
      </c>
      <c r="N152" s="105">
        <f ca="1">IF(D152=0,IF(M152&gt;0,IF((E152-C152)&gt;=365,EDATE(E152,6),EDATE(K152,-6)),""),"")</f>
        <v>46336</v>
      </c>
      <c r="O152" s="106">
        <f ca="1">IF(D152=0,IF(M152&gt;0,IF((E152-C152)&gt;=365,EDATE(E152,10),EDATE(K152,-2)),""),"")</f>
        <v>46456</v>
      </c>
      <c r="P152" s="23" t="s">
        <v>24</v>
      </c>
      <c r="Q152" s="23" t="s">
        <v>24</v>
      </c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23"/>
      <c r="BK152" s="23"/>
      <c r="BL152" s="23"/>
      <c r="BM152" s="23"/>
      <c r="BN152" s="23"/>
      <c r="BO152" s="23"/>
      <c r="BP152" s="23"/>
      <c r="BQ152" s="23"/>
      <c r="BR152" s="23"/>
      <c r="BS152" s="23"/>
      <c r="BT152" s="23"/>
      <c r="BU152" s="23"/>
      <c r="BV152" s="23"/>
      <c r="BW152" s="23"/>
    </row>
    <row r="153" spans="1:75" ht="14.25" customHeight="1" thickBot="1" x14ac:dyDescent="0.2">
      <c r="A153" s="74"/>
      <c r="B153" s="109"/>
      <c r="C153" s="109"/>
      <c r="D153" s="111"/>
      <c r="E153" s="96"/>
      <c r="F153" s="94"/>
      <c r="G153" s="113"/>
      <c r="H153" s="115"/>
      <c r="I153" s="99"/>
      <c r="J153" s="98"/>
      <c r="K153" s="100"/>
      <c r="L153" s="102"/>
      <c r="M153" s="104"/>
      <c r="N153" s="105"/>
      <c r="O153" s="107"/>
      <c r="P153" s="72" t="s">
        <v>782</v>
      </c>
      <c r="Q153" s="72" t="s">
        <v>783</v>
      </c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  <c r="AP153" s="72"/>
      <c r="AQ153" s="72"/>
      <c r="AR153" s="72"/>
      <c r="AS153" s="72"/>
      <c r="AT153" s="72"/>
      <c r="AU153" s="72"/>
      <c r="AV153" s="72"/>
      <c r="AW153" s="72"/>
      <c r="AX153" s="72"/>
      <c r="AY153" s="72"/>
      <c r="AZ153" s="72"/>
      <c r="BA153" s="72"/>
      <c r="BB153" s="72"/>
      <c r="BC153" s="72"/>
      <c r="BD153" s="72"/>
      <c r="BE153" s="72"/>
      <c r="BF153" s="72"/>
      <c r="BG153" s="72"/>
      <c r="BH153" s="72"/>
      <c r="BI153" s="72"/>
      <c r="BJ153" s="72"/>
      <c r="BK153" s="72"/>
      <c r="BL153" s="72"/>
      <c r="BM153" s="72"/>
      <c r="BN153" s="72"/>
      <c r="BO153" s="72"/>
      <c r="BP153" s="72"/>
      <c r="BQ153" s="72"/>
      <c r="BR153" s="72"/>
      <c r="BS153" s="72"/>
      <c r="BT153" s="72"/>
      <c r="BU153" s="72"/>
      <c r="BV153" s="72"/>
      <c r="BW153" s="72"/>
    </row>
    <row r="154" spans="1:75" ht="14.25" customHeight="1" x14ac:dyDescent="0.15">
      <c r="A154" s="74"/>
      <c r="B154" s="108" t="s">
        <v>335</v>
      </c>
      <c r="C154" s="108">
        <v>44924</v>
      </c>
      <c r="D154" s="110"/>
      <c r="E154" s="95">
        <f ca="1">IF(DATEDIF(C154,M$2,"m")&lt;1,"",IF(C154=0,"",IF(EDATE(C154,12)&lt;IF($D154&gt;0,$D154-1,M$2),EDATE(C154,DATEDIF(C154,IF($D154&gt;0,$D154-1,M$2+1),"y")*12),EDATE(C154,DATEDIF(C154,IF($D154&gt;0,$D154-1,M$2+1),"m")))))</f>
        <v>46020</v>
      </c>
      <c r="F154" s="93">
        <f ca="1">IF(E154="",0,IF(EDATE(C154,12)&lt;=E154,15+IF((YEAR(E154)-YEAR($C154))&gt;20,10,INT((YEAR(E154)-YEAR($C154)-1)/2)),0))</f>
        <v>16</v>
      </c>
      <c r="G154" s="112">
        <f ca="1">IF(E154="",0,IF(E154&gt;=EDATE(C154,12),IF(E154&lt;EDATE(C154,24),IF(C154&lt;SET!$J$20,0,MIN(DATEDIF(C154,E154,"m"),11)),0),IF(D154&gt;C154,IF(E154&lt;=EDATE(C154,12),MIN(DATEDIF(C154,D154+1,"m"),11),0),MIN(DATEDIF(C154,E154,"m"),11))))</f>
        <v>0</v>
      </c>
      <c r="H154" s="114">
        <v>9</v>
      </c>
      <c r="I154" s="99">
        <f>COUNTIF(P154:BW154,SET!$C$15)*SET!$C$16+COUNTIF(P154:BW154,SET!$D$15)*SET!$D$16+COUNTIF(P154:BW154,SET!E$15)*SET!$E$16+COUNTIF(P154:BW154,SET!$F$15)*SET!$F$16+COUNTIF(P154:BW154,SET!$G$15)*SET!$G$16+COUNTIF(P154:BW154,SET!$H$15)*SET!$H$16+COUNTIF(P154:BW154,SET!$I$15)*SET!$I$16+COUNTIF(P154:BW154,)*SET!$K$16+COUNTIF(P154:BW154,SET!$M$15)*SET!$M$16</f>
        <v>7.5</v>
      </c>
      <c r="J154" s="97">
        <f ca="1">F154+G154+H154-I154</f>
        <v>17.5</v>
      </c>
      <c r="K154" s="100">
        <f ca="1">IF(E154="","",IF(AND(D154&gt;C154,EDATE(IF(EDATE(C154,12)&lt;D154,C154,E154),12)&gt;D154),"퇴직정산",IF((E154-C154)&gt;=365,EDATE(E154,12),EDATE(C154,24))))</f>
        <v>46385</v>
      </c>
      <c r="L154" s="101">
        <f ca="1">IF(K154="퇴직정산",J154,IF((M$2-C154)&lt;365,"미확정",IF(M154="유예","유예",J154-M154)))</f>
        <v>10.5</v>
      </c>
      <c r="M154" s="103">
        <f ca="1">IF(C154=0,0,IF(K154="퇴직정산",0,IF(J154&lt;=0,0,IF(EDATE(C154,3)&gt;M$2,"유예",IF(SET!$J$3="없음",0,IF(SET!$J$3="전부",IF(E154&gt;=DATE(YEAR(SET!$I$11),MONTH(SET!$J$11),DAY(SET!$L$11)),MAX(0,F154-IF(I154&lt;(G154+H154),0,(I154-(G154+H154)))),0),IF(E154&gt;=DATE(YEAR(SET!$I$11),MONTH(SET!$J$11),DAY(SET!$L$11)),MAX(0,MIN(F154,SET!$L$3)-IF(I154&lt;(G154+H154),0,(I154-(G154+H154)))),0)))))))</f>
        <v>7</v>
      </c>
      <c r="N154" s="105">
        <f ca="1">IF(D154=0,IF(M154&gt;0,IF((E154-C154)&gt;=365,EDATE(E154,6),EDATE(K154,-6)),""),"")</f>
        <v>46202</v>
      </c>
      <c r="O154" s="106">
        <f ca="1">IF(D154=0,IF(M154&gt;0,IF((E154-C154)&gt;=365,EDATE(E154,10),EDATE(K154,-2)),""),"")</f>
        <v>46324</v>
      </c>
      <c r="P154" s="23" t="s">
        <v>25</v>
      </c>
      <c r="Q154" s="23" t="s">
        <v>24</v>
      </c>
      <c r="R154" s="23" t="s">
        <v>24</v>
      </c>
      <c r="S154" s="23" t="s">
        <v>24</v>
      </c>
      <c r="T154" s="23" t="s">
        <v>24</v>
      </c>
      <c r="U154" s="23" t="s">
        <v>24</v>
      </c>
      <c r="V154" s="23" t="s">
        <v>24</v>
      </c>
      <c r="W154" s="23" t="s">
        <v>24</v>
      </c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  <c r="BJ154" s="23"/>
      <c r="BK154" s="23"/>
      <c r="BL154" s="23"/>
      <c r="BM154" s="23"/>
      <c r="BN154" s="23"/>
      <c r="BO154" s="23"/>
      <c r="BP154" s="23"/>
      <c r="BQ154" s="23"/>
      <c r="BR154" s="23"/>
      <c r="BS154" s="23"/>
      <c r="BT154" s="23"/>
      <c r="BU154" s="23"/>
      <c r="BV154" s="23"/>
      <c r="BW154" s="23"/>
    </row>
    <row r="155" spans="1:75" ht="14.25" customHeight="1" thickBot="1" x14ac:dyDescent="0.2">
      <c r="A155" s="74"/>
      <c r="B155" s="109"/>
      <c r="C155" s="109"/>
      <c r="D155" s="111"/>
      <c r="E155" s="96"/>
      <c r="F155" s="94"/>
      <c r="G155" s="113"/>
      <c r="H155" s="115"/>
      <c r="I155" s="99"/>
      <c r="J155" s="98"/>
      <c r="K155" s="100"/>
      <c r="L155" s="102"/>
      <c r="M155" s="104"/>
      <c r="N155" s="105"/>
      <c r="O155" s="107"/>
      <c r="P155" s="72" t="s">
        <v>592</v>
      </c>
      <c r="Q155" s="72" t="s">
        <v>596</v>
      </c>
      <c r="R155" s="72" t="s">
        <v>576</v>
      </c>
      <c r="S155" s="72" t="s">
        <v>578</v>
      </c>
      <c r="T155" s="72" t="s">
        <v>600</v>
      </c>
      <c r="U155" s="72" t="s">
        <v>571</v>
      </c>
      <c r="V155" s="72" t="s">
        <v>572</v>
      </c>
      <c r="W155" s="72" t="s">
        <v>781</v>
      </c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  <c r="AP155" s="72"/>
      <c r="AQ155" s="72"/>
      <c r="AR155" s="72"/>
      <c r="AS155" s="72"/>
      <c r="AT155" s="72"/>
      <c r="AU155" s="72"/>
      <c r="AV155" s="72"/>
      <c r="AW155" s="72"/>
      <c r="AX155" s="72"/>
      <c r="AY155" s="72"/>
      <c r="AZ155" s="72"/>
      <c r="BA155" s="72"/>
      <c r="BB155" s="72"/>
      <c r="BC155" s="72"/>
      <c r="BD155" s="72"/>
      <c r="BE155" s="72"/>
      <c r="BF155" s="72"/>
      <c r="BG155" s="72"/>
      <c r="BH155" s="72"/>
      <c r="BI155" s="72"/>
      <c r="BJ155" s="72"/>
      <c r="BK155" s="72"/>
      <c r="BL155" s="72"/>
      <c r="BM155" s="72"/>
      <c r="BN155" s="72"/>
      <c r="BO155" s="72"/>
      <c r="BP155" s="72"/>
      <c r="BQ155" s="72"/>
      <c r="BR155" s="72"/>
      <c r="BS155" s="72"/>
      <c r="BT155" s="72"/>
      <c r="BU155" s="72"/>
      <c r="BV155" s="72"/>
      <c r="BW155" s="72"/>
    </row>
    <row r="156" spans="1:75" ht="14.25" customHeight="1" x14ac:dyDescent="0.15">
      <c r="A156" s="74"/>
      <c r="B156" s="108" t="s">
        <v>269</v>
      </c>
      <c r="C156" s="108">
        <v>43553</v>
      </c>
      <c r="D156" s="110"/>
      <c r="E156" s="95">
        <f ca="1">IF(DATEDIF(C156,M$2,"m")&lt;1,"",IF(C156=0,"",IF(EDATE(C156,12)&lt;IF($D156&gt;0,$D156-1,M$2),EDATE(C156,DATEDIF(C156,IF($D156&gt;0,$D156-1,M$2+1),"y")*12),EDATE(C156,DATEDIF(C156,IF($D156&gt;0,$D156-1,M$2+1),"m")))))</f>
        <v>46110</v>
      </c>
      <c r="F156" s="93">
        <f ca="1">IF(E156="",0,IF(EDATE(C156,12)&lt;=E156,15+IF((YEAR(E156)-YEAR($C156))&gt;20,10,INT((YEAR(E156)-YEAR($C156)-1)/2)),0))</f>
        <v>18</v>
      </c>
      <c r="G156" s="112">
        <f ca="1">IF(E156="",0,IF(E156&gt;=EDATE(C156,12),IF(E156&lt;EDATE(C156,24),IF(C156&lt;SET!$J$20,0,MIN(DATEDIF(C156,E156,"m"),11)),0),IF(D156&gt;C156,IF(E156&lt;=EDATE(C156,12),MIN(DATEDIF(C156,D156+1,"m"),11),0),MIN(DATEDIF(C156,E156,"m"),11))))</f>
        <v>0</v>
      </c>
      <c r="H156" s="114">
        <v>11</v>
      </c>
      <c r="I156" s="99">
        <f>COUNTIF(P156:BW156,SET!$C$15)*SET!$C$16+COUNTIF(P156:BW156,SET!$D$15)*SET!$D$16+COUNTIF(P156:BW156,SET!E$15)*SET!$E$16+COUNTIF(P156:BW156,SET!$F$15)*SET!$F$16+COUNTIF(P156:BW156,SET!$G$15)*SET!$G$16+COUNTIF(P156:BW156,SET!$H$15)*SET!$H$16+COUNTIF(P156:BW156,SET!$I$15)*SET!$I$16+COUNTIF(P156:BW156,)*SET!$K$16+COUNTIF(P156:BW156,SET!$M$15)*SET!$M$16</f>
        <v>2</v>
      </c>
      <c r="J156" s="97">
        <f ca="1">F156+G156+H156-I156</f>
        <v>27</v>
      </c>
      <c r="K156" s="100">
        <f ca="1">IF(E156="","",IF(AND(D156&gt;C156,EDATE(IF(EDATE(C156,12)&lt;D156,C156,E156),12)&gt;D156),"퇴직정산",IF((E156-C156)&gt;=365,EDATE(E156,12),EDATE(C156,24))))</f>
        <v>46475</v>
      </c>
      <c r="L156" s="101">
        <f ca="1">IF(K156="퇴직정산",J156,IF((M$2-C156)&lt;365,"미확정",IF(M156="유예","유예",J156-M156)))</f>
        <v>20</v>
      </c>
      <c r="M156" s="103">
        <f ca="1">IF(C156=0,0,IF(K156="퇴직정산",0,IF(J156&lt;=0,0,IF(EDATE(C156,3)&gt;M$2,"유예",IF(SET!$J$3="없음",0,IF(SET!$J$3="전부",IF(E156&gt;=DATE(YEAR(SET!$I$11),MONTH(SET!$J$11),DAY(SET!$L$11)),MAX(0,F156-IF(I156&lt;(G156+H156),0,(I156-(G156+H156)))),0),IF(E156&gt;=DATE(YEAR(SET!$I$11),MONTH(SET!$J$11),DAY(SET!$L$11)),MAX(0,MIN(F156,SET!$L$3)-IF(I156&lt;(G156+H156),0,(I156-(G156+H156)))),0)))))))</f>
        <v>7</v>
      </c>
      <c r="N156" s="105">
        <f ca="1">IF(D156=0,IF(M156&gt;0,IF((E156-C156)&gt;=365,EDATE(E156,6),EDATE(K156,-6)),""),"")</f>
        <v>46294</v>
      </c>
      <c r="O156" s="106">
        <f ca="1">IF(D156=0,IF(M156&gt;0,IF((E156-C156)&gt;=365,EDATE(E156,10),EDATE(K156,-2)),""),"")</f>
        <v>46416</v>
      </c>
      <c r="P156" s="23" t="s">
        <v>24</v>
      </c>
      <c r="Q156" s="23" t="s">
        <v>24</v>
      </c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  <c r="BK156" s="23"/>
      <c r="BL156" s="23"/>
      <c r="BM156" s="23"/>
      <c r="BN156" s="23"/>
      <c r="BO156" s="23"/>
      <c r="BP156" s="23"/>
      <c r="BQ156" s="23"/>
      <c r="BR156" s="23"/>
      <c r="BS156" s="23"/>
      <c r="BT156" s="23"/>
      <c r="BU156" s="23"/>
      <c r="BV156" s="23"/>
      <c r="BW156" s="23"/>
    </row>
    <row r="157" spans="1:75" ht="14.25" customHeight="1" thickBot="1" x14ac:dyDescent="0.2">
      <c r="A157" s="74"/>
      <c r="B157" s="109"/>
      <c r="C157" s="109"/>
      <c r="D157" s="111"/>
      <c r="E157" s="96"/>
      <c r="F157" s="94"/>
      <c r="G157" s="113"/>
      <c r="H157" s="115"/>
      <c r="I157" s="99"/>
      <c r="J157" s="98"/>
      <c r="K157" s="100"/>
      <c r="L157" s="102"/>
      <c r="M157" s="104"/>
      <c r="N157" s="105"/>
      <c r="O157" s="107"/>
      <c r="P157" s="72" t="s">
        <v>693</v>
      </c>
      <c r="Q157" s="72" t="s">
        <v>787</v>
      </c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  <c r="AP157" s="72"/>
      <c r="AQ157" s="72"/>
      <c r="AR157" s="72"/>
      <c r="AS157" s="72"/>
      <c r="AT157" s="72"/>
      <c r="AU157" s="72"/>
      <c r="AV157" s="72"/>
      <c r="AW157" s="72"/>
      <c r="AX157" s="72"/>
      <c r="AY157" s="72"/>
      <c r="AZ157" s="72"/>
      <c r="BA157" s="72"/>
      <c r="BB157" s="72"/>
      <c r="BC157" s="72"/>
      <c r="BD157" s="72"/>
      <c r="BE157" s="72"/>
      <c r="BF157" s="72"/>
      <c r="BG157" s="72"/>
      <c r="BH157" s="72"/>
      <c r="BI157" s="72"/>
      <c r="BJ157" s="72"/>
      <c r="BK157" s="72"/>
      <c r="BL157" s="72"/>
      <c r="BM157" s="72"/>
      <c r="BN157" s="72"/>
      <c r="BO157" s="72"/>
      <c r="BP157" s="72"/>
      <c r="BQ157" s="72"/>
      <c r="BR157" s="72"/>
      <c r="BS157" s="72"/>
      <c r="BT157" s="72"/>
      <c r="BU157" s="72"/>
      <c r="BV157" s="72"/>
      <c r="BW157" s="72"/>
    </row>
    <row r="158" spans="1:75" ht="14.25" customHeight="1" x14ac:dyDescent="0.15">
      <c r="A158" s="74"/>
      <c r="B158" s="108" t="s">
        <v>352</v>
      </c>
      <c r="C158" s="118">
        <v>44909</v>
      </c>
      <c r="D158" s="110"/>
      <c r="E158" s="95">
        <f ca="1">IF(DATEDIF(C158,M$2,"m")&lt;1,"",IF(C158=0,"",IF(EDATE(C158,12)&lt;IF($D158&gt;0,$D158-1,M$2),EDATE(C158,DATEDIF(C158,IF($D158&gt;0,$D158-1,M$2+1),"y")*12),EDATE(C158,DATEDIF(C158,IF($D158&gt;0,$D158-1,M$2+1),"m")))))</f>
        <v>46005</v>
      </c>
      <c r="F158" s="93">
        <f ca="1">IF(E158="",0,IF(EDATE(C158,12)&lt;=E158,15+IF((YEAR(E158)-YEAR($C158))&gt;20,10,INT((YEAR(E158)-YEAR($C158)-1)/2)),0))</f>
        <v>16</v>
      </c>
      <c r="G158" s="112">
        <f ca="1">IF(E158="",0,IF(E158&gt;=EDATE(C158,12),IF(E158&lt;EDATE(C158,24),IF(C158&lt;SET!$J$20,0,MIN(DATEDIF(C158,E158,"m"),11)),0),IF(D158&gt;C158,IF(E158&lt;=EDATE(C158,12),MIN(DATEDIF(C158,D158+1,"m"),11),0),MIN(DATEDIF(C158,E158,"m"),11))))</f>
        <v>0</v>
      </c>
      <c r="H158" s="114">
        <v>3</v>
      </c>
      <c r="I158" s="99">
        <f>COUNTIF(P158:BW158,SET!$C$15)*SET!$C$16+COUNTIF(P158:BW158,SET!$D$15)*SET!$D$16+COUNTIF(P158:BW158,SET!E$15)*SET!$E$16+COUNTIF(P158:BW158,SET!$F$15)*SET!$F$16+COUNTIF(P158:BW158,SET!$G$15)*SET!$G$16+COUNTIF(P158:BW158,SET!$H$15)*SET!$H$16+COUNTIF(P158:BW158,SET!$I$15)*SET!$I$16+COUNTIF(P158:BW158,)*SET!$K$16+COUNTIF(P158:BW158,SET!$M$15)*SET!$M$16</f>
        <v>11</v>
      </c>
      <c r="J158" s="97">
        <f ca="1">F158+G158+H158-I158</f>
        <v>8</v>
      </c>
      <c r="K158" s="100">
        <f ca="1">IF(E158="","",IF(AND(D158&gt;C158,EDATE(IF(EDATE(C158,12)&lt;D158,C158,E158),12)&gt;D158),"퇴직정산",IF((E158-C158)&gt;=365,EDATE(E158,12),EDATE(C158,24))))</f>
        <v>46370</v>
      </c>
      <c r="L158" s="101">
        <f ca="1">IF(K158="퇴직정산",J158,IF((M$2-C158)&lt;365,"미확정",IF(M158="유예","유예",J158-M158)))</f>
        <v>8</v>
      </c>
      <c r="M158" s="103">
        <f ca="1">IF(C158=0,0,IF(K158="퇴직정산",0,IF(J158&lt;=0,0,IF(EDATE(C158,3)&gt;M$2,"유예",IF(SET!$J$3="없음",0,IF(SET!$J$3="전부",IF(E158&gt;=DATE(YEAR(SET!$I$11),MONTH(SET!$J$11),DAY(SET!$L$11)),MAX(0,F158-IF(I158&lt;(G158+H158),0,(I158-(G158+H158)))),0),IF(E158&gt;=DATE(YEAR(SET!$I$11),MONTH(SET!$J$11),DAY(SET!$L$11)),MAX(0,MIN(F158,SET!$L$3)-IF(I158&lt;(G158+H158),0,(I158-(G158+H158)))),0)))))))</f>
        <v>0</v>
      </c>
      <c r="N158" s="105" t="str">
        <f ca="1">IF(D158=0,IF(M158&gt;0,IF((E158-C158)&gt;=365,EDATE(E158,6),EDATE(K158,-6)),""),"")</f>
        <v/>
      </c>
      <c r="O158" s="106" t="str">
        <f ca="1">IF(D158=0,IF(M158&gt;0,IF((E158-C158)&gt;=365,EDATE(E158,10),EDATE(K158,-2)),""),"")</f>
        <v/>
      </c>
      <c r="P158" s="23" t="s">
        <v>24</v>
      </c>
      <c r="Q158" s="23" t="s">
        <v>24</v>
      </c>
      <c r="R158" s="23" t="s">
        <v>24</v>
      </c>
      <c r="S158" s="23" t="s">
        <v>24</v>
      </c>
      <c r="T158" s="23" t="s">
        <v>24</v>
      </c>
      <c r="U158" s="23" t="s">
        <v>24</v>
      </c>
      <c r="V158" s="23" t="s">
        <v>24</v>
      </c>
      <c r="W158" s="23" t="s">
        <v>24</v>
      </c>
      <c r="X158" s="23" t="s">
        <v>24</v>
      </c>
      <c r="Y158" s="23" t="s">
        <v>24</v>
      </c>
      <c r="Z158" s="23" t="s">
        <v>24</v>
      </c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  <c r="BK158" s="23"/>
      <c r="BL158" s="23"/>
      <c r="BM158" s="23"/>
      <c r="BN158" s="23"/>
      <c r="BO158" s="23"/>
      <c r="BP158" s="23"/>
      <c r="BQ158" s="23"/>
      <c r="BR158" s="23"/>
      <c r="BS158" s="23"/>
      <c r="BT158" s="23"/>
      <c r="BU158" s="23"/>
      <c r="BV158" s="23"/>
      <c r="BW158" s="23"/>
    </row>
    <row r="159" spans="1:75" ht="14.25" customHeight="1" thickBot="1" x14ac:dyDescent="0.2">
      <c r="A159" s="74"/>
      <c r="B159" s="109"/>
      <c r="C159" s="119"/>
      <c r="D159" s="111"/>
      <c r="E159" s="96"/>
      <c r="F159" s="94"/>
      <c r="G159" s="113"/>
      <c r="H159" s="115"/>
      <c r="I159" s="99"/>
      <c r="J159" s="98"/>
      <c r="K159" s="100"/>
      <c r="L159" s="102"/>
      <c r="M159" s="104"/>
      <c r="N159" s="105"/>
      <c r="O159" s="107"/>
      <c r="P159" s="72" t="s">
        <v>575</v>
      </c>
      <c r="Q159" s="72" t="s">
        <v>587</v>
      </c>
      <c r="R159" s="72" t="s">
        <v>572</v>
      </c>
      <c r="S159" s="72" t="s">
        <v>696</v>
      </c>
      <c r="T159" s="72" t="s">
        <v>697</v>
      </c>
      <c r="U159" s="72" t="s">
        <v>698</v>
      </c>
      <c r="V159" s="72" t="s">
        <v>738</v>
      </c>
      <c r="W159" s="72" t="s">
        <v>701</v>
      </c>
      <c r="X159" s="72" t="s">
        <v>702</v>
      </c>
      <c r="Y159" s="72" t="s">
        <v>771</v>
      </c>
      <c r="Z159" s="72" t="s">
        <v>762</v>
      </c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72"/>
      <c r="AP159" s="72"/>
      <c r="AQ159" s="72"/>
      <c r="AR159" s="72"/>
      <c r="AS159" s="72"/>
      <c r="AT159" s="72"/>
      <c r="AU159" s="72"/>
      <c r="AV159" s="72"/>
      <c r="AW159" s="72"/>
      <c r="AX159" s="72"/>
      <c r="AY159" s="72"/>
      <c r="AZ159" s="72"/>
      <c r="BA159" s="72"/>
      <c r="BB159" s="72"/>
      <c r="BC159" s="72"/>
      <c r="BD159" s="72"/>
      <c r="BE159" s="72"/>
      <c r="BF159" s="72"/>
      <c r="BG159" s="72"/>
      <c r="BH159" s="72"/>
      <c r="BI159" s="72"/>
      <c r="BJ159" s="72"/>
      <c r="BK159" s="72"/>
      <c r="BL159" s="72"/>
      <c r="BM159" s="72"/>
      <c r="BN159" s="72"/>
      <c r="BO159" s="72"/>
      <c r="BP159" s="72"/>
      <c r="BQ159" s="72"/>
      <c r="BR159" s="72"/>
      <c r="BS159" s="72"/>
      <c r="BT159" s="72"/>
      <c r="BU159" s="72"/>
      <c r="BV159" s="72"/>
      <c r="BW159" s="72"/>
    </row>
    <row r="160" spans="1:75" ht="14.25" customHeight="1" x14ac:dyDescent="0.15">
      <c r="A160" s="74"/>
      <c r="B160" s="108" t="s">
        <v>345</v>
      </c>
      <c r="C160" s="108">
        <v>45313</v>
      </c>
      <c r="D160" s="110"/>
      <c r="E160" s="95">
        <f ca="1">IF(DATEDIF(C160,M$2,"m")&lt;1,"",IF(C160=0,"",IF(EDATE(C160,12)&lt;IF($D160&gt;0,$D160-1,M$2),EDATE(C160,DATEDIF(C160,IF($D160&gt;0,$D160-1,M$2+1),"y")*12),EDATE(C160,DATEDIF(C160,IF($D160&gt;0,$D160-1,M$2+1),"m")))))</f>
        <v>46044</v>
      </c>
      <c r="F160" s="93">
        <f ca="1">IF(E160="",0,IF(EDATE(C160,12)&lt;=E160,15+IF((YEAR(E160)-YEAR($C160))&gt;20,10,INT((YEAR(E160)-YEAR($C160)-1)/2)),0))</f>
        <v>15</v>
      </c>
      <c r="G160" s="112">
        <f ca="1">IF(E160="",0,IF(E160&gt;=EDATE(C160,12),IF(E160&lt;EDATE(C160,24),IF(C160&lt;SET!$J$20,0,MIN(DATEDIF(C160,E160,"m"),11)),0),IF(D160&gt;C160,IF(E160&lt;=EDATE(C160,12),MIN(DATEDIF(C160,D160+1,"m"),11),0),MIN(DATEDIF(C160,E160,"m"),11))))</f>
        <v>0</v>
      </c>
      <c r="H160" s="114">
        <v>12</v>
      </c>
      <c r="I160" s="99">
        <f>COUNTIF(P160:BW160,SET!$C$15)*SET!$C$16+COUNTIF(P160:BW160,SET!$D$15)*SET!$D$16+COUNTIF(P160:BW160,SET!E$15)*SET!$E$16+COUNTIF(P160:BW160,SET!$F$15)*SET!$F$16+COUNTIF(P160:BW160,SET!$G$15)*SET!$G$16+COUNTIF(P160:BW160,SET!$H$15)*SET!$H$16+COUNTIF(P160:BW160,SET!$I$15)*SET!$I$16+COUNTIF(P160:BW160,)*SET!$K$16+COUNTIF(P160:BW160,SET!$M$15)*SET!$M$16</f>
        <v>6</v>
      </c>
      <c r="J160" s="97">
        <f ca="1">F160+G160+H160-I160</f>
        <v>21</v>
      </c>
      <c r="K160" s="100">
        <f ca="1">IF(E160="","",IF(AND(D160&gt;C160,EDATE(IF(EDATE(C160,12)&lt;D160,C160,E160),12)&gt;D160),"퇴직정산",IF((E160-C160)&gt;=365,EDATE(E160,12),EDATE(C160,24))))</f>
        <v>46409</v>
      </c>
      <c r="L160" s="101">
        <f ca="1">IF(K160="퇴직정산",J160,IF((M$2-C160)&lt;365,"미확정",IF(M160="유예","유예",J160-M160)))</f>
        <v>14</v>
      </c>
      <c r="M160" s="103">
        <f ca="1">IF(C160=0,0,IF(K160="퇴직정산",0,IF(J160&lt;=0,0,IF(EDATE(C160,3)&gt;M$2,"유예",IF(SET!$J$3="없음",0,IF(SET!$J$3="전부",IF(E160&gt;=DATE(YEAR(SET!$I$11),MONTH(SET!$J$11),DAY(SET!$L$11)),MAX(0,F160-IF(I160&lt;(G160+H160),0,(I160-(G160+H160)))),0),IF(E160&gt;=DATE(YEAR(SET!$I$11),MONTH(SET!$J$11),DAY(SET!$L$11)),MAX(0,MIN(F160,SET!$L$3)-IF(I160&lt;(G160+H160),0,(I160-(G160+H160)))),0)))))))</f>
        <v>7</v>
      </c>
      <c r="N160" s="105">
        <f ca="1">IF(D160=0,IF(M160&gt;0,IF((E160-C160)&gt;=365,EDATE(E160,6),EDATE(K160,-6)),""),"")</f>
        <v>46225</v>
      </c>
      <c r="O160" s="106">
        <f ca="1">IF(D160=0,IF(M160&gt;0,IF((E160-C160)&gt;=365,EDATE(E160,10),EDATE(K160,-2)),""),"")</f>
        <v>46348</v>
      </c>
      <c r="P160" s="23" t="s">
        <v>24</v>
      </c>
      <c r="Q160" s="23" t="s">
        <v>24</v>
      </c>
      <c r="R160" s="23" t="s">
        <v>24</v>
      </c>
      <c r="S160" s="23" t="s">
        <v>24</v>
      </c>
      <c r="T160" s="23" t="s">
        <v>24</v>
      </c>
      <c r="U160" s="23" t="s">
        <v>24</v>
      </c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  <c r="BK160" s="23"/>
      <c r="BL160" s="23"/>
      <c r="BM160" s="23"/>
      <c r="BN160" s="23"/>
      <c r="BO160" s="23"/>
      <c r="BP160" s="23"/>
      <c r="BQ160" s="23"/>
      <c r="BR160" s="23"/>
      <c r="BS160" s="23"/>
      <c r="BT160" s="23"/>
      <c r="BU160" s="23"/>
      <c r="BV160" s="23"/>
      <c r="BW160" s="23"/>
    </row>
    <row r="161" spans="1:75" ht="14.25" customHeight="1" thickBot="1" x14ac:dyDescent="0.2">
      <c r="A161" s="74"/>
      <c r="B161" s="109"/>
      <c r="C161" s="109"/>
      <c r="D161" s="111"/>
      <c r="E161" s="96"/>
      <c r="F161" s="94"/>
      <c r="G161" s="113"/>
      <c r="H161" s="115"/>
      <c r="I161" s="99"/>
      <c r="J161" s="98"/>
      <c r="K161" s="100"/>
      <c r="L161" s="102"/>
      <c r="M161" s="104"/>
      <c r="N161" s="105"/>
      <c r="O161" s="107"/>
      <c r="P161" s="72" t="s">
        <v>641</v>
      </c>
      <c r="Q161" s="72" t="s">
        <v>642</v>
      </c>
      <c r="R161" s="72" t="s">
        <v>782</v>
      </c>
      <c r="S161" s="72" t="s">
        <v>783</v>
      </c>
      <c r="T161" s="72" t="s">
        <v>777</v>
      </c>
      <c r="U161" s="72" t="s">
        <v>787</v>
      </c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72"/>
      <c r="AP161" s="72"/>
      <c r="AQ161" s="72"/>
      <c r="AR161" s="72"/>
      <c r="AS161" s="72"/>
      <c r="AT161" s="72"/>
      <c r="AU161" s="72"/>
      <c r="AV161" s="72"/>
      <c r="AW161" s="72"/>
      <c r="AX161" s="72"/>
      <c r="AY161" s="72"/>
      <c r="AZ161" s="72"/>
      <c r="BA161" s="72"/>
      <c r="BB161" s="72"/>
      <c r="BC161" s="72"/>
      <c r="BD161" s="72"/>
      <c r="BE161" s="72"/>
      <c r="BF161" s="72"/>
      <c r="BG161" s="72"/>
      <c r="BH161" s="72"/>
      <c r="BI161" s="72"/>
      <c r="BJ161" s="72"/>
      <c r="BK161" s="72"/>
      <c r="BL161" s="72"/>
      <c r="BM161" s="72"/>
      <c r="BN161" s="72"/>
      <c r="BO161" s="72"/>
      <c r="BP161" s="72"/>
      <c r="BQ161" s="72"/>
      <c r="BR161" s="72"/>
      <c r="BS161" s="72"/>
      <c r="BT161" s="72"/>
      <c r="BU161" s="72"/>
      <c r="BV161" s="72"/>
      <c r="BW161" s="72"/>
    </row>
    <row r="162" spans="1:75" ht="14.25" customHeight="1" x14ac:dyDescent="0.15">
      <c r="A162" s="74"/>
      <c r="B162" s="108" t="s">
        <v>161</v>
      </c>
      <c r="C162" s="108">
        <v>43845</v>
      </c>
      <c r="D162" s="110"/>
      <c r="E162" s="95">
        <f ca="1">IF(DATEDIF(C162,M$2,"m")&lt;1,"",IF(C162=0,"",IF(EDATE(C162,12)&lt;IF($D162&gt;0,$D162-1,M$2),EDATE(C162,DATEDIF(C162,IF($D162&gt;0,$D162-1,M$2+1),"y")*12),EDATE(C162,DATEDIF(C162,IF($D162&gt;0,$D162-1,M$2+1),"m")))))</f>
        <v>46037</v>
      </c>
      <c r="F162" s="93">
        <f ca="1">IF(E162="",0,IF(EDATE(C162,12)&lt;=E162,15+IF((YEAR(E162)-YEAR($C162))&gt;20,10,INT((YEAR(E162)-YEAR($C162)-1)/2)),0))</f>
        <v>17</v>
      </c>
      <c r="G162" s="112">
        <f ca="1">IF(E162="",0,IF(E162&gt;=EDATE(C162,12),IF(E162&lt;EDATE(C162,24),IF(C162&lt;SET!$J$20,0,MIN(DATEDIF(C162,E162,"m"),11)),0),IF(D162&gt;C162,IF(E162&lt;=EDATE(C162,12),MIN(DATEDIF(C162,D162+1,"m"),11),0),MIN(DATEDIF(C162,E162,"m"),11))))</f>
        <v>0</v>
      </c>
      <c r="H162" s="114">
        <v>9</v>
      </c>
      <c r="I162" s="99">
        <f>COUNTIF(P162:BW162,SET!$C$15)*SET!$C$16+COUNTIF(P162:BW162,SET!$D$15)*SET!$D$16+COUNTIF(P162:BW162,SET!E$15)*SET!$E$16+COUNTIF(P162:BW162,SET!$F$15)*SET!$F$16+COUNTIF(P162:BW162,SET!$G$15)*SET!$G$16+COUNTIF(P162:BW162,SET!$H$15)*SET!$H$16+COUNTIF(P162:BW162,SET!$I$15)*SET!$I$16+COUNTIF(P162:BW162,)*SET!$K$16+COUNTIF(P162:BW162,SET!$M$15)*SET!$M$16</f>
        <v>5</v>
      </c>
      <c r="J162" s="97">
        <f ca="1">F162+G162+H162-I162</f>
        <v>21</v>
      </c>
      <c r="K162" s="100">
        <f ca="1">IF(E162="","",IF(AND(D162&gt;C162,EDATE(IF(EDATE(C162,12)&lt;D162,C162,E162),12)&gt;D162),"퇴직정산",IF((E162-C162)&gt;=365,EDATE(E162,12),EDATE(C162,24))))</f>
        <v>46402</v>
      </c>
      <c r="L162" s="101">
        <f ca="1">IF(K162="퇴직정산",J162,IF((M$2-C162)&lt;365,"미확정",IF(M162="유예","유예",J162-M162)))</f>
        <v>14</v>
      </c>
      <c r="M162" s="103">
        <f ca="1">IF(C162=0,0,IF(K162="퇴직정산",0,IF(J162&lt;=0,0,IF(EDATE(C162,3)&gt;M$2,"유예",IF(SET!$J$3="없음",0,IF(SET!$J$3="전부",IF(E162&gt;=DATE(YEAR(SET!$I$11),MONTH(SET!$J$11),DAY(SET!$L$11)),MAX(0,F162-IF(I162&lt;(G162+H162),0,(I162-(G162+H162)))),0),IF(E162&gt;=DATE(YEAR(SET!$I$11),MONTH(SET!$J$11),DAY(SET!$L$11)),MAX(0,MIN(F162,SET!$L$3)-IF(I162&lt;(G162+H162),0,(I162-(G162+H162)))),0)))))))</f>
        <v>7</v>
      </c>
      <c r="N162" s="105">
        <f ca="1">IF(D162=0,IF(M162&gt;0,IF((E162-C162)&gt;=365,EDATE(E162,6),EDATE(K162,-6)),""),"")</f>
        <v>46218</v>
      </c>
      <c r="O162" s="106">
        <f ca="1">IF(D162=0,IF(M162&gt;0,IF((E162-C162)&gt;=365,EDATE(E162,10),EDATE(K162,-2)),""),"")</f>
        <v>46341</v>
      </c>
      <c r="P162" s="23" t="s">
        <v>24</v>
      </c>
      <c r="Q162" s="23" t="s">
        <v>24</v>
      </c>
      <c r="R162" s="23" t="s">
        <v>24</v>
      </c>
      <c r="S162" s="23" t="s">
        <v>24</v>
      </c>
      <c r="T162" s="23" t="s">
        <v>24</v>
      </c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3"/>
      <c r="BK162" s="23"/>
      <c r="BL162" s="23"/>
      <c r="BM162" s="23"/>
      <c r="BN162" s="23"/>
      <c r="BO162" s="23"/>
      <c r="BP162" s="23"/>
      <c r="BQ162" s="23"/>
      <c r="BR162" s="23"/>
      <c r="BS162" s="23"/>
      <c r="BT162" s="23"/>
      <c r="BU162" s="23"/>
      <c r="BV162" s="23"/>
      <c r="BW162" s="23"/>
    </row>
    <row r="163" spans="1:75" ht="14.25" customHeight="1" thickBot="1" x14ac:dyDescent="0.2">
      <c r="A163" s="74"/>
      <c r="B163" s="109"/>
      <c r="C163" s="109"/>
      <c r="D163" s="111"/>
      <c r="E163" s="96"/>
      <c r="F163" s="94"/>
      <c r="G163" s="113"/>
      <c r="H163" s="115"/>
      <c r="I163" s="99"/>
      <c r="J163" s="98"/>
      <c r="K163" s="100"/>
      <c r="L163" s="102"/>
      <c r="M163" s="104"/>
      <c r="N163" s="105"/>
      <c r="O163" s="107"/>
      <c r="P163" s="72" t="s">
        <v>639</v>
      </c>
      <c r="Q163" s="72" t="s">
        <v>640</v>
      </c>
      <c r="R163" s="72" t="s">
        <v>699</v>
      </c>
      <c r="S163" s="72" t="s">
        <v>780</v>
      </c>
      <c r="T163" s="72" t="s">
        <v>785</v>
      </c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72"/>
      <c r="AP163" s="72"/>
      <c r="AQ163" s="72"/>
      <c r="AR163" s="72"/>
      <c r="AS163" s="72"/>
      <c r="AT163" s="72"/>
      <c r="AU163" s="72"/>
      <c r="AV163" s="72"/>
      <c r="AW163" s="72"/>
      <c r="AX163" s="72"/>
      <c r="AY163" s="72"/>
      <c r="AZ163" s="72"/>
      <c r="BA163" s="72"/>
      <c r="BB163" s="72"/>
      <c r="BC163" s="72"/>
      <c r="BD163" s="72"/>
      <c r="BE163" s="72"/>
      <c r="BF163" s="72"/>
      <c r="BG163" s="72"/>
      <c r="BH163" s="72"/>
      <c r="BI163" s="72"/>
      <c r="BJ163" s="72"/>
      <c r="BK163" s="72"/>
      <c r="BL163" s="72"/>
      <c r="BM163" s="72"/>
      <c r="BN163" s="72"/>
      <c r="BO163" s="72"/>
      <c r="BP163" s="72"/>
      <c r="BQ163" s="72"/>
      <c r="BR163" s="72"/>
      <c r="BS163" s="72"/>
      <c r="BT163" s="72"/>
      <c r="BU163" s="72"/>
      <c r="BV163" s="72"/>
      <c r="BW163" s="72"/>
    </row>
    <row r="164" spans="1:75" ht="14.25" customHeight="1" x14ac:dyDescent="0.15">
      <c r="A164" s="74"/>
      <c r="B164" s="108" t="s">
        <v>159</v>
      </c>
      <c r="C164" s="108">
        <v>44340</v>
      </c>
      <c r="D164" s="110"/>
      <c r="E164" s="95">
        <f ca="1">IF(DATEDIF(C164,M$2,"m")&lt;1,"",IF(C164=0,"",IF(EDATE(C164,12)&lt;IF($D164&gt;0,$D164-1,M$2),EDATE(C164,DATEDIF(C164,IF($D164&gt;0,$D164-1,M$2+1),"y")*12),EDATE(C164,DATEDIF(C164,IF($D164&gt;0,$D164-1,M$2+1),"m")))))</f>
        <v>45801</v>
      </c>
      <c r="F164" s="93">
        <f ca="1">IF(E164="",0,IF(EDATE(C164,12)&lt;=E164,15+IF((YEAR(E164)-YEAR($C164))&gt;20,10,INT((YEAR(E164)-YEAR($C164)-1)/2)),0))</f>
        <v>16</v>
      </c>
      <c r="G164" s="112">
        <f ca="1">IF(E164="",0,IF(E164&gt;=EDATE(C164,12),IF(E164&lt;EDATE(C164,24),IF(C164&lt;SET!$J$20,0,MIN(DATEDIF(C164,E164,"m"),11)),0),IF(D164&gt;C164,IF(E164&lt;=EDATE(C164,12),MIN(DATEDIF(C164,D164+1,"m"),11),0),MIN(DATEDIF(C164,E164,"m"),11))))</f>
        <v>0</v>
      </c>
      <c r="H164" s="114">
        <v>9</v>
      </c>
      <c r="I164" s="99">
        <f>COUNTIF(P164:BW164,SET!$C$15)*SET!$C$16+COUNTIF(P164:BW164,SET!$D$15)*SET!$D$16+COUNTIF(P164:BW164,SET!E$15)*SET!$E$16+COUNTIF(P164:BW164,SET!$F$15)*SET!$F$16+COUNTIF(P164:BW164,SET!$G$15)*SET!$G$16+COUNTIF(P164:BW164,SET!$H$15)*SET!$H$16+COUNTIF(P164:BW164,SET!$I$15)*SET!$I$16+COUNTIF(P164:BW164,)*SET!$K$16+COUNTIF(P164:BW164,SET!$M$15)*SET!$M$16</f>
        <v>12.5</v>
      </c>
      <c r="J164" s="97">
        <f ca="1">F164+G164+H164-I164</f>
        <v>12.5</v>
      </c>
      <c r="K164" s="100">
        <f ca="1">IF(E164="","",IF(AND(D164&gt;C164,EDATE(IF(EDATE(C164,12)&lt;D164,C164,E164),12)&gt;D164),"퇴직정산",IF((E164-C164)&gt;=365,EDATE(E164,12),EDATE(C164,24))))</f>
        <v>46166</v>
      </c>
      <c r="L164" s="101">
        <f ca="1">IF(K164="퇴직정산",J164,IF((M$2-C164)&lt;365,"미확정",IF(M164="유예","유예",J164-M164)))</f>
        <v>9</v>
      </c>
      <c r="M164" s="103">
        <f ca="1">IF(C164=0,0,IF(K164="퇴직정산",0,IF(J164&lt;=0,0,IF(EDATE(C164,3)&gt;M$2,"유예",IF(SET!$J$3="없음",0,IF(SET!$J$3="전부",IF(E164&gt;=DATE(YEAR(SET!$I$11),MONTH(SET!$J$11),DAY(SET!$L$11)),MAX(0,F164-IF(I164&lt;(G164+H164),0,(I164-(G164+H164)))),0),IF(E164&gt;=DATE(YEAR(SET!$I$11),MONTH(SET!$J$11),DAY(SET!$L$11)),MAX(0,MIN(F164,SET!$L$3)-IF(I164&lt;(G164+H164),0,(I164-(G164+H164)))),0)))))))</f>
        <v>3.5</v>
      </c>
      <c r="N164" s="105">
        <f ca="1">IF(D164=0,IF(M164&gt;0,IF((E164-C164)&gt;=365,EDATE(E164,6),EDATE(K164,-6)),""),"")</f>
        <v>45985</v>
      </c>
      <c r="O164" s="106">
        <f ca="1">IF(D164=0,IF(M164&gt;0,IF((E164-C164)&gt;=365,EDATE(E164,10),EDATE(K164,-2)),""),"")</f>
        <v>46105</v>
      </c>
      <c r="P164" s="23" t="s">
        <v>24</v>
      </c>
      <c r="Q164" s="23" t="s">
        <v>24</v>
      </c>
      <c r="R164" s="23" t="s">
        <v>24</v>
      </c>
      <c r="S164" s="23" t="s">
        <v>24</v>
      </c>
      <c r="T164" s="23" t="s">
        <v>24</v>
      </c>
      <c r="U164" s="23" t="s">
        <v>24</v>
      </c>
      <c r="V164" s="23" t="s">
        <v>24</v>
      </c>
      <c r="W164" s="23" t="s">
        <v>25</v>
      </c>
      <c r="X164" s="23" t="s">
        <v>24</v>
      </c>
      <c r="Y164" s="23" t="s">
        <v>24</v>
      </c>
      <c r="Z164" s="23" t="s">
        <v>24</v>
      </c>
      <c r="AA164" s="23" t="s">
        <v>24</v>
      </c>
      <c r="AB164" s="23" t="s">
        <v>24</v>
      </c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  <c r="BK164" s="23"/>
      <c r="BL164" s="23"/>
      <c r="BM164" s="23"/>
      <c r="BN164" s="23"/>
      <c r="BO164" s="23"/>
      <c r="BP164" s="23"/>
      <c r="BQ164" s="23"/>
      <c r="BR164" s="23"/>
      <c r="BS164" s="23"/>
      <c r="BT164" s="23"/>
      <c r="BU164" s="23"/>
      <c r="BV164" s="23"/>
      <c r="BW164" s="23"/>
    </row>
    <row r="165" spans="1:75" ht="14.25" customHeight="1" thickBot="1" x14ac:dyDescent="0.2">
      <c r="A165" s="74"/>
      <c r="B165" s="109"/>
      <c r="C165" s="109"/>
      <c r="D165" s="111"/>
      <c r="E165" s="96"/>
      <c r="F165" s="94"/>
      <c r="G165" s="113"/>
      <c r="H165" s="115"/>
      <c r="I165" s="99"/>
      <c r="J165" s="98"/>
      <c r="K165" s="100"/>
      <c r="L165" s="102"/>
      <c r="M165" s="104"/>
      <c r="N165" s="105"/>
      <c r="O165" s="107"/>
      <c r="P165" s="72">
        <v>45863</v>
      </c>
      <c r="Q165" s="72">
        <v>45864</v>
      </c>
      <c r="R165" s="72">
        <v>45877</v>
      </c>
      <c r="S165" s="72">
        <v>45878</v>
      </c>
      <c r="T165" s="72">
        <v>45913</v>
      </c>
      <c r="U165" s="72">
        <v>45914</v>
      </c>
      <c r="V165" s="72">
        <v>45915</v>
      </c>
      <c r="W165" s="72">
        <v>45962</v>
      </c>
      <c r="X165" s="72" t="s">
        <v>574</v>
      </c>
      <c r="Y165" s="72" t="s">
        <v>601</v>
      </c>
      <c r="Z165" s="72" t="s">
        <v>638</v>
      </c>
      <c r="AA165" s="72" t="s">
        <v>688</v>
      </c>
      <c r="AB165" s="72" t="s">
        <v>778</v>
      </c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72"/>
      <c r="AP165" s="72"/>
      <c r="AQ165" s="72"/>
      <c r="AR165" s="72"/>
      <c r="AS165" s="72"/>
      <c r="AT165" s="72"/>
      <c r="AU165" s="72"/>
      <c r="AV165" s="72"/>
      <c r="AW165" s="72"/>
      <c r="AX165" s="72"/>
      <c r="AY165" s="72"/>
      <c r="AZ165" s="72"/>
      <c r="BA165" s="72"/>
      <c r="BB165" s="72"/>
      <c r="BC165" s="72"/>
      <c r="BD165" s="72"/>
      <c r="BE165" s="72"/>
      <c r="BF165" s="72"/>
      <c r="BG165" s="72"/>
      <c r="BH165" s="72"/>
      <c r="BI165" s="72"/>
      <c r="BJ165" s="72"/>
      <c r="BK165" s="72"/>
      <c r="BL165" s="72"/>
      <c r="BM165" s="72"/>
      <c r="BN165" s="72"/>
      <c r="BO165" s="72"/>
      <c r="BP165" s="72"/>
      <c r="BQ165" s="72"/>
      <c r="BR165" s="72"/>
      <c r="BS165" s="72"/>
      <c r="BT165" s="72"/>
      <c r="BU165" s="72"/>
      <c r="BV165" s="72"/>
      <c r="BW165" s="72"/>
    </row>
    <row r="166" spans="1:75" ht="14.25" customHeight="1" x14ac:dyDescent="0.15">
      <c r="A166" s="74"/>
      <c r="B166" s="108" t="s">
        <v>188</v>
      </c>
      <c r="C166" s="108">
        <v>44207</v>
      </c>
      <c r="D166" s="110"/>
      <c r="E166" s="95">
        <f ca="1">IF(DATEDIF(C166,M$2,"m")&lt;1,"",IF(C166=0,"",IF(EDATE(C166,12)&lt;IF($D166&gt;0,$D166-1,M$2),EDATE(C166,DATEDIF(C166,IF($D166&gt;0,$D166-1,M$2+1),"y")*12),EDATE(C166,DATEDIF(C166,IF($D166&gt;0,$D166-1,M$2+1),"m")))))</f>
        <v>46033</v>
      </c>
      <c r="F166" s="93">
        <f ca="1">IF(E166="",0,IF(EDATE(C166,12)&lt;=E166,15+IF((YEAR(E166)-YEAR($C166))&gt;20,10,INT((YEAR(E166)-YEAR($C166)-1)/2)),0))</f>
        <v>17</v>
      </c>
      <c r="G166" s="112">
        <f ca="1">IF(E166="",0,IF(E166&gt;=EDATE(C166,12),IF(E166&lt;EDATE(C166,24),IF(C166&lt;SET!$J$20,0,MIN(DATEDIF(C166,E166,"m"),11)),0),IF(D166&gt;C166,IF(E166&lt;=EDATE(C166,12),MIN(DATEDIF(C166,D166+1,"m"),11),0),MIN(DATEDIF(C166,E166,"m"),11))))</f>
        <v>0</v>
      </c>
      <c r="H166" s="114">
        <v>11</v>
      </c>
      <c r="I166" s="99">
        <f>COUNTIF(P166:BW166,SET!$C$15)*SET!$C$16+COUNTIF(P166:BW166,SET!$D$15)*SET!$D$16+COUNTIF(P166:BW166,SET!E$15)*SET!$E$16+COUNTIF(P166:BW166,SET!$F$15)*SET!$F$16+COUNTIF(P166:BW166,SET!$G$15)*SET!$G$16+COUNTIF(P166:BW166,SET!$H$15)*SET!$H$16+COUNTIF(P166:BW166,SET!$I$15)*SET!$I$16+COUNTIF(P166:BW166,)*SET!$K$16+COUNTIF(P166:BW166,SET!$M$15)*SET!$M$16</f>
        <v>7</v>
      </c>
      <c r="J166" s="97">
        <f ca="1">F166+G166+H166-I166</f>
        <v>21</v>
      </c>
      <c r="K166" s="100">
        <f ca="1">IF(E166="","",IF(AND(D166&gt;C166,EDATE(IF(EDATE(C166,12)&lt;D166,C166,E166),12)&gt;D166),"퇴직정산",IF((E166-C166)&gt;=365,EDATE(E166,12),EDATE(C166,24))))</f>
        <v>46398</v>
      </c>
      <c r="L166" s="101">
        <f ca="1">IF(K166="퇴직정산",J166,IF((M$2-C166)&lt;365,"미확정",IF(M166="유예","유예",J166-M166)))</f>
        <v>14</v>
      </c>
      <c r="M166" s="103">
        <f ca="1">IF(C166=0,0,IF(K166="퇴직정산",0,IF(J166&lt;=0,0,IF(EDATE(C166,3)&gt;M$2,"유예",IF(SET!$J$3="없음",0,IF(SET!$J$3="전부",IF(E166&gt;=DATE(YEAR(SET!$I$11),MONTH(SET!$J$11),DAY(SET!$L$11)),MAX(0,F166-IF(I166&lt;(G166+H166),0,(I166-(G166+H166)))),0),IF(E166&gt;=DATE(YEAR(SET!$I$11),MONTH(SET!$J$11),DAY(SET!$L$11)),MAX(0,MIN(F166,SET!$L$3)-IF(I166&lt;(G166+H166),0,(I166-(G166+H166)))),0)))))))</f>
        <v>7</v>
      </c>
      <c r="N166" s="105">
        <f ca="1">IF(D166=0,IF(M166&gt;0,IF((E166-C166)&gt;=365,EDATE(E166,6),EDATE(K166,-6)),""),"")</f>
        <v>46214</v>
      </c>
      <c r="O166" s="106">
        <f ca="1">IF(D166=0,IF(M166&gt;0,IF((E166-C166)&gt;=365,EDATE(E166,10),EDATE(K166,-2)),""),"")</f>
        <v>46337</v>
      </c>
      <c r="P166" s="23" t="s">
        <v>24</v>
      </c>
      <c r="Q166" s="23" t="s">
        <v>24</v>
      </c>
      <c r="R166" s="23" t="s">
        <v>24</v>
      </c>
      <c r="S166" s="23" t="s">
        <v>24</v>
      </c>
      <c r="T166" s="23" t="s">
        <v>24</v>
      </c>
      <c r="U166" s="23" t="s">
        <v>24</v>
      </c>
      <c r="V166" s="23" t="s">
        <v>24</v>
      </c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  <c r="BK166" s="23"/>
      <c r="BL166" s="23"/>
      <c r="BM166" s="23"/>
      <c r="BN166" s="23"/>
      <c r="BO166" s="23"/>
      <c r="BP166" s="23"/>
      <c r="BQ166" s="23"/>
      <c r="BR166" s="23"/>
      <c r="BS166" s="23"/>
      <c r="BT166" s="23"/>
      <c r="BU166" s="23"/>
      <c r="BV166" s="23"/>
      <c r="BW166" s="23"/>
    </row>
    <row r="167" spans="1:75" ht="14.25" customHeight="1" thickBot="1" x14ac:dyDescent="0.2">
      <c r="A167" s="74"/>
      <c r="B167" s="109"/>
      <c r="C167" s="109"/>
      <c r="D167" s="111"/>
      <c r="E167" s="96"/>
      <c r="F167" s="94"/>
      <c r="G167" s="113"/>
      <c r="H167" s="115"/>
      <c r="I167" s="99"/>
      <c r="J167" s="98"/>
      <c r="K167" s="100"/>
      <c r="L167" s="102"/>
      <c r="M167" s="104"/>
      <c r="N167" s="105"/>
      <c r="O167" s="107"/>
      <c r="P167" s="72" t="s">
        <v>582</v>
      </c>
      <c r="Q167" s="72" t="s">
        <v>626</v>
      </c>
      <c r="R167" s="72" t="s">
        <v>624</v>
      </c>
      <c r="S167" s="72" t="s">
        <v>634</v>
      </c>
      <c r="T167" s="72" t="s">
        <v>684</v>
      </c>
      <c r="U167" s="72" t="s">
        <v>765</v>
      </c>
      <c r="V167" s="72" t="s">
        <v>769</v>
      </c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  <c r="AP167" s="72"/>
      <c r="AQ167" s="72"/>
      <c r="AR167" s="72"/>
      <c r="AS167" s="72"/>
      <c r="AT167" s="72"/>
      <c r="AU167" s="72"/>
      <c r="AV167" s="72"/>
      <c r="AW167" s="72"/>
      <c r="AX167" s="72"/>
      <c r="AY167" s="72"/>
      <c r="AZ167" s="72"/>
      <c r="BA167" s="72"/>
      <c r="BB167" s="72"/>
      <c r="BC167" s="72"/>
      <c r="BD167" s="72"/>
      <c r="BE167" s="72"/>
      <c r="BF167" s="72"/>
      <c r="BG167" s="72"/>
      <c r="BH167" s="72"/>
      <c r="BI167" s="72"/>
      <c r="BJ167" s="72"/>
      <c r="BK167" s="72"/>
      <c r="BL167" s="72"/>
      <c r="BM167" s="72"/>
      <c r="BN167" s="72"/>
      <c r="BO167" s="72"/>
      <c r="BP167" s="72"/>
      <c r="BQ167" s="72"/>
      <c r="BR167" s="72"/>
      <c r="BS167" s="72"/>
      <c r="BT167" s="72"/>
      <c r="BU167" s="72"/>
      <c r="BV167" s="72"/>
      <c r="BW167" s="72"/>
    </row>
    <row r="168" spans="1:75" ht="14.25" customHeight="1" x14ac:dyDescent="0.15">
      <c r="A168" s="77" t="s">
        <v>59</v>
      </c>
      <c r="B168" s="108" t="s">
        <v>326</v>
      </c>
      <c r="C168" s="108">
        <v>44348</v>
      </c>
      <c r="D168" s="110"/>
      <c r="E168" s="95">
        <f ca="1">IF(DATEDIF(C168,M$2,"m")&lt;1,"",IF(C168=0,"",IF(EDATE(C168,12)&lt;IF($D168&gt;0,$D168-1,M$2),EDATE(C168,DATEDIF(C168,IF($D168&gt;0,$D168-1,M$2+1),"y")*12),EDATE(C168,DATEDIF(C168,IF($D168&gt;0,$D168-1,M$2+1),"m")))))</f>
        <v>45809</v>
      </c>
      <c r="F168" s="93">
        <f ca="1">IF(E168="",0,IF(EDATE(C168,12)&lt;=E168,15+IF((YEAR(E168)-YEAR($C168))&gt;20,10,INT((YEAR(E168)-YEAR($C168)-1)/2)),0))</f>
        <v>16</v>
      </c>
      <c r="G168" s="112">
        <f ca="1">IF(E168="",0,IF(E168&gt;=EDATE(C168,12),IF(E168&lt;EDATE(C168,24),IF(C168&lt;SET!$J$20,0,MIN(DATEDIF(C168,E168,"m"),11)),0),IF(D168&gt;C168,IF(E168&lt;=EDATE(C168,12),MIN(DATEDIF(C168,D168+1,"m"),11),0),MIN(DATEDIF(C168,E168,"m"),11))))</f>
        <v>0</v>
      </c>
      <c r="H168" s="114">
        <v>-1</v>
      </c>
      <c r="I168" s="99">
        <f>COUNTIF(P168:BW168,SET!$C$15)*SET!$C$16+COUNTIF(P168:BW168,SET!$D$15)*SET!$D$16+COUNTIF(P168:BW168,SET!E$15)*SET!$E$16+COUNTIF(P168:BW168,SET!$F$15)*SET!$F$16+COUNTIF(P168:BW168,SET!$G$15)*SET!$G$16+COUNTIF(P168:BW168,SET!$H$15)*SET!$H$16+COUNTIF(P168:BW168,SET!$I$15)*SET!$I$16+COUNTIF(P168:BW168,)*SET!$K$16+COUNTIF(P168:BW168,SET!$M$15)*SET!$M$16</f>
        <v>22.5</v>
      </c>
      <c r="J168" s="97">
        <f ca="1">F168+G168+H168-I168</f>
        <v>-7.5</v>
      </c>
      <c r="K168" s="100">
        <f ca="1">IF(E168="","",IF(AND(D168&gt;C168,EDATE(IF(EDATE(C168,12)&lt;D168,C168,E168),12)&gt;D168),"퇴직정산",IF((E168-C168)&gt;=365,EDATE(E168,12),EDATE(C168,24))))</f>
        <v>46174</v>
      </c>
      <c r="L168" s="101">
        <f ca="1">IF(K168="퇴직정산",J168,IF((M$2-C168)&lt;365,"미확정",IF(M168="유예","유예",J168-M168)))</f>
        <v>-7.5</v>
      </c>
      <c r="M168" s="103">
        <f ca="1">IF(C168=0,0,IF(K168="퇴직정산",0,IF(J168&lt;=0,0,IF(EDATE(C168,3)&gt;M$2,"유예",IF(SET!$J$3="없음",0,IF(SET!$J$3="전부",IF(E168&gt;=DATE(YEAR(SET!$I$11),MONTH(SET!$J$11),DAY(SET!$L$11)),MAX(0,F168-IF(I168&lt;(G168+H168),0,(I168-(G168+H168)))),0),IF(E168&gt;=DATE(YEAR(SET!$I$11),MONTH(SET!$J$11),DAY(SET!$L$11)),MAX(0,MIN(F168,SET!$L$3)-IF(I168&lt;(G168+H168),0,(I168-(G168+H168)))),0)))))))</f>
        <v>0</v>
      </c>
      <c r="N168" s="105" t="str">
        <f ca="1">IF(D168=0,IF(M168&gt;0,IF((E168-C168)&gt;=365,EDATE(E168,6),EDATE(K168,-6)),""),"")</f>
        <v/>
      </c>
      <c r="O168" s="106" t="str">
        <f ca="1">IF(D168=0,IF(M168&gt;0,IF((E168-C168)&gt;=365,EDATE(E168,10),EDATE(K168,-2)),""),"")</f>
        <v/>
      </c>
      <c r="P168" s="23" t="s">
        <v>24</v>
      </c>
      <c r="Q168" s="23" t="s">
        <v>24</v>
      </c>
      <c r="R168" s="23" t="s">
        <v>25</v>
      </c>
      <c r="S168" s="23" t="s">
        <v>24</v>
      </c>
      <c r="T168" s="23" t="s">
        <v>24</v>
      </c>
      <c r="U168" s="23" t="s">
        <v>24</v>
      </c>
      <c r="V168" s="23" t="s">
        <v>25</v>
      </c>
      <c r="W168" s="23" t="s">
        <v>24</v>
      </c>
      <c r="X168" s="23" t="s">
        <v>24</v>
      </c>
      <c r="Y168" s="23" t="s">
        <v>24</v>
      </c>
      <c r="Z168" s="23" t="s">
        <v>25</v>
      </c>
      <c r="AA168" s="23" t="s">
        <v>25</v>
      </c>
      <c r="AB168" s="23" t="s">
        <v>24</v>
      </c>
      <c r="AC168" s="23" t="s">
        <v>25</v>
      </c>
      <c r="AD168" s="23" t="s">
        <v>24</v>
      </c>
      <c r="AE168" s="23" t="s">
        <v>24</v>
      </c>
      <c r="AF168" s="23" t="s">
        <v>24</v>
      </c>
      <c r="AG168" s="23" t="s">
        <v>24</v>
      </c>
      <c r="AH168" s="23" t="s">
        <v>24</v>
      </c>
      <c r="AI168" s="23" t="s">
        <v>24</v>
      </c>
      <c r="AJ168" s="23" t="s">
        <v>24</v>
      </c>
      <c r="AK168" s="23" t="s">
        <v>24</v>
      </c>
      <c r="AL168" s="23" t="s">
        <v>24</v>
      </c>
      <c r="AM168" s="23" t="s">
        <v>24</v>
      </c>
      <c r="AN168" s="23" t="s">
        <v>24</v>
      </c>
      <c r="AO168" s="23" t="s">
        <v>51</v>
      </c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/>
      <c r="BK168" s="23"/>
      <c r="BL168" s="23"/>
      <c r="BM168" s="23"/>
      <c r="BN168" s="23"/>
      <c r="BO168" s="23"/>
      <c r="BP168" s="23"/>
      <c r="BQ168" s="23"/>
      <c r="BR168" s="23"/>
      <c r="BS168" s="23"/>
      <c r="BT168" s="23"/>
      <c r="BU168" s="23"/>
      <c r="BV168" s="23"/>
      <c r="BW168" s="23"/>
    </row>
    <row r="169" spans="1:75" ht="14.25" customHeight="1" thickBot="1" x14ac:dyDescent="0.2">
      <c r="A169" s="74"/>
      <c r="B169" s="109"/>
      <c r="C169" s="109"/>
      <c r="D169" s="111"/>
      <c r="E169" s="96"/>
      <c r="F169" s="94"/>
      <c r="G169" s="113"/>
      <c r="H169" s="115"/>
      <c r="I169" s="99"/>
      <c r="J169" s="98"/>
      <c r="K169" s="100"/>
      <c r="L169" s="102"/>
      <c r="M169" s="104"/>
      <c r="N169" s="105"/>
      <c r="O169" s="107"/>
      <c r="P169" s="72">
        <v>45828</v>
      </c>
      <c r="Q169" s="72">
        <v>45845</v>
      </c>
      <c r="R169" s="72">
        <v>45847</v>
      </c>
      <c r="S169" s="72">
        <v>45856</v>
      </c>
      <c r="T169" s="72">
        <v>45870</v>
      </c>
      <c r="U169" s="72">
        <v>45876</v>
      </c>
      <c r="V169" s="72">
        <v>45894</v>
      </c>
      <c r="W169" s="72">
        <v>45911</v>
      </c>
      <c r="X169" s="72">
        <v>45912</v>
      </c>
      <c r="Y169" s="72">
        <v>45919</v>
      </c>
      <c r="Z169" s="72">
        <v>45925</v>
      </c>
      <c r="AA169" s="72">
        <v>45932</v>
      </c>
      <c r="AB169" s="72">
        <v>45954</v>
      </c>
      <c r="AC169" s="72">
        <v>45964</v>
      </c>
      <c r="AD169" s="72">
        <v>45975</v>
      </c>
      <c r="AE169" s="72" t="s">
        <v>584</v>
      </c>
      <c r="AF169" s="72" t="s">
        <v>585</v>
      </c>
      <c r="AG169" s="72" t="s">
        <v>573</v>
      </c>
      <c r="AH169" s="72" t="s">
        <v>641</v>
      </c>
      <c r="AI169" s="72" t="s">
        <v>642</v>
      </c>
      <c r="AJ169" s="72" t="s">
        <v>646</v>
      </c>
      <c r="AK169" s="72" t="s">
        <v>671</v>
      </c>
      <c r="AL169" s="72" t="s">
        <v>689</v>
      </c>
      <c r="AM169" s="72" t="s">
        <v>690</v>
      </c>
      <c r="AN169" s="72" t="s">
        <v>778</v>
      </c>
      <c r="AO169" s="72" t="s">
        <v>794</v>
      </c>
      <c r="AP169" s="72"/>
      <c r="AQ169" s="72"/>
      <c r="AR169" s="72"/>
      <c r="AS169" s="72"/>
      <c r="AT169" s="72"/>
      <c r="AU169" s="72"/>
      <c r="AV169" s="72"/>
      <c r="AW169" s="72"/>
      <c r="AX169" s="72"/>
      <c r="AY169" s="72"/>
      <c r="AZ169" s="72"/>
      <c r="BA169" s="72"/>
      <c r="BB169" s="72"/>
      <c r="BC169" s="72"/>
      <c r="BD169" s="72"/>
      <c r="BE169" s="72"/>
      <c r="BF169" s="72"/>
      <c r="BG169" s="72"/>
      <c r="BH169" s="72"/>
      <c r="BI169" s="72"/>
      <c r="BJ169" s="72"/>
      <c r="BK169" s="72"/>
      <c r="BL169" s="72"/>
      <c r="BM169" s="72"/>
      <c r="BN169" s="72"/>
      <c r="BO169" s="72"/>
      <c r="BP169" s="72"/>
      <c r="BQ169" s="72"/>
      <c r="BR169" s="72"/>
      <c r="BS169" s="72"/>
      <c r="BT169" s="72"/>
      <c r="BU169" s="72"/>
      <c r="BV169" s="72"/>
      <c r="BW169" s="72"/>
    </row>
    <row r="170" spans="1:75" ht="14.25" customHeight="1" x14ac:dyDescent="0.15">
      <c r="A170" s="74"/>
      <c r="B170" s="108" t="s">
        <v>321</v>
      </c>
      <c r="C170" s="108">
        <v>44866</v>
      </c>
      <c r="D170" s="110"/>
      <c r="E170" s="95">
        <f ca="1">IF(DATEDIF(C170,M$2,"m")&lt;1,"",IF(C170=0,"",IF(EDATE(C170,12)&lt;IF($D170&gt;0,$D170-1,M$2),EDATE(C170,DATEDIF(C170,IF($D170&gt;0,$D170-1,M$2+1),"y")*12),EDATE(C170,DATEDIF(C170,IF($D170&gt;0,$D170-1,M$2+1),"m")))))</f>
        <v>45962</v>
      </c>
      <c r="F170" s="93">
        <f ca="1">IF(E170="",0,IF(EDATE(C170,12)&lt;=E170,15+IF((YEAR(E170)-YEAR($C170))&gt;20,10,INT((YEAR(E170)-YEAR($C170)-1)/2)),0))</f>
        <v>16</v>
      </c>
      <c r="G170" s="112">
        <f ca="1">IF(E170="",0,IF(E170&gt;=EDATE(C170,12),IF(E170&lt;EDATE(C170,24),IF(C170&lt;SET!$J$20,0,MIN(DATEDIF(C170,E170,"m"),11)),0),IF(D170&gt;C170,IF(E170&lt;=EDATE(C170,12),MIN(DATEDIF(C170,D170+1,"m"),11),0),MIN(DATEDIF(C170,E170,"m"),11))))</f>
        <v>0</v>
      </c>
      <c r="H170" s="114">
        <v>-4.5</v>
      </c>
      <c r="I170" s="99">
        <f>COUNTIF(P170:BW170,SET!$C$15)*SET!$C$16+COUNTIF(P170:BW170,SET!$D$15)*SET!$D$16+COUNTIF(P170:BW170,SET!E$15)*SET!$E$16+COUNTIF(P170:BW170,SET!$F$15)*SET!$F$16+COUNTIF(P170:BW170,SET!$G$15)*SET!$G$16+COUNTIF(P170:BW170,SET!$H$15)*SET!$H$16+COUNTIF(P170:BW170,SET!$I$15)*SET!$I$16+COUNTIF(P170:BW170,)*SET!$K$16+COUNTIF(P170:BW170,SET!$M$15)*SET!$M$16</f>
        <v>20.5</v>
      </c>
      <c r="J170" s="97">
        <f ca="1">F170+G170+H170-I170</f>
        <v>-9</v>
      </c>
      <c r="K170" s="100">
        <f ca="1">IF(E170="","",IF(AND(D170&gt;C170,EDATE(IF(EDATE(C170,12)&lt;D170,C170,E170),12)&gt;D170),"퇴직정산",IF((E170-C170)&gt;=365,EDATE(E170,12),EDATE(C170,24))))</f>
        <v>46327</v>
      </c>
      <c r="L170" s="101">
        <f ca="1">IF(K170="퇴직정산",J170,IF((M$2-C170)&lt;365,"미확정",IF(M170="유예","유예",J170-M170)))</f>
        <v>-9</v>
      </c>
      <c r="M170" s="103">
        <f ca="1">IF(C170=0,0,IF(K170="퇴직정산",0,IF(J170&lt;=0,0,IF(EDATE(C170,3)&gt;M$2,"유예",IF(SET!$J$3="없음",0,IF(SET!$J$3="전부",IF(E170&gt;=DATE(YEAR(SET!$I$11),MONTH(SET!$J$11),DAY(SET!$L$11)),MAX(0,F170-IF(I170&lt;(G170+H170),0,(I170-(G170+H170)))),0),IF(E170&gt;=DATE(YEAR(SET!$I$11),MONTH(SET!$J$11),DAY(SET!$L$11)),MAX(0,MIN(F170,SET!$L$3)-IF(I170&lt;(G170+H170),0,(I170-(G170+H170)))),0)))))))</f>
        <v>0</v>
      </c>
      <c r="N170" s="105" t="str">
        <f ca="1">IF(D170=0,IF(M170&gt;0,IF((E170-C170)&gt;=365,EDATE(E170,6),EDATE(K170,-6)),""),"")</f>
        <v/>
      </c>
      <c r="O170" s="106" t="str">
        <f ca="1">IF(D170=0,IF(M170&gt;0,IF((E170-C170)&gt;=365,EDATE(E170,10),EDATE(K170,-2)),""),"")</f>
        <v/>
      </c>
      <c r="P170" s="23" t="s">
        <v>24</v>
      </c>
      <c r="Q170" s="23" t="s">
        <v>24</v>
      </c>
      <c r="R170" s="23" t="s">
        <v>25</v>
      </c>
      <c r="S170" s="23" t="s">
        <v>24</v>
      </c>
      <c r="T170" s="23" t="s">
        <v>24</v>
      </c>
      <c r="U170" s="23" t="s">
        <v>24</v>
      </c>
      <c r="V170" s="23" t="s">
        <v>24</v>
      </c>
      <c r="W170" s="23" t="s">
        <v>24</v>
      </c>
      <c r="X170" s="23" t="s">
        <v>24</v>
      </c>
      <c r="Y170" s="23" t="s">
        <v>24</v>
      </c>
      <c r="Z170" s="23" t="s">
        <v>24</v>
      </c>
      <c r="AA170" s="23" t="s">
        <v>25</v>
      </c>
      <c r="AB170" s="23" t="s">
        <v>24</v>
      </c>
      <c r="AC170" s="23" t="s">
        <v>24</v>
      </c>
      <c r="AD170" s="23" t="s">
        <v>24</v>
      </c>
      <c r="AE170" s="23" t="s">
        <v>24</v>
      </c>
      <c r="AF170" s="23" t="s">
        <v>24</v>
      </c>
      <c r="AG170" s="23" t="s">
        <v>25</v>
      </c>
      <c r="AH170" s="23" t="s">
        <v>24</v>
      </c>
      <c r="AI170" s="23" t="s">
        <v>24</v>
      </c>
      <c r="AJ170" s="23" t="s">
        <v>24</v>
      </c>
      <c r="AK170" s="23" t="s">
        <v>24</v>
      </c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  <c r="BK170" s="23"/>
      <c r="BL170" s="23"/>
      <c r="BM170" s="23"/>
      <c r="BN170" s="23"/>
      <c r="BO170" s="23"/>
      <c r="BP170" s="23"/>
      <c r="BQ170" s="23"/>
      <c r="BR170" s="23"/>
      <c r="BS170" s="23"/>
      <c r="BT170" s="23"/>
      <c r="BU170" s="23"/>
      <c r="BV170" s="23"/>
      <c r="BW170" s="23"/>
    </row>
    <row r="171" spans="1:75" ht="14.25" customHeight="1" thickBot="1" x14ac:dyDescent="0.2">
      <c r="A171" s="74"/>
      <c r="B171" s="109"/>
      <c r="C171" s="109"/>
      <c r="D171" s="111"/>
      <c r="E171" s="96"/>
      <c r="F171" s="94"/>
      <c r="G171" s="113"/>
      <c r="H171" s="115"/>
      <c r="I171" s="99"/>
      <c r="J171" s="98"/>
      <c r="K171" s="100"/>
      <c r="L171" s="102"/>
      <c r="M171" s="104"/>
      <c r="N171" s="105"/>
      <c r="O171" s="107"/>
      <c r="P171" s="72">
        <v>45947</v>
      </c>
      <c r="Q171" s="72">
        <v>45978</v>
      </c>
      <c r="R171" s="72">
        <v>45981</v>
      </c>
      <c r="S171" s="72">
        <v>45985</v>
      </c>
      <c r="T171" s="72" t="s">
        <v>578</v>
      </c>
      <c r="U171" s="72" t="s">
        <v>628</v>
      </c>
      <c r="V171" s="72" t="s">
        <v>634</v>
      </c>
      <c r="W171" s="72" t="s">
        <v>644</v>
      </c>
      <c r="X171" s="72" t="s">
        <v>638</v>
      </c>
      <c r="Y171" s="72" t="s">
        <v>646</v>
      </c>
      <c r="Z171" s="72" t="s">
        <v>650</v>
      </c>
      <c r="AA171" s="72" t="s">
        <v>707</v>
      </c>
      <c r="AB171" s="72" t="s">
        <v>684</v>
      </c>
      <c r="AC171" s="72" t="s">
        <v>693</v>
      </c>
      <c r="AD171" s="72" t="s">
        <v>694</v>
      </c>
      <c r="AE171" s="72" t="s">
        <v>702</v>
      </c>
      <c r="AF171" s="72" t="s">
        <v>771</v>
      </c>
      <c r="AG171" s="72" t="s">
        <v>784</v>
      </c>
      <c r="AH171" s="72" t="s">
        <v>767</v>
      </c>
      <c r="AI171" s="72" t="s">
        <v>788</v>
      </c>
      <c r="AJ171" s="72" t="s">
        <v>775</v>
      </c>
      <c r="AK171" s="72" t="s">
        <v>768</v>
      </c>
      <c r="AL171" s="72"/>
      <c r="AM171" s="72"/>
      <c r="AN171" s="72"/>
      <c r="AO171" s="72"/>
      <c r="AP171" s="72"/>
      <c r="AQ171" s="72"/>
      <c r="AR171" s="72"/>
      <c r="AS171" s="72"/>
      <c r="AT171" s="72"/>
      <c r="AU171" s="72"/>
      <c r="AV171" s="72"/>
      <c r="AW171" s="72"/>
      <c r="AX171" s="72"/>
      <c r="AY171" s="72"/>
      <c r="AZ171" s="72"/>
      <c r="BA171" s="72"/>
      <c r="BB171" s="72"/>
      <c r="BC171" s="72"/>
      <c r="BD171" s="72"/>
      <c r="BE171" s="72"/>
      <c r="BF171" s="72"/>
      <c r="BG171" s="72"/>
      <c r="BH171" s="72"/>
      <c r="BI171" s="72"/>
      <c r="BJ171" s="72"/>
      <c r="BK171" s="72"/>
      <c r="BL171" s="72"/>
      <c r="BM171" s="72"/>
      <c r="BN171" s="72"/>
      <c r="BO171" s="72"/>
      <c r="BP171" s="72"/>
      <c r="BQ171" s="72"/>
      <c r="BR171" s="72"/>
      <c r="BS171" s="72"/>
      <c r="BT171" s="72"/>
      <c r="BU171" s="72"/>
      <c r="BV171" s="72"/>
      <c r="BW171" s="72"/>
    </row>
    <row r="172" spans="1:75" ht="14.25" customHeight="1" x14ac:dyDescent="0.15">
      <c r="A172" s="74"/>
      <c r="B172" s="108" t="s">
        <v>320</v>
      </c>
      <c r="C172" s="108">
        <v>44550</v>
      </c>
      <c r="D172" s="110"/>
      <c r="E172" s="95">
        <f ca="1">IF(DATEDIF(C172,M$2,"m")&lt;1,"",IF(C172=0,"",IF(EDATE(C172,12)&lt;IF($D172&gt;0,$D172-1,M$2),EDATE(C172,DATEDIF(C172,IF($D172&gt;0,$D172-1,M$2+1),"y")*12),EDATE(C172,DATEDIF(C172,IF($D172&gt;0,$D172-1,M$2+1),"m")))))</f>
        <v>46011</v>
      </c>
      <c r="F172" s="93">
        <f ca="1">IF(E172="",0,IF(EDATE(C172,12)&lt;=E172,15+IF((YEAR(E172)-YEAR($C172))&gt;20,10,INT((YEAR(E172)-YEAR($C172)-1)/2)),0))</f>
        <v>16</v>
      </c>
      <c r="G172" s="112">
        <f ca="1">IF(E172="",0,IF(E172&gt;=EDATE(C172,12),IF(E172&lt;EDATE(C172,24),IF(C172&lt;SET!$J$20,0,MIN(DATEDIF(C172,E172,"m"),11)),0),IF(D172&gt;C172,IF(E172&lt;=EDATE(C172,12),MIN(DATEDIF(C172,D172+1,"m"),11),0),MIN(DATEDIF(C172,E172,"m"),11))))</f>
        <v>0</v>
      </c>
      <c r="H172" s="114">
        <v>1.5</v>
      </c>
      <c r="I172" s="99">
        <f>COUNTIF(P172:BW172,SET!$C$15)*SET!$C$16+COUNTIF(P172:BW172,SET!$D$15)*SET!$D$16+COUNTIF(P172:BW172,SET!E$15)*SET!$E$16+COUNTIF(P172:BW172,SET!$F$15)*SET!$F$16+COUNTIF(P172:BW172,SET!$G$15)*SET!$G$16+COUNTIF(P172:BW172,SET!$H$15)*SET!$H$16+COUNTIF(P172:BW172,SET!$I$15)*SET!$I$16+COUNTIF(P172:BW172,)*SET!$K$16+COUNTIF(P172:BW172,SET!$M$15)*SET!$M$16</f>
        <v>3.5</v>
      </c>
      <c r="J172" s="97">
        <f ca="1">F172+G172+H172-I172</f>
        <v>14</v>
      </c>
      <c r="K172" s="100">
        <f ca="1">IF(E172="","",IF(AND(D172&gt;C172,EDATE(IF(EDATE(C172,12)&lt;D172,C172,E172),12)&gt;D172),"퇴직정산",IF((E172-C172)&gt;=365,EDATE(E172,12),EDATE(C172,24))))</f>
        <v>46376</v>
      </c>
      <c r="L172" s="101">
        <f ca="1">IF(K172="퇴직정산",J172,IF((M$2-C172)&lt;365,"미확정",IF(M172="유예","유예",J172-M172)))</f>
        <v>9</v>
      </c>
      <c r="M172" s="103">
        <f ca="1">IF(C172=0,0,IF(K172="퇴직정산",0,IF(J172&lt;=0,0,IF(EDATE(C172,3)&gt;M$2,"유예",IF(SET!$J$3="없음",0,IF(SET!$J$3="전부",IF(E172&gt;=DATE(YEAR(SET!$I$11),MONTH(SET!$J$11),DAY(SET!$L$11)),MAX(0,F172-IF(I172&lt;(G172+H172),0,(I172-(G172+H172)))),0),IF(E172&gt;=DATE(YEAR(SET!$I$11),MONTH(SET!$J$11),DAY(SET!$L$11)),MAX(0,MIN(F172,SET!$L$3)-IF(I172&lt;(G172+H172),0,(I172-(G172+H172)))),0)))))))</f>
        <v>5</v>
      </c>
      <c r="N172" s="105">
        <f ca="1">IF(D172=0,IF(M172&gt;0,IF((E172-C172)&gt;=365,EDATE(E172,6),EDATE(K172,-6)),""),"")</f>
        <v>46193</v>
      </c>
      <c r="O172" s="106">
        <f ca="1">IF(D172=0,IF(M172&gt;0,IF((E172-C172)&gt;=365,EDATE(E172,10),EDATE(K172,-2)),""),"")</f>
        <v>46315</v>
      </c>
      <c r="P172" s="23" t="s">
        <v>24</v>
      </c>
      <c r="Q172" s="23" t="s">
        <v>24</v>
      </c>
      <c r="R172" s="23" t="s">
        <v>25</v>
      </c>
      <c r="S172" s="23" t="s">
        <v>24</v>
      </c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  <c r="BK172" s="23"/>
      <c r="BL172" s="23"/>
      <c r="BM172" s="23"/>
      <c r="BN172" s="23"/>
      <c r="BO172" s="23"/>
      <c r="BP172" s="23"/>
      <c r="BQ172" s="23"/>
      <c r="BR172" s="23"/>
      <c r="BS172" s="23"/>
      <c r="BT172" s="23"/>
      <c r="BU172" s="23"/>
      <c r="BV172" s="23"/>
      <c r="BW172" s="23"/>
    </row>
    <row r="173" spans="1:75" ht="14.25" customHeight="1" thickBot="1" x14ac:dyDescent="0.2">
      <c r="A173" s="74"/>
      <c r="B173" s="109"/>
      <c r="C173" s="109"/>
      <c r="D173" s="111"/>
      <c r="E173" s="96"/>
      <c r="F173" s="94"/>
      <c r="G173" s="113"/>
      <c r="H173" s="115"/>
      <c r="I173" s="99"/>
      <c r="J173" s="98"/>
      <c r="K173" s="100"/>
      <c r="L173" s="102"/>
      <c r="M173" s="104"/>
      <c r="N173" s="105"/>
      <c r="O173" s="107"/>
      <c r="P173" s="72" t="s">
        <v>673</v>
      </c>
      <c r="Q173" s="72" t="s">
        <v>685</v>
      </c>
      <c r="R173" s="72" t="s">
        <v>780</v>
      </c>
      <c r="S173" s="72" t="s">
        <v>785</v>
      </c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  <c r="AP173" s="72"/>
      <c r="AQ173" s="72"/>
      <c r="AR173" s="72"/>
      <c r="AS173" s="72"/>
      <c r="AT173" s="72"/>
      <c r="AU173" s="72"/>
      <c r="AV173" s="72"/>
      <c r="AW173" s="72"/>
      <c r="AX173" s="72"/>
      <c r="AY173" s="72"/>
      <c r="AZ173" s="72"/>
      <c r="BA173" s="72"/>
      <c r="BB173" s="72"/>
      <c r="BC173" s="72"/>
      <c r="BD173" s="72"/>
      <c r="BE173" s="72"/>
      <c r="BF173" s="72"/>
      <c r="BG173" s="72"/>
      <c r="BH173" s="72"/>
      <c r="BI173" s="72"/>
      <c r="BJ173" s="72"/>
      <c r="BK173" s="72"/>
      <c r="BL173" s="72"/>
      <c r="BM173" s="72"/>
      <c r="BN173" s="72"/>
      <c r="BO173" s="72"/>
      <c r="BP173" s="72"/>
      <c r="BQ173" s="72"/>
      <c r="BR173" s="72"/>
      <c r="BS173" s="72"/>
      <c r="BT173" s="72"/>
      <c r="BU173" s="72"/>
      <c r="BV173" s="72"/>
      <c r="BW173" s="72"/>
    </row>
    <row r="174" spans="1:75" ht="14.25" customHeight="1" x14ac:dyDescent="0.15">
      <c r="A174" s="74"/>
      <c r="B174" s="108" t="s">
        <v>319</v>
      </c>
      <c r="C174" s="108">
        <v>44616</v>
      </c>
      <c r="D174" s="110"/>
      <c r="E174" s="95">
        <f ca="1">IF(DATEDIF(C174,M$2,"m")&lt;1,"",IF(C174=0,"",IF(EDATE(C174,12)&lt;IF($D174&gt;0,$D174-1,M$2),EDATE(C174,DATEDIF(C174,IF($D174&gt;0,$D174-1,M$2+1),"y")*12),EDATE(C174,DATEDIF(C174,IF($D174&gt;0,$D174-1,M$2+1),"m")))))</f>
        <v>46077</v>
      </c>
      <c r="F174" s="93">
        <f ca="1">IF(E174="",0,IF(EDATE(C174,12)&lt;=E174,15+IF((YEAR(E174)-YEAR($C174))&gt;20,10,INT((YEAR(E174)-YEAR($C174)-1)/2)),0))</f>
        <v>16</v>
      </c>
      <c r="G174" s="112">
        <f ca="1">IF(E174="",0,IF(E174&gt;=EDATE(C174,12),IF(E174&lt;EDATE(C174,24),IF(C174&lt;SET!$J$20,0,MIN(DATEDIF(C174,E174,"m"),11)),0),IF(D174&gt;C174,IF(E174&lt;=EDATE(C174,12),MIN(DATEDIF(C174,D174+1,"m"),11),0),MIN(DATEDIF(C174,E174,"m"),11))))</f>
        <v>0</v>
      </c>
      <c r="H174" s="114">
        <v>9.5</v>
      </c>
      <c r="I174" s="99">
        <f>COUNTIF(P174:BW174,SET!$C$15)*SET!$C$16+COUNTIF(P174:BW174,SET!$D$15)*SET!$D$16+COUNTIF(P174:BW174,SET!E$15)*SET!$E$16+COUNTIF(P174:BW174,SET!$F$15)*SET!$F$16+COUNTIF(P174:BW174,SET!$G$15)*SET!$G$16+COUNTIF(P174:BW174,SET!$H$15)*SET!$H$16+COUNTIF(P174:BW174,SET!$I$15)*SET!$I$16+COUNTIF(P174:BW174,)*SET!$K$16+COUNTIF(P174:BW174,SET!$M$15)*SET!$M$16</f>
        <v>13.5</v>
      </c>
      <c r="J174" s="97">
        <f ca="1">F174+G174+H174-I174</f>
        <v>12</v>
      </c>
      <c r="K174" s="100">
        <f ca="1">IF(E174="","",IF(AND(D174&gt;C174,EDATE(IF(EDATE(C174,12)&lt;D174,C174,E174),12)&gt;D174),"퇴직정산",IF((E174-C174)&gt;=365,EDATE(E174,12),EDATE(C174,24))))</f>
        <v>46442</v>
      </c>
      <c r="L174" s="101">
        <f ca="1">IF(K174="퇴직정산",J174,IF((M$2-C174)&lt;365,"미확정",IF(M174="유예","유예",J174-M174)))</f>
        <v>9</v>
      </c>
      <c r="M174" s="103">
        <f ca="1">IF(C174=0,0,IF(K174="퇴직정산",0,IF(J174&lt;=0,0,IF(EDATE(C174,3)&gt;M$2,"유예",IF(SET!$J$3="없음",0,IF(SET!$J$3="전부",IF(E174&gt;=DATE(YEAR(SET!$I$11),MONTH(SET!$J$11),DAY(SET!$L$11)),MAX(0,F174-IF(I174&lt;(G174+H174),0,(I174-(G174+H174)))),0),IF(E174&gt;=DATE(YEAR(SET!$I$11),MONTH(SET!$J$11),DAY(SET!$L$11)),MAX(0,MIN(F174,SET!$L$3)-IF(I174&lt;(G174+H174),0,(I174-(G174+H174)))),0)))))))</f>
        <v>3</v>
      </c>
      <c r="N174" s="105">
        <f ca="1">IF(D174=0,IF(M174&gt;0,IF((E174-C174)&gt;=365,EDATE(E174,6),EDATE(K174,-6)),""),"")</f>
        <v>46258</v>
      </c>
      <c r="O174" s="106">
        <f ca="1">IF(D174=0,IF(M174&gt;0,IF((E174-C174)&gt;=365,EDATE(E174,10),EDATE(K174,-2)),""),"")</f>
        <v>46380</v>
      </c>
      <c r="P174" s="23" t="s">
        <v>24</v>
      </c>
      <c r="Q174" s="23" t="s">
        <v>24</v>
      </c>
      <c r="R174" s="23" t="s">
        <v>24</v>
      </c>
      <c r="S174" s="23" t="s">
        <v>24</v>
      </c>
      <c r="T174" s="23" t="s">
        <v>24</v>
      </c>
      <c r="U174" s="23" t="s">
        <v>24</v>
      </c>
      <c r="V174" s="23" t="s">
        <v>24</v>
      </c>
      <c r="W174" s="23" t="s">
        <v>24</v>
      </c>
      <c r="X174" s="23" t="s">
        <v>25</v>
      </c>
      <c r="Y174" s="23" t="s">
        <v>24</v>
      </c>
      <c r="Z174" s="23" t="s">
        <v>24</v>
      </c>
      <c r="AA174" s="23" t="s">
        <v>24</v>
      </c>
      <c r="AB174" s="23" t="s">
        <v>24</v>
      </c>
      <c r="AC174" s="23" t="s">
        <v>24</v>
      </c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  <c r="BK174" s="23"/>
      <c r="BL174" s="23"/>
      <c r="BM174" s="23"/>
      <c r="BN174" s="23"/>
      <c r="BO174" s="23"/>
      <c r="BP174" s="23"/>
      <c r="BQ174" s="23"/>
      <c r="BR174" s="23"/>
      <c r="BS174" s="23"/>
      <c r="BT174" s="23"/>
      <c r="BU174" s="23"/>
      <c r="BV174" s="23"/>
      <c r="BW174" s="23"/>
    </row>
    <row r="175" spans="1:75" ht="14.25" customHeight="1" thickBot="1" x14ac:dyDescent="0.2">
      <c r="A175" s="74"/>
      <c r="B175" s="109"/>
      <c r="C175" s="109"/>
      <c r="D175" s="111"/>
      <c r="E175" s="96"/>
      <c r="F175" s="94"/>
      <c r="G175" s="113"/>
      <c r="H175" s="115"/>
      <c r="I175" s="99"/>
      <c r="J175" s="98"/>
      <c r="K175" s="100"/>
      <c r="L175" s="102"/>
      <c r="M175" s="104"/>
      <c r="N175" s="105"/>
      <c r="O175" s="107"/>
      <c r="P175" s="72" t="s">
        <v>707</v>
      </c>
      <c r="Q175" s="72" t="s">
        <v>674</v>
      </c>
      <c r="R175" s="72" t="s">
        <v>677</v>
      </c>
      <c r="S175" s="72" t="s">
        <v>678</v>
      </c>
      <c r="T175" s="72" t="s">
        <v>679</v>
      </c>
      <c r="U175" s="72" t="s">
        <v>688</v>
      </c>
      <c r="V175" s="72" t="s">
        <v>691</v>
      </c>
      <c r="W175" s="72" t="s">
        <v>692</v>
      </c>
      <c r="X175" s="72" t="s">
        <v>695</v>
      </c>
      <c r="Y175" s="72" t="s">
        <v>696</v>
      </c>
      <c r="Z175" s="72" t="s">
        <v>697</v>
      </c>
      <c r="AA175" s="72" t="s">
        <v>698</v>
      </c>
      <c r="AB175" s="72" t="s">
        <v>775</v>
      </c>
      <c r="AC175" s="72" t="s">
        <v>768</v>
      </c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  <c r="AP175" s="72"/>
      <c r="AQ175" s="72"/>
      <c r="AR175" s="72"/>
      <c r="AS175" s="72"/>
      <c r="AT175" s="72"/>
      <c r="AU175" s="72"/>
      <c r="AV175" s="72"/>
      <c r="AW175" s="72"/>
      <c r="AX175" s="72"/>
      <c r="AY175" s="72"/>
      <c r="AZ175" s="72"/>
      <c r="BA175" s="72"/>
      <c r="BB175" s="72"/>
      <c r="BC175" s="72"/>
      <c r="BD175" s="72"/>
      <c r="BE175" s="72"/>
      <c r="BF175" s="72"/>
      <c r="BG175" s="72"/>
      <c r="BH175" s="72"/>
      <c r="BI175" s="72"/>
      <c r="BJ175" s="72"/>
      <c r="BK175" s="72"/>
      <c r="BL175" s="72"/>
      <c r="BM175" s="72"/>
      <c r="BN175" s="72"/>
      <c r="BO175" s="72"/>
      <c r="BP175" s="72"/>
      <c r="BQ175" s="72"/>
      <c r="BR175" s="72"/>
      <c r="BS175" s="72"/>
      <c r="BT175" s="72"/>
      <c r="BU175" s="72"/>
      <c r="BV175" s="72"/>
      <c r="BW175" s="72"/>
    </row>
    <row r="176" spans="1:75" ht="14.25" customHeight="1" x14ac:dyDescent="0.15">
      <c r="A176" s="74"/>
      <c r="B176" s="108" t="s">
        <v>375</v>
      </c>
      <c r="C176" s="108">
        <v>45474</v>
      </c>
      <c r="D176" s="110"/>
      <c r="E176" s="95">
        <f ca="1">IF(DATEDIF(C176,M$2,"m")&lt;1,"",IF(C176=0,"",IF(EDATE(C176,12)&lt;IF($D176&gt;0,$D176-1,M$2),EDATE(C176,DATEDIF(C176,IF($D176&gt;0,$D176-1,M$2+1),"y")*12),EDATE(C176,DATEDIF(C176,IF($D176&gt;0,$D176-1,M$2+1),"m")))))</f>
        <v>45839</v>
      </c>
      <c r="F176" s="93">
        <f ca="1">IF(E176="",0,IF(EDATE(C176,12)&lt;=E176,15+IF((YEAR(E176)-YEAR($C176))&gt;20,10,INT((YEAR(E176)-YEAR($C176)-1)/2)),0))</f>
        <v>15</v>
      </c>
      <c r="G176" s="112">
        <f ca="1">IF(E176="",0,IF(E176&gt;=EDATE(C176,12),IF(E176&lt;EDATE(C176,24),IF(C176&lt;SET!$J$20,0,MIN(DATEDIF(C176,E176,"m"),11)),0),IF(D176&gt;C176,IF(E176&lt;=EDATE(C176,12),MIN(DATEDIF(C176,D176+1,"m"),11),0),MIN(DATEDIF(C176,E176,"m"),11))))</f>
        <v>11</v>
      </c>
      <c r="H176" s="114"/>
      <c r="I176" s="99">
        <f>COUNTIF(P176:BW176,SET!$C$15)*SET!$C$16+COUNTIF(P176:BW176,SET!$D$15)*SET!$D$16+COUNTIF(P176:BW176,SET!E$15)*SET!$E$16+COUNTIF(P176:BW176,SET!$F$15)*SET!$F$16+COUNTIF(P176:BW176,SET!$G$15)*SET!$G$16+COUNTIF(P176:BW176,SET!$H$15)*SET!$H$16+COUNTIF(P176:BW176,SET!$I$15)*SET!$I$16+COUNTIF(P176:BW176,)*SET!$K$16+COUNTIF(P176:BW176,SET!$M$15)*SET!$M$16</f>
        <v>23</v>
      </c>
      <c r="J176" s="97">
        <f ca="1">F176+G176+H176-I176</f>
        <v>3</v>
      </c>
      <c r="K176" s="100">
        <f ca="1">IF(E176="","",IF(AND(D176&gt;C176,EDATE(IF(EDATE(C176,12)&lt;D176,C176,E176),12)&gt;D176),"퇴직정산",IF((E176-C176)&gt;=365,EDATE(E176,12),EDATE(C176,24))))</f>
        <v>46204</v>
      </c>
      <c r="L176" s="101">
        <f ca="1">IF(K176="퇴직정산",J176,IF((M$2-C176)&lt;365,"미확정",IF(M176="유예","유예",J176-M176)))</f>
        <v>3</v>
      </c>
      <c r="M176" s="103">
        <f ca="1">IF(C176=0,0,IF(K176="퇴직정산",0,IF(J176&lt;=0,0,IF(EDATE(C176,3)&gt;M$2,"유예",IF(SET!$J$3="없음",0,IF(SET!$J$3="전부",IF(E176&gt;=DATE(YEAR(SET!$I$11),MONTH(SET!$J$11),DAY(SET!$L$11)),MAX(0,F176-IF(I176&lt;(G176+H176),0,(I176-(G176+H176)))),0),IF(E176&gt;=DATE(YEAR(SET!$I$11),MONTH(SET!$J$11),DAY(SET!$L$11)),MAX(0,MIN(F176,SET!$L$3)-IF(I176&lt;(G176+H176),0,(I176-(G176+H176)))),0)))))))</f>
        <v>0</v>
      </c>
      <c r="N176" s="105" t="str">
        <f ca="1">IF(D176=0,IF(M176&gt;0,IF((E176-C176)&gt;=365,EDATE(E176,6),EDATE(K176,-6)),""),"")</f>
        <v/>
      </c>
      <c r="O176" s="106" t="str">
        <f ca="1">IF(D176=0,IF(M176&gt;0,IF((E176-C176)&gt;=365,EDATE(E176,10),EDATE(K176,-2)),""),"")</f>
        <v/>
      </c>
      <c r="P176" s="23" t="s">
        <v>24</v>
      </c>
      <c r="Q176" s="23" t="s">
        <v>25</v>
      </c>
      <c r="R176" s="23" t="s">
        <v>24</v>
      </c>
      <c r="S176" s="23" t="s">
        <v>25</v>
      </c>
      <c r="T176" s="23" t="s">
        <v>24</v>
      </c>
      <c r="U176" s="23" t="s">
        <v>24</v>
      </c>
      <c r="V176" s="23" t="s">
        <v>24</v>
      </c>
      <c r="W176" s="23" t="s">
        <v>24</v>
      </c>
      <c r="X176" s="23" t="s">
        <v>24</v>
      </c>
      <c r="Y176" s="23" t="s">
        <v>25</v>
      </c>
      <c r="Z176" s="23" t="s">
        <v>24</v>
      </c>
      <c r="AA176" s="23" t="s">
        <v>25</v>
      </c>
      <c r="AB176" s="23" t="s">
        <v>24</v>
      </c>
      <c r="AC176" s="23" t="s">
        <v>24</v>
      </c>
      <c r="AD176" s="23" t="s">
        <v>25</v>
      </c>
      <c r="AE176" s="23" t="s">
        <v>25</v>
      </c>
      <c r="AF176" s="23" t="s">
        <v>24</v>
      </c>
      <c r="AG176" s="23" t="s">
        <v>24</v>
      </c>
      <c r="AH176" s="23" t="s">
        <v>24</v>
      </c>
      <c r="AI176" s="23" t="s">
        <v>24</v>
      </c>
      <c r="AJ176" s="23" t="s">
        <v>24</v>
      </c>
      <c r="AK176" s="23" t="s">
        <v>25</v>
      </c>
      <c r="AL176" s="23" t="s">
        <v>25</v>
      </c>
      <c r="AM176" s="23" t="s">
        <v>24</v>
      </c>
      <c r="AN176" s="23" t="s">
        <v>24</v>
      </c>
      <c r="AO176" s="23" t="s">
        <v>24</v>
      </c>
      <c r="AP176" s="23" t="s">
        <v>24</v>
      </c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/>
      <c r="BP176" s="23"/>
      <c r="BQ176" s="23"/>
      <c r="BR176" s="23"/>
      <c r="BS176" s="23"/>
      <c r="BT176" s="23"/>
      <c r="BU176" s="23"/>
      <c r="BV176" s="23"/>
      <c r="BW176" s="23"/>
    </row>
    <row r="177" spans="1:75" ht="14.25" customHeight="1" thickBot="1" x14ac:dyDescent="0.2">
      <c r="A177" s="74"/>
      <c r="B177" s="109"/>
      <c r="C177" s="109"/>
      <c r="D177" s="111"/>
      <c r="E177" s="96"/>
      <c r="F177" s="94"/>
      <c r="G177" s="113"/>
      <c r="H177" s="115"/>
      <c r="I177" s="99"/>
      <c r="J177" s="98"/>
      <c r="K177" s="100"/>
      <c r="L177" s="102"/>
      <c r="M177" s="104"/>
      <c r="N177" s="105"/>
      <c r="O177" s="107"/>
      <c r="P177" s="72">
        <v>45548</v>
      </c>
      <c r="Q177" s="72">
        <v>45560</v>
      </c>
      <c r="R177" s="72">
        <v>45565</v>
      </c>
      <c r="S177" s="72">
        <v>45602</v>
      </c>
      <c r="T177" s="72">
        <v>45614</v>
      </c>
      <c r="U177" s="72">
        <v>45642</v>
      </c>
      <c r="V177" s="72">
        <v>45744</v>
      </c>
      <c r="W177" s="72">
        <v>45845</v>
      </c>
      <c r="X177" s="72">
        <v>45846</v>
      </c>
      <c r="Y177" s="72">
        <v>45870</v>
      </c>
      <c r="Z177" s="72">
        <v>45888</v>
      </c>
      <c r="AA177" s="72">
        <v>45903</v>
      </c>
      <c r="AB177" s="72">
        <v>45924</v>
      </c>
      <c r="AC177" s="72">
        <v>45925</v>
      </c>
      <c r="AD177" s="72">
        <v>45947</v>
      </c>
      <c r="AE177" s="72">
        <v>45966</v>
      </c>
      <c r="AF177" s="72" t="s">
        <v>580</v>
      </c>
      <c r="AG177" s="72" t="s">
        <v>574</v>
      </c>
      <c r="AH177" s="72" t="s">
        <v>589</v>
      </c>
      <c r="AI177" s="72" t="s">
        <v>621</v>
      </c>
      <c r="AJ177" s="72" t="s">
        <v>639</v>
      </c>
      <c r="AK177" s="72" t="s">
        <v>706</v>
      </c>
      <c r="AL177" s="72" t="s">
        <v>691</v>
      </c>
      <c r="AM177" s="72" t="s">
        <v>771</v>
      </c>
      <c r="AN177" s="72" t="s">
        <v>763</v>
      </c>
      <c r="AO177" s="72" t="s">
        <v>783</v>
      </c>
      <c r="AP177" s="72" t="s">
        <v>767</v>
      </c>
      <c r="AQ177" s="72"/>
      <c r="AR177" s="72"/>
      <c r="AS177" s="72"/>
      <c r="AT177" s="72"/>
      <c r="AU177" s="72"/>
      <c r="AV177" s="72"/>
      <c r="AW177" s="72"/>
      <c r="AX177" s="72"/>
      <c r="AY177" s="72"/>
      <c r="AZ177" s="72"/>
      <c r="BA177" s="72"/>
      <c r="BB177" s="72"/>
      <c r="BC177" s="72"/>
      <c r="BD177" s="72"/>
      <c r="BE177" s="72"/>
      <c r="BF177" s="72"/>
      <c r="BG177" s="72"/>
      <c r="BH177" s="72"/>
      <c r="BI177" s="72"/>
      <c r="BJ177" s="72"/>
      <c r="BK177" s="72"/>
      <c r="BL177" s="72"/>
      <c r="BM177" s="72"/>
      <c r="BN177" s="72"/>
      <c r="BO177" s="72"/>
      <c r="BP177" s="72"/>
      <c r="BQ177" s="72"/>
      <c r="BR177" s="72"/>
      <c r="BS177" s="72"/>
      <c r="BT177" s="72"/>
      <c r="BU177" s="72"/>
      <c r="BV177" s="72"/>
      <c r="BW177" s="72"/>
    </row>
    <row r="178" spans="1:75" ht="14.25" customHeight="1" x14ac:dyDescent="0.15">
      <c r="A178" s="74"/>
      <c r="B178" s="108" t="s">
        <v>305</v>
      </c>
      <c r="C178" s="108">
        <v>44823</v>
      </c>
      <c r="D178" s="110"/>
      <c r="E178" s="95">
        <f ca="1">IF(DATEDIF(C178,M$2,"m")&lt;1,"",IF(C178=0,"",IF(EDATE(C178,12)&lt;IF($D178&gt;0,$D178-1,M$2),EDATE(C178,DATEDIF(C178,IF($D178&gt;0,$D178-1,M$2+1),"y")*12),EDATE(C178,DATEDIF(C178,IF($D178&gt;0,$D178-1,M$2+1),"m")))))</f>
        <v>45919</v>
      </c>
      <c r="F178" s="93">
        <f ca="1">IF(E178="",0,IF(EDATE(C178,12)&lt;=E178,15+IF((YEAR(E178)-YEAR($C178))&gt;20,10,INT((YEAR(E178)-YEAR($C178)-1)/2)),0))</f>
        <v>16</v>
      </c>
      <c r="G178" s="112">
        <f ca="1">IF(E178="",0,IF(E178&gt;=EDATE(C178,12),IF(E178&lt;EDATE(C178,24),IF(C178&lt;SET!$J$20,0,MIN(DATEDIF(C178,E178,"m"),11)),0),IF(D178&gt;C178,IF(E178&lt;=EDATE(C178,12),MIN(DATEDIF(C178,D178+1,"m"),11),0),MIN(DATEDIF(C178,E178,"m"),11))))</f>
        <v>0</v>
      </c>
      <c r="H178" s="114">
        <v>4</v>
      </c>
      <c r="I178" s="99">
        <f>COUNTIF(P178:BW178,SET!$C$15)*SET!$C$16+COUNTIF(P178:BW178,SET!$D$15)*SET!$D$16+COUNTIF(P178:BW178,SET!E$15)*SET!$E$16+COUNTIF(P178:BW178,SET!$F$15)*SET!$F$16+COUNTIF(P178:BW178,SET!$G$15)*SET!$G$16+COUNTIF(P178:BW178,SET!$H$15)*SET!$H$16+COUNTIF(P178:BW178,SET!$I$15)*SET!$I$16+COUNTIF(P178:BW178,)*SET!$K$16+COUNTIF(P178:BW178,SET!$M$15)*SET!$M$16</f>
        <v>23</v>
      </c>
      <c r="J178" s="97">
        <f ca="1">F178+G178+H178-I178</f>
        <v>-3</v>
      </c>
      <c r="K178" s="100">
        <f ca="1">IF(E178="","",IF(AND(D178&gt;C178,EDATE(IF(EDATE(C178,12)&lt;D178,C178,E178),12)&gt;D178),"퇴직정산",IF((E178-C178)&gt;=365,EDATE(E178,12),EDATE(C178,24))))</f>
        <v>46284</v>
      </c>
      <c r="L178" s="101">
        <f ca="1">IF(K178="퇴직정산",J178,IF((M$2-C178)&lt;365,"미확정",IF(M178="유예","유예",J178-M178)))</f>
        <v>-3</v>
      </c>
      <c r="M178" s="103">
        <f ca="1">IF(C178=0,0,IF(K178="퇴직정산",0,IF(J178&lt;=0,0,IF(EDATE(C178,3)&gt;M$2,"유예",IF(SET!$J$3="없음",0,IF(SET!$J$3="전부",IF(E178&gt;=DATE(YEAR(SET!$I$11),MONTH(SET!$J$11),DAY(SET!$L$11)),MAX(0,F178-IF(I178&lt;(G178+H178),0,(I178-(G178+H178)))),0),IF(E178&gt;=DATE(YEAR(SET!$I$11),MONTH(SET!$J$11),DAY(SET!$L$11)),MAX(0,MIN(F178,SET!$L$3)-IF(I178&lt;(G178+H178),0,(I178-(G178+H178)))),0)))))))</f>
        <v>0</v>
      </c>
      <c r="N178" s="105" t="str">
        <f ca="1">IF(D178=0,IF(M178&gt;0,IF((E178-C178)&gt;=365,EDATE(E178,6),EDATE(K178,-6)),""),"")</f>
        <v/>
      </c>
      <c r="O178" s="106" t="str">
        <f ca="1">IF(D178=0,IF(M178&gt;0,IF((E178-C178)&gt;=365,EDATE(E178,10),EDATE(K178,-2)),""),"")</f>
        <v/>
      </c>
      <c r="P178" s="23" t="s">
        <v>24</v>
      </c>
      <c r="Q178" s="23" t="s">
        <v>24</v>
      </c>
      <c r="R178" s="23" t="s">
        <v>24</v>
      </c>
      <c r="S178" s="23" t="s">
        <v>24</v>
      </c>
      <c r="T178" s="23" t="s">
        <v>25</v>
      </c>
      <c r="U178" s="23" t="s">
        <v>24</v>
      </c>
      <c r="V178" s="23" t="s">
        <v>24</v>
      </c>
      <c r="W178" s="23" t="s">
        <v>25</v>
      </c>
      <c r="X178" s="23" t="s">
        <v>24</v>
      </c>
      <c r="Y178" s="23" t="s">
        <v>24</v>
      </c>
      <c r="Z178" s="23" t="s">
        <v>24</v>
      </c>
      <c r="AA178" s="23" t="s">
        <v>24</v>
      </c>
      <c r="AB178" s="23" t="s">
        <v>24</v>
      </c>
      <c r="AC178" s="23" t="s">
        <v>24</v>
      </c>
      <c r="AD178" s="23" t="s">
        <v>24</v>
      </c>
      <c r="AE178" s="23" t="s">
        <v>24</v>
      </c>
      <c r="AF178" s="23" t="s">
        <v>24</v>
      </c>
      <c r="AG178" s="23" t="s">
        <v>24</v>
      </c>
      <c r="AH178" s="23" t="s">
        <v>25</v>
      </c>
      <c r="AI178" s="23" t="s">
        <v>25</v>
      </c>
      <c r="AJ178" s="23" t="s">
        <v>24</v>
      </c>
      <c r="AK178" s="23" t="s">
        <v>24</v>
      </c>
      <c r="AL178" s="23" t="s">
        <v>24</v>
      </c>
      <c r="AM178" s="23" t="s">
        <v>24</v>
      </c>
      <c r="AN178" s="23" t="s">
        <v>24</v>
      </c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3"/>
      <c r="BK178" s="23"/>
      <c r="BL178" s="23"/>
      <c r="BM178" s="23"/>
      <c r="BN178" s="23"/>
      <c r="BO178" s="23"/>
      <c r="BP178" s="23"/>
      <c r="BQ178" s="23"/>
      <c r="BR178" s="23"/>
      <c r="BS178" s="23"/>
      <c r="BT178" s="23"/>
      <c r="BU178" s="23"/>
      <c r="BV178" s="23"/>
      <c r="BW178" s="23"/>
    </row>
    <row r="179" spans="1:75" ht="14.25" customHeight="1" thickBot="1" x14ac:dyDescent="0.2">
      <c r="A179" s="74"/>
      <c r="B179" s="109"/>
      <c r="C179" s="109"/>
      <c r="D179" s="111"/>
      <c r="E179" s="96"/>
      <c r="F179" s="94"/>
      <c r="G179" s="113"/>
      <c r="H179" s="115"/>
      <c r="I179" s="99"/>
      <c r="J179" s="98"/>
      <c r="K179" s="100"/>
      <c r="L179" s="102"/>
      <c r="M179" s="104"/>
      <c r="N179" s="105"/>
      <c r="O179" s="107"/>
      <c r="P179" s="72">
        <v>45904</v>
      </c>
      <c r="Q179" s="72">
        <v>45915</v>
      </c>
      <c r="R179" s="72">
        <v>45916</v>
      </c>
      <c r="S179" s="72">
        <v>45917</v>
      </c>
      <c r="T179" s="72">
        <v>45940</v>
      </c>
      <c r="U179" s="72">
        <v>45947</v>
      </c>
      <c r="V179" s="72">
        <v>45978</v>
      </c>
      <c r="W179" s="72">
        <v>45980</v>
      </c>
      <c r="X179" s="72">
        <v>45985</v>
      </c>
      <c r="Y179" s="72" t="s">
        <v>586</v>
      </c>
      <c r="Z179" s="72" t="s">
        <v>588</v>
      </c>
      <c r="AA179" s="72" t="s">
        <v>578</v>
      </c>
      <c r="AB179" s="72" t="s">
        <v>634</v>
      </c>
      <c r="AC179" s="72" t="s">
        <v>644</v>
      </c>
      <c r="AD179" s="72" t="s">
        <v>646</v>
      </c>
      <c r="AE179" s="72" t="s">
        <v>650</v>
      </c>
      <c r="AF179" s="72" t="s">
        <v>647</v>
      </c>
      <c r="AG179" s="72" t="s">
        <v>648</v>
      </c>
      <c r="AH179" s="72" t="s">
        <v>677</v>
      </c>
      <c r="AI179" s="72" t="s">
        <v>681</v>
      </c>
      <c r="AJ179" s="72" t="s">
        <v>686</v>
      </c>
      <c r="AK179" s="72" t="s">
        <v>693</v>
      </c>
      <c r="AL179" s="72" t="s">
        <v>694</v>
      </c>
      <c r="AM179" s="72" t="s">
        <v>702</v>
      </c>
      <c r="AN179" s="72" t="s">
        <v>771</v>
      </c>
      <c r="AO179" s="72"/>
      <c r="AP179" s="72"/>
      <c r="AQ179" s="72"/>
      <c r="AR179" s="72"/>
      <c r="AS179" s="72"/>
      <c r="AT179" s="72"/>
      <c r="AU179" s="72"/>
      <c r="AV179" s="72"/>
      <c r="AW179" s="72"/>
      <c r="AX179" s="72"/>
      <c r="AY179" s="72"/>
      <c r="AZ179" s="72"/>
      <c r="BA179" s="72"/>
      <c r="BB179" s="72"/>
      <c r="BC179" s="72"/>
      <c r="BD179" s="72"/>
      <c r="BE179" s="72"/>
      <c r="BF179" s="72"/>
      <c r="BG179" s="72"/>
      <c r="BH179" s="72"/>
      <c r="BI179" s="72"/>
      <c r="BJ179" s="72"/>
      <c r="BK179" s="72"/>
      <c r="BL179" s="72"/>
      <c r="BM179" s="72"/>
      <c r="BN179" s="72"/>
      <c r="BO179" s="72"/>
      <c r="BP179" s="72"/>
      <c r="BQ179" s="72"/>
      <c r="BR179" s="72"/>
      <c r="BS179" s="72"/>
      <c r="BT179" s="72"/>
      <c r="BU179" s="72"/>
      <c r="BV179" s="72"/>
      <c r="BW179" s="72"/>
    </row>
    <row r="180" spans="1:75" ht="14.25" customHeight="1" x14ac:dyDescent="0.15">
      <c r="A180" s="74"/>
      <c r="B180" s="108" t="s">
        <v>745</v>
      </c>
      <c r="C180" s="108">
        <v>45859</v>
      </c>
      <c r="D180" s="110"/>
      <c r="E180" s="95">
        <f ca="1">IF(DATEDIF(C180,M$2,"m")&lt;1,"",IF(C180=0,"",IF(EDATE(C180,12)&lt;IF($D180&gt;0,$D180-1,M$2),EDATE(C180,DATEDIF(C180,IF($D180&gt;0,$D180-1,M$2+1),"y")*12),EDATE(C180,DATEDIF(C180,IF($D180&gt;0,$D180-1,M$2+1),"m")))))</f>
        <v>46133</v>
      </c>
      <c r="F180" s="93">
        <f ca="1">IF(E180="",0,IF(EDATE(C180,12)&lt;=E180,15+IF((YEAR(E180)-YEAR($C180))&gt;20,10,INT((YEAR(E180)-YEAR($C180)-1)/2)),0))</f>
        <v>0</v>
      </c>
      <c r="G180" s="112">
        <f ca="1">IF(E180="",0,IF(E180&gt;=EDATE(C180,12),IF(E180&lt;EDATE(C180,24),IF(C180&lt;SET!$J$20,0,MIN(DATEDIF(C180,E180,"m"),11)),0),IF(D180&gt;C180,IF(E180&lt;=EDATE(C180,12),MIN(DATEDIF(C180,D180+1,"m"),11),0),MIN(DATEDIF(C180,E180,"m"),11))))</f>
        <v>9</v>
      </c>
      <c r="H180" s="114"/>
      <c r="I180" s="99">
        <f>COUNTIF(P180:BW180,SET!$C$15)*SET!$C$16+COUNTIF(P180:BW180,SET!$D$15)*SET!$D$16+COUNTIF(P180:BW180,SET!E$15)*SET!$E$16+COUNTIF(P180:BW180,SET!$F$15)*SET!$F$16+COUNTIF(P180:BW180,SET!$G$15)*SET!$G$16+COUNTIF(P180:BW180,SET!$H$15)*SET!$H$16+COUNTIF(P180:BW180,SET!$I$15)*SET!$I$16+COUNTIF(P180:BW180,)*SET!$K$16+COUNTIF(P180:BW180,SET!$M$15)*SET!$M$16</f>
        <v>8</v>
      </c>
      <c r="J180" s="97">
        <f ca="1">F180+G180+H180-I180</f>
        <v>1</v>
      </c>
      <c r="K180" s="100">
        <f ca="1">IF(E180="","",IF(AND(D180&gt;C180,EDATE(IF(EDATE(C180,12)&lt;D180,C180,E180),12)&gt;D180),"퇴직정산",IF((E180-C180)&gt;=365,EDATE(E180,12),EDATE(C180,24))))</f>
        <v>46589</v>
      </c>
      <c r="L180" s="101" t="str">
        <f ca="1">IF(K180="퇴직정산",J180,IF((M$2-C180)&lt;365,"미확정",IF(M180="유예","유예",J180-M180)))</f>
        <v>미확정</v>
      </c>
      <c r="M180" s="103">
        <f ca="1">IF(C180=0,0,IF(K180="퇴직정산",0,IF(J180&lt;=0,0,IF(EDATE(C180,3)&gt;M$2,"유예",IF(SET!$J$3="없음",0,IF(SET!$J$3="전부",IF(E180&gt;=DATE(YEAR(SET!$I$11),MONTH(SET!$J$11),DAY(SET!$L$11)),MAX(0,F180-IF(I180&lt;(G180+H180),0,(I180-(G180+H180)))),0),IF(E180&gt;=DATE(YEAR(SET!$I$11),MONTH(SET!$J$11),DAY(SET!$L$11)),MAX(0,MIN(F180,SET!$L$3)-IF(I180&lt;(G180+H180),0,(I180-(G180+H180)))),0)))))))</f>
        <v>0</v>
      </c>
      <c r="N180" s="105" t="str">
        <f ca="1">IF(D180=0,IF(M180&gt;0,IF((E180-C180)&gt;=365,EDATE(E180,6),EDATE(K180,-6)),""),"")</f>
        <v/>
      </c>
      <c r="O180" s="106" t="str">
        <f ca="1">IF(D180=0,IF(M180&gt;0,IF((E180-C180)&gt;=365,EDATE(E180,10),EDATE(K180,-2)),""),"")</f>
        <v/>
      </c>
      <c r="P180" s="23" t="s">
        <v>24</v>
      </c>
      <c r="Q180" s="23" t="s">
        <v>24</v>
      </c>
      <c r="R180" s="23" t="s">
        <v>25</v>
      </c>
      <c r="S180" s="23" t="s">
        <v>24</v>
      </c>
      <c r="T180" s="23" t="s">
        <v>25</v>
      </c>
      <c r="U180" s="23" t="s">
        <v>25</v>
      </c>
      <c r="V180" s="23" t="s">
        <v>25</v>
      </c>
      <c r="W180" s="23" t="s">
        <v>24</v>
      </c>
      <c r="X180" s="23" t="s">
        <v>25</v>
      </c>
      <c r="Y180" s="23" t="s">
        <v>25</v>
      </c>
      <c r="Z180" s="23" t="s">
        <v>24</v>
      </c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3"/>
      <c r="BK180" s="23"/>
      <c r="BL180" s="23"/>
      <c r="BM180" s="23"/>
      <c r="BN180" s="23"/>
      <c r="BO180" s="23"/>
      <c r="BP180" s="23"/>
      <c r="BQ180" s="23"/>
      <c r="BR180" s="23"/>
      <c r="BS180" s="23"/>
      <c r="BT180" s="23"/>
      <c r="BU180" s="23"/>
      <c r="BV180" s="23"/>
      <c r="BW180" s="23"/>
    </row>
    <row r="181" spans="1:75" ht="14.25" customHeight="1" thickBot="1" x14ac:dyDescent="0.2">
      <c r="A181" s="74"/>
      <c r="B181" s="109"/>
      <c r="C181" s="109"/>
      <c r="D181" s="111"/>
      <c r="E181" s="96"/>
      <c r="F181" s="94"/>
      <c r="G181" s="113"/>
      <c r="H181" s="115"/>
      <c r="I181" s="99"/>
      <c r="J181" s="98"/>
      <c r="K181" s="100"/>
      <c r="L181" s="102"/>
      <c r="M181" s="104"/>
      <c r="N181" s="105"/>
      <c r="O181" s="107"/>
      <c r="P181" s="72">
        <v>45866</v>
      </c>
      <c r="Q181" s="72">
        <v>45875</v>
      </c>
      <c r="R181" s="72">
        <v>45882</v>
      </c>
      <c r="S181" s="72">
        <v>45909</v>
      </c>
      <c r="T181" s="72">
        <v>45917</v>
      </c>
      <c r="U181" s="72">
        <v>45973</v>
      </c>
      <c r="V181" s="72">
        <v>45982</v>
      </c>
      <c r="W181" s="72">
        <v>46027</v>
      </c>
      <c r="X181" s="72">
        <v>46038</v>
      </c>
      <c r="Y181" s="72">
        <v>46106</v>
      </c>
      <c r="Z181" s="72">
        <v>46133</v>
      </c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  <c r="AP181" s="72"/>
      <c r="AQ181" s="72"/>
      <c r="AR181" s="72"/>
      <c r="AS181" s="72"/>
      <c r="AT181" s="72"/>
      <c r="AU181" s="72"/>
      <c r="AV181" s="72"/>
      <c r="AW181" s="72"/>
      <c r="AX181" s="72"/>
      <c r="AY181" s="72"/>
      <c r="AZ181" s="72"/>
      <c r="BA181" s="72"/>
      <c r="BB181" s="72"/>
      <c r="BC181" s="72"/>
      <c r="BD181" s="72"/>
      <c r="BE181" s="72"/>
      <c r="BF181" s="72"/>
      <c r="BG181" s="72"/>
      <c r="BH181" s="72"/>
      <c r="BI181" s="72"/>
      <c r="BJ181" s="72"/>
      <c r="BK181" s="72"/>
      <c r="BL181" s="72"/>
      <c r="BM181" s="72"/>
      <c r="BN181" s="72"/>
      <c r="BO181" s="72"/>
      <c r="BP181" s="72"/>
      <c r="BQ181" s="72"/>
      <c r="BR181" s="72"/>
      <c r="BS181" s="72"/>
      <c r="BT181" s="72"/>
      <c r="BU181" s="72"/>
      <c r="BV181" s="72"/>
      <c r="BW181" s="72"/>
    </row>
    <row r="182" spans="1:75" ht="14.25" customHeight="1" x14ac:dyDescent="0.15">
      <c r="A182" s="74"/>
      <c r="B182" s="108" t="s">
        <v>554</v>
      </c>
      <c r="C182" s="108">
        <v>46023</v>
      </c>
      <c r="D182" s="110"/>
      <c r="E182" s="95">
        <f ca="1">IF(DATEDIF(C182,M$2,"m")&lt;1,"",IF(C182=0,"",IF(EDATE(C182,12)&lt;IF($D182&gt;0,$D182-1,M$2),EDATE(C182,DATEDIF(C182,IF($D182&gt;0,$D182-1,M$2+1),"y")*12),EDATE(C182,DATEDIF(C182,IF($D182&gt;0,$D182-1,M$2+1),"m")))))</f>
        <v>46143</v>
      </c>
      <c r="F182" s="93">
        <f ca="1">IF(E182="",0,IF(EDATE(C182,12)&lt;=E182,15+IF((YEAR(E182)-YEAR($C182))&gt;20,10,INT((YEAR(E182)-YEAR($C182)-1)/2)),0))</f>
        <v>0</v>
      </c>
      <c r="G182" s="112">
        <f ca="1">IF(E182="",0,IF(E182&gt;=EDATE(C182,12),IF(E182&lt;EDATE(C182,24),IF(C182&lt;SET!$J$20,0,MIN(DATEDIF(C182,E182,"m"),11)),0),IF(D182&gt;C182,IF(E182&lt;=EDATE(C182,12),MIN(DATEDIF(C182,D182+1,"m"),11),0),MIN(DATEDIF(C182,E182,"m"),11))))</f>
        <v>4</v>
      </c>
      <c r="H182" s="114"/>
      <c r="I182" s="99">
        <f>COUNTIF(P182:BW182,SET!$C$15)*SET!$C$16+COUNTIF(P182:BW182,SET!$D$15)*SET!$D$16+COUNTIF(P182:BW182,SET!E$15)*SET!$E$16+COUNTIF(P182:BW182,SET!$F$15)*SET!$F$16+COUNTIF(P182:BW182,SET!$G$15)*SET!$G$16+COUNTIF(P182:BW182,SET!$H$15)*SET!$H$16+COUNTIF(P182:BW182,SET!$I$15)*SET!$I$16+COUNTIF(P182:BW182,)*SET!$K$16+COUNTIF(P182:BW182,SET!$M$15)*SET!$M$16</f>
        <v>2.5</v>
      </c>
      <c r="J182" s="97">
        <f ca="1">F182+G182+H182-I182</f>
        <v>1.5</v>
      </c>
      <c r="K182" s="100">
        <f ca="1">IF(E182="","",IF(AND(D182&gt;C182,EDATE(IF(EDATE(C182,12)&lt;D182,C182,E182),12)&gt;D182),"퇴직정산",IF((E182-C182)&gt;=365,EDATE(E182,12),EDATE(C182,24))))</f>
        <v>46753</v>
      </c>
      <c r="L182" s="101" t="str">
        <f ca="1">IF(K182="퇴직정산",J182,IF((M$2-C182)&lt;365,"미확정",IF(M182="유예","유예",J182-M182)))</f>
        <v>미확정</v>
      </c>
      <c r="M182" s="103">
        <f ca="1">IF(C182=0,0,IF(K182="퇴직정산",0,IF(J182&lt;=0,0,IF(EDATE(C182,3)&gt;M$2,"유예",IF(SET!$J$3="없음",0,IF(SET!$J$3="전부",IF(E182&gt;=DATE(YEAR(SET!$I$11),MONTH(SET!$J$11),DAY(SET!$L$11)),MAX(0,F182-IF(I182&lt;(G182+H182),0,(I182-(G182+H182)))),0),IF(E182&gt;=DATE(YEAR(SET!$I$11),MONTH(SET!$J$11),DAY(SET!$L$11)),MAX(0,MIN(F182,SET!$L$3)-IF(I182&lt;(G182+H182),0,(I182-(G182+H182)))),0)))))))</f>
        <v>0</v>
      </c>
      <c r="N182" s="105" t="str">
        <f ca="1">IF(D182=0,IF(M182&gt;0,IF((E182-C182)&gt;=365,EDATE(E182,6),EDATE(K182,-6)),""),"")</f>
        <v/>
      </c>
      <c r="O182" s="106" t="str">
        <f ca="1">IF(D182=0,IF(M182&gt;0,IF((E182-C182)&gt;=365,EDATE(E182,10),EDATE(K182,-2)),""),"")</f>
        <v/>
      </c>
      <c r="P182" s="23" t="s">
        <v>25</v>
      </c>
      <c r="Q182" s="23" t="s">
        <v>24</v>
      </c>
      <c r="R182" s="23" t="s">
        <v>24</v>
      </c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  <c r="BK182" s="23"/>
      <c r="BL182" s="23"/>
      <c r="BM182" s="23"/>
      <c r="BN182" s="23"/>
      <c r="BO182" s="23"/>
      <c r="BP182" s="23"/>
      <c r="BQ182" s="23"/>
      <c r="BR182" s="23"/>
      <c r="BS182" s="23"/>
      <c r="BT182" s="23"/>
      <c r="BU182" s="23"/>
      <c r="BV182" s="23"/>
      <c r="BW182" s="23"/>
    </row>
    <row r="183" spans="1:75" ht="14.25" customHeight="1" thickBot="1" x14ac:dyDescent="0.2">
      <c r="A183" s="74"/>
      <c r="B183" s="109"/>
      <c r="C183" s="109"/>
      <c r="D183" s="111"/>
      <c r="E183" s="96"/>
      <c r="F183" s="94"/>
      <c r="G183" s="113"/>
      <c r="H183" s="115"/>
      <c r="I183" s="99"/>
      <c r="J183" s="98"/>
      <c r="K183" s="100"/>
      <c r="L183" s="102"/>
      <c r="M183" s="104"/>
      <c r="N183" s="105"/>
      <c r="O183" s="107"/>
      <c r="P183" s="72">
        <v>46059</v>
      </c>
      <c r="Q183" s="72" t="s">
        <v>773</v>
      </c>
      <c r="R183" s="72" t="s">
        <v>779</v>
      </c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  <c r="AP183" s="72"/>
      <c r="AQ183" s="72"/>
      <c r="AR183" s="72"/>
      <c r="AS183" s="72"/>
      <c r="AT183" s="72"/>
      <c r="AU183" s="72"/>
      <c r="AV183" s="72"/>
      <c r="AW183" s="72"/>
      <c r="AX183" s="72"/>
      <c r="AY183" s="72"/>
      <c r="AZ183" s="72"/>
      <c r="BA183" s="72"/>
      <c r="BB183" s="72"/>
      <c r="BC183" s="72"/>
      <c r="BD183" s="72"/>
      <c r="BE183" s="72"/>
      <c r="BF183" s="72"/>
      <c r="BG183" s="72"/>
      <c r="BH183" s="72"/>
      <c r="BI183" s="72"/>
      <c r="BJ183" s="72"/>
      <c r="BK183" s="72"/>
      <c r="BL183" s="72"/>
      <c r="BM183" s="72"/>
      <c r="BN183" s="72"/>
      <c r="BO183" s="72"/>
      <c r="BP183" s="72"/>
      <c r="BQ183" s="72"/>
      <c r="BR183" s="72"/>
      <c r="BS183" s="72"/>
      <c r="BT183" s="72"/>
      <c r="BU183" s="72"/>
      <c r="BV183" s="72"/>
      <c r="BW183" s="72"/>
    </row>
    <row r="184" spans="1:75" ht="14.25" customHeight="1" x14ac:dyDescent="0.15">
      <c r="A184" s="74"/>
      <c r="B184" s="118" t="s">
        <v>131</v>
      </c>
      <c r="C184" s="118">
        <v>42856</v>
      </c>
      <c r="D184" s="120"/>
      <c r="E184" s="95">
        <f ca="1">IF(DATEDIF(C184,M$2,"m")&lt;1,"",IF(C184=0,"",IF(EDATE(C184,12)&lt;IF($D184&gt;0,$D184-1,M$2),EDATE(C184,DATEDIF(C184,IF($D184&gt;0,$D184-1,M$2+1),"y")*12),EDATE(C184,DATEDIF(C184,IF($D184&gt;0,$D184-1,M$2+1),"m")))))</f>
        <v>46143</v>
      </c>
      <c r="F184" s="93">
        <f ca="1">IF(E184="",0,IF(EDATE(C184,12)&lt;=E184,15+IF((YEAR(E184)-YEAR($C184))&gt;20,10,INT((YEAR(E184)-YEAR($C184)-1)/2)),0))</f>
        <v>19</v>
      </c>
      <c r="G184" s="112">
        <f ca="1">IF(E184="",0,IF(E184&gt;=EDATE(C184,12),IF(E184&lt;EDATE(C184,24),IF(C184&lt;SET!$J$20,0,MIN(DATEDIF(C184,E184,"m"),11)),0),IF(D184&gt;C184,IF(E184&lt;=EDATE(C184,12),MIN(DATEDIF(C184,D184+1,"m"),11),0),MIN(DATEDIF(C184,E184,"m"),11))))</f>
        <v>0</v>
      </c>
      <c r="H184" s="114">
        <v>-0.5</v>
      </c>
      <c r="I184" s="99">
        <f>COUNTIF(P184:BW184,SET!$C$15)*SET!$C$16+COUNTIF(P184:BW184,SET!$D$15)*SET!$D$16+COUNTIF(P184:BW184,SET!E$15)*SET!$E$16+COUNTIF(P184:BW184,SET!$F$15)*SET!$F$16+COUNTIF(P184:BW184,SET!$G$15)*SET!$G$16+COUNTIF(P184:BW184,SET!$H$15)*SET!$H$16+COUNTIF(P184:BW184,SET!$I$15)*SET!$I$16+COUNTIF(P184:BW184,)*SET!$K$16+COUNTIF(P184:BW184,SET!$M$15)*SET!$M$16</f>
        <v>1.5</v>
      </c>
      <c r="J184" s="97">
        <f ca="1">F184+G184+H184-I184</f>
        <v>17</v>
      </c>
      <c r="K184" s="116">
        <f ca="1">IF(E184="","",IF(AND(D184&gt;C184,EDATE(IF(EDATE(C184,12)&lt;D184,C184,E184),12)&gt;D184),"퇴직정산",IF((E184-C184)&gt;=365,EDATE(E184,12),EDATE(C184,24))))</f>
        <v>46508</v>
      </c>
      <c r="L184" s="101">
        <f ca="1">IF(K184="퇴직정산",J184,IF((M$2-C184)&lt;365,"미확정",IF(M184="유예","유예",J184-M184)))</f>
        <v>12</v>
      </c>
      <c r="M184" s="103">
        <f ca="1">IF(C184=0,0,IF(K184="퇴직정산",0,IF(J184&lt;=0,0,IF(EDATE(C184,3)&gt;M$2,"유예",IF(SET!$J$3="없음",0,IF(SET!$J$3="전부",IF(E184&gt;=DATE(YEAR(SET!$I$11),MONTH(SET!$J$11),DAY(SET!$L$11)),MAX(0,F184-IF(I184&lt;(G184+H184),0,(I184-(G184+H184)))),0),IF(E184&gt;=DATE(YEAR(SET!$I$11),MONTH(SET!$J$11),DAY(SET!$L$11)),MAX(0,MIN(F184,SET!$L$3)-IF(I184&lt;(G184+H184),0,(I184-(G184+H184)))),0)))))))</f>
        <v>5</v>
      </c>
      <c r="N184" s="105">
        <f ca="1">IF(D184=0,IF(M184&gt;0,IF((E184-C184)&gt;=365,EDATE(E184,6),EDATE(K184,-6)),""),"")</f>
        <v>46327</v>
      </c>
      <c r="O184" s="106">
        <f ca="1">IF(D184=0,IF(M184&gt;0,IF((E184-C184)&gt;=365,EDATE(E184,10),EDATE(K184,-2)),""),"")</f>
        <v>46447</v>
      </c>
      <c r="P184" s="23" t="s">
        <v>24</v>
      </c>
      <c r="Q184" s="23" t="s">
        <v>25</v>
      </c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/>
      <c r="BP184" s="23"/>
      <c r="BQ184" s="23"/>
      <c r="BR184" s="23"/>
      <c r="BS184" s="23"/>
      <c r="BT184" s="23"/>
      <c r="BU184" s="23"/>
      <c r="BV184" s="23"/>
      <c r="BW184" s="23"/>
    </row>
    <row r="185" spans="1:75" ht="14.25" customHeight="1" thickBot="1" x14ac:dyDescent="0.2">
      <c r="A185" s="74"/>
      <c r="B185" s="119"/>
      <c r="C185" s="119"/>
      <c r="D185" s="121"/>
      <c r="E185" s="96"/>
      <c r="F185" s="94"/>
      <c r="G185" s="113"/>
      <c r="H185" s="115"/>
      <c r="I185" s="99"/>
      <c r="J185" s="98"/>
      <c r="K185" s="117"/>
      <c r="L185" s="102"/>
      <c r="M185" s="104"/>
      <c r="N185" s="105"/>
      <c r="O185" s="107"/>
      <c r="P185" s="72" t="s">
        <v>776</v>
      </c>
      <c r="Q185" s="72" t="s">
        <v>789</v>
      </c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  <c r="AP185" s="72"/>
      <c r="AQ185" s="72"/>
      <c r="AR185" s="72"/>
      <c r="AS185" s="72"/>
      <c r="AT185" s="72"/>
      <c r="AU185" s="72"/>
      <c r="AV185" s="72"/>
      <c r="AW185" s="72"/>
      <c r="AX185" s="72"/>
      <c r="AY185" s="72"/>
      <c r="AZ185" s="72"/>
      <c r="BA185" s="72"/>
      <c r="BB185" s="72"/>
      <c r="BC185" s="72"/>
      <c r="BD185" s="72"/>
      <c r="BE185" s="72"/>
      <c r="BF185" s="72"/>
      <c r="BG185" s="72"/>
      <c r="BH185" s="72"/>
      <c r="BI185" s="72"/>
      <c r="BJ185" s="72"/>
      <c r="BK185" s="72"/>
      <c r="BL185" s="72"/>
      <c r="BM185" s="72"/>
      <c r="BN185" s="72"/>
      <c r="BO185" s="72"/>
      <c r="BP185" s="72"/>
      <c r="BQ185" s="72"/>
      <c r="BR185" s="72"/>
      <c r="BS185" s="72"/>
      <c r="BT185" s="72"/>
      <c r="BU185" s="72"/>
      <c r="BV185" s="72"/>
      <c r="BW185" s="72"/>
    </row>
    <row r="186" spans="1:75" ht="14.25" customHeight="1" x14ac:dyDescent="0.15">
      <c r="A186" s="74"/>
      <c r="B186" s="108" t="s">
        <v>46</v>
      </c>
      <c r="C186" s="108">
        <v>42968</v>
      </c>
      <c r="D186" s="110"/>
      <c r="E186" s="95">
        <f ca="1">IF(DATEDIF(C186,M$2,"m")&lt;1,"",IF(C186=0,"",IF(EDATE(C186,12)&lt;IF($D186&gt;0,$D186-1,M$2),EDATE(C186,DATEDIF(C186,IF($D186&gt;0,$D186-1,M$2+1),"y")*12),EDATE(C186,DATEDIF(C186,IF($D186&gt;0,$D186-1,M$2+1),"m")))))</f>
        <v>45890</v>
      </c>
      <c r="F186" s="93">
        <f ca="1">IF(E186="",0,IF(EDATE(C186,12)&lt;=E186,15+IF((YEAR(E186)-YEAR($C186))&gt;20,10,INT((YEAR(E186)-YEAR($C186)-1)/2)),0))</f>
        <v>18</v>
      </c>
      <c r="G186" s="112">
        <f ca="1">IF(E186="",0,IF(E186&gt;=EDATE(C186,12),IF(E186&lt;EDATE(C186,24),IF(C186&lt;SET!$J$20,0,MIN(DATEDIF(C186,E186,"m"),11)),0),IF(D186&gt;C186,IF(E186&lt;=EDATE(C186,12),MIN(DATEDIF(C186,D186+1,"m"),11),0),MIN(DATEDIF(C186,E186,"m"),11))))</f>
        <v>0</v>
      </c>
      <c r="H186" s="114">
        <v>0.5</v>
      </c>
      <c r="I186" s="99">
        <f>COUNTIF(P186:BW186,SET!$C$15)*SET!$C$16+COUNTIF(P186:BW186,SET!$D$15)*SET!$D$16+COUNTIF(P186:BW186,SET!E$15)*SET!$E$16+COUNTIF(P186:BW186,SET!$F$15)*SET!$F$16+COUNTIF(P186:BW186,SET!$G$15)*SET!$G$16+COUNTIF(P186:BW186,SET!$H$15)*SET!$H$16+COUNTIF(P186:BW186,SET!$I$15)*SET!$I$16+COUNTIF(P186:BW186,)*SET!$K$16+COUNTIF(P186:BW186,SET!$M$15)*SET!$M$16</f>
        <v>0</v>
      </c>
      <c r="J186" s="97">
        <f ca="1">F186+G186+H186-I186</f>
        <v>18.5</v>
      </c>
      <c r="K186" s="100">
        <f ca="1">IF(E186="","",IF(AND(D186&gt;C186,EDATE(IF(EDATE(C186,12)&lt;D186,C186,E186),12)&gt;D186),"퇴직정산",IF((E186-C186)&gt;=365,EDATE(E186,12),EDATE(C186,24))))</f>
        <v>46255</v>
      </c>
      <c r="L186" s="101">
        <f ca="1">IF(K186="퇴직정산",J186,IF((M$2-C186)&lt;365,"미확정",IF(M186="유예","유예",J186-M186)))</f>
        <v>11.5</v>
      </c>
      <c r="M186" s="103">
        <f ca="1">IF(C186=0,0,IF(K186="퇴직정산",0,IF(J186&lt;=0,0,IF(EDATE(C186,3)&gt;M$2,"유예",IF(SET!$J$3="없음",0,IF(SET!$J$3="전부",IF(E186&gt;=DATE(YEAR(SET!$I$11),MONTH(SET!$J$11),DAY(SET!$L$11)),MAX(0,F186-IF(I186&lt;(G186+H186),0,(I186-(G186+H186)))),0),IF(E186&gt;=DATE(YEAR(SET!$I$11),MONTH(SET!$J$11),DAY(SET!$L$11)),MAX(0,MIN(F186,SET!$L$3)-IF(I186&lt;(G186+H186),0,(I186-(G186+H186)))),0)))))))</f>
        <v>7</v>
      </c>
      <c r="N186" s="105">
        <f ca="1">IF(D186=0,IF(M186&gt;0,IF((E186-C186)&gt;=365,EDATE(E186,6),EDATE(K186,-6)),""),"")</f>
        <v>46074</v>
      </c>
      <c r="O186" s="106">
        <f ca="1">IF(D186=0,IF(M186&gt;0,IF((E186-C186)&gt;=365,EDATE(E186,10),EDATE(K186,-2)),""),"")</f>
        <v>46194</v>
      </c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3"/>
      <c r="BK186" s="23"/>
      <c r="BL186" s="23"/>
      <c r="BM186" s="23"/>
      <c r="BN186" s="23"/>
      <c r="BO186" s="23"/>
      <c r="BP186" s="23"/>
      <c r="BQ186" s="23"/>
      <c r="BR186" s="23"/>
      <c r="BS186" s="23"/>
      <c r="BT186" s="23"/>
      <c r="BU186" s="23"/>
      <c r="BV186" s="23"/>
      <c r="BW186" s="23"/>
    </row>
    <row r="187" spans="1:75" ht="14.25" customHeight="1" thickBot="1" x14ac:dyDescent="0.2">
      <c r="A187" s="74"/>
      <c r="B187" s="109"/>
      <c r="C187" s="109"/>
      <c r="D187" s="111"/>
      <c r="E187" s="96"/>
      <c r="F187" s="94"/>
      <c r="G187" s="113"/>
      <c r="H187" s="115"/>
      <c r="I187" s="99"/>
      <c r="J187" s="98"/>
      <c r="K187" s="100"/>
      <c r="L187" s="102"/>
      <c r="M187" s="104"/>
      <c r="N187" s="105"/>
      <c r="O187" s="107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2"/>
      <c r="AQ187" s="72"/>
      <c r="AR187" s="72"/>
      <c r="AS187" s="72"/>
      <c r="AT187" s="72"/>
      <c r="AU187" s="72"/>
      <c r="AV187" s="72"/>
      <c r="AW187" s="72"/>
      <c r="AX187" s="72"/>
      <c r="AY187" s="72"/>
      <c r="AZ187" s="72"/>
      <c r="BA187" s="72"/>
      <c r="BB187" s="72"/>
      <c r="BC187" s="72"/>
      <c r="BD187" s="72"/>
      <c r="BE187" s="72"/>
      <c r="BF187" s="72"/>
      <c r="BG187" s="72"/>
      <c r="BH187" s="72"/>
      <c r="BI187" s="72"/>
      <c r="BJ187" s="72"/>
      <c r="BK187" s="72"/>
      <c r="BL187" s="72"/>
      <c r="BM187" s="72"/>
      <c r="BN187" s="72"/>
      <c r="BO187" s="72"/>
      <c r="BP187" s="72"/>
      <c r="BQ187" s="72"/>
      <c r="BR187" s="72"/>
      <c r="BS187" s="72"/>
      <c r="BT187" s="72"/>
      <c r="BU187" s="72"/>
      <c r="BV187" s="72"/>
      <c r="BW187" s="72"/>
    </row>
    <row r="188" spans="1:75" ht="14.25" customHeight="1" x14ac:dyDescent="0.15">
      <c r="A188" s="74"/>
      <c r="B188" s="108" t="s">
        <v>110</v>
      </c>
      <c r="C188" s="108">
        <v>44774</v>
      </c>
      <c r="D188" s="110"/>
      <c r="E188" s="95">
        <f ca="1">IF(DATEDIF(C188,M$2,"m")&lt;1,"",IF(C188=0,"",IF(EDATE(C188,12)&lt;IF($D188&gt;0,$D188-1,M$2),EDATE(C188,DATEDIF(C188,IF($D188&gt;0,$D188-1,M$2+1),"y")*12),EDATE(C188,DATEDIF(C188,IF($D188&gt;0,$D188-1,M$2+1),"m")))))</f>
        <v>45870</v>
      </c>
      <c r="F188" s="93">
        <f ca="1">IF(E188="",0,IF(EDATE(C188,12)&lt;=E188,15+IF((YEAR(E188)-YEAR($C188))&gt;20,10,INT((YEAR(E188)-YEAR($C188)-1)/2)),0))</f>
        <v>16</v>
      </c>
      <c r="G188" s="112">
        <f ca="1">IF(E188="",0,IF(E188&gt;=EDATE(C188,12),IF(E188&lt;EDATE(C188,24),IF(C188&lt;SET!$J$20,0,MIN(DATEDIF(C188,E188,"m"),11)),0),IF(D188&gt;C188,IF(E188&lt;=EDATE(C188,12),MIN(DATEDIF(C188,D188+1,"m"),11),0),MIN(DATEDIF(C188,E188,"m"),11))))</f>
        <v>0</v>
      </c>
      <c r="H188" s="114">
        <v>5.5</v>
      </c>
      <c r="I188" s="99">
        <f>COUNTIF(P188:BW188,SET!$C$15)*SET!$C$16+COUNTIF(P188:BW188,SET!$D$15)*SET!$D$16+COUNTIF(P188:BW188,SET!E$15)*SET!$E$16+COUNTIF(P188:BW188,SET!$F$15)*SET!$F$16+COUNTIF(P188:BW188,SET!$G$15)*SET!$G$16+COUNTIF(P188:BW188,SET!$H$15)*SET!$H$16+COUNTIF(P188:BW188,SET!$I$15)*SET!$I$16+COUNTIF(P188:BW188,)*SET!$K$16+COUNTIF(P188:BW188,SET!$M$15)*SET!$M$16</f>
        <v>15.5</v>
      </c>
      <c r="J188" s="97">
        <f ca="1">F188+G188+H188-I188</f>
        <v>6</v>
      </c>
      <c r="K188" s="100">
        <f ca="1">IF(E188="","",IF(AND(D188&gt;C188,EDATE(IF(EDATE(C188,12)&lt;D188,C188,E188),12)&gt;D188),"퇴직정산",IF((E188-C188)&gt;=365,EDATE(E188,12),EDATE(C188,24))))</f>
        <v>46235</v>
      </c>
      <c r="L188" s="101">
        <f ca="1">IF(K188="퇴직정산",J188,IF((M$2-C188)&lt;365,"미확정",IF(M188="유예","유예",J188-M188)))</f>
        <v>6</v>
      </c>
      <c r="M188" s="103">
        <f ca="1">IF(C188=0,0,IF(K188="퇴직정산",0,IF(J188&lt;=0,0,IF(EDATE(C188,3)&gt;M$2,"유예",IF(SET!$J$3="없음",0,IF(SET!$J$3="전부",IF(E188&gt;=DATE(YEAR(SET!$I$11),MONTH(SET!$J$11),DAY(SET!$L$11)),MAX(0,F188-IF(I188&lt;(G188+H188),0,(I188-(G188+H188)))),0),IF(E188&gt;=DATE(YEAR(SET!$I$11),MONTH(SET!$J$11),DAY(SET!$L$11)),MAX(0,MIN(F188,SET!$L$3)-IF(I188&lt;(G188+H188),0,(I188-(G188+H188)))),0)))))))</f>
        <v>0</v>
      </c>
      <c r="N188" s="105" t="str">
        <f ca="1">IF(D188=0,IF(M188&gt;0,IF((E188-C188)&gt;=365,EDATE(E188,6),EDATE(K188,-6)),""),"")</f>
        <v/>
      </c>
      <c r="O188" s="106" t="str">
        <f ca="1">IF(D188=0,IF(M188&gt;0,IF((E188-C188)&gt;=365,EDATE(E188,10),EDATE(K188,-2)),""),"")</f>
        <v/>
      </c>
      <c r="P188" s="23" t="s">
        <v>24</v>
      </c>
      <c r="Q188" s="23" t="s">
        <v>24</v>
      </c>
      <c r="R188" s="23" t="s">
        <v>24</v>
      </c>
      <c r="S188" s="23" t="s">
        <v>25</v>
      </c>
      <c r="T188" s="23" t="s">
        <v>25</v>
      </c>
      <c r="U188" s="23" t="s">
        <v>24</v>
      </c>
      <c r="V188" s="23" t="s">
        <v>24</v>
      </c>
      <c r="W188" s="23" t="s">
        <v>24</v>
      </c>
      <c r="X188" s="23" t="s">
        <v>24</v>
      </c>
      <c r="Y188" s="23" t="s">
        <v>24</v>
      </c>
      <c r="Z188" s="23" t="s">
        <v>25</v>
      </c>
      <c r="AA188" s="23" t="s">
        <v>24</v>
      </c>
      <c r="AB188" s="23" t="s">
        <v>25</v>
      </c>
      <c r="AC188" s="23" t="s">
        <v>24</v>
      </c>
      <c r="AD188" s="23" t="s">
        <v>25</v>
      </c>
      <c r="AE188" s="23" t="s">
        <v>24</v>
      </c>
      <c r="AF188" s="23" t="s">
        <v>24</v>
      </c>
      <c r="AG188" s="23" t="s">
        <v>24</v>
      </c>
      <c r="AH188" s="23" t="s">
        <v>51</v>
      </c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  <c r="BK188" s="23"/>
      <c r="BL188" s="23"/>
      <c r="BM188" s="23"/>
      <c r="BN188" s="23"/>
      <c r="BO188" s="23"/>
      <c r="BP188" s="23"/>
      <c r="BQ188" s="23"/>
      <c r="BR188" s="23"/>
      <c r="BS188" s="23"/>
      <c r="BT188" s="23"/>
      <c r="BU188" s="23"/>
      <c r="BV188" s="23"/>
      <c r="BW188" s="23"/>
    </row>
    <row r="189" spans="1:75" ht="14.25" customHeight="1" thickBot="1" x14ac:dyDescent="0.2">
      <c r="A189" s="74"/>
      <c r="B189" s="109"/>
      <c r="C189" s="109"/>
      <c r="D189" s="111"/>
      <c r="E189" s="96"/>
      <c r="F189" s="94"/>
      <c r="G189" s="113"/>
      <c r="H189" s="115"/>
      <c r="I189" s="99"/>
      <c r="J189" s="98"/>
      <c r="K189" s="100"/>
      <c r="L189" s="102"/>
      <c r="M189" s="104"/>
      <c r="N189" s="105"/>
      <c r="O189" s="107"/>
      <c r="P189" s="72">
        <v>45855</v>
      </c>
      <c r="Q189" s="72">
        <v>45867</v>
      </c>
      <c r="R189" s="72">
        <v>45868</v>
      </c>
      <c r="S189" s="72">
        <v>45896</v>
      </c>
      <c r="T189" s="72">
        <v>45923</v>
      </c>
      <c r="U189" s="72">
        <v>45924</v>
      </c>
      <c r="V189" s="72">
        <v>45925</v>
      </c>
      <c r="W189" s="72">
        <v>45960</v>
      </c>
      <c r="X189" s="72">
        <v>45985</v>
      </c>
      <c r="Y189" s="72">
        <v>45986</v>
      </c>
      <c r="Z189" s="72" t="s">
        <v>584</v>
      </c>
      <c r="AA189" s="72" t="s">
        <v>582</v>
      </c>
      <c r="AB189" s="72" t="s">
        <v>632</v>
      </c>
      <c r="AC189" s="8" t="s">
        <v>633</v>
      </c>
      <c r="AD189" s="72" t="s">
        <v>647</v>
      </c>
      <c r="AE189" s="72" t="s">
        <v>679</v>
      </c>
      <c r="AF189" s="72" t="s">
        <v>681</v>
      </c>
      <c r="AG189" s="72" t="s">
        <v>682</v>
      </c>
      <c r="AH189" s="72" t="s">
        <v>793</v>
      </c>
      <c r="AI189" s="72"/>
      <c r="AJ189" s="72"/>
      <c r="AK189" s="72"/>
      <c r="AL189" s="72"/>
      <c r="AM189" s="72"/>
      <c r="AN189" s="72"/>
      <c r="AO189" s="72"/>
      <c r="AP189" s="72"/>
      <c r="AQ189" s="72"/>
      <c r="AR189" s="72"/>
      <c r="AS189" s="72"/>
      <c r="AT189" s="72"/>
      <c r="AU189" s="72"/>
      <c r="AV189" s="72"/>
      <c r="AW189" s="72"/>
      <c r="AX189" s="72"/>
      <c r="AY189" s="72"/>
      <c r="AZ189" s="72"/>
      <c r="BA189" s="72"/>
      <c r="BB189" s="72"/>
      <c r="BC189" s="72"/>
      <c r="BD189" s="72"/>
      <c r="BE189" s="72"/>
      <c r="BF189" s="72"/>
      <c r="BG189" s="72"/>
      <c r="BH189" s="72"/>
      <c r="BI189" s="72"/>
      <c r="BJ189" s="72"/>
      <c r="BK189" s="72"/>
      <c r="BL189" s="72"/>
      <c r="BM189" s="72"/>
      <c r="BN189" s="72"/>
      <c r="BO189" s="72"/>
      <c r="BP189" s="72"/>
      <c r="BQ189" s="72"/>
      <c r="BR189" s="72"/>
      <c r="BS189" s="72"/>
      <c r="BT189" s="72"/>
      <c r="BU189" s="72"/>
      <c r="BV189" s="72"/>
      <c r="BW189" s="72"/>
    </row>
    <row r="190" spans="1:75" ht="14.25" customHeight="1" x14ac:dyDescent="0.15">
      <c r="A190" s="74"/>
      <c r="B190" s="108" t="s">
        <v>33</v>
      </c>
      <c r="C190" s="118">
        <v>42835</v>
      </c>
      <c r="D190" s="110"/>
      <c r="E190" s="95">
        <f ca="1">IF(DATEDIF(C190,M$2,"m")&lt;1,"",IF(C190=0,"",IF(EDATE(C190,12)&lt;IF($D190&gt;0,$D190-1,M$2),EDATE(C190,DATEDIF(C190,IF($D190&gt;0,$D190-1,M$2+1),"y")*12),EDATE(C190,DATEDIF(C190,IF($D190&gt;0,$D190-1,M$2+1),"m")))))</f>
        <v>46122</v>
      </c>
      <c r="F190" s="93">
        <f ca="1">IF(E190="",0,IF(EDATE(C190,12)&lt;=E190,15+IF((YEAR(E190)-YEAR($C190))&gt;20,10,INT((YEAR(E190)-YEAR($C190)-1)/2)),0))</f>
        <v>19</v>
      </c>
      <c r="G190" s="112">
        <f ca="1">IF(E190="",0,IF(E190&gt;=EDATE(C190,12),IF(E190&lt;EDATE(C190,24),IF(C190&lt;SET!$J$20,0,MIN(DATEDIF(C190,E190,"m"),11)),0),IF(D190&gt;C190,IF(E190&lt;=EDATE(C190,12),MIN(DATEDIF(C190,D190+1,"m"),11),0),MIN(DATEDIF(C190,E190,"m"),11))))</f>
        <v>0</v>
      </c>
      <c r="H190" s="114">
        <v>-15</v>
      </c>
      <c r="I190" s="99">
        <f>COUNTIF(P190:BW190,SET!$C$15)*SET!$C$16+COUNTIF(P190:BW190,SET!$D$15)*SET!$D$16+COUNTIF(P190:BW190,SET!E$15)*SET!$E$16+COUNTIF(P190:BW190,SET!$F$15)*SET!$F$16+COUNTIF(P190:BW190,SET!$G$15)*SET!$G$16+COUNTIF(P190:BW190,SET!$H$15)*SET!$H$16+COUNTIF(P190:BW190,SET!$I$15)*SET!$I$16+COUNTIF(P190:BW190,)*SET!$K$16+COUNTIF(P190:BW190,SET!$M$15)*SET!$M$16</f>
        <v>8</v>
      </c>
      <c r="J190" s="97">
        <f ca="1">F190+G190+H190-I190</f>
        <v>-4</v>
      </c>
      <c r="K190" s="100">
        <f ca="1">IF(E190="","",IF(AND(D190&gt;C190,EDATE(IF(EDATE(C190,12)&lt;D190,C190,E190),12)&gt;D190),"퇴직정산",IF((E190-C190)&gt;=365,EDATE(E190,12),EDATE(C190,24))))</f>
        <v>46487</v>
      </c>
      <c r="L190" s="101">
        <f ca="1">IF(K190="퇴직정산",J190,IF((M$2-C190)&lt;365,"미확정",IF(M190="유예","유예",J190-M190)))</f>
        <v>-4</v>
      </c>
      <c r="M190" s="103">
        <f ca="1">IF(C190=0,0,IF(K190="퇴직정산",0,IF(J190&lt;=0,0,IF(EDATE(C190,3)&gt;M$2,"유예",IF(SET!$J$3="없음",0,IF(SET!$J$3="전부",IF(E190&gt;=DATE(YEAR(SET!$I$11),MONTH(SET!$J$11),DAY(SET!$L$11)),MAX(0,F190-IF(I190&lt;(G190+H190),0,(I190-(G190+H190)))),0),IF(E190&gt;=DATE(YEAR(SET!$I$11),MONTH(SET!$J$11),DAY(SET!$L$11)),MAX(0,MIN(F190,SET!$L$3)-IF(I190&lt;(G190+H190),0,(I190-(G190+H190)))),0)))))))</f>
        <v>0</v>
      </c>
      <c r="N190" s="105" t="str">
        <f ca="1">IF(D190=0,IF(M190&gt;0,IF((E190-C190)&gt;=365,EDATE(E190,6),EDATE(K190,-6)),""),"")</f>
        <v/>
      </c>
      <c r="O190" s="106" t="str">
        <f ca="1">IF(D190=0,IF(M190&gt;0,IF((E190-C190)&gt;=365,EDATE(E190,10),EDATE(K190,-2)),""),"")</f>
        <v/>
      </c>
      <c r="P190" s="23" t="s">
        <v>24</v>
      </c>
      <c r="Q190" s="23" t="s">
        <v>24</v>
      </c>
      <c r="R190" s="23" t="s">
        <v>24</v>
      </c>
      <c r="S190" s="23" t="s">
        <v>24</v>
      </c>
      <c r="T190" s="23" t="s">
        <v>24</v>
      </c>
      <c r="U190" s="23" t="s">
        <v>24</v>
      </c>
      <c r="V190" s="23" t="s">
        <v>25</v>
      </c>
      <c r="W190" s="23" t="s">
        <v>24</v>
      </c>
      <c r="X190" s="23" t="s">
        <v>25</v>
      </c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  <c r="BJ190" s="23"/>
      <c r="BK190" s="23"/>
      <c r="BL190" s="23"/>
      <c r="BM190" s="23"/>
      <c r="BN190" s="23"/>
      <c r="BO190" s="23"/>
      <c r="BP190" s="23"/>
      <c r="BQ190" s="23"/>
      <c r="BR190" s="23"/>
      <c r="BS190" s="23"/>
      <c r="BT190" s="23"/>
      <c r="BU190" s="23"/>
      <c r="BV190" s="23"/>
      <c r="BW190" s="23"/>
    </row>
    <row r="191" spans="1:75" ht="14.25" customHeight="1" thickBot="1" x14ac:dyDescent="0.2">
      <c r="A191" s="74"/>
      <c r="B191" s="109"/>
      <c r="C191" s="119"/>
      <c r="D191" s="111"/>
      <c r="E191" s="96"/>
      <c r="F191" s="94"/>
      <c r="G191" s="113"/>
      <c r="H191" s="115"/>
      <c r="I191" s="99"/>
      <c r="J191" s="98"/>
      <c r="K191" s="100"/>
      <c r="L191" s="102"/>
      <c r="M191" s="104"/>
      <c r="N191" s="105"/>
      <c r="O191" s="107"/>
      <c r="P191" s="72" t="s">
        <v>680</v>
      </c>
      <c r="Q191" s="72" t="s">
        <v>681</v>
      </c>
      <c r="R191" s="72" t="s">
        <v>682</v>
      </c>
      <c r="S191" s="72" t="s">
        <v>689</v>
      </c>
      <c r="T191" s="72" t="s">
        <v>698</v>
      </c>
      <c r="U191" s="72" t="s">
        <v>780</v>
      </c>
      <c r="V191" s="72" t="s">
        <v>776</v>
      </c>
      <c r="W191" s="72" t="s">
        <v>777</v>
      </c>
      <c r="X191" s="72" t="s">
        <v>787</v>
      </c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2"/>
      <c r="AQ191" s="72"/>
      <c r="AR191" s="72"/>
      <c r="AS191" s="72"/>
      <c r="AT191" s="72"/>
      <c r="AU191" s="72"/>
      <c r="AV191" s="72"/>
      <c r="AW191" s="72"/>
      <c r="AX191" s="72"/>
      <c r="AY191" s="72"/>
      <c r="AZ191" s="72"/>
      <c r="BA191" s="72"/>
      <c r="BB191" s="72"/>
      <c r="BC191" s="72"/>
      <c r="BD191" s="72"/>
      <c r="BE191" s="72"/>
      <c r="BF191" s="72"/>
      <c r="BG191" s="72"/>
      <c r="BH191" s="72"/>
      <c r="BI191" s="72"/>
      <c r="BJ191" s="72"/>
      <c r="BK191" s="72"/>
      <c r="BL191" s="72"/>
      <c r="BM191" s="72"/>
      <c r="BN191" s="72"/>
      <c r="BO191" s="72"/>
      <c r="BP191" s="72"/>
      <c r="BQ191" s="72"/>
      <c r="BR191" s="72"/>
      <c r="BS191" s="72"/>
      <c r="BT191" s="72"/>
      <c r="BU191" s="72"/>
      <c r="BV191" s="72"/>
      <c r="BW191" s="72"/>
    </row>
    <row r="192" spans="1:75" ht="14.25" customHeight="1" x14ac:dyDescent="0.15">
      <c r="A192" s="74"/>
      <c r="B192" s="118" t="s">
        <v>141</v>
      </c>
      <c r="C192" s="118">
        <v>45404</v>
      </c>
      <c r="D192" s="110"/>
      <c r="E192" s="95">
        <f ca="1">IF(DATEDIF(C192,M$2,"m")&lt;1,"",IF(C192=0,"",IF(EDATE(C192,12)&lt;IF($D192&gt;0,$D192-1,M$2),EDATE(C192,DATEDIF(C192,IF($D192&gt;0,$D192-1,M$2+1),"y")*12),EDATE(C192,DATEDIF(C192,IF($D192&gt;0,$D192-1,M$2+1),"m")))))</f>
        <v>46134</v>
      </c>
      <c r="F192" s="93">
        <f ca="1">IF(E192="",0,IF(EDATE(C192,12)&lt;=E192,15+IF((YEAR(E192)-YEAR($C192))&gt;20,10,INT((YEAR(E192)-YEAR($C192)-1)/2)),0))</f>
        <v>15</v>
      </c>
      <c r="G192" s="112">
        <f ca="1">IF(E192="",0,IF(E192&gt;=EDATE(C192,12),IF(E192&lt;EDATE(C192,24),IF(C192&lt;SET!$J$20,0,MIN(DATEDIF(C192,E192,"m"),11)),0),IF(D192&gt;C192,IF(E192&lt;=EDATE(C192,12),MIN(DATEDIF(C192,D192+1,"m"),11),0),MIN(DATEDIF(C192,E192,"m"),11))))</f>
        <v>0</v>
      </c>
      <c r="H192" s="114">
        <v>0</v>
      </c>
      <c r="I192" s="99">
        <f>COUNTIF(P192:BW192,SET!$C$15)*SET!$C$16+COUNTIF(P192:BW192,SET!$D$15)*SET!$D$16+COUNTIF(P192:BW192,SET!E$15)*SET!$E$16+COUNTIF(P192:BW192,SET!$F$15)*SET!$F$16+COUNTIF(P192:BW192,SET!$G$15)*SET!$G$16+COUNTIF(P192:BW192,SET!$H$15)*SET!$H$16+COUNTIF(P192:BW192,SET!$I$15)*SET!$I$16+COUNTIF(P192:BW192,)*SET!$K$16+COUNTIF(P192:BW192,SET!$M$15)*SET!$M$16</f>
        <v>0</v>
      </c>
      <c r="J192" s="97">
        <f ca="1">F192+G192+H192-I192</f>
        <v>15</v>
      </c>
      <c r="K192" s="100">
        <f ca="1">IF(E192="","",IF(AND(D192&gt;C192,EDATE(IF(EDATE(C192,12)&lt;D192,C192,E192),12)&gt;D192),"퇴직정산",IF((E192-C192)&gt;=365,EDATE(E192,12),EDATE(C192,24))))</f>
        <v>46499</v>
      </c>
      <c r="L192" s="101">
        <f ca="1">IF(K192="퇴직정산",J192,IF((M$2-C192)&lt;365,"미확정",IF(M192="유예","유예",J192-M192)))</f>
        <v>8</v>
      </c>
      <c r="M192" s="103">
        <f ca="1">IF(C192=0,0,IF(K192="퇴직정산",0,IF(J192&lt;=0,0,IF(EDATE(C192,3)&gt;M$2,"유예",IF(SET!$J$3="없음",0,IF(SET!$J$3="전부",IF(E192&gt;=DATE(YEAR(SET!$I$11),MONTH(SET!$J$11),DAY(SET!$L$11)),MAX(0,F192-IF(I192&lt;(G192+H192),0,(I192-(G192+H192)))),0),IF(E192&gt;=DATE(YEAR(SET!$I$11),MONTH(SET!$J$11),DAY(SET!$L$11)),MAX(0,MIN(F192,SET!$L$3)-IF(I192&lt;(G192+H192),0,(I192-(G192+H192)))),0)))))))</f>
        <v>7</v>
      </c>
      <c r="N192" s="105">
        <f ca="1">IF(D192=0,IF(M192&gt;0,IF((E192-C192)&gt;=365,EDATE(E192,6),EDATE(K192,-6)),""),"")</f>
        <v>46317</v>
      </c>
      <c r="O192" s="106">
        <f ca="1">IF(D192=0,IF(M192&gt;0,IF((E192-C192)&gt;=365,EDATE(E192,10),EDATE(K192,-2)),""),"")</f>
        <v>46440</v>
      </c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  <c r="BD192" s="23"/>
      <c r="BE192" s="23"/>
      <c r="BF192" s="23"/>
      <c r="BG192" s="23"/>
      <c r="BH192" s="23"/>
      <c r="BI192" s="23"/>
      <c r="BJ192" s="23"/>
      <c r="BK192" s="23"/>
      <c r="BL192" s="23"/>
      <c r="BM192" s="23"/>
      <c r="BN192" s="23"/>
      <c r="BO192" s="23"/>
      <c r="BP192" s="23"/>
      <c r="BQ192" s="23"/>
      <c r="BR192" s="23"/>
      <c r="BS192" s="23"/>
      <c r="BT192" s="23"/>
      <c r="BU192" s="23"/>
      <c r="BV192" s="23"/>
      <c r="BW192" s="23"/>
    </row>
    <row r="193" spans="1:75" ht="14.25" customHeight="1" thickBot="1" x14ac:dyDescent="0.2">
      <c r="A193" s="74"/>
      <c r="B193" s="119"/>
      <c r="C193" s="119"/>
      <c r="D193" s="111"/>
      <c r="E193" s="96"/>
      <c r="F193" s="94"/>
      <c r="G193" s="113"/>
      <c r="H193" s="115"/>
      <c r="I193" s="99"/>
      <c r="J193" s="98"/>
      <c r="K193" s="100"/>
      <c r="L193" s="102"/>
      <c r="M193" s="104"/>
      <c r="N193" s="105"/>
      <c r="O193" s="107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  <c r="AP193" s="72"/>
      <c r="AQ193" s="72"/>
      <c r="AR193" s="72"/>
      <c r="AS193" s="72"/>
      <c r="AT193" s="72"/>
      <c r="AU193" s="72"/>
      <c r="AV193" s="72"/>
      <c r="AW193" s="72"/>
      <c r="AX193" s="72"/>
      <c r="AY193" s="72"/>
      <c r="AZ193" s="72"/>
      <c r="BA193" s="72"/>
      <c r="BB193" s="72"/>
      <c r="BC193" s="72"/>
      <c r="BD193" s="72"/>
      <c r="BE193" s="72"/>
      <c r="BF193" s="72"/>
      <c r="BG193" s="72"/>
      <c r="BH193" s="72"/>
      <c r="BI193" s="72"/>
      <c r="BJ193" s="72"/>
      <c r="BK193" s="72"/>
      <c r="BL193" s="72"/>
      <c r="BM193" s="72"/>
      <c r="BN193" s="72"/>
      <c r="BO193" s="72"/>
      <c r="BP193" s="72"/>
      <c r="BQ193" s="72"/>
      <c r="BR193" s="72"/>
      <c r="BS193" s="72"/>
      <c r="BT193" s="72"/>
      <c r="BU193" s="72"/>
      <c r="BV193" s="72"/>
      <c r="BW193" s="72"/>
    </row>
    <row r="194" spans="1:75" ht="14.25" customHeight="1" x14ac:dyDescent="0.15">
      <c r="A194" s="74"/>
      <c r="B194" s="118" t="s">
        <v>138</v>
      </c>
      <c r="C194" s="118">
        <v>45404</v>
      </c>
      <c r="D194" s="110"/>
      <c r="E194" s="95">
        <f ca="1">IF(DATEDIF(C194,M$2,"m")&lt;1,"",IF(C194=0,"",IF(EDATE(C194,12)&lt;IF($D194&gt;0,$D194-1,M$2),EDATE(C194,DATEDIF(C194,IF($D194&gt;0,$D194-1,M$2+1),"y")*12),EDATE(C194,DATEDIF(C194,IF($D194&gt;0,$D194-1,M$2+1),"m")))))</f>
        <v>46134</v>
      </c>
      <c r="F194" s="93">
        <f ca="1">IF(E194="",0,IF(EDATE(C194,12)&lt;=E194,15+IF((YEAR(E194)-YEAR($C194))&gt;20,10,INT((YEAR(E194)-YEAR($C194)-1)/2)),0))</f>
        <v>15</v>
      </c>
      <c r="G194" s="112">
        <f ca="1">IF(E194="",0,IF(E194&gt;=EDATE(C194,12),IF(E194&lt;EDATE(C194,24),IF(C194&lt;SET!$J$20,0,MIN(DATEDIF(C194,E194,"m"),11)),0),IF(D194&gt;C194,IF(E194&lt;=EDATE(C194,12),MIN(DATEDIF(C194,D194+1,"m"),11),0),MIN(DATEDIF(C194,E194,"m"),11))))</f>
        <v>0</v>
      </c>
      <c r="H194" s="114">
        <v>2.5</v>
      </c>
      <c r="I194" s="99">
        <f>COUNTIF(P194:BW194,SET!$C$15)*SET!$C$16+COUNTIF(P194:BW194,SET!$D$15)*SET!$D$16+COUNTIF(P194:BW194,SET!E$15)*SET!$E$16+COUNTIF(P194:BW194,SET!$F$15)*SET!$F$16+COUNTIF(P194:BW194,SET!$G$15)*SET!$G$16+COUNTIF(P194:BW194,SET!$H$15)*SET!$H$16+COUNTIF(P194:BW194,SET!$I$15)*SET!$I$16+COUNTIF(P194:BW194,)*SET!$K$16+COUNTIF(P194:BW194,SET!$M$15)*SET!$M$16</f>
        <v>1</v>
      </c>
      <c r="J194" s="97">
        <f ca="1">F194+G194+H194-I194</f>
        <v>16.5</v>
      </c>
      <c r="K194" s="100">
        <f ca="1">IF(E194="","",IF(AND(D194&gt;C194,EDATE(IF(EDATE(C194,12)&lt;D194,C194,E194),12)&gt;D194),"퇴직정산",IF((E194-C194)&gt;=365,EDATE(E194,12),EDATE(C194,24))))</f>
        <v>46499</v>
      </c>
      <c r="L194" s="101">
        <f ca="1">IF(K194="퇴직정산",J194,IF((M$2-C194)&lt;365,"미확정",IF(M194="유예","유예",J194-M194)))</f>
        <v>9.5</v>
      </c>
      <c r="M194" s="103">
        <f ca="1">IF(C194=0,0,IF(K194="퇴직정산",0,IF(J194&lt;=0,0,IF(EDATE(C194,3)&gt;M$2,"유예",IF(SET!$J$3="없음",0,IF(SET!$J$3="전부",IF(E194&gt;=DATE(YEAR(SET!$I$11),MONTH(SET!$J$11),DAY(SET!$L$11)),MAX(0,F194-IF(I194&lt;(G194+H194),0,(I194-(G194+H194)))),0),IF(E194&gt;=DATE(YEAR(SET!$I$11),MONTH(SET!$J$11),DAY(SET!$L$11)),MAX(0,MIN(F194,SET!$L$3)-IF(I194&lt;(G194+H194),0,(I194-(G194+H194)))),0)))))))</f>
        <v>7</v>
      </c>
      <c r="N194" s="105">
        <f ca="1">IF(D194=0,IF(M194&gt;0,IF((E194-C194)&gt;=365,EDATE(E194,6),EDATE(K194,-6)),""),"")</f>
        <v>46317</v>
      </c>
      <c r="O194" s="106">
        <f ca="1">IF(D194=0,IF(M194&gt;0,IF((E194-C194)&gt;=365,EDATE(E194,10),EDATE(K194,-2)),""),"")</f>
        <v>46440</v>
      </c>
      <c r="P194" s="23" t="s">
        <v>24</v>
      </c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23"/>
      <c r="BK194" s="23"/>
      <c r="BL194" s="23"/>
      <c r="BM194" s="23"/>
      <c r="BN194" s="23"/>
      <c r="BO194" s="23"/>
      <c r="BP194" s="23"/>
      <c r="BQ194" s="23"/>
      <c r="BR194" s="23"/>
      <c r="BS194" s="23"/>
      <c r="BT194" s="23"/>
      <c r="BU194" s="23"/>
      <c r="BV194" s="23"/>
      <c r="BW194" s="23"/>
    </row>
    <row r="195" spans="1:75" ht="14.25" customHeight="1" thickBot="1" x14ac:dyDescent="0.2">
      <c r="A195" s="74"/>
      <c r="B195" s="119"/>
      <c r="C195" s="119"/>
      <c r="D195" s="111"/>
      <c r="E195" s="96"/>
      <c r="F195" s="94"/>
      <c r="G195" s="113"/>
      <c r="H195" s="115"/>
      <c r="I195" s="99"/>
      <c r="J195" s="98"/>
      <c r="K195" s="100"/>
      <c r="L195" s="102"/>
      <c r="M195" s="104"/>
      <c r="N195" s="105"/>
      <c r="O195" s="107"/>
      <c r="P195" s="72" t="s">
        <v>782</v>
      </c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  <c r="AP195" s="72"/>
      <c r="AQ195" s="72"/>
      <c r="AR195" s="72"/>
      <c r="AS195" s="72"/>
      <c r="AT195" s="72"/>
      <c r="AU195" s="72"/>
      <c r="AV195" s="72"/>
      <c r="AW195" s="72"/>
      <c r="AX195" s="72"/>
      <c r="AY195" s="72"/>
      <c r="AZ195" s="72"/>
      <c r="BA195" s="72"/>
      <c r="BB195" s="72"/>
      <c r="BC195" s="72"/>
      <c r="BD195" s="72"/>
      <c r="BE195" s="72"/>
      <c r="BF195" s="72"/>
      <c r="BG195" s="72"/>
      <c r="BH195" s="72"/>
      <c r="BI195" s="72"/>
      <c r="BJ195" s="72"/>
      <c r="BK195" s="72"/>
      <c r="BL195" s="72"/>
      <c r="BM195" s="72"/>
      <c r="BN195" s="72"/>
      <c r="BO195" s="72"/>
      <c r="BP195" s="72"/>
      <c r="BQ195" s="72"/>
      <c r="BR195" s="72"/>
      <c r="BS195" s="72"/>
      <c r="BT195" s="72"/>
      <c r="BU195" s="72"/>
      <c r="BV195" s="72"/>
      <c r="BW195" s="72"/>
    </row>
    <row r="196" spans="1:75" ht="14.25" customHeight="1" x14ac:dyDescent="0.15">
      <c r="A196" s="74"/>
      <c r="B196" s="118" t="s">
        <v>507</v>
      </c>
      <c r="C196" s="118">
        <v>45754</v>
      </c>
      <c r="D196" s="110"/>
      <c r="E196" s="95">
        <f ca="1">IF(DATEDIF(C196,M$2,"m")&lt;1,"",IF(C196=0,"",IF(EDATE(C196,12)&lt;IF($D196&gt;0,$D196-1,M$2),EDATE(C196,DATEDIF(C196,IF($D196&gt;0,$D196-1,M$2+1),"y")*12),EDATE(C196,DATEDIF(C196,IF($D196&gt;0,$D196-1,M$2+1),"m")))))</f>
        <v>46119</v>
      </c>
      <c r="F196" s="93">
        <f ca="1">IF(E196="",0,IF(EDATE(C196,12)&lt;=E196,15+IF((YEAR(E196)-YEAR($C196))&gt;20,10,INT((YEAR(E196)-YEAR($C196)-1)/2)),0))</f>
        <v>15</v>
      </c>
      <c r="G196" s="112">
        <f ca="1">IF(E196="",0,IF(E196&gt;=EDATE(C196,12),IF(E196&lt;EDATE(C196,24),IF(C196&lt;SET!$J$20,0,MIN(DATEDIF(C196,E196,"m"),11)),0),IF(D196&gt;C196,IF(E196&lt;=EDATE(C196,12),MIN(DATEDIF(C196,D196+1,"m"),11),0),MIN(DATEDIF(C196,E196,"m"),11))))</f>
        <v>11</v>
      </c>
      <c r="H196" s="114"/>
      <c r="I196" s="99">
        <f>COUNTIF(P196:BW196,SET!$C$15)*SET!$C$16+COUNTIF(P196:BW196,SET!$D$15)*SET!$D$16+COUNTIF(P196:BW196,SET!E$15)*SET!$E$16+COUNTIF(P196:BW196,SET!$F$15)*SET!$F$16+COUNTIF(P196:BW196,SET!$G$15)*SET!$G$16+COUNTIF(P196:BW196,SET!$H$15)*SET!$H$16+COUNTIF(P196:BW196,SET!$I$15)*SET!$I$16+COUNTIF(P196:BW196,)*SET!$K$16+COUNTIF(P196:BW196,SET!$M$15)*SET!$M$16</f>
        <v>8</v>
      </c>
      <c r="J196" s="97">
        <f ca="1">F196+G196+H196-I196</f>
        <v>18</v>
      </c>
      <c r="K196" s="100">
        <f ca="1">IF(E196="","",IF(AND(D196&gt;C196,EDATE(IF(EDATE(C196,12)&lt;D196,C196,E196),12)&gt;D196),"퇴직정산",IF((E196-C196)&gt;=365,EDATE(E196,12),EDATE(C196,24))))</f>
        <v>46484</v>
      </c>
      <c r="L196" s="101">
        <f ca="1">IF(K196="퇴직정산",J196,IF((M$2-C196)&lt;365,"미확정",IF(M196="유예","유예",J196-M196)))</f>
        <v>11</v>
      </c>
      <c r="M196" s="103">
        <f ca="1">IF(C196=0,0,IF(K196="퇴직정산",0,IF(J196&lt;=0,0,IF(EDATE(C196,3)&gt;M$2,"유예",IF(SET!$J$3="없음",0,IF(SET!$J$3="전부",IF(E196&gt;=DATE(YEAR(SET!$I$11),MONTH(SET!$J$11),DAY(SET!$L$11)),MAX(0,F196-IF(I196&lt;(G196+H196),0,(I196-(G196+H196)))),0),IF(E196&gt;=DATE(YEAR(SET!$I$11),MONTH(SET!$J$11),DAY(SET!$L$11)),MAX(0,MIN(F196,SET!$L$3)-IF(I196&lt;(G196+H196),0,(I196-(G196+H196)))),0)))))))</f>
        <v>7</v>
      </c>
      <c r="N196" s="105">
        <f ca="1">IF(D196=0,IF(M196&gt;0,IF((E196-C196)&gt;=365,EDATE(E196,6),EDATE(K196,-6)),""),"")</f>
        <v>46302</v>
      </c>
      <c r="O196" s="106">
        <f ca="1">IF(D196=0,IF(M196&gt;0,IF((E196-C196)&gt;=365,EDATE(E196,10),EDATE(K196,-2)),""),"")</f>
        <v>46425</v>
      </c>
      <c r="P196" s="23" t="s">
        <v>24</v>
      </c>
      <c r="Q196" s="23" t="s">
        <v>24</v>
      </c>
      <c r="R196" s="23" t="s">
        <v>25</v>
      </c>
      <c r="S196" s="23" t="s">
        <v>24</v>
      </c>
      <c r="T196" s="23" t="s">
        <v>25</v>
      </c>
      <c r="U196" s="23" t="s">
        <v>24</v>
      </c>
      <c r="V196" s="23" t="s">
        <v>24</v>
      </c>
      <c r="W196" s="23" t="s">
        <v>24</v>
      </c>
      <c r="X196" s="23" t="s">
        <v>24</v>
      </c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  <c r="BK196" s="23"/>
      <c r="BL196" s="23"/>
      <c r="BM196" s="23"/>
      <c r="BN196" s="23"/>
      <c r="BO196" s="23"/>
      <c r="BP196" s="23"/>
      <c r="BQ196" s="23"/>
      <c r="BR196" s="23"/>
      <c r="BS196" s="23"/>
      <c r="BT196" s="23"/>
      <c r="BU196" s="23"/>
      <c r="BV196" s="23"/>
      <c r="BW196" s="23"/>
    </row>
    <row r="197" spans="1:75" ht="14.25" customHeight="1" thickBot="1" x14ac:dyDescent="0.2">
      <c r="A197" s="74"/>
      <c r="B197" s="119"/>
      <c r="C197" s="119"/>
      <c r="D197" s="111"/>
      <c r="E197" s="96"/>
      <c r="F197" s="94"/>
      <c r="G197" s="113"/>
      <c r="H197" s="115"/>
      <c r="I197" s="99"/>
      <c r="J197" s="98"/>
      <c r="K197" s="100"/>
      <c r="L197" s="102"/>
      <c r="M197" s="104"/>
      <c r="N197" s="105"/>
      <c r="O197" s="107"/>
      <c r="P197" s="72">
        <v>45903</v>
      </c>
      <c r="Q197" s="72">
        <v>45967</v>
      </c>
      <c r="R197" s="72">
        <v>45987</v>
      </c>
      <c r="S197" s="72" t="s">
        <v>571</v>
      </c>
      <c r="T197" s="72" t="s">
        <v>677</v>
      </c>
      <c r="U197" s="72" t="s">
        <v>679</v>
      </c>
      <c r="V197" s="72" t="s">
        <v>690</v>
      </c>
      <c r="W197" s="72" t="s">
        <v>778</v>
      </c>
      <c r="X197" s="72" t="s">
        <v>777</v>
      </c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72"/>
      <c r="AP197" s="72"/>
      <c r="AQ197" s="72"/>
      <c r="AR197" s="72"/>
      <c r="AS197" s="72"/>
      <c r="AT197" s="72"/>
      <c r="AU197" s="72"/>
      <c r="AV197" s="72"/>
      <c r="AW197" s="72"/>
      <c r="AX197" s="72"/>
      <c r="AY197" s="72"/>
      <c r="AZ197" s="72"/>
      <c r="BA197" s="72"/>
      <c r="BB197" s="72"/>
      <c r="BC197" s="72"/>
      <c r="BD197" s="72"/>
      <c r="BE197" s="72"/>
      <c r="BF197" s="72"/>
      <c r="BG197" s="72"/>
      <c r="BH197" s="72"/>
      <c r="BI197" s="72"/>
      <c r="BJ197" s="72"/>
      <c r="BK197" s="72"/>
      <c r="BL197" s="72"/>
      <c r="BM197" s="72"/>
      <c r="BN197" s="72"/>
      <c r="BO197" s="72"/>
      <c r="BP197" s="72"/>
      <c r="BQ197" s="72"/>
      <c r="BR197" s="72"/>
      <c r="BS197" s="72"/>
      <c r="BT197" s="72"/>
      <c r="BU197" s="72"/>
      <c r="BV197" s="72"/>
      <c r="BW197" s="72"/>
    </row>
    <row r="198" spans="1:75" ht="14.25" customHeight="1" x14ac:dyDescent="0.15">
      <c r="A198" s="74"/>
      <c r="B198" s="118" t="s">
        <v>519</v>
      </c>
      <c r="C198" s="118">
        <v>45953</v>
      </c>
      <c r="D198" s="110"/>
      <c r="E198" s="95">
        <f ca="1">IF(DATEDIF(C198,M$2,"m")&lt;1,"",IF(C198=0,"",IF(EDATE(C198,12)&lt;IF($D198&gt;0,$D198-1,M$2),EDATE(C198,DATEDIF(C198,IF($D198&gt;0,$D198-1,M$2+1),"y")*12),EDATE(C198,DATEDIF(C198,IF($D198&gt;0,$D198-1,M$2+1),"m")))))</f>
        <v>46135</v>
      </c>
      <c r="F198" s="93">
        <f ca="1">IF(E198="",0,IF(EDATE(C198,12)&lt;=E198,15+IF((YEAR(E198)-YEAR($C198))&gt;20,10,INT((YEAR(E198)-YEAR($C198)-1)/2)),0))</f>
        <v>0</v>
      </c>
      <c r="G198" s="112">
        <f ca="1">IF(E198="",0,IF(E198&gt;=EDATE(C198,12),IF(E198&lt;EDATE(C198,24),IF(C198&lt;SET!$J$20,0,MIN(DATEDIF(C198,E198,"m"),11)),0),IF(D198&gt;C198,IF(E198&lt;=EDATE(C198,12),MIN(DATEDIF(C198,D198+1,"m"),11),0),MIN(DATEDIF(C198,E198,"m"),11))))</f>
        <v>6</v>
      </c>
      <c r="H198" s="114"/>
      <c r="I198" s="99">
        <f>COUNTIF(P198:BW198,SET!$C$15)*SET!$C$16+COUNTIF(P198:BW198,SET!$D$15)*SET!$D$16+COUNTIF(P198:BW198,SET!E$15)*SET!$E$16+COUNTIF(P198:BW198,SET!$F$15)*SET!$F$16+COUNTIF(P198:BW198,SET!$G$15)*SET!$G$16+COUNTIF(P198:BW198,SET!$H$15)*SET!$H$16+COUNTIF(P198:BW198,SET!$I$15)*SET!$I$16+COUNTIF(P198:BW198,)*SET!$K$16+COUNTIF(P198:BW198,SET!$M$15)*SET!$M$16</f>
        <v>7</v>
      </c>
      <c r="J198" s="97">
        <f ca="1">F198+G198+H198-I198</f>
        <v>-1</v>
      </c>
      <c r="K198" s="100">
        <f ca="1">IF(E198="","",IF(AND(D198&gt;C198,EDATE(IF(EDATE(C198,12)&lt;D198,C198,E198),12)&gt;D198),"퇴직정산",IF((E198-C198)&gt;=365,EDATE(E198,12),EDATE(C198,24))))</f>
        <v>46683</v>
      </c>
      <c r="L198" s="101" t="str">
        <f ca="1">IF(K198="퇴직정산",J198,IF((M$2-C198)&lt;365,"미확정",IF(M198="유예","유예",J198-M198)))</f>
        <v>미확정</v>
      </c>
      <c r="M198" s="103">
        <f ca="1">IF(C198=0,0,IF(K198="퇴직정산",0,IF(J198&lt;=0,0,IF(EDATE(C198,3)&gt;M$2,"유예",IF(SET!$J$3="없음",0,IF(SET!$J$3="전부",IF(E198&gt;=DATE(YEAR(SET!$I$11),MONTH(SET!$J$11),DAY(SET!$L$11)),MAX(0,F198-IF(I198&lt;(G198+H198),0,(I198-(G198+H198)))),0),IF(E198&gt;=DATE(YEAR(SET!$I$11),MONTH(SET!$J$11),DAY(SET!$L$11)),MAX(0,MIN(F198,SET!$L$3)-IF(I198&lt;(G198+H198),0,(I198-(G198+H198)))),0)))))))</f>
        <v>0</v>
      </c>
      <c r="N198" s="105" t="str">
        <f ca="1">IF(D198=0,IF(M198&gt;0,IF((E198-C198)&gt;=365,EDATE(E198,6),EDATE(K198,-6)),""),"")</f>
        <v/>
      </c>
      <c r="O198" s="106" t="str">
        <f ca="1">IF(D198=0,IF(M198&gt;0,IF((E198-C198)&gt;=365,EDATE(E198,10),EDATE(K198,-2)),""),"")</f>
        <v/>
      </c>
      <c r="P198" s="23" t="s">
        <v>25</v>
      </c>
      <c r="Q198" s="23" t="s">
        <v>25</v>
      </c>
      <c r="R198" s="23" t="s">
        <v>24</v>
      </c>
      <c r="S198" s="23" t="s">
        <v>24</v>
      </c>
      <c r="T198" s="23" t="s">
        <v>24</v>
      </c>
      <c r="U198" s="23" t="s">
        <v>24</v>
      </c>
      <c r="V198" s="23" t="s">
        <v>24</v>
      </c>
      <c r="W198" s="23" t="s">
        <v>24</v>
      </c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  <c r="BH198" s="23"/>
      <c r="BI198" s="23"/>
      <c r="BJ198" s="23"/>
      <c r="BK198" s="23"/>
      <c r="BL198" s="23"/>
      <c r="BM198" s="23"/>
      <c r="BN198" s="23"/>
      <c r="BO198" s="23"/>
      <c r="BP198" s="23"/>
      <c r="BQ198" s="23"/>
      <c r="BR198" s="23"/>
      <c r="BS198" s="23"/>
      <c r="BT198" s="23"/>
      <c r="BU198" s="23"/>
      <c r="BV198" s="23"/>
      <c r="BW198" s="23"/>
    </row>
    <row r="199" spans="1:75" ht="14.25" customHeight="1" thickBot="1" x14ac:dyDescent="0.2">
      <c r="A199" s="74"/>
      <c r="B199" s="119"/>
      <c r="C199" s="119"/>
      <c r="D199" s="111"/>
      <c r="E199" s="96"/>
      <c r="F199" s="94"/>
      <c r="G199" s="113"/>
      <c r="H199" s="115"/>
      <c r="I199" s="99"/>
      <c r="J199" s="98"/>
      <c r="K199" s="100"/>
      <c r="L199" s="102"/>
      <c r="M199" s="104"/>
      <c r="N199" s="105"/>
      <c r="O199" s="107"/>
      <c r="P199" s="72">
        <v>45966</v>
      </c>
      <c r="Q199" s="72" t="s">
        <v>587</v>
      </c>
      <c r="R199" s="72" t="s">
        <v>670</v>
      </c>
      <c r="S199" s="72" t="s">
        <v>675</v>
      </c>
      <c r="T199" s="72" t="s">
        <v>676</v>
      </c>
      <c r="U199" s="72" t="s">
        <v>677</v>
      </c>
      <c r="V199" s="72" t="s">
        <v>678</v>
      </c>
      <c r="W199" s="72" t="s">
        <v>679</v>
      </c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  <c r="AP199" s="72"/>
      <c r="AQ199" s="72"/>
      <c r="AR199" s="72"/>
      <c r="AS199" s="72"/>
      <c r="AT199" s="72"/>
      <c r="AU199" s="72"/>
      <c r="AV199" s="72"/>
      <c r="AW199" s="72"/>
      <c r="AX199" s="72"/>
      <c r="AY199" s="72"/>
      <c r="AZ199" s="72"/>
      <c r="BA199" s="72"/>
      <c r="BB199" s="72"/>
      <c r="BC199" s="72"/>
      <c r="BD199" s="72"/>
      <c r="BE199" s="72"/>
      <c r="BF199" s="72"/>
      <c r="BG199" s="72"/>
      <c r="BH199" s="72"/>
      <c r="BI199" s="72"/>
      <c r="BJ199" s="72"/>
      <c r="BK199" s="72"/>
      <c r="BL199" s="72"/>
      <c r="BM199" s="72"/>
      <c r="BN199" s="72"/>
      <c r="BO199" s="72"/>
      <c r="BP199" s="72"/>
      <c r="BQ199" s="72"/>
      <c r="BR199" s="72"/>
      <c r="BS199" s="72"/>
      <c r="BT199" s="72"/>
      <c r="BU199" s="72"/>
      <c r="BV199" s="72"/>
      <c r="BW199" s="72"/>
    </row>
    <row r="200" spans="1:75" ht="14.25" customHeight="1" x14ac:dyDescent="0.15">
      <c r="A200" s="74"/>
      <c r="B200" s="118" t="s">
        <v>550</v>
      </c>
      <c r="C200" s="118">
        <v>45992</v>
      </c>
      <c r="D200" s="110"/>
      <c r="E200" s="95">
        <f ca="1">IF(DATEDIF(C200,M$2,"m")&lt;1,"",IF(C200=0,"",IF(EDATE(C200,12)&lt;IF($D200&gt;0,$D200-1,M$2),EDATE(C200,DATEDIF(C200,IF($D200&gt;0,$D200-1,M$2+1),"y")*12),EDATE(C200,DATEDIF(C200,IF($D200&gt;0,$D200-1,M$2+1),"m")))))</f>
        <v>46143</v>
      </c>
      <c r="F200" s="93">
        <f ca="1">IF(E200="",0,IF(EDATE(C200,12)&lt;=E200,15+IF((YEAR(E200)-YEAR($C200))&gt;20,10,INT((YEAR(E200)-YEAR($C200)-1)/2)),0))</f>
        <v>0</v>
      </c>
      <c r="G200" s="112">
        <f ca="1">IF(E200="",0,IF(E200&gt;=EDATE(C200,12),IF(E200&lt;EDATE(C200,24),IF(C200&lt;SET!$J$20,0,MIN(DATEDIF(C200,E200,"m"),11)),0),IF(D200&gt;C200,IF(E200&lt;=EDATE(C200,12),MIN(DATEDIF(C200,D200+1,"m"),11),0),MIN(DATEDIF(C200,E200,"m"),11))))</f>
        <v>5</v>
      </c>
      <c r="H200" s="114"/>
      <c r="I200" s="99">
        <f>COUNTIF(P200:BW200,SET!$C$15)*SET!$C$16+COUNTIF(P200:BW200,SET!$D$15)*SET!$D$16+COUNTIF(P200:BW200,SET!E$15)*SET!$E$16+COUNTIF(P200:BW200,SET!$F$15)*SET!$F$16+COUNTIF(P200:BW200,SET!$G$15)*SET!$G$16+COUNTIF(P200:BW200,SET!$H$15)*SET!$H$16+COUNTIF(P200:BW200,SET!$I$15)*SET!$I$16+COUNTIF(P200:BW200,)*SET!$K$16+COUNTIF(P200:BW200,SET!$M$15)*SET!$M$16</f>
        <v>0</v>
      </c>
      <c r="J200" s="97">
        <f ca="1">F200+G200+H200-I200</f>
        <v>5</v>
      </c>
      <c r="K200" s="100">
        <f ca="1">IF(E200="","",IF(AND(D200&gt;C200,EDATE(IF(EDATE(C200,12)&lt;D200,C200,E200),12)&gt;D200),"퇴직정산",IF((E200-C200)&gt;=365,EDATE(E200,12),EDATE(C200,24))))</f>
        <v>46722</v>
      </c>
      <c r="L200" s="101" t="str">
        <f ca="1">IF(K200="퇴직정산",J200,IF((M$2-C200)&lt;365,"미확정",IF(M200="유예","유예",J200-M200)))</f>
        <v>미확정</v>
      </c>
      <c r="M200" s="103">
        <f ca="1">IF(C200=0,0,IF(K200="퇴직정산",0,IF(J200&lt;=0,0,IF(EDATE(C200,3)&gt;M$2,"유예",IF(SET!$J$3="없음",0,IF(SET!$J$3="전부",IF(E200&gt;=DATE(YEAR(SET!$I$11),MONTH(SET!$J$11),DAY(SET!$L$11)),MAX(0,F200-IF(I200&lt;(G200+H200),0,(I200-(G200+H200)))),0),IF(E200&gt;=DATE(YEAR(SET!$I$11),MONTH(SET!$J$11),DAY(SET!$L$11)),MAX(0,MIN(F200,SET!$L$3)-IF(I200&lt;(G200+H200),0,(I200-(G200+H200)))),0)))))))</f>
        <v>0</v>
      </c>
      <c r="N200" s="105" t="str">
        <f ca="1">IF(D200=0,IF(M200&gt;0,IF((E200-C200)&gt;=365,EDATE(E200,6),EDATE(K200,-6)),""),"")</f>
        <v/>
      </c>
      <c r="O200" s="106" t="str">
        <f ca="1">IF(D200=0,IF(M200&gt;0,IF((E200-C200)&gt;=365,EDATE(E200,10),EDATE(K200,-2)),""),"")</f>
        <v/>
      </c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  <c r="BD200" s="23"/>
      <c r="BE200" s="23"/>
      <c r="BF200" s="23"/>
      <c r="BG200" s="23"/>
      <c r="BH200" s="23"/>
      <c r="BI200" s="23"/>
      <c r="BJ200" s="23"/>
      <c r="BK200" s="23"/>
      <c r="BL200" s="23"/>
      <c r="BM200" s="23"/>
      <c r="BN200" s="23"/>
      <c r="BO200" s="23"/>
      <c r="BP200" s="23"/>
      <c r="BQ200" s="23"/>
      <c r="BR200" s="23"/>
      <c r="BS200" s="23"/>
      <c r="BT200" s="23"/>
      <c r="BU200" s="23"/>
      <c r="BV200" s="23"/>
      <c r="BW200" s="23"/>
    </row>
    <row r="201" spans="1:75" ht="14.25" customHeight="1" thickBot="1" x14ac:dyDescent="0.2">
      <c r="A201" s="74"/>
      <c r="B201" s="119"/>
      <c r="C201" s="119"/>
      <c r="D201" s="111"/>
      <c r="E201" s="96"/>
      <c r="F201" s="94"/>
      <c r="G201" s="113"/>
      <c r="H201" s="115"/>
      <c r="I201" s="99"/>
      <c r="J201" s="98"/>
      <c r="K201" s="100"/>
      <c r="L201" s="102"/>
      <c r="M201" s="104"/>
      <c r="N201" s="105"/>
      <c r="O201" s="107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  <c r="AP201" s="72"/>
      <c r="AQ201" s="72"/>
      <c r="AR201" s="72"/>
      <c r="AS201" s="72"/>
      <c r="AT201" s="72"/>
      <c r="AU201" s="72"/>
      <c r="AV201" s="72"/>
      <c r="AW201" s="72"/>
      <c r="AX201" s="72"/>
      <c r="AY201" s="72"/>
      <c r="AZ201" s="72"/>
      <c r="BA201" s="72"/>
      <c r="BB201" s="72"/>
      <c r="BC201" s="72"/>
      <c r="BD201" s="72"/>
      <c r="BE201" s="72"/>
      <c r="BF201" s="72"/>
      <c r="BG201" s="72"/>
      <c r="BH201" s="72"/>
      <c r="BI201" s="72"/>
      <c r="BJ201" s="72"/>
      <c r="BK201" s="72"/>
      <c r="BL201" s="72"/>
      <c r="BM201" s="72"/>
      <c r="BN201" s="72"/>
      <c r="BO201" s="72"/>
      <c r="BP201" s="72"/>
      <c r="BQ201" s="72"/>
      <c r="BR201" s="72"/>
      <c r="BS201" s="72"/>
      <c r="BT201" s="72"/>
      <c r="BU201" s="72"/>
      <c r="BV201" s="72"/>
      <c r="BW201" s="72"/>
    </row>
    <row r="202" spans="1:75" ht="14.25" customHeight="1" x14ac:dyDescent="0.15">
      <c r="A202" s="74"/>
      <c r="B202" s="118" t="s">
        <v>608</v>
      </c>
      <c r="C202" s="118">
        <v>46028</v>
      </c>
      <c r="D202" s="110"/>
      <c r="E202" s="95">
        <f ca="1">IF(DATEDIF(C202,M$2,"m")&lt;1,"",IF(C202=0,"",IF(EDATE(C202,12)&lt;IF($D202&gt;0,$D202-1,M$2),EDATE(C202,DATEDIF(C202,IF($D202&gt;0,$D202-1,M$2+1),"y")*12),EDATE(C202,DATEDIF(C202,IF($D202&gt;0,$D202-1,M$2+1),"m")))))</f>
        <v>46148</v>
      </c>
      <c r="F202" s="93">
        <f ca="1">IF(E202="",0,IF(EDATE(C202,12)&lt;=E202,15+IF((YEAR(E202)-YEAR($C202))&gt;20,10,INT((YEAR(E202)-YEAR($C202)-1)/2)),0))</f>
        <v>0</v>
      </c>
      <c r="G202" s="112">
        <f ca="1">IF(E202="",0,IF(E202&gt;=EDATE(C202,12),IF(E202&lt;EDATE(C202,24),IF(C202&lt;SET!$J$20,0,MIN(DATEDIF(C202,E202,"m"),11)),0),IF(D202&gt;C202,IF(E202&lt;=EDATE(C202,12),MIN(DATEDIF(C202,D202+1,"m"),11),0),MIN(DATEDIF(C202,E202,"m"),11))))</f>
        <v>4</v>
      </c>
      <c r="H202" s="114"/>
      <c r="I202" s="99">
        <f>COUNTIF(P202:BW202,SET!$C$15)*SET!$C$16+COUNTIF(P202:BW202,SET!$D$15)*SET!$D$16+COUNTIF(P202:BW202,SET!E$15)*SET!$E$16+COUNTIF(P202:BW202,SET!$F$15)*SET!$F$16+COUNTIF(P202:BW202,SET!$G$15)*SET!$G$16+COUNTIF(P202:BW202,SET!$H$15)*SET!$H$16+COUNTIF(P202:BW202,SET!$I$15)*SET!$I$16+COUNTIF(P202:BW202,)*SET!$K$16+COUNTIF(P202:BW202,SET!$M$15)*SET!$M$16</f>
        <v>0</v>
      </c>
      <c r="J202" s="97">
        <f ca="1">F202+G202+H202-I202</f>
        <v>4</v>
      </c>
      <c r="K202" s="100">
        <f ca="1">IF(E202="","",IF(AND(D202&gt;C202,EDATE(IF(EDATE(C202,12)&lt;D202,C202,E202),12)&gt;D202),"퇴직정산",IF((E202-C202)&gt;=365,EDATE(E202,12),EDATE(C202,24))))</f>
        <v>46758</v>
      </c>
      <c r="L202" s="101" t="str">
        <f ca="1">IF(K202="퇴직정산",J202,IF((M$2-C202)&lt;365,"미확정",IF(M202="유예","유예",J202-M202)))</f>
        <v>미확정</v>
      </c>
      <c r="M202" s="103">
        <f ca="1">IF(C202=0,0,IF(K202="퇴직정산",0,IF(J202&lt;=0,0,IF(EDATE(C202,3)&gt;M$2,"유예",IF(SET!$J$3="없음",0,IF(SET!$J$3="전부",IF(E202&gt;=DATE(YEAR(SET!$I$11),MONTH(SET!$J$11),DAY(SET!$L$11)),MAX(0,F202-IF(I202&lt;(G202+H202),0,(I202-(G202+H202)))),0),IF(E202&gt;=DATE(YEAR(SET!$I$11),MONTH(SET!$J$11),DAY(SET!$L$11)),MAX(0,MIN(F202,SET!$L$3)-IF(I202&lt;(G202+H202),0,(I202-(G202+H202)))),0)))))))</f>
        <v>0</v>
      </c>
      <c r="N202" s="105" t="str">
        <f ca="1">IF(D202=0,IF(M202&gt;0,IF((E202-C202)&gt;=365,EDATE(E202,6),EDATE(K202,-6)),""),"")</f>
        <v/>
      </c>
      <c r="O202" s="106" t="str">
        <f ca="1">IF(D202=0,IF(M202&gt;0,IF((E202-C202)&gt;=365,EDATE(E202,10),EDATE(K202,-2)),""),"")</f>
        <v/>
      </c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3"/>
      <c r="BE202" s="23"/>
      <c r="BF202" s="23"/>
      <c r="BG202" s="23"/>
      <c r="BH202" s="23"/>
      <c r="BI202" s="23"/>
      <c r="BJ202" s="23"/>
      <c r="BK202" s="23"/>
      <c r="BL202" s="23"/>
      <c r="BM202" s="23"/>
      <c r="BN202" s="23"/>
      <c r="BO202" s="23"/>
      <c r="BP202" s="23"/>
      <c r="BQ202" s="23"/>
      <c r="BR202" s="23"/>
      <c r="BS202" s="23"/>
      <c r="BT202" s="23"/>
      <c r="BU202" s="23"/>
      <c r="BV202" s="23"/>
      <c r="BW202" s="23"/>
    </row>
    <row r="203" spans="1:75" ht="14.25" customHeight="1" thickBot="1" x14ac:dyDescent="0.2">
      <c r="A203" s="74"/>
      <c r="B203" s="119"/>
      <c r="C203" s="119"/>
      <c r="D203" s="111"/>
      <c r="E203" s="96"/>
      <c r="F203" s="94"/>
      <c r="G203" s="113"/>
      <c r="H203" s="115"/>
      <c r="I203" s="99"/>
      <c r="J203" s="98"/>
      <c r="K203" s="100"/>
      <c r="L203" s="102"/>
      <c r="M203" s="104"/>
      <c r="N203" s="105"/>
      <c r="O203" s="107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  <c r="AP203" s="72"/>
      <c r="AQ203" s="72"/>
      <c r="AR203" s="72"/>
      <c r="AS203" s="72"/>
      <c r="AT203" s="72"/>
      <c r="AU203" s="72"/>
      <c r="AV203" s="72"/>
      <c r="AW203" s="72"/>
      <c r="AX203" s="72"/>
      <c r="AY203" s="72"/>
      <c r="AZ203" s="72"/>
      <c r="BA203" s="72"/>
      <c r="BB203" s="72"/>
      <c r="BC203" s="72"/>
      <c r="BD203" s="72"/>
      <c r="BE203" s="72"/>
      <c r="BF203" s="72"/>
      <c r="BG203" s="72"/>
      <c r="BH203" s="72"/>
      <c r="BI203" s="72"/>
      <c r="BJ203" s="72"/>
      <c r="BK203" s="72"/>
      <c r="BL203" s="72"/>
      <c r="BM203" s="72"/>
      <c r="BN203" s="72"/>
      <c r="BO203" s="72"/>
      <c r="BP203" s="72"/>
      <c r="BQ203" s="72"/>
      <c r="BR203" s="72"/>
      <c r="BS203" s="72"/>
      <c r="BT203" s="72"/>
      <c r="BU203" s="72"/>
      <c r="BV203" s="72"/>
      <c r="BW203" s="72"/>
    </row>
    <row r="204" spans="1:75" ht="14.25" customHeight="1" x14ac:dyDescent="0.15">
      <c r="A204" s="74"/>
      <c r="B204" s="118" t="s">
        <v>609</v>
      </c>
      <c r="C204" s="118">
        <v>46035</v>
      </c>
      <c r="D204" s="110"/>
      <c r="E204" s="95">
        <f ca="1">IF(DATEDIF(C204,M$2,"m")&lt;1,"",IF(C204=0,"",IF(EDATE(C204,12)&lt;IF($D204&gt;0,$D204-1,M$2),EDATE(C204,DATEDIF(C204,IF($D204&gt;0,$D204-1,M$2+1),"y")*12),EDATE(C204,DATEDIF(C204,IF($D204&gt;0,$D204-1,M$2+1),"m")))))</f>
        <v>46155</v>
      </c>
      <c r="F204" s="93">
        <f ca="1">IF(E204="",0,IF(EDATE(C204,12)&lt;=E204,15+IF((YEAR(E204)-YEAR($C204))&gt;20,10,INT((YEAR(E204)-YEAR($C204)-1)/2)),0))</f>
        <v>0</v>
      </c>
      <c r="G204" s="112">
        <f ca="1">IF(E204="",0,IF(E204&gt;=EDATE(C204,12),IF(E204&lt;EDATE(C204,24),IF(C204&lt;SET!$J$20,0,MIN(DATEDIF(C204,E204,"m"),11)),0),IF(D204&gt;C204,IF(E204&lt;=EDATE(C204,12),MIN(DATEDIF(C204,D204+1,"m"),11),0),MIN(DATEDIF(C204,E204,"m"),11))))</f>
        <v>4</v>
      </c>
      <c r="H204" s="114"/>
      <c r="I204" s="99">
        <f>COUNTIF(P204:BW204,SET!$C$15)*SET!$C$16+COUNTIF(P204:BW204,SET!$D$15)*SET!$D$16+COUNTIF(P204:BW204,SET!E$15)*SET!$E$16+COUNTIF(P204:BW204,SET!$F$15)*SET!$F$16+COUNTIF(P204:BW204,SET!$G$15)*SET!$G$16+COUNTIF(P204:BW204,SET!$H$15)*SET!$H$16+COUNTIF(P204:BW204,SET!$I$15)*SET!$I$16+COUNTIF(P204:BW204,)*SET!$K$16+COUNTIF(P204:BW204,SET!$M$15)*SET!$M$16</f>
        <v>1</v>
      </c>
      <c r="J204" s="97">
        <f ca="1">F204+G204+H204-I204</f>
        <v>3</v>
      </c>
      <c r="K204" s="100">
        <f ca="1">IF(E204="","",IF(AND(D204&gt;C204,EDATE(IF(EDATE(C204,12)&lt;D204,C204,E204),12)&gt;D204),"퇴직정산",IF((E204-C204)&gt;=365,EDATE(E204,12),EDATE(C204,24))))</f>
        <v>46765</v>
      </c>
      <c r="L204" s="101" t="str">
        <f ca="1">IF(K204="퇴직정산",J204,IF((M$2-C204)&lt;365,"미확정",IF(M204="유예","유예",J204-M204)))</f>
        <v>미확정</v>
      </c>
      <c r="M204" s="103">
        <f ca="1">IF(C204=0,0,IF(K204="퇴직정산",0,IF(J204&lt;=0,0,IF(EDATE(C204,3)&gt;M$2,"유예",IF(SET!$J$3="없음",0,IF(SET!$J$3="전부",IF(E204&gt;=DATE(YEAR(SET!$I$11),MONTH(SET!$J$11),DAY(SET!$L$11)),MAX(0,F204-IF(I204&lt;(G204+H204),0,(I204-(G204+H204)))),0),IF(E204&gt;=DATE(YEAR(SET!$I$11),MONTH(SET!$J$11),DAY(SET!$L$11)),MAX(0,MIN(F204,SET!$L$3)-IF(I204&lt;(G204+H204),0,(I204-(G204+H204)))),0)))))))</f>
        <v>0</v>
      </c>
      <c r="N204" s="105" t="str">
        <f ca="1">IF(D204=0,IF(M204&gt;0,IF((E204-C204)&gt;=365,EDATE(E204,6),EDATE(K204,-6)),""),"")</f>
        <v/>
      </c>
      <c r="O204" s="106" t="str">
        <f ca="1">IF(D204=0,IF(M204&gt;0,IF((E204-C204)&gt;=365,EDATE(E204,10),EDATE(K204,-2)),""),"")</f>
        <v/>
      </c>
      <c r="P204" s="23" t="s">
        <v>24</v>
      </c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  <c r="BD204" s="23"/>
      <c r="BE204" s="23"/>
      <c r="BF204" s="23"/>
      <c r="BG204" s="23"/>
      <c r="BH204" s="23"/>
      <c r="BI204" s="23"/>
      <c r="BJ204" s="23"/>
      <c r="BK204" s="23"/>
      <c r="BL204" s="23"/>
      <c r="BM204" s="23"/>
      <c r="BN204" s="23"/>
      <c r="BO204" s="23"/>
      <c r="BP204" s="23"/>
      <c r="BQ204" s="23"/>
      <c r="BR204" s="23"/>
      <c r="BS204" s="23"/>
      <c r="BT204" s="23"/>
      <c r="BU204" s="23"/>
      <c r="BV204" s="23"/>
      <c r="BW204" s="23"/>
    </row>
    <row r="205" spans="1:75" ht="14.25" customHeight="1" thickBot="1" x14ac:dyDescent="0.2">
      <c r="A205" s="74"/>
      <c r="B205" s="119"/>
      <c r="C205" s="119"/>
      <c r="D205" s="111"/>
      <c r="E205" s="96"/>
      <c r="F205" s="94"/>
      <c r="G205" s="113"/>
      <c r="H205" s="115"/>
      <c r="I205" s="99"/>
      <c r="J205" s="98"/>
      <c r="K205" s="100"/>
      <c r="L205" s="102"/>
      <c r="M205" s="104"/>
      <c r="N205" s="105"/>
      <c r="O205" s="107"/>
      <c r="P205" s="72" t="s">
        <v>701</v>
      </c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72"/>
      <c r="AP205" s="72"/>
      <c r="AQ205" s="72"/>
      <c r="AR205" s="72"/>
      <c r="AS205" s="72"/>
      <c r="AT205" s="72"/>
      <c r="AU205" s="72"/>
      <c r="AV205" s="72"/>
      <c r="AW205" s="72"/>
      <c r="AX205" s="72"/>
      <c r="AY205" s="72"/>
      <c r="AZ205" s="72"/>
      <c r="BA205" s="72"/>
      <c r="BB205" s="72"/>
      <c r="BC205" s="72"/>
      <c r="BD205" s="72"/>
      <c r="BE205" s="72"/>
      <c r="BF205" s="72"/>
      <c r="BG205" s="72"/>
      <c r="BH205" s="72"/>
      <c r="BI205" s="72"/>
      <c r="BJ205" s="72"/>
      <c r="BK205" s="72"/>
      <c r="BL205" s="72"/>
      <c r="BM205" s="72"/>
      <c r="BN205" s="72"/>
      <c r="BO205" s="72"/>
      <c r="BP205" s="72"/>
      <c r="BQ205" s="72"/>
      <c r="BR205" s="72"/>
      <c r="BS205" s="72"/>
      <c r="BT205" s="72"/>
      <c r="BU205" s="72"/>
      <c r="BV205" s="72"/>
      <c r="BW205" s="72"/>
    </row>
    <row r="206" spans="1:75" ht="14.25" customHeight="1" x14ac:dyDescent="0.15">
      <c r="A206" s="78" t="s">
        <v>36</v>
      </c>
      <c r="B206" s="108" t="s">
        <v>405</v>
      </c>
      <c r="C206" s="118">
        <v>42835</v>
      </c>
      <c r="D206" s="110"/>
      <c r="E206" s="95">
        <f ca="1">IF(DATEDIF(C206,M$2,"m")&lt;1,"",IF(C206=0,"",IF(EDATE(C206,12)&lt;IF($D206&gt;0,$D206-1,M$2),EDATE(C206,DATEDIF(C206,IF($D206&gt;0,$D206-1,M$2+1),"y")*12),EDATE(C206,DATEDIF(C206,IF($D206&gt;0,$D206-1,M$2+1),"m")))))</f>
        <v>46122</v>
      </c>
      <c r="F206" s="93">
        <f ca="1">IF(E206="",0,IF(EDATE(C206,12)&lt;=E206,15+IF((YEAR(E206)-YEAR($C206))&gt;20,10,INT((YEAR(E206)-YEAR($C206)-1)/2)),0))</f>
        <v>19</v>
      </c>
      <c r="G206" s="112">
        <f ca="1">IF(E206="",0,IF(E206&gt;=EDATE(C206,12),IF(E206&lt;EDATE(C206,24),IF(C206&lt;SET!$J$20,0,MIN(DATEDIF(C206,E206,"m"),11)),0),IF(D206&gt;C206,IF(E206&lt;=EDATE(C206,12),MIN(DATEDIF(C206,D206+1,"m"),11),0),MIN(DATEDIF(C206,E206,"m"),11))))</f>
        <v>0</v>
      </c>
      <c r="H206" s="114">
        <v>9</v>
      </c>
      <c r="I206" s="99">
        <f>COUNTIF(P206:BW206,SET!$C$15)*SET!$C$16+COUNTIF(P206:BW206,SET!$D$15)*SET!$D$16+COUNTIF(P206:BW206,SET!E$15)*SET!$E$16+COUNTIF(P206:BW206,SET!$F$15)*SET!$F$16+COUNTIF(P206:BW206,SET!$G$15)*SET!$G$16+COUNTIF(P206:BW206,SET!$H$15)*SET!$H$16+COUNTIF(P206:BW206,SET!$I$15)*SET!$I$16+COUNTIF(P206:BW206,)*SET!$K$16+COUNTIF(P206:BW206,SET!$M$15)*SET!$M$16</f>
        <v>6</v>
      </c>
      <c r="J206" s="97">
        <f ca="1">F206+G206+H206-I206</f>
        <v>22</v>
      </c>
      <c r="K206" s="100">
        <f ca="1">IF(E206="","",IF(AND(D206&gt;C206,EDATE(IF(EDATE(C206,12)&lt;D206,C206,E206),12)&gt;D206),"퇴직정산",IF((E206-C206)&gt;=365,EDATE(E206,12),EDATE(C206,24))))</f>
        <v>46487</v>
      </c>
      <c r="L206" s="101">
        <f ca="1">IF(K206="퇴직정산",J206,IF((M$2-C206)&lt;365,"미확정",IF(M206="유예","유예",J206-M206)))</f>
        <v>15</v>
      </c>
      <c r="M206" s="103">
        <f ca="1">IF(C206=0,0,IF(K206="퇴직정산",0,IF(J206&lt;=0,0,IF(EDATE(C206,3)&gt;M$2,"유예",IF(SET!$J$3="없음",0,IF(SET!$J$3="전부",IF(E206&gt;=DATE(YEAR(SET!$I$11),MONTH(SET!$J$11),DAY(SET!$L$11)),MAX(0,F206-IF(I206&lt;(G206+H206),0,(I206-(G206+H206)))),0),IF(E206&gt;=DATE(YEAR(SET!$I$11),MONTH(SET!$J$11),DAY(SET!$L$11)),MAX(0,MIN(F206,SET!$L$3)-IF(I206&lt;(G206+H206),0,(I206-(G206+H206)))),0)))))))</f>
        <v>7</v>
      </c>
      <c r="N206" s="105">
        <f ca="1">IF(D206=0,IF(M206&gt;0,IF((E206-C206)&gt;=365,EDATE(E206,6),EDATE(K206,-6)),""),"")</f>
        <v>46305</v>
      </c>
      <c r="O206" s="106">
        <f ca="1">IF(D206=0,IF(M206&gt;0,IF((E206-C206)&gt;=365,EDATE(E206,10),EDATE(K206,-2)),""),"")</f>
        <v>46428</v>
      </c>
      <c r="P206" s="23" t="s">
        <v>25</v>
      </c>
      <c r="Q206" s="23" t="s">
        <v>25</v>
      </c>
      <c r="R206" s="23" t="s">
        <v>24</v>
      </c>
      <c r="S206" s="23" t="s">
        <v>24</v>
      </c>
      <c r="T206" s="23" t="s">
        <v>25</v>
      </c>
      <c r="U206" s="23" t="s">
        <v>24</v>
      </c>
      <c r="V206" s="23" t="s">
        <v>24</v>
      </c>
      <c r="W206" s="23" t="s">
        <v>25</v>
      </c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  <c r="BD206" s="23"/>
      <c r="BE206" s="23"/>
      <c r="BF206" s="23"/>
      <c r="BG206" s="23"/>
      <c r="BH206" s="23"/>
      <c r="BI206" s="23"/>
      <c r="BJ206" s="23"/>
      <c r="BK206" s="23"/>
      <c r="BL206" s="23"/>
      <c r="BM206" s="23"/>
      <c r="BN206" s="23"/>
      <c r="BO206" s="23"/>
      <c r="BP206" s="23"/>
      <c r="BQ206" s="23"/>
      <c r="BR206" s="23"/>
      <c r="BS206" s="23"/>
      <c r="BT206" s="23"/>
      <c r="BU206" s="23"/>
      <c r="BV206" s="23"/>
      <c r="BW206" s="23"/>
    </row>
    <row r="207" spans="1:75" ht="14.25" customHeight="1" thickBot="1" x14ac:dyDescent="0.2">
      <c r="A207" s="74"/>
      <c r="B207" s="109"/>
      <c r="C207" s="119"/>
      <c r="D207" s="111"/>
      <c r="E207" s="96"/>
      <c r="F207" s="94"/>
      <c r="G207" s="113"/>
      <c r="H207" s="115"/>
      <c r="I207" s="99"/>
      <c r="J207" s="98"/>
      <c r="K207" s="100"/>
      <c r="L207" s="102"/>
      <c r="M207" s="104"/>
      <c r="N207" s="105"/>
      <c r="O207" s="107"/>
      <c r="P207" s="72" t="s">
        <v>680</v>
      </c>
      <c r="Q207" s="72" t="s">
        <v>685</v>
      </c>
      <c r="R207" s="72" t="s">
        <v>688</v>
      </c>
      <c r="S207" s="72" t="s">
        <v>690</v>
      </c>
      <c r="T207" s="72" t="s">
        <v>700</v>
      </c>
      <c r="U207" s="72" t="s">
        <v>702</v>
      </c>
      <c r="V207" s="72" t="s">
        <v>778</v>
      </c>
      <c r="W207" s="72" t="s">
        <v>777</v>
      </c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72"/>
      <c r="AP207" s="72"/>
      <c r="AQ207" s="72"/>
      <c r="AR207" s="72"/>
      <c r="AS207" s="72"/>
      <c r="AT207" s="72"/>
      <c r="AU207" s="72"/>
      <c r="AV207" s="72"/>
      <c r="AW207" s="72"/>
      <c r="AX207" s="72"/>
      <c r="AY207" s="72"/>
      <c r="AZ207" s="72"/>
      <c r="BA207" s="72"/>
      <c r="BB207" s="72"/>
      <c r="BC207" s="72"/>
      <c r="BD207" s="72"/>
      <c r="BE207" s="72"/>
      <c r="BF207" s="72"/>
      <c r="BG207" s="72"/>
      <c r="BH207" s="72"/>
      <c r="BI207" s="72"/>
      <c r="BJ207" s="72"/>
      <c r="BK207" s="72"/>
      <c r="BL207" s="72"/>
      <c r="BM207" s="72"/>
      <c r="BN207" s="72"/>
      <c r="BO207" s="72"/>
      <c r="BP207" s="72"/>
      <c r="BQ207" s="72"/>
      <c r="BR207" s="72"/>
      <c r="BS207" s="72"/>
      <c r="BT207" s="72"/>
      <c r="BU207" s="72"/>
      <c r="BV207" s="72"/>
      <c r="BW207" s="72"/>
    </row>
    <row r="208" spans="1:75" ht="14.25" customHeight="1" x14ac:dyDescent="0.15">
      <c r="A208" s="74"/>
      <c r="B208" s="108" t="s">
        <v>404</v>
      </c>
      <c r="C208" s="108">
        <v>43102</v>
      </c>
      <c r="D208" s="110"/>
      <c r="E208" s="95">
        <f ca="1">IF(DATEDIF(C208,M$2,"m")&lt;1,"",IF(C208=0,"",IF(EDATE(C208,12)&lt;IF($D208&gt;0,$D208-1,M$2),EDATE(C208,DATEDIF(C208,IF($D208&gt;0,$D208-1,M$2+1),"y")*12),EDATE(C208,DATEDIF(C208,IF($D208&gt;0,$D208-1,M$2+1),"m")))))</f>
        <v>46024</v>
      </c>
      <c r="F208" s="93">
        <f ca="1">IF(E208="",0,IF(EDATE(C208,12)&lt;=E208,15+IF((YEAR(E208)-YEAR($C208))&gt;20,10,INT((YEAR(E208)-YEAR($C208)-1)/2)),0))</f>
        <v>18</v>
      </c>
      <c r="G208" s="112">
        <f ca="1">IF(E208="",0,IF(E208&gt;=EDATE(C208,12),IF(E208&lt;EDATE(C208,24),IF(C208&lt;SET!$J$20,0,MIN(DATEDIF(C208,E208,"m"),11)),0),IF(D208&gt;C208,IF(E208&lt;=EDATE(C208,12),MIN(DATEDIF(C208,D208+1,"m"),11),0),MIN(DATEDIF(C208,E208,"m"),11))))</f>
        <v>0</v>
      </c>
      <c r="H208" s="114">
        <v>5.5</v>
      </c>
      <c r="I208" s="99">
        <f>COUNTIF(P208:BW208,SET!$C$15)*SET!$C$16+COUNTIF(P208:BW208,SET!$D$15)*SET!$D$16+COUNTIF(P208:BW208,SET!E$15)*SET!$E$16+COUNTIF(P208:BW208,SET!$F$15)*SET!$F$16+COUNTIF(P208:BW208,SET!$G$15)*SET!$G$16+COUNTIF(P208:BW208,SET!$H$15)*SET!$H$16+COUNTIF(P208:BW208,SET!$I$15)*SET!$I$16+COUNTIF(P208:BW208,)*SET!$K$16+COUNTIF(P208:BW208,SET!$M$15)*SET!$M$16</f>
        <v>8</v>
      </c>
      <c r="J208" s="97">
        <f ca="1">F208+G208+H208-I208</f>
        <v>15.5</v>
      </c>
      <c r="K208" s="100">
        <f ca="1">IF(E208="","",IF(AND(D208&gt;C208,EDATE(IF(EDATE(C208,12)&lt;D208,C208,E208),12)&gt;D208),"퇴직정산",IF((E208-C208)&gt;=365,EDATE(E208,12),EDATE(C208,24))))</f>
        <v>46389</v>
      </c>
      <c r="L208" s="101">
        <f ca="1">IF(K208="퇴직정산",J208,IF((M$2-C208)&lt;365,"미확정",IF(M208="유예","유예",J208-M208)))</f>
        <v>11</v>
      </c>
      <c r="M208" s="103">
        <f ca="1">IF(C208=0,0,IF(K208="퇴직정산",0,IF(J208&lt;=0,0,IF(EDATE(C208,3)&gt;M$2,"유예",IF(SET!$J$3="없음",0,IF(SET!$J$3="전부",IF(E208&gt;=DATE(YEAR(SET!$I$11),MONTH(SET!$J$11),DAY(SET!$L$11)),MAX(0,F208-IF(I208&lt;(G208+H208),0,(I208-(G208+H208)))),0),IF(E208&gt;=DATE(YEAR(SET!$I$11),MONTH(SET!$J$11),DAY(SET!$L$11)),MAX(0,MIN(F208,SET!$L$3)-IF(I208&lt;(G208+H208),0,(I208-(G208+H208)))),0)))))))</f>
        <v>4.5</v>
      </c>
      <c r="N208" s="105">
        <f ca="1">IF(D208=0,IF(M208&gt;0,IF((E208-C208)&gt;=365,EDATE(E208,6),EDATE(K208,-6)),""),"")</f>
        <v>46205</v>
      </c>
      <c r="O208" s="106">
        <f ca="1">IF(D208=0,IF(M208&gt;0,IF((E208-C208)&gt;=365,EDATE(E208,10),EDATE(K208,-2)),""),"")</f>
        <v>46328</v>
      </c>
      <c r="P208" s="23" t="s">
        <v>25</v>
      </c>
      <c r="Q208" s="23" t="s">
        <v>25</v>
      </c>
      <c r="R208" s="23" t="s">
        <v>24</v>
      </c>
      <c r="S208" s="23" t="s">
        <v>25</v>
      </c>
      <c r="T208" s="23" t="s">
        <v>24</v>
      </c>
      <c r="U208" s="23" t="s">
        <v>24</v>
      </c>
      <c r="V208" s="23" t="s">
        <v>24</v>
      </c>
      <c r="W208" s="23" t="s">
        <v>24</v>
      </c>
      <c r="X208" s="23" t="s">
        <v>24</v>
      </c>
      <c r="Y208" s="23" t="s">
        <v>25</v>
      </c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3"/>
      <c r="BK208" s="23"/>
      <c r="BL208" s="23"/>
      <c r="BM208" s="23"/>
      <c r="BN208" s="23"/>
      <c r="BO208" s="23"/>
      <c r="BP208" s="23"/>
      <c r="BQ208" s="23"/>
      <c r="BR208" s="23"/>
      <c r="BS208" s="23"/>
      <c r="BT208" s="23"/>
      <c r="BU208" s="23"/>
      <c r="BV208" s="23"/>
      <c r="BW208" s="23"/>
    </row>
    <row r="209" spans="1:75" ht="14.25" customHeight="1" thickBot="1" x14ac:dyDescent="0.2">
      <c r="A209" s="74"/>
      <c r="B209" s="109"/>
      <c r="C209" s="109"/>
      <c r="D209" s="111"/>
      <c r="E209" s="96"/>
      <c r="F209" s="94"/>
      <c r="G209" s="113"/>
      <c r="H209" s="115"/>
      <c r="I209" s="99"/>
      <c r="J209" s="98"/>
      <c r="K209" s="100"/>
      <c r="L209" s="102"/>
      <c r="M209" s="104"/>
      <c r="N209" s="105"/>
      <c r="O209" s="107"/>
      <c r="P209" s="72" t="s">
        <v>572</v>
      </c>
      <c r="Q209" s="72" t="s">
        <v>596</v>
      </c>
      <c r="R209" s="72" t="s">
        <v>577</v>
      </c>
      <c r="S209" s="72" t="s">
        <v>707</v>
      </c>
      <c r="T209" s="72" t="s">
        <v>687</v>
      </c>
      <c r="U209" s="72" t="s">
        <v>695</v>
      </c>
      <c r="V209" s="72" t="s">
        <v>696</v>
      </c>
      <c r="W209" s="72" t="s">
        <v>697</v>
      </c>
      <c r="X209" s="72" t="s">
        <v>698</v>
      </c>
      <c r="Y209" s="72" t="s">
        <v>769</v>
      </c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72"/>
      <c r="AP209" s="72"/>
      <c r="AQ209" s="72"/>
      <c r="AR209" s="72"/>
      <c r="AS209" s="72"/>
      <c r="AT209" s="72"/>
      <c r="AU209" s="72"/>
      <c r="AV209" s="72"/>
      <c r="AW209" s="72"/>
      <c r="AX209" s="72"/>
      <c r="AY209" s="72"/>
      <c r="AZ209" s="72"/>
      <c r="BA209" s="72"/>
      <c r="BB209" s="72"/>
      <c r="BC209" s="72"/>
      <c r="BD209" s="72"/>
      <c r="BE209" s="72"/>
      <c r="BF209" s="72"/>
      <c r="BG209" s="72"/>
      <c r="BH209" s="72"/>
      <c r="BI209" s="72"/>
      <c r="BJ209" s="72"/>
      <c r="BK209" s="72"/>
      <c r="BL209" s="72"/>
      <c r="BM209" s="72"/>
      <c r="BN209" s="72"/>
      <c r="BO209" s="72"/>
      <c r="BP209" s="72"/>
      <c r="BQ209" s="72"/>
      <c r="BR209" s="72"/>
      <c r="BS209" s="72"/>
      <c r="BT209" s="72"/>
      <c r="BU209" s="72"/>
      <c r="BV209" s="72"/>
      <c r="BW209" s="72"/>
    </row>
    <row r="210" spans="1:75" ht="14.25" customHeight="1" x14ac:dyDescent="0.15">
      <c r="A210" s="74"/>
      <c r="B210" s="108" t="s">
        <v>289</v>
      </c>
      <c r="C210" s="108">
        <v>43689</v>
      </c>
      <c r="D210" s="110"/>
      <c r="E210" s="95">
        <f ca="1">IF(DATEDIF(C210,M$2,"m")&lt;1,"",IF(C210=0,"",IF(EDATE(C210,12)&lt;IF($D210&gt;0,$D210-1,M$2),EDATE(C210,DATEDIF(C210,IF($D210&gt;0,$D210-1,M$2+1),"y")*12),EDATE(C210,DATEDIF(C210,IF($D210&gt;0,$D210-1,M$2+1),"m")))))</f>
        <v>45881</v>
      </c>
      <c r="F210" s="93">
        <f ca="1">IF(E210="",0,IF(EDATE(C210,12)&lt;=E210,15+IF((YEAR(E210)-YEAR($C210))&gt;20,10,INT((YEAR(E210)-YEAR($C210)-1)/2)),0))</f>
        <v>17</v>
      </c>
      <c r="G210" s="112">
        <f ca="1">IF(E210="",0,IF(E210&gt;=EDATE(C210,12),IF(E210&lt;EDATE(C210,24),IF(C210&lt;SET!$J$20,0,MIN(DATEDIF(C210,E210,"m"),11)),0),IF(D210&gt;C210,IF(E210&lt;=EDATE(C210,12),MIN(DATEDIF(C210,D210+1,"m"),11),0),MIN(DATEDIF(C210,E210,"m"),11))))</f>
        <v>0</v>
      </c>
      <c r="H210" s="114">
        <v>0</v>
      </c>
      <c r="I210" s="99">
        <f>COUNTIF(P210:BW210,SET!$C$15)*SET!$C$16+COUNTIF(P210:BW210,SET!$D$15)*SET!$D$16+COUNTIF(P210:BW210,SET!E$15)*SET!$E$16+COUNTIF(P210:BW210,SET!$F$15)*SET!$F$16+COUNTIF(P210:BW210,SET!$G$15)*SET!$G$16+COUNTIF(P210:BW210,SET!$H$15)*SET!$H$16+COUNTIF(P210:BW210,SET!$I$15)*SET!$I$16+COUNTIF(P210:BW210,)*SET!$K$16+COUNTIF(P210:BW210,SET!$M$15)*SET!$M$16</f>
        <v>7</v>
      </c>
      <c r="J210" s="97">
        <f ca="1">F210+G210+H210-I210</f>
        <v>10</v>
      </c>
      <c r="K210" s="100">
        <f ca="1">IF(E210="","",IF(AND(D210&gt;C210,EDATE(IF(EDATE(C210,12)&lt;D210,C210,E210),12)&gt;D210),"퇴직정산",IF((E210-C210)&gt;=365,EDATE(E210,12),EDATE(C210,24))))</f>
        <v>46246</v>
      </c>
      <c r="L210" s="101">
        <f ca="1">IF(K210="퇴직정산",J210,IF((M$2-C210)&lt;365,"미확정",IF(M210="유예","유예",J210-M210)))</f>
        <v>10</v>
      </c>
      <c r="M210" s="103">
        <f ca="1">IF(C210=0,0,IF(K210="퇴직정산",0,IF(J210&lt;=0,0,IF(EDATE(C210,3)&gt;M$2,"유예",IF(SET!$J$3="없음",0,IF(SET!$J$3="전부",IF(E210&gt;=DATE(YEAR(SET!$I$11),MONTH(SET!$J$11),DAY(SET!$L$11)),MAX(0,F210-IF(I210&lt;(G210+H210),0,(I210-(G210+H210)))),0),IF(E210&gt;=DATE(YEAR(SET!$I$11),MONTH(SET!$J$11),DAY(SET!$L$11)),MAX(0,MIN(F210,SET!$L$3)-IF(I210&lt;(G210+H210),0,(I210-(G210+H210)))),0)))))))</f>
        <v>0</v>
      </c>
      <c r="N210" s="105" t="str">
        <f ca="1">IF(D210=0,IF(M210&gt;0,IF((E210-C210)&gt;=365,EDATE(E210,6),EDATE(K210,-6)),""),"")</f>
        <v/>
      </c>
      <c r="O210" s="106" t="str">
        <f ca="1">IF(D210=0,IF(M210&gt;0,IF((E210-C210)&gt;=365,EDATE(E210,10),EDATE(K210,-2)),""),"")</f>
        <v/>
      </c>
      <c r="P210" s="23" t="s">
        <v>25</v>
      </c>
      <c r="Q210" s="23" t="s">
        <v>25</v>
      </c>
      <c r="R210" s="23" t="s">
        <v>25</v>
      </c>
      <c r="S210" s="23" t="s">
        <v>25</v>
      </c>
      <c r="T210" s="23" t="s">
        <v>24</v>
      </c>
      <c r="U210" s="23" t="s">
        <v>25</v>
      </c>
      <c r="V210" s="23" t="s">
        <v>24</v>
      </c>
      <c r="W210" s="23" t="s">
        <v>25</v>
      </c>
      <c r="X210" s="23" t="s">
        <v>25</v>
      </c>
      <c r="Y210" s="23" t="s">
        <v>25</v>
      </c>
      <c r="Z210" s="23" t="s">
        <v>25</v>
      </c>
      <c r="AA210" s="23" t="s">
        <v>25</v>
      </c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  <c r="BD210" s="23"/>
      <c r="BE210" s="23"/>
      <c r="BF210" s="23"/>
      <c r="BG210" s="23"/>
      <c r="BH210" s="23"/>
      <c r="BI210" s="23"/>
      <c r="BJ210" s="23"/>
      <c r="BK210" s="23"/>
      <c r="BL210" s="23"/>
      <c r="BM210" s="23"/>
      <c r="BN210" s="23"/>
      <c r="BO210" s="23"/>
      <c r="BP210" s="23"/>
      <c r="BQ210" s="23"/>
      <c r="BR210" s="23"/>
      <c r="BS210" s="23"/>
      <c r="BT210" s="23"/>
      <c r="BU210" s="23"/>
      <c r="BV210" s="23"/>
      <c r="BW210" s="23"/>
    </row>
    <row r="211" spans="1:75" ht="14.25" customHeight="1" thickBot="1" x14ac:dyDescent="0.2">
      <c r="A211" s="74"/>
      <c r="B211" s="109"/>
      <c r="C211" s="109"/>
      <c r="D211" s="111"/>
      <c r="E211" s="96"/>
      <c r="F211" s="94"/>
      <c r="G211" s="113"/>
      <c r="H211" s="115"/>
      <c r="I211" s="99"/>
      <c r="J211" s="98"/>
      <c r="K211" s="100"/>
      <c r="L211" s="102"/>
      <c r="M211" s="104"/>
      <c r="N211" s="105"/>
      <c r="O211" s="107"/>
      <c r="P211" s="72">
        <v>45876</v>
      </c>
      <c r="Q211" s="72">
        <v>45887</v>
      </c>
      <c r="R211" s="72">
        <v>45904</v>
      </c>
      <c r="S211" s="72">
        <v>45910</v>
      </c>
      <c r="T211" s="72">
        <v>45912</v>
      </c>
      <c r="U211" s="72">
        <v>45973</v>
      </c>
      <c r="V211" s="72">
        <v>45987</v>
      </c>
      <c r="W211" s="72" t="s">
        <v>624</v>
      </c>
      <c r="X211" s="72" t="s">
        <v>702</v>
      </c>
      <c r="Y211" s="72" t="s">
        <v>763</v>
      </c>
      <c r="Z211" s="72" t="s">
        <v>769</v>
      </c>
      <c r="AA211" s="72" t="s">
        <v>777</v>
      </c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72"/>
      <c r="AP211" s="72"/>
      <c r="AQ211" s="72"/>
      <c r="AR211" s="72"/>
      <c r="AS211" s="72"/>
      <c r="AT211" s="72"/>
      <c r="AU211" s="72"/>
      <c r="AV211" s="72"/>
      <c r="AW211" s="72"/>
      <c r="AX211" s="72"/>
      <c r="AY211" s="72"/>
      <c r="AZ211" s="72"/>
      <c r="BA211" s="72"/>
      <c r="BB211" s="72"/>
      <c r="BC211" s="72"/>
      <c r="BD211" s="72"/>
      <c r="BE211" s="72"/>
      <c r="BF211" s="72"/>
      <c r="BG211" s="72"/>
      <c r="BH211" s="72"/>
      <c r="BI211" s="72"/>
      <c r="BJ211" s="72"/>
      <c r="BK211" s="72"/>
      <c r="BL211" s="72"/>
      <c r="BM211" s="72"/>
      <c r="BN211" s="72"/>
      <c r="BO211" s="72"/>
      <c r="BP211" s="72"/>
      <c r="BQ211" s="72"/>
      <c r="BR211" s="72"/>
      <c r="BS211" s="72"/>
      <c r="BT211" s="72"/>
      <c r="BU211" s="72"/>
      <c r="BV211" s="72"/>
      <c r="BW211" s="72"/>
    </row>
    <row r="212" spans="1:75" ht="14.25" customHeight="1" x14ac:dyDescent="0.15">
      <c r="A212" s="74"/>
      <c r="B212" s="108" t="s">
        <v>324</v>
      </c>
      <c r="C212" s="108">
        <v>44277</v>
      </c>
      <c r="D212" s="110"/>
      <c r="E212" s="95">
        <f ca="1">IF(DATEDIF(C212,M$2,"m")&lt;1,"",IF(C212=0,"",IF(EDATE(C212,12)&lt;IF($D212&gt;0,$D212-1,M$2),EDATE(C212,DATEDIF(C212,IF($D212&gt;0,$D212-1,M$2+1),"y")*12),EDATE(C212,DATEDIF(C212,IF($D212&gt;0,$D212-1,M$2+1),"m")))))</f>
        <v>46103</v>
      </c>
      <c r="F212" s="93">
        <f ca="1">IF(E212="",0,IF(EDATE(C212,12)&lt;=E212,15+IF((YEAR(E212)-YEAR($C212))&gt;20,10,INT((YEAR(E212)-YEAR($C212)-1)/2)),0))</f>
        <v>17</v>
      </c>
      <c r="G212" s="112">
        <f ca="1">IF(E212="",0,IF(E212&gt;=EDATE(C212,12),IF(E212&lt;EDATE(C212,24),IF(C212&lt;SET!$J$20,0,MIN(DATEDIF(C212,E212,"m"),11)),0),IF(D212&gt;C212,IF(E212&lt;=EDATE(C212,12),MIN(DATEDIF(C212,D212+1,"m"),11),0),MIN(DATEDIF(C212,E212,"m"),11))))</f>
        <v>0</v>
      </c>
      <c r="H212" s="114">
        <v>2</v>
      </c>
      <c r="I212" s="99">
        <f>COUNTIF(P212:BW212,SET!$C$15)*SET!$C$16+COUNTIF(P212:BW212,SET!$D$15)*SET!$D$16+COUNTIF(P212:BW212,SET!E$15)*SET!$E$16+COUNTIF(P212:BW212,SET!$F$15)*SET!$F$16+COUNTIF(P212:BW212,SET!$G$15)*SET!$G$16+COUNTIF(P212:BW212,SET!$H$15)*SET!$H$16+COUNTIF(P212:BW212,SET!$I$15)*SET!$I$16+COUNTIF(P212:BW212,)*SET!$K$16+COUNTIF(P212:BW212,SET!$M$15)*SET!$M$16</f>
        <v>1.5</v>
      </c>
      <c r="J212" s="97">
        <f ca="1">F212+G212+H212-I212</f>
        <v>17.5</v>
      </c>
      <c r="K212" s="100">
        <f ca="1">IF(E212="","",IF(AND(D212&gt;C212,EDATE(IF(EDATE(C212,12)&lt;D212,C212,E212),12)&gt;D212),"퇴직정산",IF((E212-C212)&gt;=365,EDATE(E212,12),EDATE(C212,24))))</f>
        <v>46468</v>
      </c>
      <c r="L212" s="101">
        <f ca="1">IF(K212="퇴직정산",J212,IF((M$2-C212)&lt;365,"미확정",IF(M212="유예","유예",J212-M212)))</f>
        <v>10.5</v>
      </c>
      <c r="M212" s="103">
        <f ca="1">IF(C212=0,0,IF(K212="퇴직정산",0,IF(J212&lt;=0,0,IF(EDATE(C212,3)&gt;M$2,"유예",IF(SET!$J$3="없음",0,IF(SET!$J$3="전부",IF(E212&gt;=DATE(YEAR(SET!$I$11),MONTH(SET!$J$11),DAY(SET!$L$11)),MAX(0,F212-IF(I212&lt;(G212+H212),0,(I212-(G212+H212)))),0),IF(E212&gt;=DATE(YEAR(SET!$I$11),MONTH(SET!$J$11),DAY(SET!$L$11)),MAX(0,MIN(F212,SET!$L$3)-IF(I212&lt;(G212+H212),0,(I212-(G212+H212)))),0)))))))</f>
        <v>7</v>
      </c>
      <c r="N212" s="105">
        <f ca="1">IF(D212=0,IF(M212&gt;0,IF((E212-C212)&gt;=365,EDATE(E212,6),EDATE(K212,-6)),""),"")</f>
        <v>46287</v>
      </c>
      <c r="O212" s="106">
        <f ca="1">IF(D212=0,IF(M212&gt;0,IF((E212-C212)&gt;=365,EDATE(E212,10),EDATE(K212,-2)),""),"")</f>
        <v>46409</v>
      </c>
      <c r="P212" s="23" t="s">
        <v>25</v>
      </c>
      <c r="Q212" s="23" t="s">
        <v>24</v>
      </c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  <c r="BD212" s="23"/>
      <c r="BE212" s="23"/>
      <c r="BF212" s="23"/>
      <c r="BG212" s="23"/>
      <c r="BH212" s="23"/>
      <c r="BI212" s="23"/>
      <c r="BJ212" s="23"/>
      <c r="BK212" s="23"/>
      <c r="BL212" s="23"/>
      <c r="BM212" s="23"/>
      <c r="BN212" s="23"/>
      <c r="BO212" s="23"/>
      <c r="BP212" s="23"/>
      <c r="BQ212" s="23"/>
      <c r="BR212" s="23"/>
      <c r="BS212" s="23"/>
      <c r="BT212" s="23"/>
      <c r="BU212" s="23"/>
      <c r="BV212" s="23"/>
      <c r="BW212" s="23"/>
    </row>
    <row r="213" spans="1:75" ht="14.25" customHeight="1" thickBot="1" x14ac:dyDescent="0.2">
      <c r="A213" s="74"/>
      <c r="B213" s="109"/>
      <c r="C213" s="109"/>
      <c r="D213" s="111"/>
      <c r="E213" s="96"/>
      <c r="F213" s="94"/>
      <c r="G213" s="113"/>
      <c r="H213" s="115"/>
      <c r="I213" s="99"/>
      <c r="J213" s="98"/>
      <c r="K213" s="100"/>
      <c r="L213" s="102"/>
      <c r="M213" s="104"/>
      <c r="N213" s="105"/>
      <c r="O213" s="107"/>
      <c r="P213" s="72" t="s">
        <v>771</v>
      </c>
      <c r="Q213" s="72" t="s">
        <v>789</v>
      </c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  <c r="AP213" s="72"/>
      <c r="AQ213" s="72"/>
      <c r="AR213" s="72"/>
      <c r="AS213" s="72"/>
      <c r="AT213" s="72"/>
      <c r="AU213" s="72"/>
      <c r="AV213" s="72"/>
      <c r="AW213" s="72"/>
      <c r="AX213" s="72"/>
      <c r="AY213" s="72"/>
      <c r="AZ213" s="72"/>
      <c r="BA213" s="72"/>
      <c r="BB213" s="72"/>
      <c r="BC213" s="72"/>
      <c r="BD213" s="72"/>
      <c r="BE213" s="72"/>
      <c r="BF213" s="72"/>
      <c r="BG213" s="72"/>
      <c r="BH213" s="72"/>
      <c r="BI213" s="72"/>
      <c r="BJ213" s="72"/>
      <c r="BK213" s="72"/>
      <c r="BL213" s="72"/>
      <c r="BM213" s="72"/>
      <c r="BN213" s="72"/>
      <c r="BO213" s="72"/>
      <c r="BP213" s="72"/>
      <c r="BQ213" s="72"/>
      <c r="BR213" s="72"/>
      <c r="BS213" s="72"/>
      <c r="BT213" s="72"/>
      <c r="BU213" s="72"/>
      <c r="BV213" s="72"/>
      <c r="BW213" s="72"/>
    </row>
    <row r="214" spans="1:75" ht="14.25" customHeight="1" x14ac:dyDescent="0.15">
      <c r="A214" s="74"/>
      <c r="B214" s="108" t="s">
        <v>325</v>
      </c>
      <c r="C214" s="108">
        <v>44636</v>
      </c>
      <c r="D214" s="110"/>
      <c r="E214" s="95">
        <f ca="1">IF(DATEDIF(C214,M$2,"m")&lt;1,"",IF(C214=0,"",IF(EDATE(C214,12)&lt;IF($D214&gt;0,$D214-1,M$2),EDATE(C214,DATEDIF(C214,IF($D214&gt;0,$D214-1,M$2+1),"y")*12),EDATE(C214,DATEDIF(C214,IF($D214&gt;0,$D214-1,M$2+1),"m")))))</f>
        <v>46097</v>
      </c>
      <c r="F214" s="93">
        <f ca="1">IF(E214="",0,IF(EDATE(C214,12)&lt;=E214,15+IF((YEAR(E214)-YEAR($C214))&gt;20,10,INT((YEAR(E214)-YEAR($C214)-1)/2)),0))</f>
        <v>16</v>
      </c>
      <c r="G214" s="112">
        <f ca="1">IF(E214="",0,IF(E214&gt;=EDATE(C214,12),IF(E214&lt;EDATE(C214,24),IF(C214&lt;SET!$J$20,0,MIN(DATEDIF(C214,E214,"m"),11)),0),IF(D214&gt;C214,IF(E214&lt;=EDATE(C214,12),MIN(DATEDIF(C214,D214+1,"m"),11),0),MIN(DATEDIF(C214,E214,"m"),11))))</f>
        <v>0</v>
      </c>
      <c r="H214" s="114">
        <v>0.5</v>
      </c>
      <c r="I214" s="99">
        <f>COUNTIF(P214:BW214,SET!$C$15)*SET!$C$16+COUNTIF(P214:BW214,SET!$D$15)*SET!$D$16+COUNTIF(P214:BW214,SET!E$15)*SET!$E$16+COUNTIF(P214:BW214,SET!$F$15)*SET!$F$16+COUNTIF(P214:BW214,SET!$G$15)*SET!$G$16+COUNTIF(P214:BW214,SET!$H$15)*SET!$H$16+COUNTIF(P214:BW214,SET!$I$15)*SET!$I$16+COUNTIF(P214:BW214,)*SET!$K$16+COUNTIF(P214:BW214,SET!$M$15)*SET!$M$16</f>
        <v>2</v>
      </c>
      <c r="J214" s="97">
        <f ca="1">F214+G214+H214-I214</f>
        <v>14.5</v>
      </c>
      <c r="K214" s="100">
        <f ca="1">IF(E214="","",IF(AND(D214&gt;C214,EDATE(IF(EDATE(C214,12)&lt;D214,C214,E214),12)&gt;D214),"퇴직정산",IF((E214-C214)&gt;=365,EDATE(E214,12),EDATE(C214,24))))</f>
        <v>46462</v>
      </c>
      <c r="L214" s="101">
        <f ca="1">IF(K214="퇴직정산",J214,IF((M$2-C214)&lt;365,"미확정",IF(M214="유예","유예",J214-M214)))</f>
        <v>9</v>
      </c>
      <c r="M214" s="103">
        <f ca="1">IF(C214=0,0,IF(K214="퇴직정산",0,IF(J214&lt;=0,0,IF(EDATE(C214,3)&gt;M$2,"유예",IF(SET!$J$3="없음",0,IF(SET!$J$3="전부",IF(E214&gt;=DATE(YEAR(SET!$I$11),MONTH(SET!$J$11),DAY(SET!$L$11)),MAX(0,F214-IF(I214&lt;(G214+H214),0,(I214-(G214+H214)))),0),IF(E214&gt;=DATE(YEAR(SET!$I$11),MONTH(SET!$J$11),DAY(SET!$L$11)),MAX(0,MIN(F214,SET!$L$3)-IF(I214&lt;(G214+H214),0,(I214-(G214+H214)))),0)))))))</f>
        <v>5.5</v>
      </c>
      <c r="N214" s="105">
        <f ca="1">IF(D214=0,IF(M214&gt;0,IF((E214-C214)&gt;=365,EDATE(E214,6),EDATE(K214,-6)),""),"")</f>
        <v>46281</v>
      </c>
      <c r="O214" s="106">
        <f ca="1">IF(D214=0,IF(M214&gt;0,IF((E214-C214)&gt;=365,EDATE(E214,10),EDATE(K214,-2)),""),"")</f>
        <v>46403</v>
      </c>
      <c r="P214" s="23" t="s">
        <v>25</v>
      </c>
      <c r="Q214" s="23" t="s">
        <v>25</v>
      </c>
      <c r="R214" s="23" t="s">
        <v>25</v>
      </c>
      <c r="S214" s="23" t="s">
        <v>25</v>
      </c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/>
      <c r="BP214" s="23"/>
      <c r="BQ214" s="23"/>
      <c r="BR214" s="23"/>
      <c r="BS214" s="23"/>
      <c r="BT214" s="23"/>
      <c r="BU214" s="23"/>
      <c r="BV214" s="23"/>
      <c r="BW214" s="23"/>
    </row>
    <row r="215" spans="1:75" ht="14.25" customHeight="1" thickBot="1" x14ac:dyDescent="0.2">
      <c r="A215" s="74"/>
      <c r="B215" s="109"/>
      <c r="C215" s="109"/>
      <c r="D215" s="111"/>
      <c r="E215" s="96"/>
      <c r="F215" s="94"/>
      <c r="G215" s="113"/>
      <c r="H215" s="115"/>
      <c r="I215" s="99"/>
      <c r="J215" s="98"/>
      <c r="K215" s="100"/>
      <c r="L215" s="102"/>
      <c r="M215" s="104"/>
      <c r="N215" s="105"/>
      <c r="O215" s="107"/>
      <c r="P215" s="72" t="s">
        <v>685</v>
      </c>
      <c r="Q215" s="72" t="s">
        <v>686</v>
      </c>
      <c r="R215" s="72" t="s">
        <v>769</v>
      </c>
      <c r="S215" s="72" t="s">
        <v>785</v>
      </c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72"/>
      <c r="AP215" s="72"/>
      <c r="AQ215" s="72"/>
      <c r="AR215" s="72"/>
      <c r="AS215" s="72"/>
      <c r="AT215" s="72"/>
      <c r="AU215" s="72"/>
      <c r="AV215" s="72"/>
      <c r="AW215" s="72"/>
      <c r="AX215" s="72"/>
      <c r="AY215" s="72"/>
      <c r="AZ215" s="72"/>
      <c r="BA215" s="72"/>
      <c r="BB215" s="72"/>
      <c r="BC215" s="72"/>
      <c r="BD215" s="72"/>
      <c r="BE215" s="72"/>
      <c r="BF215" s="72"/>
      <c r="BG215" s="72"/>
      <c r="BH215" s="72"/>
      <c r="BI215" s="72"/>
      <c r="BJ215" s="72"/>
      <c r="BK215" s="72"/>
      <c r="BL215" s="72"/>
      <c r="BM215" s="72"/>
      <c r="BN215" s="72"/>
      <c r="BO215" s="72"/>
      <c r="BP215" s="72"/>
      <c r="BQ215" s="72"/>
      <c r="BR215" s="72"/>
      <c r="BS215" s="72"/>
      <c r="BT215" s="72"/>
      <c r="BU215" s="72"/>
      <c r="BV215" s="72"/>
      <c r="BW215" s="72"/>
    </row>
    <row r="216" spans="1:75" ht="14.25" customHeight="1" x14ac:dyDescent="0.15">
      <c r="A216" s="74"/>
      <c r="B216" s="118" t="s">
        <v>315</v>
      </c>
      <c r="C216" s="118">
        <v>43297</v>
      </c>
      <c r="D216" s="110"/>
      <c r="E216" s="95">
        <f ca="1">IF(DATEDIF(C216,M$2,"m")&lt;1,"",IF(C216=0,"",IF(EDATE(C216,12)&lt;IF($D216&gt;0,$D216-1,M$2),EDATE(C216,DATEDIF(C216,IF($D216&gt;0,$D216-1,M$2+1),"y")*12),EDATE(C216,DATEDIF(C216,IF($D216&gt;0,$D216-1,M$2+1),"m")))))</f>
        <v>45854</v>
      </c>
      <c r="F216" s="93">
        <f ca="1">IF(E216="",0,IF(EDATE(C216,12)&lt;=E216,15+IF((YEAR(E216)-YEAR($C216))&gt;20,10,INT((YEAR(E216)-YEAR($C216)-1)/2)),0))</f>
        <v>18</v>
      </c>
      <c r="G216" s="112">
        <f ca="1">IF(E216="",0,IF(E216&gt;=EDATE(C216,12),IF(E216&lt;EDATE(C216,24),IF(C216&lt;SET!$J$20,0,MIN(DATEDIF(C216,E216,"m"),11)),0),IF(D216&gt;C216,IF(E216&lt;=EDATE(C216,12),MIN(DATEDIF(C216,D216+1,"m"),11),0),MIN(DATEDIF(C216,E216,"m"),11))))</f>
        <v>0</v>
      </c>
      <c r="H216" s="114">
        <v>2</v>
      </c>
      <c r="I216" s="99">
        <f>COUNTIF(P216:BW216,SET!$C$15)*SET!$C$16+COUNTIF(P216:BW216,SET!$D$15)*SET!$D$16+COUNTIF(P216:BW216,SET!E$15)*SET!$E$16+COUNTIF(P216:BW216,SET!$F$15)*SET!$F$16+COUNTIF(P216:BW216,SET!$G$15)*SET!$G$16+COUNTIF(P216:BW216,SET!$H$15)*SET!$H$16+COUNTIF(P216:BW216,SET!$I$15)*SET!$I$16+COUNTIF(P216:BW216,)*SET!$K$16+COUNTIF(P216:BW216,SET!$M$15)*SET!$M$16</f>
        <v>15</v>
      </c>
      <c r="J216" s="97">
        <f ca="1">F216+G216+H216-I216</f>
        <v>5</v>
      </c>
      <c r="K216" s="100">
        <f ca="1">IF(E216="","",IF(AND(D216&gt;C216,EDATE(IF(EDATE(C216,12)&lt;D216,C216,E216),12)&gt;D216),"퇴직정산",IF((E216-C216)&gt;=365,EDATE(E216,12),EDATE(C216,24))))</f>
        <v>46219</v>
      </c>
      <c r="L216" s="101">
        <f ca="1">IF(K216="퇴직정산",J216,IF((M$2-C216)&lt;365,"미확정",IF(M216="유예","유예",J216-M216)))</f>
        <v>5</v>
      </c>
      <c r="M216" s="103">
        <f ca="1">IF(C216=0,0,IF(K216="퇴직정산",0,IF(J216&lt;=0,0,IF(EDATE(C216,3)&gt;M$2,"유예",IF(SET!$J$3="없음",0,IF(SET!$J$3="전부",IF(E216&gt;=DATE(YEAR(SET!$I$11),MONTH(SET!$J$11),DAY(SET!$L$11)),MAX(0,F216-IF(I216&lt;(G216+H216),0,(I216-(G216+H216)))),0),IF(E216&gt;=DATE(YEAR(SET!$I$11),MONTH(SET!$J$11),DAY(SET!$L$11)),MAX(0,MIN(F216,SET!$L$3)-IF(I216&lt;(G216+H216),0,(I216-(G216+H216)))),0)))))))</f>
        <v>0</v>
      </c>
      <c r="N216" s="105" t="str">
        <f ca="1">IF(D216=0,IF(M216&gt;0,IF((E216-C216)&gt;=365,EDATE(E216,6),EDATE(K216,-6)),""),"")</f>
        <v/>
      </c>
      <c r="O216" s="106" t="str">
        <f ca="1">IF(D216=0,IF(M216&gt;0,IF((E216-C216)&gt;=365,EDATE(E216,10),EDATE(K216,-2)),""),"")</f>
        <v/>
      </c>
      <c r="P216" s="23" t="s">
        <v>468</v>
      </c>
      <c r="Q216" s="23" t="s">
        <v>24</v>
      </c>
      <c r="R216" s="23" t="s">
        <v>25</v>
      </c>
      <c r="S216" s="23" t="s">
        <v>24</v>
      </c>
      <c r="T216" s="23" t="s">
        <v>24</v>
      </c>
      <c r="U216" s="23" t="s">
        <v>24</v>
      </c>
      <c r="V216" s="23" t="s">
        <v>24</v>
      </c>
      <c r="W216" s="23" t="s">
        <v>24</v>
      </c>
      <c r="X216" s="23" t="s">
        <v>24</v>
      </c>
      <c r="Y216" s="23" t="s">
        <v>24</v>
      </c>
      <c r="Z216" s="23" t="s">
        <v>24</v>
      </c>
      <c r="AA216" s="23" t="s">
        <v>24</v>
      </c>
      <c r="AB216" s="23" t="s">
        <v>25</v>
      </c>
      <c r="AC216" s="23" t="s">
        <v>54</v>
      </c>
      <c r="AD216" s="23" t="s">
        <v>25</v>
      </c>
      <c r="AE216" s="23" t="s">
        <v>24</v>
      </c>
      <c r="AF216" s="23" t="s">
        <v>25</v>
      </c>
      <c r="AG216" s="23" t="s">
        <v>24</v>
      </c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  <c r="BD216" s="23"/>
      <c r="BE216" s="23"/>
      <c r="BF216" s="23"/>
      <c r="BG216" s="23"/>
      <c r="BH216" s="23"/>
      <c r="BI216" s="23"/>
      <c r="BJ216" s="23"/>
      <c r="BK216" s="23"/>
      <c r="BL216" s="23"/>
      <c r="BM216" s="23"/>
      <c r="BN216" s="23"/>
      <c r="BO216" s="23"/>
      <c r="BP216" s="23"/>
      <c r="BQ216" s="23"/>
      <c r="BR216" s="23"/>
      <c r="BS216" s="23"/>
      <c r="BT216" s="23"/>
      <c r="BU216" s="23"/>
      <c r="BV216" s="23"/>
      <c r="BW216" s="23"/>
    </row>
    <row r="217" spans="1:75" ht="14.25" customHeight="1" thickBot="1" x14ac:dyDescent="0.2">
      <c r="A217" s="74"/>
      <c r="B217" s="119"/>
      <c r="C217" s="119"/>
      <c r="D217" s="111"/>
      <c r="E217" s="96"/>
      <c r="F217" s="94"/>
      <c r="G217" s="113"/>
      <c r="H217" s="115"/>
      <c r="I217" s="99"/>
      <c r="J217" s="98"/>
      <c r="K217" s="100"/>
      <c r="L217" s="102"/>
      <c r="M217" s="104"/>
      <c r="N217" s="105"/>
      <c r="O217" s="107"/>
      <c r="P217" s="72">
        <v>45847</v>
      </c>
      <c r="Q217" s="72">
        <v>45848</v>
      </c>
      <c r="R217" s="72">
        <v>45866</v>
      </c>
      <c r="S217" s="72">
        <v>45867</v>
      </c>
      <c r="T217" s="72">
        <v>45868</v>
      </c>
      <c r="U217" s="72">
        <v>45883</v>
      </c>
      <c r="V217" s="72">
        <v>45911</v>
      </c>
      <c r="W217" s="72">
        <v>45917</v>
      </c>
      <c r="X217" s="72">
        <v>45918</v>
      </c>
      <c r="Y217" s="72">
        <v>45919</v>
      </c>
      <c r="Z217" s="72">
        <v>45952</v>
      </c>
      <c r="AA217" s="72">
        <v>45967</v>
      </c>
      <c r="AB217" s="72">
        <v>45973</v>
      </c>
      <c r="AC217" s="72" t="s">
        <v>604</v>
      </c>
      <c r="AD217" s="72" t="s">
        <v>688</v>
      </c>
      <c r="AE217" s="72" t="s">
        <v>696</v>
      </c>
      <c r="AF217" s="72" t="s">
        <v>771</v>
      </c>
      <c r="AG217" s="72" t="s">
        <v>785</v>
      </c>
      <c r="AH217" s="72"/>
      <c r="AI217" s="72"/>
      <c r="AJ217" s="72"/>
      <c r="AK217" s="72"/>
      <c r="AL217" s="72"/>
      <c r="AM217" s="72"/>
      <c r="AN217" s="72"/>
      <c r="AO217" s="72"/>
      <c r="AP217" s="72"/>
      <c r="AQ217" s="72"/>
      <c r="AR217" s="72"/>
      <c r="AS217" s="72"/>
      <c r="AT217" s="72"/>
      <c r="AU217" s="72"/>
      <c r="AV217" s="72"/>
      <c r="AW217" s="72"/>
      <c r="AX217" s="72"/>
      <c r="AY217" s="72"/>
      <c r="AZ217" s="72"/>
      <c r="BA217" s="72"/>
      <c r="BB217" s="72"/>
      <c r="BC217" s="72"/>
      <c r="BD217" s="72"/>
      <c r="BE217" s="72"/>
      <c r="BF217" s="72"/>
      <c r="BG217" s="72"/>
      <c r="BH217" s="72"/>
      <c r="BI217" s="72"/>
      <c r="BJ217" s="72"/>
      <c r="BK217" s="72"/>
      <c r="BL217" s="72"/>
      <c r="BM217" s="72"/>
      <c r="BN217" s="72"/>
      <c r="BO217" s="72"/>
      <c r="BP217" s="72"/>
      <c r="BQ217" s="72"/>
      <c r="BR217" s="72"/>
      <c r="BS217" s="72"/>
      <c r="BT217" s="72"/>
      <c r="BU217" s="72"/>
      <c r="BV217" s="72"/>
      <c r="BW217" s="72"/>
    </row>
    <row r="218" spans="1:75" ht="14.25" customHeight="1" x14ac:dyDescent="0.15">
      <c r="A218" s="74"/>
      <c r="B218" s="118" t="s">
        <v>338</v>
      </c>
      <c r="C218" s="118">
        <v>44879</v>
      </c>
      <c r="D218" s="110"/>
      <c r="E218" s="95">
        <f ca="1">IF(DATEDIF(C218,M$2,"m")&lt;1,"",IF(C218=0,"",IF(EDATE(C218,12)&lt;IF($D218&gt;0,$D218-1,M$2),EDATE(C218,DATEDIF(C218,IF($D218&gt;0,$D218-1,M$2+1),"y")*12),EDATE(C218,DATEDIF(C218,IF($D218&gt;0,$D218-1,M$2+1),"m")))))</f>
        <v>45975</v>
      </c>
      <c r="F218" s="93">
        <f ca="1">IF(E218="",0,IF(EDATE(C218,12)&lt;=E218,15+IF((YEAR(E218)-YEAR($C218))&gt;20,10,INT((YEAR(E218)-YEAR($C218)-1)/2)),0))</f>
        <v>16</v>
      </c>
      <c r="G218" s="112">
        <f ca="1">IF(E218="",0,IF(E218&gt;=EDATE(C218,12),IF(E218&lt;EDATE(C218,24),IF(C218&lt;SET!$J$20,0,MIN(DATEDIF(C218,E218,"m"),11)),0),IF(D218&gt;C218,IF(E218&lt;=EDATE(C218,12),MIN(DATEDIF(C218,D218+1,"m"),11),0),MIN(DATEDIF(C218,E218,"m"),11))))</f>
        <v>0</v>
      </c>
      <c r="H218" s="114">
        <v>0</v>
      </c>
      <c r="I218" s="99">
        <f>COUNTIF(P218:BW218,SET!$C$15)*SET!$C$16+COUNTIF(P218:BW218,SET!$D$15)*SET!$D$16+COUNTIF(P218:BW218,SET!E$15)*SET!$E$16+COUNTIF(P218:BW218,SET!$F$15)*SET!$F$16+COUNTIF(P218:BW218,SET!$G$15)*SET!$G$16+COUNTIF(P218:BW218,SET!$H$15)*SET!$H$16+COUNTIF(P218:BW218,SET!$I$15)*SET!$I$16+COUNTIF(P218:BW218,)*SET!$K$16+COUNTIF(P218:BW218,SET!$M$15)*SET!$M$16</f>
        <v>0</v>
      </c>
      <c r="J218" s="97">
        <f ca="1">F218+G218+H218-I218</f>
        <v>16</v>
      </c>
      <c r="K218" s="100">
        <f ca="1">IF(E218="","",IF(AND(D218&gt;C218,EDATE(IF(EDATE(C218,12)&lt;D218,C218,E218),12)&gt;D218),"퇴직정산",IF((E218-C218)&gt;=365,EDATE(E218,12),EDATE(C218,24))))</f>
        <v>46340</v>
      </c>
      <c r="L218" s="101">
        <f ca="1">IF(K218="퇴직정산",J218,IF((M$2-C218)&lt;365,"미확정",IF(M218="유예","유예",J218-M218)))</f>
        <v>9</v>
      </c>
      <c r="M218" s="103">
        <f ca="1">IF(C218=0,0,IF(K218="퇴직정산",0,IF(J218&lt;=0,0,IF(EDATE(C218,3)&gt;M$2,"유예",IF(SET!$J$3="없음",0,IF(SET!$J$3="전부",IF(E218&gt;=DATE(YEAR(SET!$I$11),MONTH(SET!$J$11),DAY(SET!$L$11)),MAX(0,F218-IF(I218&lt;(G218+H218),0,(I218-(G218+H218)))),0),IF(E218&gt;=DATE(YEAR(SET!$I$11),MONTH(SET!$J$11),DAY(SET!$L$11)),MAX(0,MIN(F218,SET!$L$3)-IF(I218&lt;(G218+H218),0,(I218-(G218+H218)))),0)))))))</f>
        <v>7</v>
      </c>
      <c r="N218" s="105">
        <f ca="1">IF(D218=0,IF(M218&gt;0,IF((E218-C218)&gt;=365,EDATE(E218,6),EDATE(K218,-6)),""),"")</f>
        <v>46156</v>
      </c>
      <c r="O218" s="106">
        <f ca="1">IF(D218=0,IF(M218&gt;0,IF((E218-C218)&gt;=365,EDATE(E218,10),EDATE(K218,-2)),""),"")</f>
        <v>46279</v>
      </c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  <c r="BD218" s="23"/>
      <c r="BE218" s="23"/>
      <c r="BF218" s="23"/>
      <c r="BG218" s="23"/>
      <c r="BH218" s="23"/>
      <c r="BI218" s="23"/>
      <c r="BJ218" s="23"/>
      <c r="BK218" s="23"/>
      <c r="BL218" s="23"/>
      <c r="BM218" s="23"/>
      <c r="BN218" s="23"/>
      <c r="BO218" s="23"/>
      <c r="BP218" s="23"/>
      <c r="BQ218" s="23"/>
      <c r="BR218" s="23"/>
      <c r="BS218" s="23"/>
      <c r="BT218" s="23"/>
      <c r="BU218" s="23"/>
      <c r="BV218" s="23"/>
      <c r="BW218" s="23"/>
    </row>
    <row r="219" spans="1:75" ht="14.25" customHeight="1" thickBot="1" x14ac:dyDescent="0.2">
      <c r="A219" s="74"/>
      <c r="B219" s="119"/>
      <c r="C219" s="119"/>
      <c r="D219" s="111"/>
      <c r="E219" s="96"/>
      <c r="F219" s="94"/>
      <c r="G219" s="113"/>
      <c r="H219" s="115"/>
      <c r="I219" s="99"/>
      <c r="J219" s="98"/>
      <c r="K219" s="100"/>
      <c r="L219" s="102"/>
      <c r="M219" s="104"/>
      <c r="N219" s="105"/>
      <c r="O219" s="107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72"/>
      <c r="AP219" s="72"/>
      <c r="AQ219" s="72"/>
      <c r="AR219" s="72"/>
      <c r="AS219" s="72"/>
      <c r="AT219" s="72"/>
      <c r="AU219" s="72"/>
      <c r="AV219" s="72"/>
      <c r="AW219" s="72"/>
      <c r="AX219" s="72"/>
      <c r="AY219" s="72"/>
      <c r="AZ219" s="72"/>
      <c r="BA219" s="72"/>
      <c r="BB219" s="72"/>
      <c r="BC219" s="72"/>
      <c r="BD219" s="72"/>
      <c r="BE219" s="72"/>
      <c r="BF219" s="72"/>
      <c r="BG219" s="72"/>
      <c r="BH219" s="72"/>
      <c r="BI219" s="72"/>
      <c r="BJ219" s="72"/>
      <c r="BK219" s="72"/>
      <c r="BL219" s="72"/>
      <c r="BM219" s="72"/>
      <c r="BN219" s="72"/>
      <c r="BO219" s="72"/>
      <c r="BP219" s="72"/>
      <c r="BQ219" s="72"/>
      <c r="BR219" s="72"/>
      <c r="BS219" s="72"/>
      <c r="BT219" s="72"/>
      <c r="BU219" s="72"/>
      <c r="BV219" s="72"/>
      <c r="BW219" s="72"/>
    </row>
    <row r="220" spans="1:75" ht="14.25" customHeight="1" x14ac:dyDescent="0.15">
      <c r="A220" s="74"/>
      <c r="B220" s="118" t="s">
        <v>348</v>
      </c>
      <c r="C220" s="118">
        <v>45341</v>
      </c>
      <c r="D220" s="110"/>
      <c r="E220" s="95">
        <f ca="1">IF(DATEDIF(C220,M$2,"m")&lt;1,"",IF(C220=0,"",IF(EDATE(C220,12)&lt;IF($D220&gt;0,$D220-1,M$2),EDATE(C220,DATEDIF(C220,IF($D220&gt;0,$D220-1,M$2+1),"y")*12),EDATE(C220,DATEDIF(C220,IF($D220&gt;0,$D220-1,M$2+1),"m")))))</f>
        <v>46072</v>
      </c>
      <c r="F220" s="93">
        <f ca="1">IF(E220="",0,IF(EDATE(C220,12)&lt;=E220,15+IF((YEAR(E220)-YEAR($C220))&gt;20,10,INT((YEAR(E220)-YEAR($C220)-1)/2)),0))</f>
        <v>15</v>
      </c>
      <c r="G220" s="112">
        <f ca="1">IF(E220="",0,IF(E220&gt;=EDATE(C220,12),IF(E220&lt;EDATE(C220,24),IF(C220&lt;SET!$J$20,0,MIN(DATEDIF(C220,E220,"m"),11)),0),IF(D220&gt;C220,IF(E220&lt;=EDATE(C220,12),MIN(DATEDIF(C220,D220+1,"m"),11),0),MIN(DATEDIF(C220,E220,"m"),11))))</f>
        <v>0</v>
      </c>
      <c r="H220" s="114">
        <v>-1</v>
      </c>
      <c r="I220" s="99">
        <f>COUNTIF(P220:BW220,SET!$C$15)*SET!$C$16+COUNTIF(P220:BW220,SET!$D$15)*SET!$D$16+COUNTIF(P220:BW220,SET!E$15)*SET!$E$16+COUNTIF(P220:BW220,SET!$F$15)*SET!$F$16+COUNTIF(P220:BW220,SET!$G$15)*SET!$G$16+COUNTIF(P220:BW220,SET!$H$15)*SET!$H$16+COUNTIF(P220:BW220,SET!$I$15)*SET!$I$16+COUNTIF(P220:BW220,)*SET!$K$16+COUNTIF(P220:BW220,SET!$M$15)*SET!$M$16</f>
        <v>2.5</v>
      </c>
      <c r="J220" s="97">
        <f ca="1">F220+G220+H220-I220</f>
        <v>11.5</v>
      </c>
      <c r="K220" s="100">
        <f ca="1">IF(E220="","",IF(AND(D220&gt;C220,EDATE(IF(EDATE(C220,12)&lt;D220,C220,E220),12)&gt;D220),"퇴직정산",IF((E220-C220)&gt;=365,EDATE(E220,12),EDATE(C220,24))))</f>
        <v>46437</v>
      </c>
      <c r="L220" s="101">
        <f ca="1">IF(K220="퇴직정산",J220,IF((M$2-C220)&lt;365,"미확정",IF(M220="유예","유예",J220-M220)))</f>
        <v>8</v>
      </c>
      <c r="M220" s="103">
        <f ca="1">IF(C220=0,0,IF(K220="퇴직정산",0,IF(J220&lt;=0,0,IF(EDATE(C220,3)&gt;M$2,"유예",IF(SET!$J$3="없음",0,IF(SET!$J$3="전부",IF(E220&gt;=DATE(YEAR(SET!$I$11),MONTH(SET!$J$11),DAY(SET!$L$11)),MAX(0,F220-IF(I220&lt;(G220+H220),0,(I220-(G220+H220)))),0),IF(E220&gt;=DATE(YEAR(SET!$I$11),MONTH(SET!$J$11),DAY(SET!$L$11)),MAX(0,MIN(F220,SET!$L$3)-IF(I220&lt;(G220+H220),0,(I220-(G220+H220)))),0)))))))</f>
        <v>3.5</v>
      </c>
      <c r="N220" s="105">
        <f ca="1">IF(D220=0,IF(M220&gt;0,IF((E220-C220)&gt;=365,EDATE(E220,6),EDATE(K220,-6)),""),"")</f>
        <v>46253</v>
      </c>
      <c r="O220" s="106">
        <f ca="1">IF(D220=0,IF(M220&gt;0,IF((E220-C220)&gt;=365,EDATE(E220,10),EDATE(K220,-2)),""),"")</f>
        <v>46375</v>
      </c>
      <c r="P220" s="23" t="s">
        <v>25</v>
      </c>
      <c r="Q220" s="23" t="s">
        <v>25</v>
      </c>
      <c r="R220" s="23" t="s">
        <v>25</v>
      </c>
      <c r="S220" s="23" t="s">
        <v>24</v>
      </c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  <c r="BD220" s="23"/>
      <c r="BE220" s="23"/>
      <c r="BF220" s="23"/>
      <c r="BG220" s="23"/>
      <c r="BH220" s="23"/>
      <c r="BI220" s="23"/>
      <c r="BJ220" s="23"/>
      <c r="BK220" s="23"/>
      <c r="BL220" s="23"/>
      <c r="BM220" s="23"/>
      <c r="BN220" s="23"/>
      <c r="BO220" s="23"/>
      <c r="BP220" s="23"/>
      <c r="BQ220" s="23"/>
      <c r="BR220" s="23"/>
      <c r="BS220" s="23"/>
      <c r="BT220" s="23"/>
      <c r="BU220" s="23"/>
      <c r="BV220" s="23"/>
      <c r="BW220" s="23"/>
    </row>
    <row r="221" spans="1:75" ht="14.25" customHeight="1" thickBot="1" x14ac:dyDescent="0.2">
      <c r="A221" s="74"/>
      <c r="B221" s="119"/>
      <c r="C221" s="119"/>
      <c r="D221" s="111"/>
      <c r="E221" s="96"/>
      <c r="F221" s="94"/>
      <c r="G221" s="113"/>
      <c r="H221" s="115"/>
      <c r="I221" s="99"/>
      <c r="J221" s="98"/>
      <c r="K221" s="100"/>
      <c r="L221" s="102"/>
      <c r="M221" s="104"/>
      <c r="N221" s="105"/>
      <c r="O221" s="107"/>
      <c r="P221" s="72" t="s">
        <v>648</v>
      </c>
      <c r="Q221" s="72" t="s">
        <v>771</v>
      </c>
      <c r="R221" s="72" t="s">
        <v>778</v>
      </c>
      <c r="S221" s="72" t="s">
        <v>787</v>
      </c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72"/>
      <c r="AP221" s="72"/>
      <c r="AQ221" s="72"/>
      <c r="AR221" s="72"/>
      <c r="AS221" s="72"/>
      <c r="AT221" s="72"/>
      <c r="AU221" s="72"/>
      <c r="AV221" s="72"/>
      <c r="AW221" s="72"/>
      <c r="AX221" s="72"/>
      <c r="AY221" s="72"/>
      <c r="AZ221" s="72"/>
      <c r="BA221" s="72"/>
      <c r="BB221" s="72"/>
      <c r="BC221" s="72"/>
      <c r="BD221" s="72"/>
      <c r="BE221" s="72"/>
      <c r="BF221" s="72"/>
      <c r="BG221" s="72"/>
      <c r="BH221" s="72"/>
      <c r="BI221" s="72"/>
      <c r="BJ221" s="72"/>
      <c r="BK221" s="72"/>
      <c r="BL221" s="72"/>
      <c r="BM221" s="72"/>
      <c r="BN221" s="72"/>
      <c r="BO221" s="72"/>
      <c r="BP221" s="72"/>
      <c r="BQ221" s="72"/>
      <c r="BR221" s="72"/>
      <c r="BS221" s="72"/>
      <c r="BT221" s="72"/>
      <c r="BU221" s="72"/>
      <c r="BV221" s="72"/>
      <c r="BW221" s="72"/>
    </row>
    <row r="222" spans="1:75" ht="14.25" customHeight="1" x14ac:dyDescent="0.15">
      <c r="A222" s="74"/>
      <c r="B222" s="118" t="s">
        <v>432</v>
      </c>
      <c r="C222" s="118">
        <v>45789</v>
      </c>
      <c r="D222" s="110"/>
      <c r="E222" s="95">
        <f ca="1">IF(DATEDIF(C222,M$2,"m")&lt;1,"",IF(C222=0,"",IF(EDATE(C222,12)&lt;IF($D222&gt;0,$D222-1,M$2),EDATE(C222,DATEDIF(C222,IF($D222&gt;0,$D222-1,M$2+1),"y")*12),EDATE(C222,DATEDIF(C222,IF($D222&gt;0,$D222-1,M$2+1),"m")))))</f>
        <v>46154</v>
      </c>
      <c r="F222" s="93">
        <f ca="1">IF(E222="",0,IF(EDATE(C222,12)&lt;=E222,15+IF((YEAR(E222)-YEAR($C222))&gt;20,10,INT((YEAR(E222)-YEAR($C222)-1)/2)),0))</f>
        <v>15</v>
      </c>
      <c r="G222" s="112">
        <f ca="1">IF(E222="",0,IF(E222&gt;=EDATE(C222,12),IF(E222&lt;EDATE(C222,24),IF(C222&lt;SET!$J$20,0,MIN(DATEDIF(C222,E222,"m"),11)),0),IF(D222&gt;C222,IF(E222&lt;=EDATE(C222,12),MIN(DATEDIF(C222,D222+1,"m"),11),0),MIN(DATEDIF(C222,E222,"m"),11))))</f>
        <v>11</v>
      </c>
      <c r="H222" s="114"/>
      <c r="I222" s="99">
        <f>COUNTIF(P222:BW222,SET!$C$15)*SET!$C$16+COUNTIF(P222:BW222,SET!$D$15)*SET!$D$16+COUNTIF(P222:BW222,SET!E$15)*SET!$E$16+COUNTIF(P222:BW222,SET!$F$15)*SET!$F$16+COUNTIF(P222:BW222,SET!$G$15)*SET!$G$16+COUNTIF(P222:BW222,SET!$H$15)*SET!$H$16+COUNTIF(P222:BW222,SET!$I$15)*SET!$I$16+COUNTIF(P222:BW222,)*SET!$K$16+COUNTIF(P222:BW222,SET!$M$15)*SET!$M$16</f>
        <v>8.5</v>
      </c>
      <c r="J222" s="97">
        <f ca="1">F222+G222+H222-I222</f>
        <v>17.5</v>
      </c>
      <c r="K222" s="100">
        <f ca="1">IF(E222="","",IF(AND(D222&gt;C222,EDATE(IF(EDATE(C222,12)&lt;D222,C222,E222),12)&gt;D222),"퇴직정산",IF((E222-C222)&gt;=365,EDATE(E222,12),EDATE(C222,24))))</f>
        <v>46519</v>
      </c>
      <c r="L222" s="101">
        <f ca="1">IF(K222="퇴직정산",J222,IF((M$2-C222)&lt;365,"미확정",IF(M222="유예","유예",J222-M222)))</f>
        <v>10.5</v>
      </c>
      <c r="M222" s="103">
        <f ca="1">IF(C222=0,0,IF(K222="퇴직정산",0,IF(J222&lt;=0,0,IF(EDATE(C222,3)&gt;M$2,"유예",IF(SET!$J$3="없음",0,IF(SET!$J$3="전부",IF(E222&gt;=DATE(YEAR(SET!$I$11),MONTH(SET!$J$11),DAY(SET!$L$11)),MAX(0,F222-IF(I222&lt;(G222+H222),0,(I222-(G222+H222)))),0),IF(E222&gt;=DATE(YEAR(SET!$I$11),MONTH(SET!$J$11),DAY(SET!$L$11)),MAX(0,MIN(F222,SET!$L$3)-IF(I222&lt;(G222+H222),0,(I222-(G222+H222)))),0)))))))</f>
        <v>7</v>
      </c>
      <c r="N222" s="105">
        <f ca="1">IF(D222=0,IF(M222&gt;0,IF((E222-C222)&gt;=365,EDATE(E222,6),EDATE(K222,-6)),""),"")</f>
        <v>46338</v>
      </c>
      <c r="O222" s="106">
        <f ca="1">IF(D222=0,IF(M222&gt;0,IF((E222-C222)&gt;=365,EDATE(E222,10),EDATE(K222,-2)),""),"")</f>
        <v>46458</v>
      </c>
      <c r="P222" s="23" t="s">
        <v>24</v>
      </c>
      <c r="Q222" s="23" t="s">
        <v>24</v>
      </c>
      <c r="R222" s="23" t="s">
        <v>25</v>
      </c>
      <c r="S222" s="23" t="s">
        <v>24</v>
      </c>
      <c r="T222" s="23" t="s">
        <v>25</v>
      </c>
      <c r="U222" s="23" t="s">
        <v>25</v>
      </c>
      <c r="V222" s="23" t="s">
        <v>25</v>
      </c>
      <c r="W222" s="23" t="s">
        <v>25</v>
      </c>
      <c r="X222" s="23" t="s">
        <v>24</v>
      </c>
      <c r="Y222" s="23" t="s">
        <v>25</v>
      </c>
      <c r="Z222" s="23" t="s">
        <v>25</v>
      </c>
      <c r="AA222" s="23" t="s">
        <v>24</v>
      </c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  <c r="BD222" s="23"/>
      <c r="BE222" s="23"/>
      <c r="BF222" s="23"/>
      <c r="BG222" s="23"/>
      <c r="BH222" s="23"/>
      <c r="BI222" s="23"/>
      <c r="BJ222" s="23"/>
      <c r="BK222" s="23"/>
      <c r="BL222" s="23"/>
      <c r="BM222" s="23"/>
      <c r="BN222" s="23"/>
      <c r="BO222" s="23"/>
      <c r="BP222" s="23"/>
      <c r="BQ222" s="23"/>
      <c r="BR222" s="23"/>
      <c r="BS222" s="23"/>
      <c r="BT222" s="23"/>
      <c r="BU222" s="23"/>
      <c r="BV222" s="23"/>
      <c r="BW222" s="23"/>
    </row>
    <row r="223" spans="1:75" ht="14.25" customHeight="1" thickBot="1" x14ac:dyDescent="0.2">
      <c r="A223" s="74"/>
      <c r="B223" s="119"/>
      <c r="C223" s="119"/>
      <c r="D223" s="111"/>
      <c r="E223" s="96"/>
      <c r="F223" s="94"/>
      <c r="G223" s="113"/>
      <c r="H223" s="115"/>
      <c r="I223" s="99"/>
      <c r="J223" s="98"/>
      <c r="K223" s="100"/>
      <c r="L223" s="102"/>
      <c r="M223" s="104"/>
      <c r="N223" s="105"/>
      <c r="O223" s="107"/>
      <c r="P223" s="72">
        <v>45870</v>
      </c>
      <c r="Q223" s="72">
        <v>45901</v>
      </c>
      <c r="R223" s="72">
        <v>45926</v>
      </c>
      <c r="S223" s="72">
        <v>45950</v>
      </c>
      <c r="T223" s="72">
        <v>45973</v>
      </c>
      <c r="U223" s="72" t="s">
        <v>572</v>
      </c>
      <c r="V223" s="72" t="s">
        <v>682</v>
      </c>
      <c r="W223" s="72" t="s">
        <v>687</v>
      </c>
      <c r="X223" s="72" t="s">
        <v>765</v>
      </c>
      <c r="Y223" s="72" t="s">
        <v>785</v>
      </c>
      <c r="Z223" s="72" t="s">
        <v>777</v>
      </c>
      <c r="AA223" s="72" t="s">
        <v>788</v>
      </c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  <c r="AP223" s="72"/>
      <c r="AQ223" s="72"/>
      <c r="AR223" s="72"/>
      <c r="AS223" s="72"/>
      <c r="AT223" s="72"/>
      <c r="AU223" s="72"/>
      <c r="AV223" s="72"/>
      <c r="AW223" s="72"/>
      <c r="AX223" s="72"/>
      <c r="AY223" s="72"/>
      <c r="AZ223" s="72"/>
      <c r="BA223" s="72"/>
      <c r="BB223" s="72"/>
      <c r="BC223" s="72"/>
      <c r="BD223" s="72"/>
      <c r="BE223" s="72"/>
      <c r="BF223" s="72"/>
      <c r="BG223" s="72"/>
      <c r="BH223" s="72"/>
      <c r="BI223" s="72"/>
      <c r="BJ223" s="72"/>
      <c r="BK223" s="72"/>
      <c r="BL223" s="72"/>
      <c r="BM223" s="72"/>
      <c r="BN223" s="72"/>
      <c r="BO223" s="72"/>
      <c r="BP223" s="72"/>
      <c r="BQ223" s="72"/>
      <c r="BR223" s="72"/>
      <c r="BS223" s="72"/>
      <c r="BT223" s="72"/>
      <c r="BU223" s="72"/>
      <c r="BV223" s="72"/>
      <c r="BW223" s="72"/>
    </row>
    <row r="224" spans="1:75" ht="14.25" customHeight="1" x14ac:dyDescent="0.15">
      <c r="A224" s="74"/>
      <c r="B224" s="118" t="s">
        <v>456</v>
      </c>
      <c r="C224" s="118">
        <v>45831</v>
      </c>
      <c r="D224" s="110"/>
      <c r="E224" s="95">
        <f ca="1">IF(DATEDIF(C224,M$2,"m")&lt;1,"",IF(C224=0,"",IF(EDATE(C224,12)&lt;IF($D224&gt;0,$D224-1,M$2),EDATE(C224,DATEDIF(C224,IF($D224&gt;0,$D224-1,M$2+1),"y")*12),EDATE(C224,DATEDIF(C224,IF($D224&gt;0,$D224-1,M$2+1),"m")))))</f>
        <v>46135</v>
      </c>
      <c r="F224" s="93">
        <f ca="1">IF(E224="",0,IF(EDATE(C224,12)&lt;=E224,15+IF((YEAR(E224)-YEAR($C224))&gt;20,10,INT((YEAR(E224)-YEAR($C224)-1)/2)),0))</f>
        <v>0</v>
      </c>
      <c r="G224" s="112">
        <f ca="1">IF(E224="",0,IF(E224&gt;=EDATE(C224,12),IF(E224&lt;EDATE(C224,24),IF(C224&lt;SET!$J$20,0,MIN(DATEDIF(C224,E224,"m"),11)),0),IF(D224&gt;C224,IF(E224&lt;=EDATE(C224,12),MIN(DATEDIF(C224,D224+1,"m"),11),0),MIN(DATEDIF(C224,E224,"m"),11))))</f>
        <v>10</v>
      </c>
      <c r="H224" s="114"/>
      <c r="I224" s="99">
        <f>COUNTIF(P224:BW224,SET!$C$15)*SET!$C$16+COUNTIF(P224:BW224,SET!$D$15)*SET!$D$16+COUNTIF(P224:BW224,SET!E$15)*SET!$E$16+COUNTIF(P224:BW224,SET!$F$15)*SET!$F$16+COUNTIF(P224:BW224,SET!$G$15)*SET!$G$16+COUNTIF(P224:BW224,SET!$H$15)*SET!$H$16+COUNTIF(P224:BW224,SET!$I$15)*SET!$I$16+COUNTIF(P224:BW224,)*SET!$K$16+COUNTIF(P224:BW224,SET!$M$15)*SET!$M$16</f>
        <v>9.5</v>
      </c>
      <c r="J224" s="97">
        <f ca="1">F224+G224+H224-I224</f>
        <v>0.5</v>
      </c>
      <c r="K224" s="100">
        <f ca="1">IF(E224="","",IF(AND(D224&gt;C224,EDATE(IF(EDATE(C224,12)&lt;D224,C224,E224),12)&gt;D224),"퇴직정산",IF((E224-C224)&gt;=365,EDATE(E224,12),EDATE(C224,24))))</f>
        <v>46561</v>
      </c>
      <c r="L224" s="101" t="str">
        <f ca="1">IF(K224="퇴직정산",J224,IF((M$2-C224)&lt;365,"미확정",IF(M224="유예","유예",J224-M224)))</f>
        <v>미확정</v>
      </c>
      <c r="M224" s="103">
        <f ca="1">IF(C224=0,0,IF(K224="퇴직정산",0,IF(J224&lt;=0,0,IF(EDATE(C224,3)&gt;M$2,"유예",IF(SET!$J$3="없음",0,IF(SET!$J$3="전부",IF(E224&gt;=DATE(YEAR(SET!$I$11),MONTH(SET!$J$11),DAY(SET!$L$11)),MAX(0,F224-IF(I224&lt;(G224+H224),0,(I224-(G224+H224)))),0),IF(E224&gt;=DATE(YEAR(SET!$I$11),MONTH(SET!$J$11),DAY(SET!$L$11)),MAX(0,MIN(F224,SET!$L$3)-IF(I224&lt;(G224+H224),0,(I224-(G224+H224)))),0)))))))</f>
        <v>0</v>
      </c>
      <c r="N224" s="105" t="str">
        <f ca="1">IF(D224=0,IF(M224&gt;0,IF((E224-C224)&gt;=365,EDATE(E224,6),EDATE(K224,-6)),""),"")</f>
        <v/>
      </c>
      <c r="O224" s="106" t="str">
        <f ca="1">IF(D224=0,IF(M224&gt;0,IF((E224-C224)&gt;=365,EDATE(E224,10),EDATE(K224,-2)),""),"")</f>
        <v/>
      </c>
      <c r="P224" s="23" t="s">
        <v>24</v>
      </c>
      <c r="Q224" s="23" t="s">
        <v>24</v>
      </c>
      <c r="R224" s="23" t="s">
        <v>24</v>
      </c>
      <c r="S224" s="23" t="s">
        <v>25</v>
      </c>
      <c r="T224" s="23" t="s">
        <v>25</v>
      </c>
      <c r="U224" s="23" t="s">
        <v>25</v>
      </c>
      <c r="V224" s="23" t="s">
        <v>25</v>
      </c>
      <c r="W224" s="23" t="s">
        <v>25</v>
      </c>
      <c r="X224" s="23" t="s">
        <v>25</v>
      </c>
      <c r="Y224" s="23" t="s">
        <v>24</v>
      </c>
      <c r="Z224" s="23" t="s">
        <v>24</v>
      </c>
      <c r="AA224" s="23" t="s">
        <v>24</v>
      </c>
      <c r="AB224" s="23" t="s">
        <v>25</v>
      </c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/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/>
      <c r="BP224" s="23"/>
      <c r="BQ224" s="23"/>
      <c r="BR224" s="23"/>
      <c r="BS224" s="23"/>
      <c r="BT224" s="23"/>
      <c r="BU224" s="23"/>
      <c r="BV224" s="23"/>
      <c r="BW224" s="23"/>
    </row>
    <row r="225" spans="1:75" ht="14.25" customHeight="1" thickBot="1" x14ac:dyDescent="0.2">
      <c r="A225" s="74"/>
      <c r="B225" s="119"/>
      <c r="C225" s="119"/>
      <c r="D225" s="111"/>
      <c r="E225" s="96"/>
      <c r="F225" s="94"/>
      <c r="G225" s="113"/>
      <c r="H225" s="115"/>
      <c r="I225" s="99"/>
      <c r="J225" s="98"/>
      <c r="K225" s="100"/>
      <c r="L225" s="102"/>
      <c r="M225" s="104"/>
      <c r="N225" s="105"/>
      <c r="O225" s="107"/>
      <c r="P225" s="72">
        <v>45852</v>
      </c>
      <c r="Q225" s="72">
        <v>45929</v>
      </c>
      <c r="R225" s="72">
        <v>45958</v>
      </c>
      <c r="S225" s="72">
        <v>45973</v>
      </c>
      <c r="T225" s="72" t="s">
        <v>637</v>
      </c>
      <c r="U225" s="72" t="s">
        <v>706</v>
      </c>
      <c r="V225" s="72" t="s">
        <v>670</v>
      </c>
      <c r="W225" s="72" t="s">
        <v>680</v>
      </c>
      <c r="X225" s="72" t="s">
        <v>694</v>
      </c>
      <c r="Y225" s="72" t="s">
        <v>700</v>
      </c>
      <c r="Z225" s="72" t="s">
        <v>765</v>
      </c>
      <c r="AA225" s="72" t="s">
        <v>769</v>
      </c>
      <c r="AB225" s="72" t="s">
        <v>777</v>
      </c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  <c r="AP225" s="72"/>
      <c r="AQ225" s="72"/>
      <c r="AR225" s="72"/>
      <c r="AS225" s="72"/>
      <c r="AT225" s="72"/>
      <c r="AU225" s="72"/>
      <c r="AV225" s="72"/>
      <c r="AW225" s="72"/>
      <c r="AX225" s="72"/>
      <c r="AY225" s="72"/>
      <c r="AZ225" s="72"/>
      <c r="BA225" s="72"/>
      <c r="BB225" s="72"/>
      <c r="BC225" s="72"/>
      <c r="BD225" s="72"/>
      <c r="BE225" s="72"/>
      <c r="BF225" s="72"/>
      <c r="BG225" s="72"/>
      <c r="BH225" s="72"/>
      <c r="BI225" s="72"/>
      <c r="BJ225" s="72"/>
      <c r="BK225" s="72"/>
      <c r="BL225" s="72"/>
      <c r="BM225" s="72"/>
      <c r="BN225" s="72"/>
      <c r="BO225" s="72"/>
      <c r="BP225" s="72"/>
      <c r="BQ225" s="72"/>
      <c r="BR225" s="72"/>
      <c r="BS225" s="72"/>
      <c r="BT225" s="72"/>
      <c r="BU225" s="72"/>
      <c r="BV225" s="72"/>
      <c r="BW225" s="72"/>
    </row>
    <row r="226" spans="1:75" ht="14.25" customHeight="1" x14ac:dyDescent="0.15">
      <c r="A226" s="74"/>
      <c r="B226" s="118" t="s">
        <v>533</v>
      </c>
      <c r="C226" s="118">
        <v>45964</v>
      </c>
      <c r="D226" s="110"/>
      <c r="E226" s="95">
        <f t="shared" ref="E226" ca="1" si="42">IF(DATEDIF(C226,M$2,"m")&lt;1,"",IF(C226=0,"",IF(EDATE(C226,12)&lt;IF($D226&gt;0,$D226-1,M$2),EDATE(C226,DATEDIF(C226,IF($D226&gt;0,$D226-1,M$2+1),"y")*12),EDATE(C226,DATEDIF(C226,IF($D226&gt;0,$D226-1,M$2+1),"m")))))</f>
        <v>46145</v>
      </c>
      <c r="F226" s="93">
        <f t="shared" ref="F226" ca="1" si="43">IF(E226="",0,IF(EDATE(C226,12)&lt;=E226,15+IF((YEAR(E226)-YEAR($C226))&gt;20,10,INT((YEAR(E226)-YEAR($C226)-1)/2)),0))</f>
        <v>0</v>
      </c>
      <c r="G226" s="112">
        <f ca="1">IF(E226="",0,IF(E226&gt;=EDATE(C226,12),IF(E226&lt;EDATE(C226,24),IF(C226&lt;SET!$J$20,0,MIN(DATEDIF(C226,E226,"m"),11)),0),IF(D226&gt;C226,IF(E226&lt;=EDATE(C226,12),MIN(DATEDIF(C226,D226+1,"m"),11),0),MIN(DATEDIF(C226,E226,"m"),11))))</f>
        <v>6</v>
      </c>
      <c r="H226" s="114"/>
      <c r="I226" s="99">
        <f>COUNTIF(P226:BW226,SET!$C$15)*SET!$C$16+COUNTIF(P226:BW226,SET!$D$15)*SET!$D$16+COUNTIF(P226:BW226,SET!E$15)*SET!$E$16+COUNTIF(P226:BW226,SET!$F$15)*SET!$F$16+COUNTIF(P226:BW226,SET!$G$15)*SET!$G$16+COUNTIF(P226:BW226,SET!$H$15)*SET!$H$16+COUNTIF(P226:BW226,SET!$I$15)*SET!$I$16+COUNTIF(P226:BW226,)*SET!$K$16+COUNTIF(P226:BW226,SET!$M$15)*SET!$M$16</f>
        <v>8.5</v>
      </c>
      <c r="J226" s="97">
        <f t="shared" ref="J226" ca="1" si="44">F226+G226+H226-I226</f>
        <v>-2.5</v>
      </c>
      <c r="K226" s="100">
        <f t="shared" ref="K226" ca="1" si="45">IF(E226="","",IF(AND(D226&gt;C226,EDATE(IF(EDATE(C226,12)&lt;D226,C226,E226),12)&gt;D226),"퇴직정산",IF((E226-C226)&gt;=365,EDATE(E226,12),EDATE(C226,24))))</f>
        <v>46694</v>
      </c>
      <c r="L226" s="101" t="str">
        <f t="shared" ref="L226" ca="1" si="46">IF(K226="퇴직정산",J226,IF((M$2-C226)&lt;365,"미확정",IF(M226="유예","유예",J226-M226)))</f>
        <v>미확정</v>
      </c>
      <c r="M226" s="103">
        <f ca="1">IF(C226=0,0,IF(K226="퇴직정산",0,IF(J226&lt;=0,0,IF(EDATE(C226,3)&gt;M$2,"유예",IF(SET!$J$3="없음",0,IF(SET!$J$3="전부",IF(E226&gt;=DATE(YEAR(SET!$I$11),MONTH(SET!$J$11),DAY(SET!$L$11)),MAX(0,F226-IF(I226&lt;(G226+H226),0,(I226-(G226+H226)))),0),IF(E226&gt;=DATE(YEAR(SET!$I$11),MONTH(SET!$J$11),DAY(SET!$L$11)),MAX(0,MIN(F226,SET!$L$3)-IF(I226&lt;(G226+H226),0,(I226-(G226+H226)))),0)))))))</f>
        <v>0</v>
      </c>
      <c r="N226" s="105" t="str">
        <f t="shared" ref="N226" ca="1" si="47">IF(D226=0,IF(M226&gt;0,IF((E226-C226)&gt;=365,EDATE(E226,6),EDATE(K226,-6)),""),"")</f>
        <v/>
      </c>
      <c r="O226" s="106" t="str">
        <f t="shared" ref="O226" ca="1" si="48">IF(D226=0,IF(M226&gt;0,IF((E226-C226)&gt;=365,EDATE(E226,10),EDATE(K226,-2)),""),"")</f>
        <v/>
      </c>
      <c r="P226" s="23" t="s">
        <v>25</v>
      </c>
      <c r="Q226" s="23" t="s">
        <v>25</v>
      </c>
      <c r="R226" s="23" t="s">
        <v>24</v>
      </c>
      <c r="S226" s="23" t="s">
        <v>25</v>
      </c>
      <c r="T226" s="23" t="s">
        <v>24</v>
      </c>
      <c r="U226" s="23" t="s">
        <v>24</v>
      </c>
      <c r="V226" s="23" t="s">
        <v>24</v>
      </c>
      <c r="W226" s="23" t="s">
        <v>24</v>
      </c>
      <c r="X226" s="23" t="s">
        <v>24</v>
      </c>
      <c r="Y226" s="23" t="s">
        <v>24</v>
      </c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  <c r="BA226" s="23"/>
      <c r="BB226" s="23"/>
      <c r="BC226" s="23"/>
      <c r="BD226" s="23"/>
      <c r="BE226" s="23"/>
      <c r="BF226" s="23"/>
      <c r="BG226" s="23"/>
      <c r="BH226" s="23"/>
      <c r="BI226" s="23"/>
      <c r="BJ226" s="23"/>
      <c r="BK226" s="23"/>
      <c r="BL226" s="23"/>
      <c r="BM226" s="23"/>
      <c r="BN226" s="23"/>
      <c r="BO226" s="23"/>
      <c r="BP226" s="23"/>
      <c r="BQ226" s="23"/>
      <c r="BR226" s="23"/>
      <c r="BS226" s="23"/>
      <c r="BT226" s="23"/>
      <c r="BU226" s="23"/>
      <c r="BV226" s="23"/>
      <c r="BW226" s="23"/>
    </row>
    <row r="227" spans="1:75" ht="14.25" customHeight="1" thickBot="1" x14ac:dyDescent="0.2">
      <c r="A227" s="74"/>
      <c r="B227" s="119"/>
      <c r="C227" s="119"/>
      <c r="D227" s="111"/>
      <c r="E227" s="96"/>
      <c r="F227" s="94"/>
      <c r="G227" s="113"/>
      <c r="H227" s="115"/>
      <c r="I227" s="99"/>
      <c r="J227" s="98"/>
      <c r="K227" s="100"/>
      <c r="L227" s="102"/>
      <c r="M227" s="104"/>
      <c r="N227" s="105"/>
      <c r="O227" s="107"/>
      <c r="P227" s="72" t="s">
        <v>694</v>
      </c>
      <c r="Q227" s="72" t="s">
        <v>773</v>
      </c>
      <c r="R227" s="72" t="s">
        <v>779</v>
      </c>
      <c r="S227" s="72" t="s">
        <v>765</v>
      </c>
      <c r="T227" s="72" t="s">
        <v>782</v>
      </c>
      <c r="U227" s="72" t="s">
        <v>783</v>
      </c>
      <c r="V227" s="72" t="s">
        <v>784</v>
      </c>
      <c r="W227" s="72" t="s">
        <v>777</v>
      </c>
      <c r="X227" s="72" t="s">
        <v>787</v>
      </c>
      <c r="Y227" s="72" t="s">
        <v>767</v>
      </c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  <c r="AP227" s="72"/>
      <c r="AQ227" s="72"/>
      <c r="AR227" s="72"/>
      <c r="AS227" s="72"/>
      <c r="AT227" s="72"/>
      <c r="AU227" s="72"/>
      <c r="AV227" s="72"/>
      <c r="AW227" s="72"/>
      <c r="AX227" s="72"/>
      <c r="AY227" s="72"/>
      <c r="AZ227" s="72"/>
      <c r="BA227" s="72"/>
      <c r="BB227" s="72"/>
      <c r="BC227" s="72"/>
      <c r="BD227" s="72"/>
      <c r="BE227" s="72"/>
      <c r="BF227" s="72"/>
      <c r="BG227" s="72"/>
      <c r="BH227" s="72"/>
      <c r="BI227" s="72"/>
      <c r="BJ227" s="72"/>
      <c r="BK227" s="72"/>
      <c r="BL227" s="72"/>
      <c r="BM227" s="72"/>
      <c r="BN227" s="72"/>
      <c r="BO227" s="72"/>
      <c r="BP227" s="72"/>
      <c r="BQ227" s="72"/>
      <c r="BR227" s="72"/>
      <c r="BS227" s="72"/>
      <c r="BT227" s="72"/>
      <c r="BU227" s="72"/>
      <c r="BV227" s="72"/>
      <c r="BW227" s="72"/>
    </row>
    <row r="228" spans="1:75" ht="14.25" customHeight="1" x14ac:dyDescent="0.15">
      <c r="A228" s="74"/>
      <c r="B228" s="118" t="s">
        <v>534</v>
      </c>
      <c r="C228" s="118">
        <v>45964</v>
      </c>
      <c r="D228" s="110"/>
      <c r="E228" s="95">
        <f t="shared" ref="E228" ca="1" si="49">IF(DATEDIF(C228,M$2,"m")&lt;1,"",IF(C228=0,"",IF(EDATE(C228,12)&lt;IF($D228&gt;0,$D228-1,M$2),EDATE(C228,DATEDIF(C228,IF($D228&gt;0,$D228-1,M$2+1),"y")*12),EDATE(C228,DATEDIF(C228,IF($D228&gt;0,$D228-1,M$2+1),"m")))))</f>
        <v>46145</v>
      </c>
      <c r="F228" s="93">
        <f t="shared" ref="F228" ca="1" si="50">IF(E228="",0,IF(EDATE(C228,12)&lt;=E228,15+IF((YEAR(E228)-YEAR($C228))&gt;20,10,INT((YEAR(E228)-YEAR($C228)-1)/2)),0))</f>
        <v>0</v>
      </c>
      <c r="G228" s="112">
        <f ca="1">IF(E228="",0,IF(E228&gt;=EDATE(C228,12),IF(E228&lt;EDATE(C228,24),IF(C228&lt;SET!$J$20,0,MIN(DATEDIF(C228,E228,"m"),11)),0),IF(D228&gt;C228,IF(E228&lt;=EDATE(C228,12),MIN(DATEDIF(C228,D228+1,"m"),11),0),MIN(DATEDIF(C228,E228,"m"),11))))</f>
        <v>6</v>
      </c>
      <c r="H228" s="114"/>
      <c r="I228" s="99">
        <f>COUNTIF(P228:BW228,SET!$C$15)*SET!$C$16+COUNTIF(P228:BW228,SET!$D$15)*SET!$D$16+COUNTIF(P228:BW228,SET!E$15)*SET!$E$16+COUNTIF(P228:BW228,SET!$F$15)*SET!$F$16+COUNTIF(P228:BW228,SET!$G$15)*SET!$G$16+COUNTIF(P228:BW228,SET!$H$15)*SET!$H$16+COUNTIF(P228:BW228,SET!$I$15)*SET!$I$16+COUNTIF(P228:BW228,)*SET!$K$16+COUNTIF(P228:BW228,SET!$M$15)*SET!$M$16</f>
        <v>0</v>
      </c>
      <c r="J228" s="97">
        <f t="shared" ref="J228" ca="1" si="51">F228+G228+H228-I228</f>
        <v>6</v>
      </c>
      <c r="K228" s="100">
        <f t="shared" ref="K228" ca="1" si="52">IF(E228="","",IF(AND(D228&gt;C228,EDATE(IF(EDATE(C228,12)&lt;D228,C228,E228),12)&gt;D228),"퇴직정산",IF((E228-C228)&gt;=365,EDATE(E228,12),EDATE(C228,24))))</f>
        <v>46694</v>
      </c>
      <c r="L228" s="101" t="str">
        <f t="shared" ref="L228" ca="1" si="53">IF(K228="퇴직정산",J228,IF((M$2-C228)&lt;365,"미확정",IF(M228="유예","유예",J228-M228)))</f>
        <v>미확정</v>
      </c>
      <c r="M228" s="103">
        <f ca="1">IF(C228=0,0,IF(K228="퇴직정산",0,IF(J228&lt;=0,0,IF(EDATE(C228,3)&gt;M$2,"유예",IF(SET!$J$3="없음",0,IF(SET!$J$3="전부",IF(E228&gt;=DATE(YEAR(SET!$I$11),MONTH(SET!$J$11),DAY(SET!$L$11)),MAX(0,F228-IF(I228&lt;(G228+H228),0,(I228-(G228+H228)))),0),IF(E228&gt;=DATE(YEAR(SET!$I$11),MONTH(SET!$J$11),DAY(SET!$L$11)),MAX(0,MIN(F228,SET!$L$3)-IF(I228&lt;(G228+H228),0,(I228-(G228+H228)))),0)))))))</f>
        <v>0</v>
      </c>
      <c r="N228" s="105" t="str">
        <f t="shared" ref="N228" ca="1" si="54">IF(D228=0,IF(M228&gt;0,IF((E228-C228)&gt;=365,EDATE(E228,6),EDATE(K228,-6)),""),"")</f>
        <v/>
      </c>
      <c r="O228" s="106" t="str">
        <f t="shared" ref="O228" ca="1" si="55">IF(D228=0,IF(M228&gt;0,IF((E228-C228)&gt;=365,EDATE(E228,10),EDATE(K228,-2)),""),"")</f>
        <v/>
      </c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  <c r="BD228" s="23"/>
      <c r="BE228" s="23"/>
      <c r="BF228" s="23"/>
      <c r="BG228" s="23"/>
      <c r="BH228" s="23"/>
      <c r="BI228" s="23"/>
      <c r="BJ228" s="23"/>
      <c r="BK228" s="23"/>
      <c r="BL228" s="23"/>
      <c r="BM228" s="23"/>
      <c r="BN228" s="23"/>
      <c r="BO228" s="23"/>
      <c r="BP228" s="23"/>
      <c r="BQ228" s="23"/>
      <c r="BR228" s="23"/>
      <c r="BS228" s="23"/>
      <c r="BT228" s="23"/>
      <c r="BU228" s="23"/>
      <c r="BV228" s="23"/>
      <c r="BW228" s="23"/>
    </row>
    <row r="229" spans="1:75" ht="14.25" customHeight="1" thickBot="1" x14ac:dyDescent="0.2">
      <c r="A229" s="74"/>
      <c r="B229" s="119"/>
      <c r="C229" s="119"/>
      <c r="D229" s="111"/>
      <c r="E229" s="96"/>
      <c r="F229" s="94"/>
      <c r="G229" s="113"/>
      <c r="H229" s="115"/>
      <c r="I229" s="99"/>
      <c r="J229" s="98"/>
      <c r="K229" s="100"/>
      <c r="L229" s="102"/>
      <c r="M229" s="104"/>
      <c r="N229" s="105"/>
      <c r="O229" s="107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72"/>
      <c r="AP229" s="72"/>
      <c r="AQ229" s="72"/>
      <c r="AR229" s="72"/>
      <c r="AS229" s="72"/>
      <c r="AT229" s="72"/>
      <c r="AU229" s="72"/>
      <c r="AV229" s="72"/>
      <c r="AW229" s="72"/>
      <c r="AX229" s="72"/>
      <c r="AY229" s="72"/>
      <c r="AZ229" s="72"/>
      <c r="BA229" s="72"/>
      <c r="BB229" s="72"/>
      <c r="BC229" s="72"/>
      <c r="BD229" s="72"/>
      <c r="BE229" s="72"/>
      <c r="BF229" s="72"/>
      <c r="BG229" s="72"/>
      <c r="BH229" s="72"/>
      <c r="BI229" s="72"/>
      <c r="BJ229" s="72"/>
      <c r="BK229" s="72"/>
      <c r="BL229" s="72"/>
      <c r="BM229" s="72"/>
      <c r="BN229" s="72"/>
      <c r="BO229" s="72"/>
      <c r="BP229" s="72"/>
      <c r="BQ229" s="72"/>
      <c r="BR229" s="72"/>
      <c r="BS229" s="72"/>
      <c r="BT229" s="72"/>
      <c r="BU229" s="72"/>
      <c r="BV229" s="72"/>
      <c r="BW229" s="72"/>
    </row>
    <row r="230" spans="1:75" ht="14.25" customHeight="1" x14ac:dyDescent="0.15">
      <c r="A230" s="74"/>
      <c r="B230" s="118" t="s">
        <v>724</v>
      </c>
      <c r="C230" s="118">
        <v>46097</v>
      </c>
      <c r="D230" s="110"/>
      <c r="E230" s="95">
        <f t="shared" ref="E230" ca="1" si="56">IF(DATEDIF(C230,M$2,"m")&lt;1,"",IF(C230=0,"",IF(EDATE(C230,12)&lt;IF($D230&gt;0,$D230-1,M$2),EDATE(C230,DATEDIF(C230,IF($D230&gt;0,$D230-1,M$2+1),"y")*12),EDATE(C230,DATEDIF(C230,IF($D230&gt;0,$D230-1,M$2+1),"m")))))</f>
        <v>46158</v>
      </c>
      <c r="F230" s="93">
        <f t="shared" ref="F230" ca="1" si="57">IF(E230="",0,IF(EDATE(C230,12)&lt;=E230,15+IF((YEAR(E230)-YEAR($C230))&gt;20,10,INT((YEAR(E230)-YEAR($C230)-1)/2)),0))</f>
        <v>0</v>
      </c>
      <c r="G230" s="112">
        <f ca="1">IF(E230="",0,IF(E230&gt;=EDATE(C230,12),IF(E230&lt;EDATE(C230,24),IF(C230&lt;SET!$J$20,0,MIN(DATEDIF(C230,E230,"m"),11)),0),IF(D230&gt;C230,IF(E230&lt;=EDATE(C230,12),MIN(DATEDIF(C230,D230+1,"m"),11),0),MIN(DATEDIF(C230,E230,"m"),11))))</f>
        <v>2</v>
      </c>
      <c r="H230" s="114"/>
      <c r="I230" s="99">
        <f>COUNTIF(P230:BW230,SET!$C$15)*SET!$C$16+COUNTIF(P230:BW230,SET!$D$15)*SET!$D$16+COUNTIF(P230:BW230,SET!E$15)*SET!$E$16+COUNTIF(P230:BW230,SET!$F$15)*SET!$F$16+COUNTIF(P230:BW230,SET!$G$15)*SET!$G$16+COUNTIF(P230:BW230,SET!$H$15)*SET!$H$16+COUNTIF(P230:BW230,SET!$I$15)*SET!$I$16+COUNTIF(P230:BW230,)*SET!$K$16+COUNTIF(P230:BW230,SET!$M$15)*SET!$M$16</f>
        <v>0.5</v>
      </c>
      <c r="J230" s="97">
        <f t="shared" ref="J230" ca="1" si="58">F230+G230+H230-I230</f>
        <v>1.5</v>
      </c>
      <c r="K230" s="100">
        <f t="shared" ref="K230" ca="1" si="59">IF(E230="","",IF(AND(D230&gt;C230,EDATE(IF(EDATE(C230,12)&lt;D230,C230,E230),12)&gt;D230),"퇴직정산",IF((E230-C230)&gt;=365,EDATE(E230,12),EDATE(C230,24))))</f>
        <v>46828</v>
      </c>
      <c r="L230" s="101" t="str">
        <f t="shared" ref="L230" ca="1" si="60">IF(K230="퇴직정산",J230,IF((M$2-C230)&lt;365,"미확정",IF(M230="유예","유예",J230-M230)))</f>
        <v>미확정</v>
      </c>
      <c r="M230" s="103" t="str">
        <f ca="1">IF(C230=0,0,IF(K230="퇴직정산",0,IF(J230&lt;=0,0,IF(EDATE(C230,3)&gt;M$2,"유예",IF(SET!$J$3="없음",0,IF(SET!$J$3="전부",IF(E230&gt;=DATE(YEAR(SET!$I$11),MONTH(SET!$J$11),DAY(SET!$L$11)),MAX(0,F230-IF(I230&lt;(G230+H230),0,(I230-(G230+H230)))),0),IF(E230&gt;=DATE(YEAR(SET!$I$11),MONTH(SET!$J$11),DAY(SET!$L$11)),MAX(0,MIN(F230,SET!$L$3)-IF(I230&lt;(G230+H230),0,(I230-(G230+H230)))),0)))))))</f>
        <v>유예</v>
      </c>
      <c r="N230" s="105">
        <f t="shared" ref="N230" ca="1" si="61">IF(D230=0,IF(M230&gt;0,IF((E230-C230)&gt;=365,EDATE(E230,6),EDATE(K230,-6)),""),"")</f>
        <v>46646</v>
      </c>
      <c r="O230" s="106">
        <f t="shared" ref="O230" ca="1" si="62">IF(D230=0,IF(M230&gt;0,IF((E230-C230)&gt;=365,EDATE(E230,10),EDATE(K230,-2)),""),"")</f>
        <v>46768</v>
      </c>
      <c r="P230" s="23" t="s">
        <v>25</v>
      </c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  <c r="BA230" s="23"/>
      <c r="BB230" s="23"/>
      <c r="BC230" s="23"/>
      <c r="BD230" s="23"/>
      <c r="BE230" s="23"/>
      <c r="BF230" s="23"/>
      <c r="BG230" s="23"/>
      <c r="BH230" s="23"/>
      <c r="BI230" s="23"/>
      <c r="BJ230" s="23"/>
      <c r="BK230" s="23"/>
      <c r="BL230" s="23"/>
      <c r="BM230" s="23"/>
      <c r="BN230" s="23"/>
      <c r="BO230" s="23"/>
      <c r="BP230" s="23"/>
      <c r="BQ230" s="23"/>
      <c r="BR230" s="23"/>
      <c r="BS230" s="23"/>
      <c r="BT230" s="23"/>
      <c r="BU230" s="23"/>
      <c r="BV230" s="23"/>
      <c r="BW230" s="23"/>
    </row>
    <row r="231" spans="1:75" ht="14.25" customHeight="1" thickBot="1" x14ac:dyDescent="0.2">
      <c r="A231" s="74"/>
      <c r="B231" s="119"/>
      <c r="C231" s="119"/>
      <c r="D231" s="111"/>
      <c r="E231" s="96"/>
      <c r="F231" s="94"/>
      <c r="G231" s="113"/>
      <c r="H231" s="115"/>
      <c r="I231" s="99"/>
      <c r="J231" s="98"/>
      <c r="K231" s="100"/>
      <c r="L231" s="102"/>
      <c r="M231" s="104"/>
      <c r="N231" s="105"/>
      <c r="O231" s="107"/>
      <c r="P231" s="72" t="s">
        <v>775</v>
      </c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72"/>
      <c r="AP231" s="72"/>
      <c r="AQ231" s="72"/>
      <c r="AR231" s="72"/>
      <c r="AS231" s="72"/>
      <c r="AT231" s="72"/>
      <c r="AU231" s="72"/>
      <c r="AV231" s="72"/>
      <c r="AW231" s="72"/>
      <c r="AX231" s="72"/>
      <c r="AY231" s="72"/>
      <c r="AZ231" s="72"/>
      <c r="BA231" s="72"/>
      <c r="BB231" s="72"/>
      <c r="BC231" s="72"/>
      <c r="BD231" s="72"/>
      <c r="BE231" s="72"/>
      <c r="BF231" s="72"/>
      <c r="BG231" s="72"/>
      <c r="BH231" s="72"/>
      <c r="BI231" s="72"/>
      <c r="BJ231" s="72"/>
      <c r="BK231" s="72"/>
      <c r="BL231" s="72"/>
      <c r="BM231" s="72"/>
      <c r="BN231" s="72"/>
      <c r="BO231" s="72"/>
      <c r="BP231" s="72"/>
      <c r="BQ231" s="72"/>
      <c r="BR231" s="72"/>
      <c r="BS231" s="72"/>
      <c r="BT231" s="72"/>
      <c r="BU231" s="72"/>
      <c r="BV231" s="72"/>
      <c r="BW231" s="72"/>
    </row>
    <row r="232" spans="1:75" ht="14.25" customHeight="1" x14ac:dyDescent="0.15">
      <c r="A232" s="74"/>
      <c r="B232" s="118" t="s">
        <v>290</v>
      </c>
      <c r="C232" s="118">
        <v>43770</v>
      </c>
      <c r="D232" s="120"/>
      <c r="E232" s="95">
        <f ca="1">IF(DATEDIF(C232,M$2,"m")&lt;1,"",IF(C232=0,"",IF(EDATE(C232,12)&lt;IF($D232&gt;0,$D232-1,M$2),EDATE(C232,DATEDIF(C232,IF($D232&gt;0,$D232-1,M$2+1),"y")*12),EDATE(C232,DATEDIF(C232,IF($D232&gt;0,$D232-1,M$2+1),"m")))))</f>
        <v>45962</v>
      </c>
      <c r="F232" s="93">
        <f ca="1">IF(E232="",0,IF(EDATE(C232,12)&lt;=E232,15+IF((YEAR(E232)-YEAR($C232))&gt;20,10,INT((YEAR(E232)-YEAR($C232)-1)/2)),0))</f>
        <v>17</v>
      </c>
      <c r="G232" s="112">
        <f ca="1">IF(E232="",0,IF(E232&gt;=EDATE(C232,12),IF(E232&lt;EDATE(C232,24),IF(C232&lt;SET!$J$20,0,MIN(DATEDIF(C232,E232,"m"),11)),0),IF(D232&gt;C232,IF(E232&lt;=EDATE(C232,12),MIN(DATEDIF(C232,D232+1,"m"),11),0),MIN(DATEDIF(C232,E232,"m"),11))))</f>
        <v>0</v>
      </c>
      <c r="H232" s="114">
        <v>1</v>
      </c>
      <c r="I232" s="99">
        <f>COUNTIF(P232:BW232,SET!$C$15)*SET!$C$16+COUNTIF(P232:BW232,SET!$D$15)*SET!$D$16+COUNTIF(P232:BW232,SET!E$15)*SET!$E$16+COUNTIF(P232:BW232,SET!$F$15)*SET!$F$16+COUNTIF(P232:BW232,SET!$G$15)*SET!$G$16+COUNTIF(P232:BW232,SET!$H$15)*SET!$H$16+COUNTIF(P232:BW232,SET!$I$15)*SET!$I$16+COUNTIF(P232:BW232,)*SET!$K$16+COUNTIF(P232:BW232,SET!$M$15)*SET!$M$16</f>
        <v>8</v>
      </c>
      <c r="J232" s="97">
        <f ca="1">F232+G232+H232-I232</f>
        <v>10</v>
      </c>
      <c r="K232" s="116">
        <f ca="1">IF(E232="","",IF(AND(D232&gt;C232,EDATE(IF(EDATE(C232,12)&lt;D232,C232,E232),12)&gt;D232),"퇴직정산",IF((E232-C232)&gt;=365,EDATE(E232,12),EDATE(C232,24))))</f>
        <v>46327</v>
      </c>
      <c r="L232" s="101">
        <f ca="1">IF(K232="퇴직정산",J232,IF((M$2-C232)&lt;365,"미확정",IF(M232="유예","유예",J232-M232)))</f>
        <v>10</v>
      </c>
      <c r="M232" s="103">
        <f ca="1">IF(C232=0,0,IF(K232="퇴직정산",0,IF(J232&lt;=0,0,IF(EDATE(C232,3)&gt;M$2,"유예",IF(SET!$J$3="없음",0,IF(SET!$J$3="전부",IF(E232&gt;=DATE(YEAR(SET!$I$11),MONTH(SET!$J$11),DAY(SET!$L$11)),MAX(0,F232-IF(I232&lt;(G232+H232),0,(I232-(G232+H232)))),0),IF(E232&gt;=DATE(YEAR(SET!$I$11),MONTH(SET!$J$11),DAY(SET!$L$11)),MAX(0,MIN(F232,SET!$L$3)-IF(I232&lt;(G232+H232),0,(I232-(G232+H232)))),0)))))))</f>
        <v>0</v>
      </c>
      <c r="N232" s="105" t="str">
        <f ca="1">IF(D232=0,IF(M232&gt;0,IF((E232-C232)&gt;=365,EDATE(E232,6),EDATE(K232,-6)),""),"")</f>
        <v/>
      </c>
      <c r="O232" s="106" t="str">
        <f ca="1">IF(D232=0,IF(M232&gt;0,IF((E232-C232)&gt;=365,EDATE(E232,10),EDATE(K232,-2)),""),"")</f>
        <v/>
      </c>
      <c r="P232" s="23" t="s">
        <v>468</v>
      </c>
      <c r="Q232" s="23" t="s">
        <v>468</v>
      </c>
      <c r="R232" s="23" t="s">
        <v>24</v>
      </c>
      <c r="S232" s="23" t="s">
        <v>24</v>
      </c>
      <c r="T232" s="23" t="s">
        <v>24</v>
      </c>
      <c r="U232" s="23" t="s">
        <v>24</v>
      </c>
      <c r="V232" s="23" t="s">
        <v>24</v>
      </c>
      <c r="W232" s="23" t="s">
        <v>24</v>
      </c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  <c r="BD232" s="23"/>
      <c r="BE232" s="23"/>
      <c r="BF232" s="23"/>
      <c r="BG232" s="23"/>
      <c r="BH232" s="23"/>
      <c r="BI232" s="23"/>
      <c r="BJ232" s="23"/>
      <c r="BK232" s="23"/>
      <c r="BL232" s="23"/>
      <c r="BM232" s="23"/>
      <c r="BN232" s="23"/>
      <c r="BO232" s="23"/>
      <c r="BP232" s="23"/>
      <c r="BQ232" s="23"/>
      <c r="BR232" s="23"/>
      <c r="BS232" s="23"/>
      <c r="BT232" s="23"/>
      <c r="BU232" s="23"/>
      <c r="BV232" s="23"/>
      <c r="BW232" s="23"/>
    </row>
    <row r="233" spans="1:75" ht="14.25" customHeight="1" thickBot="1" x14ac:dyDescent="0.2">
      <c r="A233" s="74"/>
      <c r="B233" s="119"/>
      <c r="C233" s="119"/>
      <c r="D233" s="121"/>
      <c r="E233" s="96"/>
      <c r="F233" s="94"/>
      <c r="G233" s="113"/>
      <c r="H233" s="115"/>
      <c r="I233" s="99"/>
      <c r="J233" s="98"/>
      <c r="K233" s="117"/>
      <c r="L233" s="102"/>
      <c r="M233" s="104"/>
      <c r="N233" s="105"/>
      <c r="O233" s="107"/>
      <c r="P233" s="72">
        <v>45957</v>
      </c>
      <c r="Q233" s="72">
        <v>45985</v>
      </c>
      <c r="R233" s="72" t="s">
        <v>571</v>
      </c>
      <c r="S233" s="72" t="s">
        <v>637</v>
      </c>
      <c r="T233" s="72" t="s">
        <v>675</v>
      </c>
      <c r="U233" s="72" t="s">
        <v>699</v>
      </c>
      <c r="V233" s="72" t="s">
        <v>765</v>
      </c>
      <c r="W233" s="72" t="s">
        <v>767</v>
      </c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  <c r="AP233" s="72"/>
      <c r="AQ233" s="72"/>
      <c r="AR233" s="72"/>
      <c r="AS233" s="72"/>
      <c r="AT233" s="72"/>
      <c r="AU233" s="72"/>
      <c r="AV233" s="72"/>
      <c r="AW233" s="72"/>
      <c r="AX233" s="72"/>
      <c r="AY233" s="72"/>
      <c r="AZ233" s="72"/>
      <c r="BA233" s="72"/>
      <c r="BB233" s="72"/>
      <c r="BC233" s="72"/>
      <c r="BD233" s="72"/>
      <c r="BE233" s="72"/>
      <c r="BF233" s="72"/>
      <c r="BG233" s="72"/>
      <c r="BH233" s="72"/>
      <c r="BI233" s="72"/>
      <c r="BJ233" s="72"/>
      <c r="BK233" s="72"/>
      <c r="BL233" s="72"/>
      <c r="BM233" s="72"/>
      <c r="BN233" s="72"/>
      <c r="BO233" s="72"/>
      <c r="BP233" s="72"/>
      <c r="BQ233" s="72"/>
      <c r="BR233" s="72"/>
      <c r="BS233" s="72"/>
      <c r="BT233" s="72"/>
      <c r="BU233" s="72"/>
      <c r="BV233" s="72"/>
      <c r="BW233" s="72"/>
    </row>
    <row r="234" spans="1:75" ht="14.25" customHeight="1" x14ac:dyDescent="0.15">
      <c r="A234" s="77" t="s">
        <v>81</v>
      </c>
      <c r="B234" s="108" t="s">
        <v>294</v>
      </c>
      <c r="C234" s="108">
        <v>43444</v>
      </c>
      <c r="D234" s="110"/>
      <c r="E234" s="95">
        <f ca="1">IF(DATEDIF(C234,M$2,"m")&lt;1,"",IF(C234=0,"",IF(EDATE(C234,12)&lt;IF($D234&gt;0,$D234-1,M$2),EDATE(C234,DATEDIF(C234,IF($D234&gt;0,$D234-1,M$2+1),"y")*12),EDATE(C234,DATEDIF(C234,IF($D234&gt;0,$D234-1,M$2+1),"m")))))</f>
        <v>46001</v>
      </c>
      <c r="F234" s="93">
        <f ca="1">IF(E234="",0,IF(EDATE(C234,12)&lt;=E234,15+IF((YEAR(E234)-YEAR($C234))&gt;20,10,INT((YEAR(E234)-YEAR($C234)-1)/2)),0))</f>
        <v>18</v>
      </c>
      <c r="G234" s="112">
        <f ca="1">IF(E234="",0,IF(E234&gt;=EDATE(C234,12),IF(E234&lt;EDATE(C234,24),IF(C234&lt;SET!$J$20,0,MIN(DATEDIF(C234,E234,"m"),11)),0),IF(D234&gt;C234,IF(E234&lt;=EDATE(C234,12),MIN(DATEDIF(C234,D234+1,"m"),11),0),MIN(DATEDIF(C234,E234,"m"),11))))</f>
        <v>0</v>
      </c>
      <c r="H234" s="114">
        <v>5</v>
      </c>
      <c r="I234" s="99">
        <f>COUNTIF(P234:BW234,SET!$C$15)*SET!$C$16+COUNTIF(P234:BW234,SET!$D$15)*SET!$D$16+COUNTIF(P234:BW234,SET!E$15)*SET!$E$16+COUNTIF(P234:BW234,SET!$F$15)*SET!$F$16+COUNTIF(P234:BW234,SET!$G$15)*SET!$G$16+COUNTIF(P234:BW234,SET!$H$15)*SET!$H$16+COUNTIF(P234:BW234,SET!$I$15)*SET!$I$16+COUNTIF(P234:BW234,)*SET!$K$16+COUNTIF(P234:BW234,SET!$M$15)*SET!$M$16</f>
        <v>12.5</v>
      </c>
      <c r="J234" s="97">
        <f ca="1">F234+G234+H234-I234</f>
        <v>10.5</v>
      </c>
      <c r="K234" s="100">
        <f ca="1">IF(E234="","",IF(AND(D234&gt;C234,EDATE(IF(EDATE(C234,12)&lt;D234,C234,E234),12)&gt;D234),"퇴직정산",IF((E234-C234)&gt;=365,EDATE(E234,12),EDATE(C234,24))))</f>
        <v>46366</v>
      </c>
      <c r="L234" s="101">
        <f ca="1">IF(K234="퇴직정산",J234,IF((M$2-C234)&lt;365,"미확정",IF(M234="유예","유예",J234-M234)))</f>
        <v>10.5</v>
      </c>
      <c r="M234" s="103">
        <f ca="1">IF(C234=0,0,IF(K234="퇴직정산",0,IF(J234&lt;=0,0,IF(EDATE(C234,3)&gt;M$2,"유예",IF(SET!$J$3="없음",0,IF(SET!$J$3="전부",IF(E234&gt;=DATE(YEAR(SET!$I$11),MONTH(SET!$J$11),DAY(SET!$L$11)),MAX(0,F234-IF(I234&lt;(G234+H234),0,(I234-(G234+H234)))),0),IF(E234&gt;=DATE(YEAR(SET!$I$11),MONTH(SET!$J$11),DAY(SET!$L$11)),MAX(0,MIN(F234,SET!$L$3)-IF(I234&lt;(G234+H234),0,(I234-(G234+H234)))),0)))))))</f>
        <v>0</v>
      </c>
      <c r="N234" s="105" t="str">
        <f ca="1">IF(D234=0,IF(M234&gt;0,IF((E234-C234)&gt;=365,EDATE(E234,6),EDATE(K234,-6)),""),"")</f>
        <v/>
      </c>
      <c r="O234" s="106" t="str">
        <f ca="1">IF(D234=0,IF(M234&gt;0,IF((E234-C234)&gt;=365,EDATE(E234,10),EDATE(K234,-2)),""),"")</f>
        <v/>
      </c>
      <c r="P234" s="23" t="s">
        <v>468</v>
      </c>
      <c r="Q234" s="23" t="s">
        <v>468</v>
      </c>
      <c r="R234" s="23" t="s">
        <v>468</v>
      </c>
      <c r="S234" s="23" t="s">
        <v>24</v>
      </c>
      <c r="T234" s="23" t="s">
        <v>24</v>
      </c>
      <c r="U234" s="23" t="s">
        <v>24</v>
      </c>
      <c r="V234" s="23" t="s">
        <v>24</v>
      </c>
      <c r="W234" s="23" t="s">
        <v>24</v>
      </c>
      <c r="X234" s="23" t="s">
        <v>24</v>
      </c>
      <c r="Y234" s="23" t="s">
        <v>25</v>
      </c>
      <c r="Z234" s="23" t="s">
        <v>24</v>
      </c>
      <c r="AA234" s="23" t="s">
        <v>25</v>
      </c>
      <c r="AB234" s="23" t="s">
        <v>24</v>
      </c>
      <c r="AC234" s="23" t="s">
        <v>25</v>
      </c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  <c r="BD234" s="23"/>
      <c r="BE234" s="23"/>
      <c r="BF234" s="23"/>
      <c r="BG234" s="23"/>
      <c r="BH234" s="23"/>
      <c r="BI234" s="23"/>
      <c r="BJ234" s="23"/>
      <c r="BK234" s="23"/>
      <c r="BL234" s="23"/>
      <c r="BM234" s="23"/>
      <c r="BN234" s="23"/>
      <c r="BO234" s="23"/>
      <c r="BP234" s="23"/>
      <c r="BQ234" s="23"/>
      <c r="BR234" s="23"/>
      <c r="BS234" s="23"/>
      <c r="BT234" s="23"/>
      <c r="BU234" s="23"/>
      <c r="BV234" s="23"/>
      <c r="BW234" s="23"/>
    </row>
    <row r="235" spans="1:75" ht="14.25" customHeight="1" thickBot="1" x14ac:dyDescent="0.2">
      <c r="A235" s="74"/>
      <c r="B235" s="109"/>
      <c r="C235" s="109"/>
      <c r="D235" s="111"/>
      <c r="E235" s="96"/>
      <c r="F235" s="94"/>
      <c r="G235" s="113"/>
      <c r="H235" s="115"/>
      <c r="I235" s="99"/>
      <c r="J235" s="98"/>
      <c r="K235" s="100"/>
      <c r="L235" s="102"/>
      <c r="M235" s="104"/>
      <c r="N235" s="105"/>
      <c r="O235" s="107"/>
      <c r="P235" s="72">
        <v>45971</v>
      </c>
      <c r="Q235" s="72">
        <v>45973</v>
      </c>
      <c r="R235" s="72">
        <v>45982</v>
      </c>
      <c r="S235" s="72" t="s">
        <v>592</v>
      </c>
      <c r="T235" s="72" t="s">
        <v>593</v>
      </c>
      <c r="U235" s="72" t="s">
        <v>573</v>
      </c>
      <c r="V235" s="72" t="s">
        <v>632</v>
      </c>
      <c r="W235" s="72" t="s">
        <v>641</v>
      </c>
      <c r="X235" s="72" t="s">
        <v>642</v>
      </c>
      <c r="Y235" s="72" t="s">
        <v>645</v>
      </c>
      <c r="Z235" s="72" t="s">
        <v>670</v>
      </c>
      <c r="AA235" s="72" t="s">
        <v>687</v>
      </c>
      <c r="AB235" s="72" t="s">
        <v>778</v>
      </c>
      <c r="AC235" s="72" t="s">
        <v>785</v>
      </c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72"/>
      <c r="AP235" s="72"/>
      <c r="AQ235" s="72"/>
      <c r="AR235" s="72"/>
      <c r="AS235" s="72"/>
      <c r="AT235" s="72"/>
      <c r="AU235" s="72"/>
      <c r="AV235" s="72"/>
      <c r="AW235" s="72"/>
      <c r="AX235" s="72"/>
      <c r="AY235" s="72"/>
      <c r="AZ235" s="72"/>
      <c r="BA235" s="72"/>
      <c r="BB235" s="72"/>
      <c r="BC235" s="72"/>
      <c r="BD235" s="72"/>
      <c r="BE235" s="72"/>
      <c r="BF235" s="72"/>
      <c r="BG235" s="72"/>
      <c r="BH235" s="72"/>
      <c r="BI235" s="72"/>
      <c r="BJ235" s="72"/>
      <c r="BK235" s="72"/>
      <c r="BL235" s="72"/>
      <c r="BM235" s="72"/>
      <c r="BN235" s="72"/>
      <c r="BO235" s="72"/>
      <c r="BP235" s="72"/>
      <c r="BQ235" s="72"/>
      <c r="BR235" s="72"/>
      <c r="BS235" s="72"/>
      <c r="BT235" s="72"/>
      <c r="BU235" s="72"/>
      <c r="BV235" s="72"/>
      <c r="BW235" s="72"/>
    </row>
    <row r="236" spans="1:75" ht="14.25" customHeight="1" x14ac:dyDescent="0.15">
      <c r="A236" s="74"/>
      <c r="B236" s="118" t="s">
        <v>274</v>
      </c>
      <c r="C236" s="118">
        <v>43325</v>
      </c>
      <c r="D236" s="120"/>
      <c r="E236" s="95">
        <f ca="1">IF(DATEDIF(C236,M$2,"m")&lt;1,"",IF(C236=0,"",IF(EDATE(C236,12)&lt;IF($D236&gt;0,$D236-1,M$2),EDATE(C236,DATEDIF(C236,IF($D236&gt;0,$D236-1,M$2+1),"y")*12),EDATE(C236,DATEDIF(C236,IF($D236&gt;0,$D236-1,M$2+1),"m")))))</f>
        <v>45882</v>
      </c>
      <c r="F236" s="93">
        <f ca="1">IF(E236="",0,IF(EDATE(C236,12)&lt;=E236,15+IF((YEAR(E236)-YEAR($C236))&gt;20,10,INT((YEAR(E236)-YEAR($C236)-1)/2)),0))</f>
        <v>18</v>
      </c>
      <c r="G236" s="112">
        <f ca="1">IF(E236="",0,IF(E236&gt;=EDATE(C236,12),IF(E236&lt;EDATE(C236,24),IF(C236&lt;SET!$J$20,0,MIN(DATEDIF(C236,E236,"m"),11)),0),IF(D236&gt;C236,IF(E236&lt;=EDATE(C236,12),MIN(DATEDIF(C236,D236+1,"m"),11),0),MIN(DATEDIF(C236,E236,"m"),11))))</f>
        <v>0</v>
      </c>
      <c r="H236" s="114">
        <v>3</v>
      </c>
      <c r="I236" s="99">
        <f>COUNTIF(P236:BW236,SET!$C$15)*SET!$C$16+COUNTIF(P236:BW236,SET!$D$15)*SET!$D$16+COUNTIF(P236:BW236,SET!E$15)*SET!$E$16+COUNTIF(P236:BW236,SET!$F$15)*SET!$F$16+COUNTIF(P236:BW236,SET!$G$15)*SET!$G$16+COUNTIF(P236:BW236,SET!$H$15)*SET!$H$16+COUNTIF(P236:BW236,SET!$I$15)*SET!$I$16+COUNTIF(P236:BW236,)*SET!$K$16+COUNTIF(P236:BW236,SET!$M$15)*SET!$M$16</f>
        <v>17</v>
      </c>
      <c r="J236" s="97">
        <f ca="1">F236+G236+H236-I236</f>
        <v>4</v>
      </c>
      <c r="K236" s="116">
        <f ca="1">IF(E236="","",IF(AND(D236&gt;C236,EDATE(IF(EDATE(C236,12)&lt;D236,C236,E236),12)&gt;D236),"퇴직정산",IF((E236-C236)&gt;=365,EDATE(E236,12),EDATE(C236,24))))</f>
        <v>46247</v>
      </c>
      <c r="L236" s="101">
        <f ca="1">IF(K236="퇴직정산",J236,IF((M$2-C236)&lt;365,"미확정",IF(M236="유예","유예",J236-M236)))</f>
        <v>4</v>
      </c>
      <c r="M236" s="103">
        <f ca="1">IF(C236=0,0,IF(K236="퇴직정산",0,IF(J236&lt;=0,0,IF(EDATE(C236,3)&gt;M$2,"유예",IF(SET!$J$3="없음",0,IF(SET!$J$3="전부",IF(E236&gt;=DATE(YEAR(SET!$I$11),MONTH(SET!$J$11),DAY(SET!$L$11)),MAX(0,F236-IF(I236&lt;(G236+H236),0,(I236-(G236+H236)))),0),IF(E236&gt;=DATE(YEAR(SET!$I$11),MONTH(SET!$J$11),DAY(SET!$L$11)),MAX(0,MIN(F236,SET!$L$3)-IF(I236&lt;(G236+H236),0,(I236-(G236+H236)))),0)))))))</f>
        <v>0</v>
      </c>
      <c r="N236" s="105" t="str">
        <f ca="1">IF(D236=0,IF(M236&gt;0,IF((E236-C236)&gt;=365,EDATE(E236,6),EDATE(K236,-6)),""),"")</f>
        <v/>
      </c>
      <c r="O236" s="106" t="str">
        <f ca="1">IF(D236=0,IF(M236&gt;0,IF((E236-C236)&gt;=365,EDATE(E236,10),EDATE(K236,-2)),""),"")</f>
        <v/>
      </c>
      <c r="P236" s="23" t="s">
        <v>24</v>
      </c>
      <c r="Q236" s="23" t="s">
        <v>24</v>
      </c>
      <c r="R236" s="23" t="s">
        <v>24</v>
      </c>
      <c r="S236" s="23" t="s">
        <v>25</v>
      </c>
      <c r="T236" s="23" t="s">
        <v>25</v>
      </c>
      <c r="U236" s="23" t="s">
        <v>25</v>
      </c>
      <c r="V236" s="23" t="s">
        <v>24</v>
      </c>
      <c r="W236" s="23" t="s">
        <v>24</v>
      </c>
      <c r="X236" s="23" t="s">
        <v>24</v>
      </c>
      <c r="Y236" s="23" t="s">
        <v>24</v>
      </c>
      <c r="Z236" s="23" t="s">
        <v>24</v>
      </c>
      <c r="AA236" s="23" t="s">
        <v>25</v>
      </c>
      <c r="AB236" s="23" t="s">
        <v>24</v>
      </c>
      <c r="AC236" s="23" t="s">
        <v>24</v>
      </c>
      <c r="AD236" s="23" t="s">
        <v>24</v>
      </c>
      <c r="AE236" s="23" t="s">
        <v>25</v>
      </c>
      <c r="AF236" s="23" t="s">
        <v>25</v>
      </c>
      <c r="AG236" s="23" t="s">
        <v>25</v>
      </c>
      <c r="AH236" s="23" t="s">
        <v>24</v>
      </c>
      <c r="AI236" s="23" t="s">
        <v>25</v>
      </c>
      <c r="AJ236" s="23" t="s">
        <v>24</v>
      </c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  <c r="BD236" s="23"/>
      <c r="BE236" s="23"/>
      <c r="BF236" s="23"/>
      <c r="BG236" s="23"/>
      <c r="BH236" s="23"/>
      <c r="BI236" s="23"/>
      <c r="BJ236" s="23"/>
      <c r="BK236" s="23"/>
      <c r="BL236" s="23"/>
      <c r="BM236" s="23"/>
      <c r="BN236" s="23"/>
      <c r="BO236" s="23"/>
      <c r="BP236" s="23"/>
      <c r="BQ236" s="23"/>
      <c r="BR236" s="23"/>
      <c r="BS236" s="23"/>
      <c r="BT236" s="23"/>
      <c r="BU236" s="23"/>
      <c r="BV236" s="23"/>
      <c r="BW236" s="23"/>
    </row>
    <row r="237" spans="1:75" ht="14.25" customHeight="1" thickBot="1" x14ac:dyDescent="0.2">
      <c r="A237" s="74"/>
      <c r="B237" s="119"/>
      <c r="C237" s="119"/>
      <c r="D237" s="121"/>
      <c r="E237" s="96"/>
      <c r="F237" s="94"/>
      <c r="G237" s="113"/>
      <c r="H237" s="115"/>
      <c r="I237" s="99"/>
      <c r="J237" s="98"/>
      <c r="K237" s="117"/>
      <c r="L237" s="102"/>
      <c r="M237" s="104"/>
      <c r="N237" s="105"/>
      <c r="O237" s="107"/>
      <c r="P237" s="72">
        <v>45877</v>
      </c>
      <c r="Q237" s="72">
        <v>45880</v>
      </c>
      <c r="R237" s="72">
        <v>45881</v>
      </c>
      <c r="S237" s="72">
        <v>45889</v>
      </c>
      <c r="T237" s="72">
        <v>45890</v>
      </c>
      <c r="U237" s="72">
        <v>45951</v>
      </c>
      <c r="V237" s="72">
        <v>45957</v>
      </c>
      <c r="W237" s="72">
        <v>45967</v>
      </c>
      <c r="X237" s="72">
        <v>45968</v>
      </c>
      <c r="Y237" s="72">
        <v>45978</v>
      </c>
      <c r="Z237" s="72" t="s">
        <v>590</v>
      </c>
      <c r="AA237" s="72" t="s">
        <v>577</v>
      </c>
      <c r="AB237" s="72" t="s">
        <v>576</v>
      </c>
      <c r="AC237" s="72" t="s">
        <v>595</v>
      </c>
      <c r="AD237" s="72" t="s">
        <v>643</v>
      </c>
      <c r="AE237" s="72" t="s">
        <v>646</v>
      </c>
      <c r="AF237" s="72" t="s">
        <v>704</v>
      </c>
      <c r="AG237" s="72" t="s">
        <v>682</v>
      </c>
      <c r="AH237" s="72" t="s">
        <v>773</v>
      </c>
      <c r="AI237" s="72" t="s">
        <v>776</v>
      </c>
      <c r="AJ237" s="72" t="s">
        <v>783</v>
      </c>
      <c r="AK237" s="72"/>
      <c r="AL237" s="72"/>
      <c r="AM237" s="72"/>
      <c r="AN237" s="72"/>
      <c r="AO237" s="72"/>
      <c r="AP237" s="72"/>
      <c r="AQ237" s="72"/>
      <c r="AR237" s="72"/>
      <c r="AS237" s="72"/>
      <c r="AT237" s="72"/>
      <c r="AU237" s="72"/>
      <c r="AV237" s="72"/>
      <c r="AW237" s="72"/>
      <c r="AX237" s="72"/>
      <c r="AY237" s="72"/>
      <c r="AZ237" s="72"/>
      <c r="BA237" s="72"/>
      <c r="BB237" s="72"/>
      <c r="BC237" s="72"/>
      <c r="BD237" s="72"/>
      <c r="BE237" s="72"/>
      <c r="BF237" s="72"/>
      <c r="BG237" s="72"/>
      <c r="BH237" s="72"/>
      <c r="BI237" s="72"/>
      <c r="BJ237" s="72"/>
      <c r="BK237" s="72"/>
      <c r="BL237" s="72"/>
      <c r="BM237" s="72"/>
      <c r="BN237" s="72"/>
      <c r="BO237" s="72"/>
      <c r="BP237" s="72"/>
      <c r="BQ237" s="72"/>
      <c r="BR237" s="72"/>
      <c r="BS237" s="72"/>
      <c r="BT237" s="72"/>
      <c r="BU237" s="72"/>
      <c r="BV237" s="72"/>
      <c r="BW237" s="72"/>
    </row>
    <row r="238" spans="1:75" ht="14.25" customHeight="1" x14ac:dyDescent="0.15">
      <c r="A238" s="74"/>
      <c r="B238" s="118" t="s">
        <v>277</v>
      </c>
      <c r="C238" s="118">
        <v>43691</v>
      </c>
      <c r="D238" s="120"/>
      <c r="E238" s="95">
        <f ca="1">IF(DATEDIF(C238,M$2,"m")&lt;1,"",IF(C238=0,"",IF(EDATE(C238,12)&lt;IF($D238&gt;0,$D238-1,M$2),EDATE(C238,DATEDIF(C238,IF($D238&gt;0,$D238-1,M$2+1),"y")*12),EDATE(C238,DATEDIF(C238,IF($D238&gt;0,$D238-1,M$2+1),"m")))))</f>
        <v>45883</v>
      </c>
      <c r="F238" s="93">
        <f ca="1">IF(E238="",0,IF(EDATE(C238,12)&lt;=E238,15+IF((YEAR(E238)-YEAR($C238))&gt;20,10,INT((YEAR(E238)-YEAR($C238)-1)/2)),0))</f>
        <v>17</v>
      </c>
      <c r="G238" s="112">
        <f ca="1">IF(E238="",0,IF(E238&gt;=EDATE(C238,12),IF(E238&lt;EDATE(C238,24),IF(C238&lt;SET!$J$20,0,MIN(DATEDIF(C238,E238,"m"),11)),0),IF(D238&gt;C238,IF(E238&lt;=EDATE(C238,12),MIN(DATEDIF(C238,D238+1,"m"),11),0),MIN(DATEDIF(C238,E238,"m"),11))))</f>
        <v>0</v>
      </c>
      <c r="H238" s="114">
        <v>3</v>
      </c>
      <c r="I238" s="99">
        <f>COUNTIF(P238:BW238,SET!$C$15)*SET!$C$16+COUNTIF(P238:BW238,SET!$D$15)*SET!$D$16+COUNTIF(P238:BW238,SET!E$15)*SET!$E$16+COUNTIF(P238:BW238,SET!$F$15)*SET!$F$16+COUNTIF(P238:BW238,SET!$G$15)*SET!$G$16+COUNTIF(P238:BW238,SET!$H$15)*SET!$H$16+COUNTIF(P238:BW238,SET!$I$15)*SET!$I$16+COUNTIF(P238:BW238,)*SET!$K$16+COUNTIF(P238:BW238,SET!$M$15)*SET!$M$16</f>
        <v>14</v>
      </c>
      <c r="J238" s="97">
        <f ca="1">F238+G238+H238-I238</f>
        <v>6</v>
      </c>
      <c r="K238" s="116">
        <f ca="1">IF(E238="","",IF(AND(D238&gt;C238,EDATE(IF(EDATE(C238,12)&lt;D238,C238,E238),12)&gt;D238),"퇴직정산",IF((E238-C238)&gt;=365,EDATE(E238,12),EDATE(C238,24))))</f>
        <v>46248</v>
      </c>
      <c r="L238" s="101">
        <f ca="1">IF(K238="퇴직정산",J238,IF((M$2-C238)&lt;365,"미확정",IF(M238="유예","유예",J238-M238)))</f>
        <v>6</v>
      </c>
      <c r="M238" s="103">
        <f ca="1">IF(C238=0,0,IF(K238="퇴직정산",0,IF(J238&lt;=0,0,IF(EDATE(C238,3)&gt;M$2,"유예",IF(SET!$J$3="없음",0,IF(SET!$J$3="전부",IF(E238&gt;=DATE(YEAR(SET!$I$11),MONTH(SET!$J$11),DAY(SET!$L$11)),MAX(0,F238-IF(I238&lt;(G238+H238),0,(I238-(G238+H238)))),0),IF(E238&gt;=DATE(YEAR(SET!$I$11),MONTH(SET!$J$11),DAY(SET!$L$11)),MAX(0,MIN(F238,SET!$L$3)-IF(I238&lt;(G238+H238),0,(I238-(G238+H238)))),0)))))))</f>
        <v>0</v>
      </c>
      <c r="N238" s="105" t="str">
        <f ca="1">IF(D238=0,IF(M238&gt;0,IF((E238-C238)&gt;=365,EDATE(E238,6),EDATE(K238,-6)),""),"")</f>
        <v/>
      </c>
      <c r="O238" s="106" t="str">
        <f ca="1">IF(D238=0,IF(M238&gt;0,IF((E238-C238)&gt;=365,EDATE(E238,10),EDATE(K238,-2)),""),"")</f>
        <v/>
      </c>
      <c r="P238" s="23" t="s">
        <v>24</v>
      </c>
      <c r="Q238" s="23" t="s">
        <v>24</v>
      </c>
      <c r="R238" s="23" t="s">
        <v>24</v>
      </c>
      <c r="S238" s="23" t="s">
        <v>25</v>
      </c>
      <c r="T238" s="23" t="s">
        <v>24</v>
      </c>
      <c r="U238" s="23" t="s">
        <v>25</v>
      </c>
      <c r="V238" s="23" t="s">
        <v>24</v>
      </c>
      <c r="W238" s="23" t="s">
        <v>24</v>
      </c>
      <c r="X238" s="23" t="s">
        <v>24</v>
      </c>
      <c r="Y238" s="23" t="s">
        <v>24</v>
      </c>
      <c r="Z238" s="23" t="s">
        <v>25</v>
      </c>
      <c r="AA238" s="23" t="s">
        <v>24</v>
      </c>
      <c r="AB238" s="23" t="s">
        <v>24</v>
      </c>
      <c r="AC238" s="23" t="s">
        <v>24</v>
      </c>
      <c r="AD238" s="23" t="s">
        <v>25</v>
      </c>
      <c r="AE238" s="23" t="s">
        <v>25</v>
      </c>
      <c r="AF238" s="23" t="s">
        <v>25</v>
      </c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/>
      <c r="AZ238" s="23"/>
      <c r="BA238" s="23"/>
      <c r="BB238" s="23"/>
      <c r="BC238" s="23"/>
      <c r="BD238" s="23"/>
      <c r="BE238" s="23"/>
      <c r="BF238" s="23"/>
      <c r="BG238" s="23"/>
      <c r="BH238" s="23"/>
      <c r="BI238" s="23"/>
      <c r="BJ238" s="23"/>
      <c r="BK238" s="23"/>
      <c r="BL238" s="23"/>
      <c r="BM238" s="23"/>
      <c r="BN238" s="23"/>
      <c r="BO238" s="23"/>
      <c r="BP238" s="23"/>
      <c r="BQ238" s="23"/>
      <c r="BR238" s="23"/>
      <c r="BS238" s="23"/>
      <c r="BT238" s="23"/>
      <c r="BU238" s="23"/>
      <c r="BV238" s="23"/>
      <c r="BW238" s="23"/>
    </row>
    <row r="239" spans="1:75" ht="14.25" customHeight="1" thickBot="1" x14ac:dyDescent="0.2">
      <c r="A239" s="74"/>
      <c r="B239" s="119"/>
      <c r="C239" s="119"/>
      <c r="D239" s="121"/>
      <c r="E239" s="96"/>
      <c r="F239" s="94"/>
      <c r="G239" s="113"/>
      <c r="H239" s="115"/>
      <c r="I239" s="99"/>
      <c r="J239" s="98"/>
      <c r="K239" s="117"/>
      <c r="L239" s="102"/>
      <c r="M239" s="104"/>
      <c r="N239" s="105"/>
      <c r="O239" s="107"/>
      <c r="P239" s="72">
        <v>45873</v>
      </c>
      <c r="Q239" s="72">
        <v>45874</v>
      </c>
      <c r="R239" s="72">
        <v>45875</v>
      </c>
      <c r="S239" s="72">
        <v>45898</v>
      </c>
      <c r="T239" s="72">
        <v>45919</v>
      </c>
      <c r="U239" s="72">
        <v>45972</v>
      </c>
      <c r="V239" s="72">
        <v>45973</v>
      </c>
      <c r="W239" s="72">
        <v>45974</v>
      </c>
      <c r="X239" s="72">
        <v>45981</v>
      </c>
      <c r="Y239" s="72" t="s">
        <v>574</v>
      </c>
      <c r="Z239" s="72" t="s">
        <v>575</v>
      </c>
      <c r="AA239" s="72" t="s">
        <v>571</v>
      </c>
      <c r="AB239" s="72" t="s">
        <v>647</v>
      </c>
      <c r="AC239" s="72" t="s">
        <v>648</v>
      </c>
      <c r="AD239" s="72" t="s">
        <v>707</v>
      </c>
      <c r="AE239" s="72" t="s">
        <v>699</v>
      </c>
      <c r="AF239" s="72" t="s">
        <v>784</v>
      </c>
      <c r="AG239" s="72"/>
      <c r="AH239" s="72"/>
      <c r="AI239" s="72"/>
      <c r="AJ239" s="72"/>
      <c r="AK239" s="72"/>
      <c r="AL239" s="72"/>
      <c r="AM239" s="72"/>
      <c r="AN239" s="72"/>
      <c r="AO239" s="72"/>
      <c r="AP239" s="72"/>
      <c r="AQ239" s="72"/>
      <c r="AR239" s="72"/>
      <c r="AS239" s="72"/>
      <c r="AT239" s="72"/>
      <c r="AU239" s="72"/>
      <c r="AV239" s="72"/>
      <c r="AW239" s="72"/>
      <c r="AX239" s="72"/>
      <c r="AY239" s="72"/>
      <c r="AZ239" s="72"/>
      <c r="BA239" s="72"/>
      <c r="BB239" s="72"/>
      <c r="BC239" s="72"/>
      <c r="BD239" s="72"/>
      <c r="BE239" s="72"/>
      <c r="BF239" s="72"/>
      <c r="BG239" s="72"/>
      <c r="BH239" s="72"/>
      <c r="BI239" s="72"/>
      <c r="BJ239" s="72"/>
      <c r="BK239" s="72"/>
      <c r="BL239" s="72"/>
      <c r="BM239" s="72"/>
      <c r="BN239" s="72"/>
      <c r="BO239" s="72"/>
      <c r="BP239" s="72"/>
      <c r="BQ239" s="72"/>
      <c r="BR239" s="72"/>
      <c r="BS239" s="72"/>
      <c r="BT239" s="72"/>
      <c r="BU239" s="72"/>
      <c r="BV239" s="72"/>
      <c r="BW239" s="72"/>
    </row>
    <row r="240" spans="1:75" ht="14.25" customHeight="1" x14ac:dyDescent="0.15">
      <c r="A240" s="74"/>
      <c r="B240" s="118" t="s">
        <v>314</v>
      </c>
      <c r="C240" s="118">
        <v>44643</v>
      </c>
      <c r="D240" s="120"/>
      <c r="E240" s="95">
        <f ca="1">IF(DATEDIF(C240,M$2,"m")&lt;1,"",IF(C240=0,"",IF(EDATE(C240,12)&lt;IF($D240&gt;0,$D240-1,M$2),EDATE(C240,DATEDIF(C240,IF($D240&gt;0,$D240-1,M$2+1),"y")*12),EDATE(C240,DATEDIF(C240,IF($D240&gt;0,$D240-1,M$2+1),"m")))))</f>
        <v>46104</v>
      </c>
      <c r="F240" s="93">
        <f ca="1">IF(E240="",0,IF(EDATE(C240,12)&lt;=E240,15+IF((YEAR(E240)-YEAR($C240))&gt;20,10,INT((YEAR(E240)-YEAR($C240)-1)/2)),0))</f>
        <v>16</v>
      </c>
      <c r="G240" s="112">
        <f ca="1">IF(E240="",0,IF(E240&gt;=EDATE(C240,12),IF(E240&lt;EDATE(C240,24),IF(C240&lt;SET!$J$20,0,MIN(DATEDIF(C240,E240,"m"),11)),0),IF(D240&gt;C240,IF(E240&lt;=EDATE(C240,12),MIN(DATEDIF(C240,D240+1,"m"),11),0),MIN(DATEDIF(C240,E240,"m"),11))))</f>
        <v>0</v>
      </c>
      <c r="H240" s="114">
        <v>1</v>
      </c>
      <c r="I240" s="99">
        <f>COUNTIF(P240:BW240,SET!$C$15)*SET!$C$16+COUNTIF(P240:BW240,SET!$D$15)*SET!$D$16+COUNTIF(P240:BW240,SET!E$15)*SET!$E$16+COUNTIF(P240:BW240,SET!$F$15)*SET!$F$16+COUNTIF(P240:BW240,SET!$G$15)*SET!$G$16+COUNTIF(P240:BW240,SET!$H$15)*SET!$H$16+COUNTIF(P240:BW240,SET!$I$15)*SET!$I$16+COUNTIF(P240:BW240,)*SET!$K$16+COUNTIF(P240:BW240,SET!$M$15)*SET!$M$16</f>
        <v>3</v>
      </c>
      <c r="J240" s="97">
        <f ca="1">F240+G240+H240-I240</f>
        <v>14</v>
      </c>
      <c r="K240" s="116">
        <f ca="1">IF(E240="","",IF(AND(D240&gt;C240,EDATE(IF(EDATE(C240,12)&lt;D240,C240,E240),12)&gt;D240),"퇴직정산",IF((E240-C240)&gt;=365,EDATE(E240,12),EDATE(C240,24))))</f>
        <v>46469</v>
      </c>
      <c r="L240" s="101">
        <f ca="1">IF(K240="퇴직정산",J240,IF((M$2-C240)&lt;365,"미확정",IF(M240="유예","유예",J240-M240)))</f>
        <v>9</v>
      </c>
      <c r="M240" s="103">
        <f ca="1">IF(C240=0,0,IF(K240="퇴직정산",0,IF(J240&lt;=0,0,IF(EDATE(C240,3)&gt;M$2,"유예",IF(SET!$J$3="없음",0,IF(SET!$J$3="전부",IF(E240&gt;=DATE(YEAR(SET!$I$11),MONTH(SET!$J$11),DAY(SET!$L$11)),MAX(0,F240-IF(I240&lt;(G240+H240),0,(I240-(G240+H240)))),0),IF(E240&gt;=DATE(YEAR(SET!$I$11),MONTH(SET!$J$11),DAY(SET!$L$11)),MAX(0,MIN(F240,SET!$L$3)-IF(I240&lt;(G240+H240),0,(I240-(G240+H240)))),0)))))))</f>
        <v>5</v>
      </c>
      <c r="N240" s="105">
        <f ca="1">IF(D240=0,IF(M240&gt;0,IF((E240-C240)&gt;=365,EDATE(E240,6),EDATE(K240,-6)),""),"")</f>
        <v>46288</v>
      </c>
      <c r="O240" s="106">
        <f ca="1">IF(D240=0,IF(M240&gt;0,IF((E240-C240)&gt;=365,EDATE(E240,10),EDATE(K240,-2)),""),"")</f>
        <v>46410</v>
      </c>
      <c r="P240" s="23" t="s">
        <v>24</v>
      </c>
      <c r="Q240" s="23" t="s">
        <v>24</v>
      </c>
      <c r="R240" s="23" t="s">
        <v>24</v>
      </c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  <c r="AZ240" s="23"/>
      <c r="BA240" s="23"/>
      <c r="BB240" s="23"/>
      <c r="BC240" s="23"/>
      <c r="BD240" s="23"/>
      <c r="BE240" s="23"/>
      <c r="BF240" s="23"/>
      <c r="BG240" s="23"/>
      <c r="BH240" s="23"/>
      <c r="BI240" s="23"/>
      <c r="BJ240" s="23"/>
      <c r="BK240" s="23"/>
      <c r="BL240" s="23"/>
      <c r="BM240" s="23"/>
      <c r="BN240" s="23"/>
      <c r="BO240" s="23"/>
      <c r="BP240" s="23"/>
      <c r="BQ240" s="23"/>
      <c r="BR240" s="23"/>
      <c r="BS240" s="23"/>
      <c r="BT240" s="23"/>
      <c r="BU240" s="23"/>
      <c r="BV240" s="23"/>
      <c r="BW240" s="23"/>
    </row>
    <row r="241" spans="1:75" ht="14.25" customHeight="1" thickBot="1" x14ac:dyDescent="0.2">
      <c r="A241" s="74"/>
      <c r="B241" s="119"/>
      <c r="C241" s="119"/>
      <c r="D241" s="121"/>
      <c r="E241" s="96"/>
      <c r="F241" s="94"/>
      <c r="G241" s="113"/>
      <c r="H241" s="115"/>
      <c r="I241" s="99"/>
      <c r="J241" s="98"/>
      <c r="K241" s="117"/>
      <c r="L241" s="102"/>
      <c r="M241" s="104"/>
      <c r="N241" s="105"/>
      <c r="O241" s="107"/>
      <c r="P241" s="72" t="s">
        <v>688</v>
      </c>
      <c r="Q241" s="72" t="s">
        <v>697</v>
      </c>
      <c r="R241" s="72" t="s">
        <v>787</v>
      </c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  <c r="AP241" s="72"/>
      <c r="AQ241" s="72"/>
      <c r="AR241" s="72"/>
      <c r="AS241" s="72"/>
      <c r="AT241" s="72"/>
      <c r="AU241" s="72"/>
      <c r="AV241" s="72"/>
      <c r="AW241" s="72"/>
      <c r="AX241" s="72"/>
      <c r="AY241" s="72"/>
      <c r="AZ241" s="72"/>
      <c r="BA241" s="72"/>
      <c r="BB241" s="72"/>
      <c r="BC241" s="72"/>
      <c r="BD241" s="72"/>
      <c r="BE241" s="72"/>
      <c r="BF241" s="72"/>
      <c r="BG241" s="72"/>
      <c r="BH241" s="72"/>
      <c r="BI241" s="72"/>
      <c r="BJ241" s="72"/>
      <c r="BK241" s="72"/>
      <c r="BL241" s="72"/>
      <c r="BM241" s="72"/>
      <c r="BN241" s="72"/>
      <c r="BO241" s="72"/>
      <c r="BP241" s="72"/>
      <c r="BQ241" s="72"/>
      <c r="BR241" s="72"/>
      <c r="BS241" s="72"/>
      <c r="BT241" s="72"/>
      <c r="BU241" s="72"/>
      <c r="BV241" s="72"/>
      <c r="BW241" s="72"/>
    </row>
    <row r="242" spans="1:75" ht="14.25" customHeight="1" x14ac:dyDescent="0.15">
      <c r="A242" s="77" t="s">
        <v>40</v>
      </c>
      <c r="B242" s="108" t="s">
        <v>55</v>
      </c>
      <c r="C242" s="108">
        <v>43381</v>
      </c>
      <c r="D242" s="110"/>
      <c r="E242" s="95">
        <f ca="1">IF(DATEDIF(C242,M$2,"m")&lt;1,"",IF(C242=0,"",IF(EDATE(C242,12)&lt;IF($D242&gt;0,$D242-1,M$2),EDATE(C242,DATEDIF(C242,IF($D242&gt;0,$D242-1,M$2+1),"y")*12),EDATE(C242,DATEDIF(C242,IF($D242&gt;0,$D242-1,M$2+1),"m")))))</f>
        <v>45938</v>
      </c>
      <c r="F242" s="93">
        <f ca="1">IF(E242="",0,IF(EDATE(C242,12)&lt;=E242,15+IF((YEAR(E242)-YEAR($C242))&gt;20,10,INT((YEAR(E242)-YEAR($C242)-1)/2)),0))</f>
        <v>18</v>
      </c>
      <c r="G242" s="112">
        <f ca="1">IF(E242="",0,IF(E242&gt;=EDATE(C242,12),IF(E242&lt;EDATE(C242,24),IF(C242&lt;SET!$J$20,0,MIN(DATEDIF(C242,E242,"m"),11)),0),IF(D242&gt;C242,IF(E242&lt;=EDATE(C242,12),MIN(DATEDIF(C242,D242+1,"m"),11),0),MIN(DATEDIF(C242,E242,"m"),11))))</f>
        <v>0</v>
      </c>
      <c r="H242" s="114">
        <v>4</v>
      </c>
      <c r="I242" s="99">
        <f>COUNTIF(P242:BW242,SET!$C$15)*SET!$C$16+COUNTIF(P242:BW242,SET!$D$15)*SET!$D$16+COUNTIF(P242:BW242,SET!E$15)*SET!$E$16+COUNTIF(P242:BW242,SET!$F$15)*SET!$F$16+COUNTIF(P242:BW242,SET!$G$15)*SET!$G$16+COUNTIF(P242:BW242,SET!$H$15)*SET!$H$16+COUNTIF(P242:BW242,SET!$I$15)*SET!$I$16+COUNTIF(P242:BW242,)*SET!$K$16+COUNTIF(P242:BW242,SET!$M$15)*SET!$M$16</f>
        <v>8.5</v>
      </c>
      <c r="J242" s="97">
        <f ca="1">F242+G242+H242-I242</f>
        <v>13.5</v>
      </c>
      <c r="K242" s="100">
        <f ca="1">IF(E242="","",IF(AND(D242&gt;C242,EDATE(IF(EDATE(C242,12)&lt;D242,C242,E242),12)&gt;D242),"퇴직정산",IF((E242-C242)&gt;=365,EDATE(E242,12),EDATE(C242,24))))</f>
        <v>46303</v>
      </c>
      <c r="L242" s="101">
        <f ca="1">IF(K242="퇴직정산",J242,IF((M$2-C242)&lt;365,"미확정",IF(M242="유예","유예",J242-M242)))</f>
        <v>11</v>
      </c>
      <c r="M242" s="103">
        <f ca="1">IF(C242=0,0,IF(K242="퇴직정산",0,IF(J242&lt;=0,0,IF(EDATE(C242,3)&gt;M$2,"유예",IF(SET!$J$3="없음",0,IF(SET!$J$3="전부",IF(E242&gt;=DATE(YEAR(SET!$I$11),MONTH(SET!$J$11),DAY(SET!$L$11)),MAX(0,F242-IF(I242&lt;(G242+H242),0,(I242-(G242+H242)))),0),IF(E242&gt;=DATE(YEAR(SET!$I$11),MONTH(SET!$J$11),DAY(SET!$L$11)),MAX(0,MIN(F242,SET!$L$3)-IF(I242&lt;(G242+H242),0,(I242-(G242+H242)))),0)))))))</f>
        <v>2.5</v>
      </c>
      <c r="N242" s="105">
        <f ca="1">IF(D242=0,IF(M242&gt;0,IF((E242-C242)&gt;=365,EDATE(E242,6),EDATE(K242,-6)),""),"")</f>
        <v>46120</v>
      </c>
      <c r="O242" s="106">
        <f ca="1">IF(D242=0,IF(M242&gt;0,IF((E242-C242)&gt;=365,EDATE(E242,10),EDATE(K242,-2)),""),"")</f>
        <v>46242</v>
      </c>
      <c r="P242" s="23" t="s">
        <v>24</v>
      </c>
      <c r="Q242" s="23" t="s">
        <v>24</v>
      </c>
      <c r="R242" s="23" t="s">
        <v>24</v>
      </c>
      <c r="S242" s="23" t="s">
        <v>24</v>
      </c>
      <c r="T242" s="23" t="s">
        <v>25</v>
      </c>
      <c r="U242" s="23" t="s">
        <v>25</v>
      </c>
      <c r="V242" s="23" t="s">
        <v>24</v>
      </c>
      <c r="W242" s="23" t="s">
        <v>24</v>
      </c>
      <c r="X242" s="23" t="s">
        <v>24</v>
      </c>
      <c r="Y242" s="23" t="s">
        <v>25</v>
      </c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  <c r="BA242" s="23"/>
      <c r="BB242" s="23"/>
      <c r="BC242" s="23"/>
      <c r="BD242" s="23"/>
      <c r="BE242" s="23"/>
      <c r="BF242" s="23"/>
      <c r="BG242" s="23"/>
      <c r="BH242" s="23"/>
      <c r="BI242" s="23"/>
      <c r="BJ242" s="23"/>
      <c r="BK242" s="23"/>
      <c r="BL242" s="23"/>
      <c r="BM242" s="23"/>
      <c r="BN242" s="23"/>
      <c r="BO242" s="23"/>
      <c r="BP242" s="23"/>
      <c r="BQ242" s="23"/>
      <c r="BR242" s="23"/>
      <c r="BS242" s="23"/>
      <c r="BT242" s="23"/>
      <c r="BU242" s="23"/>
      <c r="BV242" s="23"/>
      <c r="BW242" s="23"/>
    </row>
    <row r="243" spans="1:75" ht="14.25" customHeight="1" thickBot="1" x14ac:dyDescent="0.2">
      <c r="A243" s="74"/>
      <c r="B243" s="109"/>
      <c r="C243" s="109"/>
      <c r="D243" s="111"/>
      <c r="E243" s="96"/>
      <c r="F243" s="94"/>
      <c r="G243" s="113"/>
      <c r="H243" s="115"/>
      <c r="I243" s="99"/>
      <c r="J243" s="98"/>
      <c r="K243" s="100"/>
      <c r="L243" s="102"/>
      <c r="M243" s="104"/>
      <c r="N243" s="105"/>
      <c r="O243" s="107"/>
      <c r="P243" s="72">
        <v>45915</v>
      </c>
      <c r="Q243" s="72">
        <v>45961</v>
      </c>
      <c r="R243" s="72">
        <v>45979</v>
      </c>
      <c r="S243" s="72">
        <v>45987</v>
      </c>
      <c r="T243" s="72" t="s">
        <v>592</v>
      </c>
      <c r="U243" s="72" t="s">
        <v>574</v>
      </c>
      <c r="V243" s="72" t="s">
        <v>572</v>
      </c>
      <c r="W243" s="72" t="s">
        <v>604</v>
      </c>
      <c r="X243" s="72" t="s">
        <v>646</v>
      </c>
      <c r="Y243" s="72" t="s">
        <v>780</v>
      </c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  <c r="AP243" s="72"/>
      <c r="AQ243" s="72"/>
      <c r="AR243" s="72"/>
      <c r="AS243" s="72"/>
      <c r="AT243" s="72"/>
      <c r="AU243" s="72"/>
      <c r="AV243" s="72"/>
      <c r="AW243" s="72"/>
      <c r="AX243" s="72"/>
      <c r="AY243" s="72"/>
      <c r="AZ243" s="72"/>
      <c r="BA243" s="72"/>
      <c r="BB243" s="72"/>
      <c r="BC243" s="72"/>
      <c r="BD243" s="72"/>
      <c r="BE243" s="72"/>
      <c r="BF243" s="72"/>
      <c r="BG243" s="72"/>
      <c r="BH243" s="72"/>
      <c r="BI243" s="72"/>
      <c r="BJ243" s="72"/>
      <c r="BK243" s="72"/>
      <c r="BL243" s="72"/>
      <c r="BM243" s="72"/>
      <c r="BN243" s="72"/>
      <c r="BO243" s="72"/>
      <c r="BP243" s="72"/>
      <c r="BQ243" s="72"/>
      <c r="BR243" s="72"/>
      <c r="BS243" s="72"/>
      <c r="BT243" s="72"/>
      <c r="BU243" s="72"/>
      <c r="BV243" s="72"/>
      <c r="BW243" s="72"/>
    </row>
    <row r="244" spans="1:75" ht="14.25" customHeight="1" x14ac:dyDescent="0.15">
      <c r="A244" s="74"/>
      <c r="B244" s="108" t="s">
        <v>42</v>
      </c>
      <c r="C244" s="108">
        <v>44866</v>
      </c>
      <c r="D244" s="110"/>
      <c r="E244" s="95">
        <f ca="1">IF(DATEDIF(C244,M$2,"m")&lt;1,"",IF(C244=0,"",IF(EDATE(C244,12)&lt;IF($D244&gt;0,$D244-1,M$2),EDATE(C244,DATEDIF(C244,IF($D244&gt;0,$D244-1,M$2+1),"y")*12),EDATE(C244,DATEDIF(C244,IF($D244&gt;0,$D244-1,M$2+1),"m")))))</f>
        <v>45962</v>
      </c>
      <c r="F244" s="93">
        <f ca="1">IF(E244="",0,IF(EDATE(C244,12)&lt;=E244,15+IF((YEAR(E244)-YEAR($C244))&gt;20,10,INT((YEAR(E244)-YEAR($C244)-1)/2)),0))</f>
        <v>16</v>
      </c>
      <c r="G244" s="112">
        <f ca="1">IF(E244="",0,IF(E244&gt;=EDATE(C244,12),IF(E244&lt;EDATE(C244,24),IF(C244&lt;SET!$J$20,0,MIN(DATEDIF(C244,E244,"m"),11)),0),IF(D244&gt;C244,IF(E244&lt;=EDATE(C244,12),MIN(DATEDIF(C244,D244+1,"m"),11),0),MIN(DATEDIF(C244,E244,"m"),11))))</f>
        <v>0</v>
      </c>
      <c r="H244" s="114">
        <v>-0.5</v>
      </c>
      <c r="I244" s="99">
        <f>COUNTIF(P244:BW244,SET!$C$15)*SET!$C$16+COUNTIF(P244:BW244,SET!$D$15)*SET!$D$16+COUNTIF(P244:BW244,SET!E$15)*SET!$E$16+COUNTIF(P244:BW244,SET!$F$15)*SET!$F$16+COUNTIF(P244:BW244,SET!$G$15)*SET!$G$16+COUNTIF(P244:BW244,SET!$H$15)*SET!$H$16+COUNTIF(P244:BW244,SET!$I$15)*SET!$I$16+COUNTIF(P244:BW244,)*SET!$K$16+COUNTIF(P244:BW244,SET!$M$15)*SET!$M$16</f>
        <v>5</v>
      </c>
      <c r="J244" s="97">
        <f ca="1">F244+G244+H244-I244</f>
        <v>10.5</v>
      </c>
      <c r="K244" s="100">
        <f ca="1">IF(E244="","",IF(AND(D244&gt;C244,EDATE(IF(EDATE(C244,12)&lt;D244,C244,E244),12)&gt;D244),"퇴직정산",IF((E244-C244)&gt;=365,EDATE(E244,12),EDATE(C244,24))))</f>
        <v>46327</v>
      </c>
      <c r="L244" s="101">
        <f ca="1">IF(K244="퇴직정산",J244,IF((M$2-C244)&lt;365,"미확정",IF(M244="유예","유예",J244-M244)))</f>
        <v>9</v>
      </c>
      <c r="M244" s="103">
        <f ca="1">IF(C244=0,0,IF(K244="퇴직정산",0,IF(J244&lt;=0,0,IF(EDATE(C244,3)&gt;M$2,"유예",IF(SET!$J$3="없음",0,IF(SET!$J$3="전부",IF(E244&gt;=DATE(YEAR(SET!$I$11),MONTH(SET!$J$11),DAY(SET!$L$11)),MAX(0,F244-IF(I244&lt;(G244+H244),0,(I244-(G244+H244)))),0),IF(E244&gt;=DATE(YEAR(SET!$I$11),MONTH(SET!$J$11),DAY(SET!$L$11)),MAX(0,MIN(F244,SET!$L$3)-IF(I244&lt;(G244+H244),0,(I244-(G244+H244)))),0)))))))</f>
        <v>1.5</v>
      </c>
      <c r="N244" s="105">
        <f ca="1">IF(D244=0,IF(M244&gt;0,IF((E244-C244)&gt;=365,EDATE(E244,6),EDATE(K244,-6)),""),"")</f>
        <v>46143</v>
      </c>
      <c r="O244" s="106">
        <f ca="1">IF(D244=0,IF(M244&gt;0,IF((E244-C244)&gt;=365,EDATE(E244,10),EDATE(K244,-2)),""),"")</f>
        <v>46266</v>
      </c>
      <c r="P244" s="23" t="s">
        <v>24</v>
      </c>
      <c r="Q244" s="23" t="s">
        <v>24</v>
      </c>
      <c r="R244" s="23" t="s">
        <v>24</v>
      </c>
      <c r="S244" s="23" t="s">
        <v>24</v>
      </c>
      <c r="T244" s="23" t="s">
        <v>24</v>
      </c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  <c r="AY244" s="23"/>
      <c r="AZ244" s="23"/>
      <c r="BA244" s="23"/>
      <c r="BB244" s="23"/>
      <c r="BC244" s="23"/>
      <c r="BD244" s="23"/>
      <c r="BE244" s="23"/>
      <c r="BF244" s="23"/>
      <c r="BG244" s="23"/>
      <c r="BH244" s="23"/>
      <c r="BI244" s="23"/>
      <c r="BJ244" s="23"/>
      <c r="BK244" s="23"/>
      <c r="BL244" s="23"/>
      <c r="BM244" s="23"/>
      <c r="BN244" s="23"/>
      <c r="BO244" s="23"/>
      <c r="BP244" s="23"/>
      <c r="BQ244" s="23"/>
      <c r="BR244" s="23"/>
      <c r="BS244" s="23"/>
      <c r="BT244" s="23"/>
      <c r="BU244" s="23"/>
      <c r="BV244" s="23"/>
      <c r="BW244" s="23"/>
    </row>
    <row r="245" spans="1:75" ht="14.25" customHeight="1" thickBot="1" x14ac:dyDescent="0.2">
      <c r="A245" s="74"/>
      <c r="B245" s="109"/>
      <c r="C245" s="109"/>
      <c r="D245" s="111"/>
      <c r="E245" s="96"/>
      <c r="F245" s="94"/>
      <c r="G245" s="113"/>
      <c r="H245" s="115"/>
      <c r="I245" s="99"/>
      <c r="J245" s="98"/>
      <c r="K245" s="100"/>
      <c r="L245" s="102"/>
      <c r="M245" s="104"/>
      <c r="N245" s="105"/>
      <c r="O245" s="107"/>
      <c r="P245" s="72" t="s">
        <v>572</v>
      </c>
      <c r="Q245" s="72" t="s">
        <v>634</v>
      </c>
      <c r="R245" s="72" t="s">
        <v>702</v>
      </c>
      <c r="S245" s="72" t="s">
        <v>771</v>
      </c>
      <c r="T245" s="72" t="s">
        <v>777</v>
      </c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  <c r="AP245" s="72"/>
      <c r="AQ245" s="72"/>
      <c r="AR245" s="72"/>
      <c r="AS245" s="72"/>
      <c r="AT245" s="72"/>
      <c r="AU245" s="72"/>
      <c r="AV245" s="72"/>
      <c r="AW245" s="72"/>
      <c r="AX245" s="72"/>
      <c r="AY245" s="72"/>
      <c r="AZ245" s="72"/>
      <c r="BA245" s="72"/>
      <c r="BB245" s="72"/>
      <c r="BC245" s="72"/>
      <c r="BD245" s="72"/>
      <c r="BE245" s="72"/>
      <c r="BF245" s="72"/>
      <c r="BG245" s="72"/>
      <c r="BH245" s="72"/>
      <c r="BI245" s="72"/>
      <c r="BJ245" s="72"/>
      <c r="BK245" s="72"/>
      <c r="BL245" s="72"/>
      <c r="BM245" s="72"/>
      <c r="BN245" s="72"/>
      <c r="BO245" s="72"/>
      <c r="BP245" s="72"/>
      <c r="BQ245" s="72"/>
      <c r="BR245" s="72"/>
      <c r="BS245" s="72"/>
      <c r="BT245" s="72"/>
      <c r="BU245" s="72"/>
      <c r="BV245" s="72"/>
      <c r="BW245" s="72"/>
    </row>
    <row r="246" spans="1:75" ht="14.25" customHeight="1" x14ac:dyDescent="0.15">
      <c r="A246" s="74"/>
      <c r="B246" s="108" t="s">
        <v>80</v>
      </c>
      <c r="C246" s="108">
        <v>43640</v>
      </c>
      <c r="D246" s="110"/>
      <c r="E246" s="95">
        <f ca="1">IF(DATEDIF(C246,M$2,"m")&lt;1,"",IF(C246=0,"",IF(EDATE(C246,12)&lt;IF($D246&gt;0,$D246-1,M$2),EDATE(C246,DATEDIF(C246,IF($D246&gt;0,$D246-1,M$2+1),"y")*12),EDATE(C246,DATEDIF(C246,IF($D246&gt;0,$D246-1,M$2+1),"m")))))</f>
        <v>45832</v>
      </c>
      <c r="F246" s="93">
        <f ca="1">IF(E246="",0,IF(EDATE(C246,12)&lt;=E246,15+IF((YEAR(E246)-YEAR($C246))&gt;20,10,INT((YEAR(E246)-YEAR($C246)-1)/2)),0))</f>
        <v>17</v>
      </c>
      <c r="G246" s="112">
        <f ca="1">IF(E246="",0,IF(E246&gt;=EDATE(C246,12),IF(E246&lt;EDATE(C246,24),IF(C246&lt;SET!$J$20,0,MIN(DATEDIF(C246,E246,"m"),11)),0),IF(D246&gt;C246,IF(E246&lt;=EDATE(C246,12),MIN(DATEDIF(C246,D246+1,"m"),11),0),MIN(DATEDIF(C246,E246,"m"),11))))</f>
        <v>0</v>
      </c>
      <c r="H246" s="114">
        <v>11</v>
      </c>
      <c r="I246" s="99">
        <f>COUNTIF(P246:BW246,SET!$C$15)*SET!$C$16+COUNTIF(P246:BW246,SET!$D$15)*SET!$D$16+COUNTIF(P246:BW246,SET!E$15)*SET!$E$16+COUNTIF(P246:BW246,SET!$F$15)*SET!$F$16+COUNTIF(P246:BW246,SET!$G$15)*SET!$G$16+COUNTIF(P246:BW246,SET!$H$15)*SET!$H$16+COUNTIF(P246:BW246,SET!$I$15)*SET!$I$16+COUNTIF(P246:BW246,)*SET!$K$16+COUNTIF(P246:BW246,SET!$M$15)*SET!$M$16</f>
        <v>18</v>
      </c>
      <c r="J246" s="97">
        <f ca="1">F246+G246+H246-I246</f>
        <v>10</v>
      </c>
      <c r="K246" s="100">
        <f ca="1">IF(E246="","",IF(AND(D246&gt;C246,EDATE(IF(EDATE(C246,12)&lt;D246,C246,E246),12)&gt;D246),"퇴직정산",IF((E246-C246)&gt;=365,EDATE(E246,12),EDATE(C246,24))))</f>
        <v>46197</v>
      </c>
      <c r="L246" s="101">
        <f ca="1">IF(K246="퇴직정산",J246,IF((M$2-C246)&lt;365,"미확정",IF(M246="유예","유예",J246-M246)))</f>
        <v>10</v>
      </c>
      <c r="M246" s="103">
        <f ca="1">IF(C246=0,0,IF(K246="퇴직정산",0,IF(J246&lt;=0,0,IF(EDATE(C246,3)&gt;M$2,"유예",IF(SET!$J$3="없음",0,IF(SET!$J$3="전부",IF(E246&gt;=DATE(YEAR(SET!$I$11),MONTH(SET!$J$11),DAY(SET!$L$11)),MAX(0,F246-IF(I246&lt;(G246+H246),0,(I246-(G246+H246)))),0),IF(E246&gt;=DATE(YEAR(SET!$I$11),MONTH(SET!$J$11),DAY(SET!$L$11)),MAX(0,MIN(F246,SET!$L$3)-IF(I246&lt;(G246+H246),0,(I246-(G246+H246)))),0)))))))</f>
        <v>0</v>
      </c>
      <c r="N246" s="105" t="str">
        <f ca="1">IF(D246=0,IF(M246&gt;0,IF((E246-C246)&gt;=365,EDATE(E246,6),EDATE(K246,-6)),""),"")</f>
        <v/>
      </c>
      <c r="O246" s="106" t="str">
        <f ca="1">IF(D246=0,IF(M246&gt;0,IF((E246-C246)&gt;=365,EDATE(E246,10),EDATE(K246,-2)),""),"")</f>
        <v/>
      </c>
      <c r="P246" s="23" t="s">
        <v>24</v>
      </c>
      <c r="Q246" s="23" t="s">
        <v>24</v>
      </c>
      <c r="R246" s="23" t="s">
        <v>24</v>
      </c>
      <c r="S246" s="23" t="s">
        <v>24</v>
      </c>
      <c r="T246" s="23" t="s">
        <v>25</v>
      </c>
      <c r="U246" s="23" t="s">
        <v>24</v>
      </c>
      <c r="V246" s="23" t="s">
        <v>24</v>
      </c>
      <c r="W246" s="23" t="s">
        <v>24</v>
      </c>
      <c r="X246" s="23" t="s">
        <v>24</v>
      </c>
      <c r="Y246" s="23" t="s">
        <v>24</v>
      </c>
      <c r="Z246" s="23" t="s">
        <v>51</v>
      </c>
      <c r="AA246" s="23" t="s">
        <v>24</v>
      </c>
      <c r="AB246" s="23" t="s">
        <v>24</v>
      </c>
      <c r="AC246" s="23" t="s">
        <v>24</v>
      </c>
      <c r="AD246" s="23" t="s">
        <v>25</v>
      </c>
      <c r="AE246" s="23" t="s">
        <v>25</v>
      </c>
      <c r="AF246" s="23" t="s">
        <v>24</v>
      </c>
      <c r="AG246" s="23" t="s">
        <v>24</v>
      </c>
      <c r="AH246" s="23" t="s">
        <v>24</v>
      </c>
      <c r="AI246" s="23" t="s">
        <v>25</v>
      </c>
      <c r="AJ246" s="23" t="s">
        <v>25</v>
      </c>
      <c r="AK246" s="23" t="s">
        <v>25</v>
      </c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  <c r="AY246" s="23"/>
      <c r="AZ246" s="23"/>
      <c r="BA246" s="23"/>
      <c r="BB246" s="23"/>
      <c r="BC246" s="23"/>
      <c r="BD246" s="23"/>
      <c r="BE246" s="23"/>
      <c r="BF246" s="23"/>
      <c r="BG246" s="23"/>
      <c r="BH246" s="23"/>
      <c r="BI246" s="23"/>
      <c r="BJ246" s="23"/>
      <c r="BK246" s="23"/>
      <c r="BL246" s="23"/>
      <c r="BM246" s="23"/>
      <c r="BN246" s="23"/>
      <c r="BO246" s="23"/>
      <c r="BP246" s="23"/>
      <c r="BQ246" s="23"/>
      <c r="BR246" s="23"/>
      <c r="BS246" s="23"/>
      <c r="BT246" s="23"/>
      <c r="BU246" s="23"/>
      <c r="BV246" s="23"/>
      <c r="BW246" s="23"/>
    </row>
    <row r="247" spans="1:75" ht="14.25" customHeight="1" thickBot="1" x14ac:dyDescent="0.2">
      <c r="A247" s="74"/>
      <c r="B247" s="109"/>
      <c r="C247" s="109"/>
      <c r="D247" s="111"/>
      <c r="E247" s="96"/>
      <c r="F247" s="94"/>
      <c r="G247" s="113"/>
      <c r="H247" s="115"/>
      <c r="I247" s="99"/>
      <c r="J247" s="98"/>
      <c r="K247" s="100"/>
      <c r="L247" s="102"/>
      <c r="M247" s="104"/>
      <c r="N247" s="105"/>
      <c r="O247" s="107"/>
      <c r="P247" s="72">
        <v>45827</v>
      </c>
      <c r="Q247" s="72">
        <v>45828</v>
      </c>
      <c r="R247" s="72">
        <v>45861</v>
      </c>
      <c r="S247" s="72">
        <v>45870</v>
      </c>
      <c r="T247" s="72">
        <v>45882</v>
      </c>
      <c r="U247" s="72">
        <v>45901</v>
      </c>
      <c r="V247" s="72">
        <v>45902</v>
      </c>
      <c r="W247" s="72">
        <v>45903</v>
      </c>
      <c r="X247" s="72">
        <v>45904</v>
      </c>
      <c r="Y247" s="72">
        <v>45905</v>
      </c>
      <c r="Z247" s="72" t="s">
        <v>505</v>
      </c>
      <c r="AA247" s="72">
        <v>45918</v>
      </c>
      <c r="AB247" s="72">
        <v>45919</v>
      </c>
      <c r="AC247" s="72">
        <v>45926</v>
      </c>
      <c r="AD247" s="72">
        <v>45973</v>
      </c>
      <c r="AE247" s="72" t="s">
        <v>574</v>
      </c>
      <c r="AF247" s="72" t="s">
        <v>626</v>
      </c>
      <c r="AG247" s="72" t="s">
        <v>680</v>
      </c>
      <c r="AH247" s="72" t="s">
        <v>684</v>
      </c>
      <c r="AI247" s="72" t="s">
        <v>698</v>
      </c>
      <c r="AJ247" s="72" t="s">
        <v>785</v>
      </c>
      <c r="AK247" s="72" t="s">
        <v>767</v>
      </c>
      <c r="AL247" s="72"/>
      <c r="AM247" s="72"/>
      <c r="AN247" s="72"/>
      <c r="AO247" s="72"/>
      <c r="AP247" s="72"/>
      <c r="AQ247" s="72"/>
      <c r="AR247" s="72"/>
      <c r="AS247" s="72"/>
      <c r="AT247" s="72"/>
      <c r="AU247" s="72"/>
      <c r="AV247" s="72"/>
      <c r="AW247" s="72"/>
      <c r="AX247" s="72"/>
      <c r="AY247" s="72"/>
      <c r="AZ247" s="72"/>
      <c r="BA247" s="72"/>
      <c r="BB247" s="72"/>
      <c r="BC247" s="72"/>
      <c r="BD247" s="72"/>
      <c r="BE247" s="72"/>
      <c r="BF247" s="72"/>
      <c r="BG247" s="72"/>
      <c r="BH247" s="72"/>
      <c r="BI247" s="72"/>
      <c r="BJ247" s="72"/>
      <c r="BK247" s="72"/>
      <c r="BL247" s="72"/>
      <c r="BM247" s="72"/>
      <c r="BN247" s="72"/>
      <c r="BO247" s="72"/>
      <c r="BP247" s="72"/>
      <c r="BQ247" s="72"/>
      <c r="BR247" s="72"/>
      <c r="BS247" s="72"/>
      <c r="BT247" s="72"/>
      <c r="BU247" s="72"/>
      <c r="BV247" s="72"/>
      <c r="BW247" s="72"/>
    </row>
    <row r="248" spans="1:75" ht="14.25" customHeight="1" x14ac:dyDescent="0.15">
      <c r="A248" s="74"/>
      <c r="B248" s="108" t="s">
        <v>88</v>
      </c>
      <c r="C248" s="108">
        <v>43759</v>
      </c>
      <c r="D248" s="110"/>
      <c r="E248" s="95">
        <f ca="1">IF(DATEDIF(C248,M$2,"m")&lt;1,"",IF(C248=0,"",IF(EDATE(C248,12)&lt;IF($D248&gt;0,$D248-1,M$2),EDATE(C248,DATEDIF(C248,IF($D248&gt;0,$D248-1,M$2+1),"y")*12),EDATE(C248,DATEDIF(C248,IF($D248&gt;0,$D248-1,M$2+1),"m")))))</f>
        <v>45951</v>
      </c>
      <c r="F248" s="93">
        <f ca="1">IF(E248="",0,IF(EDATE(C248,12)&lt;=E248,15+IF((YEAR(E248)-YEAR($C248))&gt;20,10,INT((YEAR(E248)-YEAR($C248)-1)/2)),0))</f>
        <v>17</v>
      </c>
      <c r="G248" s="112">
        <f ca="1">IF(E248="",0,IF(E248&gt;=EDATE(C248,12),IF(E248&lt;EDATE(C248,24),IF(C248&lt;SET!$J$20,0,MIN(DATEDIF(C248,E248,"m"),11)),0),IF(D248&gt;C248,IF(E248&lt;=EDATE(C248,12),MIN(DATEDIF(C248,D248+1,"m"),11),0),MIN(DATEDIF(C248,E248,"m"),11))))</f>
        <v>0</v>
      </c>
      <c r="H248" s="114">
        <v>3.5</v>
      </c>
      <c r="I248" s="99">
        <f>COUNTIF(P248:BW248,SET!$C$15)*SET!$C$16+COUNTIF(P248:BW248,SET!$D$15)*SET!$D$16+COUNTIF(P248:BW248,SET!E$15)*SET!$E$16+COUNTIF(P248:BW248,SET!$F$15)*SET!$F$16+COUNTIF(P248:BW248,SET!$G$15)*SET!$G$16+COUNTIF(P248:BW248,SET!$H$15)*SET!$H$16+COUNTIF(P248:BW248,SET!$I$15)*SET!$I$16+COUNTIF(P248:BW248,)*SET!$K$16+COUNTIF(P248:BW248,SET!$M$15)*SET!$M$16</f>
        <v>10.5</v>
      </c>
      <c r="J248" s="97">
        <f ca="1">F248+G248+H248-I248</f>
        <v>10</v>
      </c>
      <c r="K248" s="100">
        <f ca="1">IF(E248="","",IF(AND(D248&gt;C248,EDATE(IF(EDATE(C248,12)&lt;D248,C248,E248),12)&gt;D248),"퇴직정산",IF((E248-C248)&gt;=365,EDATE(E248,12),EDATE(C248,24))))</f>
        <v>46316</v>
      </c>
      <c r="L248" s="101">
        <f ca="1">IF(K248="퇴직정산",J248,IF((M$2-C248)&lt;365,"미확정",IF(M248="유예","유예",J248-M248)))</f>
        <v>10</v>
      </c>
      <c r="M248" s="103">
        <f ca="1">IF(C248=0,0,IF(K248="퇴직정산",0,IF(J248&lt;=0,0,IF(EDATE(C248,3)&gt;M$2,"유예",IF(SET!$J$3="없음",0,IF(SET!$J$3="전부",IF(E248&gt;=DATE(YEAR(SET!$I$11),MONTH(SET!$J$11),DAY(SET!$L$11)),MAX(0,F248-IF(I248&lt;(G248+H248),0,(I248-(G248+H248)))),0),IF(E248&gt;=DATE(YEAR(SET!$I$11),MONTH(SET!$J$11),DAY(SET!$L$11)),MAX(0,MIN(F248,SET!$L$3)-IF(I248&lt;(G248+H248),0,(I248-(G248+H248)))),0)))))))</f>
        <v>0</v>
      </c>
      <c r="N248" s="105" t="str">
        <f ca="1">IF(D248=0,IF(M248&gt;0,IF((E248-C248)&gt;=365,EDATE(E248,6),EDATE(K248,-6)),""),"")</f>
        <v/>
      </c>
      <c r="O248" s="106" t="str">
        <f ca="1">IF(D248=0,IF(M248&gt;0,IF((E248-C248)&gt;=365,EDATE(E248,10),EDATE(K248,-2)),""),"")</f>
        <v/>
      </c>
      <c r="P248" s="23" t="s">
        <v>51</v>
      </c>
      <c r="Q248" s="23" t="s">
        <v>24</v>
      </c>
      <c r="R248" s="23" t="s">
        <v>24</v>
      </c>
      <c r="S248" s="23" t="s">
        <v>24</v>
      </c>
      <c r="T248" s="23" t="s">
        <v>25</v>
      </c>
      <c r="U248" s="23" t="s">
        <v>24</v>
      </c>
      <c r="V248" s="23" t="s">
        <v>24</v>
      </c>
      <c r="W248" s="23" t="s">
        <v>24</v>
      </c>
      <c r="X248" s="23" t="s">
        <v>24</v>
      </c>
      <c r="Y248" s="23" t="s">
        <v>24</v>
      </c>
      <c r="Z248" s="23" t="s">
        <v>24</v>
      </c>
      <c r="AA248" s="23" t="s">
        <v>25</v>
      </c>
      <c r="AB248" s="23" t="s">
        <v>25</v>
      </c>
      <c r="AC248" s="23" t="s">
        <v>37</v>
      </c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3"/>
      <c r="BC248" s="23"/>
      <c r="BD248" s="23"/>
      <c r="BE248" s="23"/>
      <c r="BF248" s="23"/>
      <c r="BG248" s="23"/>
      <c r="BH248" s="23"/>
      <c r="BI248" s="23"/>
      <c r="BJ248" s="23"/>
      <c r="BK248" s="23"/>
      <c r="BL248" s="23"/>
      <c r="BM248" s="23"/>
      <c r="BN248" s="23"/>
      <c r="BO248" s="23"/>
      <c r="BP248" s="23"/>
      <c r="BQ248" s="23"/>
      <c r="BR248" s="23"/>
      <c r="BS248" s="23"/>
      <c r="BT248" s="23"/>
      <c r="BU248" s="23"/>
      <c r="BV248" s="23"/>
      <c r="BW248" s="23"/>
    </row>
    <row r="249" spans="1:75" ht="14.25" customHeight="1" thickBot="1" x14ac:dyDescent="0.2">
      <c r="A249" s="74"/>
      <c r="B249" s="109"/>
      <c r="C249" s="109"/>
      <c r="D249" s="111"/>
      <c r="E249" s="96"/>
      <c r="F249" s="94"/>
      <c r="G249" s="113"/>
      <c r="H249" s="115"/>
      <c r="I249" s="99"/>
      <c r="J249" s="98"/>
      <c r="K249" s="100"/>
      <c r="L249" s="102"/>
      <c r="M249" s="104"/>
      <c r="N249" s="105"/>
      <c r="O249" s="107"/>
      <c r="P249" s="72" t="s">
        <v>527</v>
      </c>
      <c r="Q249" s="72">
        <v>45964</v>
      </c>
      <c r="R249" s="72">
        <v>45964</v>
      </c>
      <c r="S249" s="72" t="s">
        <v>596</v>
      </c>
      <c r="T249" s="72" t="s">
        <v>645</v>
      </c>
      <c r="U249" s="72" t="s">
        <v>647</v>
      </c>
      <c r="V249" s="72" t="s">
        <v>648</v>
      </c>
      <c r="W249" s="72" t="s">
        <v>707</v>
      </c>
      <c r="X249" s="72" t="s">
        <v>687</v>
      </c>
      <c r="Y249" s="72" t="s">
        <v>696</v>
      </c>
      <c r="Z249" s="72" t="s">
        <v>778</v>
      </c>
      <c r="AA249" s="72" t="s">
        <v>769</v>
      </c>
      <c r="AB249" s="72" t="s">
        <v>788</v>
      </c>
      <c r="AC249" s="72" t="s">
        <v>795</v>
      </c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  <c r="AP249" s="72"/>
      <c r="AQ249" s="72"/>
      <c r="AR249" s="72"/>
      <c r="AS249" s="72"/>
      <c r="AT249" s="72"/>
      <c r="AU249" s="72"/>
      <c r="AV249" s="72"/>
      <c r="AW249" s="72"/>
      <c r="AX249" s="72"/>
      <c r="AY249" s="72"/>
      <c r="AZ249" s="72"/>
      <c r="BA249" s="72"/>
      <c r="BB249" s="72"/>
      <c r="BC249" s="72"/>
      <c r="BD249" s="72"/>
      <c r="BE249" s="72"/>
      <c r="BF249" s="72"/>
      <c r="BG249" s="72"/>
      <c r="BH249" s="72"/>
      <c r="BI249" s="72"/>
      <c r="BJ249" s="72"/>
      <c r="BK249" s="72"/>
      <c r="BL249" s="72"/>
      <c r="BM249" s="72"/>
      <c r="BN249" s="72"/>
      <c r="BO249" s="72"/>
      <c r="BP249" s="72"/>
      <c r="BQ249" s="72"/>
      <c r="BR249" s="72"/>
      <c r="BS249" s="72"/>
      <c r="BT249" s="72"/>
      <c r="BU249" s="72"/>
      <c r="BV249" s="72"/>
      <c r="BW249" s="72"/>
    </row>
    <row r="250" spans="1:75" ht="14.25" customHeight="1" x14ac:dyDescent="0.15">
      <c r="A250" s="74"/>
      <c r="B250" s="108" t="s">
        <v>146</v>
      </c>
      <c r="C250" s="108">
        <v>45355</v>
      </c>
      <c r="D250" s="110"/>
      <c r="E250" s="95">
        <f ca="1">IF(DATEDIF(C250,M$2,"m")&lt;1,"",IF(C250=0,"",IF(EDATE(C250,12)&lt;IF($D250&gt;0,$D250-1,M$2),EDATE(C250,DATEDIF(C250,IF($D250&gt;0,$D250-1,M$2+1),"y")*12),EDATE(C250,DATEDIF(C250,IF($D250&gt;0,$D250-1,M$2+1),"m")))))</f>
        <v>46085</v>
      </c>
      <c r="F250" s="93">
        <f ca="1">IF(E250="",0,IF(EDATE(C250,12)&lt;=E250,15+IF((YEAR(E250)-YEAR($C250))&gt;20,10,INT((YEAR(E250)-YEAR($C250)-1)/2)),0))</f>
        <v>15</v>
      </c>
      <c r="G250" s="112">
        <f ca="1">IF(E250="",0,IF(E250&gt;=EDATE(C250,12),IF(E250&lt;EDATE(C250,24),IF(C250&lt;SET!$J$20,0,MIN(DATEDIF(C250,E250,"m"),11)),0),IF(D250&gt;C250,IF(E250&lt;=EDATE(C250,12),MIN(DATEDIF(C250,D250+1,"m"),11),0),MIN(DATEDIF(C250,E250,"m"),11))))</f>
        <v>0</v>
      </c>
      <c r="H250" s="114">
        <v>1</v>
      </c>
      <c r="I250" s="99">
        <f>COUNTIF(P250:BW250,SET!$C$15)*SET!$C$16+COUNTIF(P250:BW250,SET!$D$15)*SET!$D$16+COUNTIF(P250:BW250,SET!E$15)*SET!$E$16+COUNTIF(P250:BW250,SET!$F$15)*SET!$F$16+COUNTIF(P250:BW250,SET!$G$15)*SET!$G$16+COUNTIF(P250:BW250,SET!$H$15)*SET!$H$16+COUNTIF(P250:BW250,SET!$I$15)*SET!$I$16+COUNTIF(P250:BW250,)*SET!$K$16+COUNTIF(P250:BW250,SET!$M$15)*SET!$M$16</f>
        <v>3</v>
      </c>
      <c r="J250" s="97">
        <f ca="1">F250+G250+H250-I250</f>
        <v>13</v>
      </c>
      <c r="K250" s="100">
        <f ca="1">IF(E250="","",IF(AND(D250&gt;C250,EDATE(IF(EDATE(C250,12)&lt;D250,C250,E250),12)&gt;D250),"퇴직정산",IF((E250-C250)&gt;=365,EDATE(E250,12),EDATE(C250,24))))</f>
        <v>46450</v>
      </c>
      <c r="L250" s="101">
        <f ca="1">IF(K250="퇴직정산",J250,IF((M$2-C250)&lt;365,"미확정",IF(M250="유예","유예",J250-M250)))</f>
        <v>8</v>
      </c>
      <c r="M250" s="103">
        <f ca="1">IF(C250=0,0,IF(K250="퇴직정산",0,IF(J250&lt;=0,0,IF(EDATE(C250,3)&gt;M$2,"유예",IF(SET!$J$3="없음",0,IF(SET!$J$3="전부",IF(E250&gt;=DATE(YEAR(SET!$I$11),MONTH(SET!$J$11),DAY(SET!$L$11)),MAX(0,F250-IF(I250&lt;(G250+H250),0,(I250-(G250+H250)))),0),IF(E250&gt;=DATE(YEAR(SET!$I$11),MONTH(SET!$J$11),DAY(SET!$L$11)),MAX(0,MIN(F250,SET!$L$3)-IF(I250&lt;(G250+H250),0,(I250-(G250+H250)))),0)))))))</f>
        <v>5</v>
      </c>
      <c r="N250" s="105">
        <f ca="1">IF(D250=0,IF(M250&gt;0,IF((E250-C250)&gt;=365,EDATE(E250,6),EDATE(K250,-6)),""),"")</f>
        <v>46269</v>
      </c>
      <c r="O250" s="106">
        <f ca="1">IF(D250=0,IF(M250&gt;0,IF((E250-C250)&gt;=365,EDATE(E250,10),EDATE(K250,-2)),""),"")</f>
        <v>46391</v>
      </c>
      <c r="P250" s="23" t="s">
        <v>24</v>
      </c>
      <c r="Q250" s="23" t="s">
        <v>25</v>
      </c>
      <c r="R250" s="23" t="s">
        <v>25</v>
      </c>
      <c r="S250" s="23" t="s">
        <v>25</v>
      </c>
      <c r="T250" s="23" t="s">
        <v>25</v>
      </c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  <c r="AY250" s="23"/>
      <c r="AZ250" s="23"/>
      <c r="BA250" s="23"/>
      <c r="BB250" s="23"/>
      <c r="BC250" s="23"/>
      <c r="BD250" s="23"/>
      <c r="BE250" s="23"/>
      <c r="BF250" s="23"/>
      <c r="BG250" s="23"/>
      <c r="BH250" s="23"/>
      <c r="BI250" s="23"/>
      <c r="BJ250" s="23"/>
      <c r="BK250" s="23"/>
      <c r="BL250" s="23"/>
      <c r="BM250" s="23"/>
      <c r="BN250" s="23"/>
      <c r="BO250" s="23"/>
      <c r="BP250" s="23"/>
      <c r="BQ250" s="23"/>
      <c r="BR250" s="23"/>
      <c r="BS250" s="23"/>
      <c r="BT250" s="23"/>
      <c r="BU250" s="23"/>
      <c r="BV250" s="23"/>
      <c r="BW250" s="23"/>
    </row>
    <row r="251" spans="1:75" ht="14.25" customHeight="1" thickBot="1" x14ac:dyDescent="0.2">
      <c r="A251" s="74"/>
      <c r="B251" s="109"/>
      <c r="C251" s="109"/>
      <c r="D251" s="111"/>
      <c r="E251" s="96"/>
      <c r="F251" s="94"/>
      <c r="G251" s="113"/>
      <c r="H251" s="115"/>
      <c r="I251" s="99"/>
      <c r="J251" s="98"/>
      <c r="K251" s="100"/>
      <c r="L251" s="102"/>
      <c r="M251" s="104"/>
      <c r="N251" s="105"/>
      <c r="O251" s="107"/>
      <c r="P251" s="72" t="s">
        <v>647</v>
      </c>
      <c r="Q251" s="72" t="s">
        <v>694</v>
      </c>
      <c r="R251" s="72" t="s">
        <v>697</v>
      </c>
      <c r="S251" s="72" t="s">
        <v>771</v>
      </c>
      <c r="T251" s="72" t="s">
        <v>777</v>
      </c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72"/>
      <c r="AP251" s="72"/>
      <c r="AQ251" s="72"/>
      <c r="AR251" s="72"/>
      <c r="AS251" s="72"/>
      <c r="AT251" s="72"/>
      <c r="AU251" s="72"/>
      <c r="AV251" s="72"/>
      <c r="AW251" s="72"/>
      <c r="AX251" s="72"/>
      <c r="AY251" s="72"/>
      <c r="AZ251" s="72"/>
      <c r="BA251" s="72"/>
      <c r="BB251" s="72"/>
      <c r="BC251" s="72"/>
      <c r="BD251" s="72"/>
      <c r="BE251" s="72"/>
      <c r="BF251" s="72"/>
      <c r="BG251" s="72"/>
      <c r="BH251" s="72"/>
      <c r="BI251" s="72"/>
      <c r="BJ251" s="72"/>
      <c r="BK251" s="72"/>
      <c r="BL251" s="72"/>
      <c r="BM251" s="72"/>
      <c r="BN251" s="72"/>
      <c r="BO251" s="72"/>
      <c r="BP251" s="72"/>
      <c r="BQ251" s="72"/>
      <c r="BR251" s="72"/>
      <c r="BS251" s="72"/>
      <c r="BT251" s="72"/>
      <c r="BU251" s="72"/>
      <c r="BV251" s="72"/>
      <c r="BW251" s="72"/>
    </row>
    <row r="252" spans="1:75" ht="14.25" customHeight="1" x14ac:dyDescent="0.15">
      <c r="A252" s="74"/>
      <c r="B252" s="108" t="s">
        <v>140</v>
      </c>
      <c r="C252" s="108">
        <v>45383</v>
      </c>
      <c r="D252" s="110"/>
      <c r="E252" s="95">
        <f ca="1">IF(DATEDIF(C252,M$2,"m")&lt;1,"",IF(C252=0,"",IF(EDATE(C252,12)&lt;IF($D252&gt;0,$D252-1,M$2),EDATE(C252,DATEDIF(C252,IF($D252&gt;0,$D252-1,M$2+1),"y")*12),EDATE(C252,DATEDIF(C252,IF($D252&gt;0,$D252-1,M$2+1),"m")))))</f>
        <v>46113</v>
      </c>
      <c r="F252" s="93">
        <f ca="1">IF(E252="",0,IF(EDATE(C252,12)&lt;=E252,15+IF((YEAR(E252)-YEAR($C252))&gt;20,10,INT((YEAR(E252)-YEAR($C252)-1)/2)),0))</f>
        <v>15</v>
      </c>
      <c r="G252" s="112">
        <f ca="1">IF(E252="",0,IF(E252&gt;=EDATE(C252,12),IF(E252&lt;EDATE(C252,24),IF(C252&lt;SET!$J$20,0,MIN(DATEDIF(C252,E252,"m"),11)),0),IF(D252&gt;C252,IF(E252&lt;=EDATE(C252,12),MIN(DATEDIF(C252,D252+1,"m"),11),0),MIN(DATEDIF(C252,E252,"m"),11))))</f>
        <v>0</v>
      </c>
      <c r="H252" s="114">
        <v>11.5</v>
      </c>
      <c r="I252" s="99">
        <f>COUNTIF(P252:BW252,SET!$C$15)*SET!$C$16+COUNTIF(P252:BW252,SET!$D$15)*SET!$D$16+COUNTIF(P252:BW252,SET!E$15)*SET!$E$16+COUNTIF(P252:BW252,SET!$F$15)*SET!$F$16+COUNTIF(P252:BW252,SET!$G$15)*SET!$G$16+COUNTIF(P252:BW252,SET!$H$15)*SET!$H$16+COUNTIF(P252:BW252,SET!$I$15)*SET!$I$16+COUNTIF(P252:BW252,)*SET!$K$16+COUNTIF(P252:BW252,SET!$M$15)*SET!$M$16</f>
        <v>9.5</v>
      </c>
      <c r="J252" s="97">
        <f ca="1">F252+G252+H252-I252</f>
        <v>17</v>
      </c>
      <c r="K252" s="100">
        <f ca="1">IF(E252="","",IF(AND(D252&gt;C252,EDATE(IF(EDATE(C252,12)&lt;D252,C252,E252),12)&gt;D252),"퇴직정산",IF((E252-C252)&gt;=365,EDATE(E252,12),EDATE(C252,24))))</f>
        <v>46478</v>
      </c>
      <c r="L252" s="101">
        <f ca="1">IF(K252="퇴직정산",J252,IF((M$2-C252)&lt;365,"미확정",IF(M252="유예","유예",J252-M252)))</f>
        <v>10</v>
      </c>
      <c r="M252" s="103">
        <f ca="1">IF(C252=0,0,IF(K252="퇴직정산",0,IF(J252&lt;=0,0,IF(EDATE(C252,3)&gt;M$2,"유예",IF(SET!$J$3="없음",0,IF(SET!$J$3="전부",IF(E252&gt;=DATE(YEAR(SET!$I$11),MONTH(SET!$J$11),DAY(SET!$L$11)),MAX(0,F252-IF(I252&lt;(G252+H252),0,(I252-(G252+H252)))),0),IF(E252&gt;=DATE(YEAR(SET!$I$11),MONTH(SET!$J$11),DAY(SET!$L$11)),MAX(0,MIN(F252,SET!$L$3)-IF(I252&lt;(G252+H252),0,(I252-(G252+H252)))),0)))))))</f>
        <v>7</v>
      </c>
      <c r="N252" s="105">
        <f ca="1">IF(D252=0,IF(M252&gt;0,IF((E252-C252)&gt;=365,EDATE(E252,6),EDATE(K252,-6)),""),"")</f>
        <v>46296</v>
      </c>
      <c r="O252" s="106">
        <f ca="1">IF(D252=0,IF(M252&gt;0,IF((E252-C252)&gt;=365,EDATE(E252,10),EDATE(K252,-2)),""),"")</f>
        <v>46419</v>
      </c>
      <c r="P252" s="23" t="s">
        <v>24</v>
      </c>
      <c r="Q252" s="23" t="s">
        <v>24</v>
      </c>
      <c r="R252" s="23" t="s">
        <v>25</v>
      </c>
      <c r="S252" s="23" t="s">
        <v>25</v>
      </c>
      <c r="T252" s="23" t="s">
        <v>24</v>
      </c>
      <c r="U252" s="23" t="s">
        <v>24</v>
      </c>
      <c r="V252" s="23" t="s">
        <v>25</v>
      </c>
      <c r="W252" s="23" t="s">
        <v>25</v>
      </c>
      <c r="X252" s="23" t="s">
        <v>24</v>
      </c>
      <c r="Y252" s="23" t="s">
        <v>25</v>
      </c>
      <c r="Z252" s="23" t="s">
        <v>25</v>
      </c>
      <c r="AA252" s="23" t="s">
        <v>24</v>
      </c>
      <c r="AB252" s="23" t="s">
        <v>25</v>
      </c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/>
      <c r="BB252" s="23"/>
      <c r="BC252" s="23"/>
      <c r="BD252" s="23"/>
      <c r="BE252" s="23"/>
      <c r="BF252" s="23"/>
      <c r="BG252" s="23"/>
      <c r="BH252" s="23"/>
      <c r="BI252" s="23"/>
      <c r="BJ252" s="23"/>
      <c r="BK252" s="23"/>
      <c r="BL252" s="23"/>
      <c r="BM252" s="23"/>
      <c r="BN252" s="23"/>
      <c r="BO252" s="23"/>
      <c r="BP252" s="23"/>
      <c r="BQ252" s="23"/>
      <c r="BR252" s="23"/>
      <c r="BS252" s="23"/>
      <c r="BT252" s="23"/>
      <c r="BU252" s="23"/>
      <c r="BV252" s="23"/>
      <c r="BW252" s="23"/>
    </row>
    <row r="253" spans="1:75" ht="14.25" customHeight="1" thickBot="1" x14ac:dyDescent="0.2">
      <c r="A253" s="74"/>
      <c r="B253" s="109"/>
      <c r="C253" s="109"/>
      <c r="D253" s="111"/>
      <c r="E253" s="96"/>
      <c r="F253" s="94"/>
      <c r="G253" s="113"/>
      <c r="H253" s="115"/>
      <c r="I253" s="99"/>
      <c r="J253" s="98"/>
      <c r="K253" s="100"/>
      <c r="L253" s="102"/>
      <c r="M253" s="104"/>
      <c r="N253" s="105"/>
      <c r="O253" s="107"/>
      <c r="P253" s="72" t="s">
        <v>685</v>
      </c>
      <c r="Q253" s="72" t="s">
        <v>687</v>
      </c>
      <c r="R253" s="72" t="s">
        <v>689</v>
      </c>
      <c r="S253" s="72" t="s">
        <v>691</v>
      </c>
      <c r="T253" s="72" t="s">
        <v>692</v>
      </c>
      <c r="U253" s="72" t="s">
        <v>696</v>
      </c>
      <c r="V253" s="72" t="s">
        <v>699</v>
      </c>
      <c r="W253" s="72" t="s">
        <v>700</v>
      </c>
      <c r="X253" s="72" t="s">
        <v>779</v>
      </c>
      <c r="Y253" s="72" t="s">
        <v>765</v>
      </c>
      <c r="Z253" s="72" t="s">
        <v>769</v>
      </c>
      <c r="AA253" s="72" t="s">
        <v>782</v>
      </c>
      <c r="AB253" s="72" t="s">
        <v>777</v>
      </c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72"/>
      <c r="AP253" s="72"/>
      <c r="AQ253" s="72"/>
      <c r="AR253" s="72"/>
      <c r="AS253" s="72"/>
      <c r="AT253" s="72"/>
      <c r="AU253" s="72"/>
      <c r="AV253" s="72"/>
      <c r="AW253" s="72"/>
      <c r="AX253" s="72"/>
      <c r="AY253" s="72"/>
      <c r="AZ253" s="72"/>
      <c r="BA253" s="72"/>
      <c r="BB253" s="72"/>
      <c r="BC253" s="72"/>
      <c r="BD253" s="72"/>
      <c r="BE253" s="72"/>
      <c r="BF253" s="72"/>
      <c r="BG253" s="72"/>
      <c r="BH253" s="72"/>
      <c r="BI253" s="72"/>
      <c r="BJ253" s="72"/>
      <c r="BK253" s="72"/>
      <c r="BL253" s="72"/>
      <c r="BM253" s="72"/>
      <c r="BN253" s="72"/>
      <c r="BO253" s="72"/>
      <c r="BP253" s="72"/>
      <c r="BQ253" s="72"/>
      <c r="BR253" s="72"/>
      <c r="BS253" s="72"/>
      <c r="BT253" s="72"/>
      <c r="BU253" s="72"/>
      <c r="BV253" s="72"/>
      <c r="BW253" s="72"/>
    </row>
    <row r="254" spans="1:75" ht="14.25" customHeight="1" x14ac:dyDescent="0.15">
      <c r="A254" s="74"/>
      <c r="B254" s="108" t="s">
        <v>516</v>
      </c>
      <c r="C254" s="108">
        <v>45943</v>
      </c>
      <c r="D254" s="110"/>
      <c r="E254" s="95">
        <f ca="1">IF(DATEDIF(C254,M$2,"m")&lt;1,"",IF(C254=0,"",IF(EDATE(C254,12)&lt;IF($D254&gt;0,$D254-1,M$2),EDATE(C254,DATEDIF(C254,IF($D254&gt;0,$D254-1,M$2+1),"y")*12),EDATE(C254,DATEDIF(C254,IF($D254&gt;0,$D254-1,M$2+1),"m")))))</f>
        <v>46155</v>
      </c>
      <c r="F254" s="93">
        <f ca="1">IF(E254="",0,IF(EDATE(C254,12)&lt;=E254,15+IF((YEAR(E254)-YEAR($C254))&gt;20,10,INT((YEAR(E254)-YEAR($C254)-1)/2)),0))</f>
        <v>0</v>
      </c>
      <c r="G254" s="112">
        <f ca="1">IF(E254="",0,IF(E254&gt;=EDATE(C254,12),IF(E254&lt;EDATE(C254,24),IF(C254&lt;SET!$J$20,0,MIN(DATEDIF(C254,E254,"m"),11)),0),IF(D254&gt;C254,IF(E254&lt;=EDATE(C254,12),MIN(DATEDIF(C254,D254+1,"m"),11),0),MIN(DATEDIF(C254,E254,"m"),11))))</f>
        <v>7</v>
      </c>
      <c r="H254" s="114"/>
      <c r="I254" s="99">
        <f>COUNTIF(P254:BW254,SET!$C$15)*SET!$C$16+COUNTIF(P254:BW254,SET!$D$15)*SET!$D$16+COUNTIF(P254:BW254,SET!E$15)*SET!$E$16+COUNTIF(P254:BW254,SET!$F$15)*SET!$F$16+COUNTIF(P254:BW254,SET!$G$15)*SET!$G$16+COUNTIF(P254:BW254,SET!$H$15)*SET!$H$16+COUNTIF(P254:BW254,SET!$I$15)*SET!$I$16+COUNTIF(P254:BW254,)*SET!$K$16+COUNTIF(P254:BW254,SET!$M$15)*SET!$M$16</f>
        <v>1</v>
      </c>
      <c r="J254" s="97">
        <f ca="1">F254+G254+H254-I254</f>
        <v>6</v>
      </c>
      <c r="K254" s="100">
        <f ca="1">IF(E254="","",IF(AND(D254&gt;C254,EDATE(IF(EDATE(C254,12)&lt;D254,C254,E254),12)&gt;D254),"퇴직정산",IF((E254-C254)&gt;=365,EDATE(E254,12),EDATE(C254,24))))</f>
        <v>46673</v>
      </c>
      <c r="L254" s="101" t="str">
        <f ca="1">IF(K254="퇴직정산",J254,IF((M$2-C254)&lt;365,"미확정",IF(M254="유예","유예",J254-M254)))</f>
        <v>미확정</v>
      </c>
      <c r="M254" s="103">
        <f ca="1">IF(C254=0,0,IF(K254="퇴직정산",0,IF(J254&lt;=0,0,IF(EDATE(C254,3)&gt;M$2,"유예",IF(SET!$J$3="없음",0,IF(SET!$J$3="전부",IF(E254&gt;=DATE(YEAR(SET!$I$11),MONTH(SET!$J$11),DAY(SET!$L$11)),MAX(0,F254-IF(I254&lt;(G254+H254),0,(I254-(G254+H254)))),0),IF(E254&gt;=DATE(YEAR(SET!$I$11),MONTH(SET!$J$11),DAY(SET!$L$11)),MAX(0,MIN(F254,SET!$L$3)-IF(I254&lt;(G254+H254),0,(I254-(G254+H254)))),0)))))))</f>
        <v>0</v>
      </c>
      <c r="N254" s="105" t="str">
        <f ca="1">IF(D254=0,IF(M254&gt;0,IF((E254-C254)&gt;=365,EDATE(E254,6),EDATE(K254,-6)),""),"")</f>
        <v/>
      </c>
      <c r="O254" s="106" t="str">
        <f ca="1">IF(D254=0,IF(M254&gt;0,IF((E254-C254)&gt;=365,EDATE(E254,10),EDATE(K254,-2)),""),"")</f>
        <v/>
      </c>
      <c r="P254" s="23" t="s">
        <v>24</v>
      </c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3"/>
      <c r="BB254" s="23"/>
      <c r="BC254" s="23"/>
      <c r="BD254" s="23"/>
      <c r="BE254" s="23"/>
      <c r="BF254" s="23"/>
      <c r="BG254" s="23"/>
      <c r="BH254" s="23"/>
      <c r="BI254" s="23"/>
      <c r="BJ254" s="23"/>
      <c r="BK254" s="23"/>
      <c r="BL254" s="23"/>
      <c r="BM254" s="23"/>
      <c r="BN254" s="23"/>
      <c r="BO254" s="23"/>
      <c r="BP254" s="23"/>
      <c r="BQ254" s="23"/>
      <c r="BR254" s="23"/>
      <c r="BS254" s="23"/>
      <c r="BT254" s="23"/>
      <c r="BU254" s="23"/>
      <c r="BV254" s="23"/>
      <c r="BW254" s="23"/>
    </row>
    <row r="255" spans="1:75" ht="14.25" customHeight="1" thickBot="1" x14ac:dyDescent="0.2">
      <c r="A255" s="74"/>
      <c r="B255" s="109"/>
      <c r="C255" s="109"/>
      <c r="D255" s="111"/>
      <c r="E255" s="96"/>
      <c r="F255" s="94"/>
      <c r="G255" s="113"/>
      <c r="H255" s="115"/>
      <c r="I255" s="99"/>
      <c r="J255" s="98"/>
      <c r="K255" s="100"/>
      <c r="L255" s="102"/>
      <c r="M255" s="104"/>
      <c r="N255" s="105"/>
      <c r="O255" s="107"/>
      <c r="P255" s="72" t="s">
        <v>776</v>
      </c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72"/>
      <c r="AP255" s="72"/>
      <c r="AQ255" s="72"/>
      <c r="AR255" s="72"/>
      <c r="AS255" s="72"/>
      <c r="AT255" s="72"/>
      <c r="AU255" s="72"/>
      <c r="AV255" s="72"/>
      <c r="AW255" s="72"/>
      <c r="AX255" s="72"/>
      <c r="AY255" s="72"/>
      <c r="AZ255" s="72"/>
      <c r="BA255" s="72"/>
      <c r="BB255" s="72"/>
      <c r="BC255" s="72"/>
      <c r="BD255" s="72"/>
      <c r="BE255" s="72"/>
      <c r="BF255" s="72"/>
      <c r="BG255" s="72"/>
      <c r="BH255" s="72"/>
      <c r="BI255" s="72"/>
      <c r="BJ255" s="72"/>
      <c r="BK255" s="72"/>
      <c r="BL255" s="72"/>
      <c r="BM255" s="72"/>
      <c r="BN255" s="72"/>
      <c r="BO255" s="72"/>
      <c r="BP255" s="72"/>
      <c r="BQ255" s="72"/>
      <c r="BR255" s="72"/>
      <c r="BS255" s="72"/>
      <c r="BT255" s="72"/>
      <c r="BU255" s="72"/>
      <c r="BV255" s="72"/>
      <c r="BW255" s="72"/>
    </row>
    <row r="256" spans="1:75" ht="14.25" customHeight="1" x14ac:dyDescent="0.15">
      <c r="A256" s="77" t="s">
        <v>354</v>
      </c>
      <c r="B256" s="118" t="s">
        <v>52</v>
      </c>
      <c r="C256" s="118">
        <v>42863</v>
      </c>
      <c r="D256" s="110"/>
      <c r="E256" s="95">
        <f ca="1">IF(DATEDIF(C256,M$2,"m")&lt;1,"",IF(C256=0,"",IF(EDATE(C256,12)&lt;IF($D256&gt;0,$D256-1,M$2),EDATE(C256,DATEDIF(C256,IF($D256&gt;0,$D256-1,M$2+1),"y")*12),EDATE(C256,DATEDIF(C256,IF($D256&gt;0,$D256-1,M$2+1),"m")))))</f>
        <v>46150</v>
      </c>
      <c r="F256" s="93">
        <f ca="1">IF(E256="",0,IF(EDATE(C256,12)&lt;=E256,15+IF((YEAR(E256)-YEAR($C256))&gt;20,10,INT((YEAR(E256)-YEAR($C256)-1)/2)),0))</f>
        <v>19</v>
      </c>
      <c r="G256" s="112">
        <f ca="1">IF(E256="",0,IF(E256&gt;=EDATE(C256,12),IF(E256&lt;EDATE(C256,24),IF(C256&lt;SET!$J$20,0,MIN(DATEDIF(C256,E256,"m"),11)),0),IF(D256&gt;C256,IF(E256&lt;=EDATE(C256,12),MIN(DATEDIF(C256,D256+1,"m"),11),0),MIN(DATEDIF(C256,E256,"m"),11))))</f>
        <v>0</v>
      </c>
      <c r="H256" s="114">
        <v>4.5</v>
      </c>
      <c r="I256" s="99">
        <f>COUNTIF(P256:BW256,SET!$C$15)*SET!$C$16+COUNTIF(P256:BW256,SET!$D$15)*SET!$D$16+COUNTIF(P256:BW256,SET!E$15)*SET!$E$16+COUNTIF(P256:BW256,SET!$F$15)*SET!$F$16+COUNTIF(P256:BW256,SET!$G$15)*SET!$G$16+COUNTIF(P256:BW256,SET!$H$15)*SET!$H$16+COUNTIF(P256:BW256,SET!$I$15)*SET!$I$16+COUNTIF(P256:BW256,)*SET!$K$16+COUNTIF(P256:BW256,SET!$M$15)*SET!$M$16</f>
        <v>0.5</v>
      </c>
      <c r="J256" s="97">
        <f ca="1">F256+G256+H256-I256</f>
        <v>23</v>
      </c>
      <c r="K256" s="100">
        <f ca="1">IF(E256="","",IF(AND(D256&gt;C256,EDATE(IF(EDATE(C256,12)&lt;D256,C256,E256),12)&gt;D256),"퇴직정산",IF((E256-C256)&gt;=365,EDATE(E256,12),EDATE(C256,24))))</f>
        <v>46515</v>
      </c>
      <c r="L256" s="101">
        <f ca="1">IF(K256="퇴직정산",J256,IF((M$2-C256)&lt;365,"미확정",IF(M256="유예","유예",J256-M256)))</f>
        <v>16</v>
      </c>
      <c r="M256" s="103">
        <f ca="1">IF(C256=0,0,IF(K256="퇴직정산",0,IF(J256&lt;=0,0,IF(EDATE(C256,3)&gt;M$2,"유예",IF(SET!$J$3="없음",0,IF(SET!$J$3="전부",IF(E256&gt;=DATE(YEAR(SET!$I$11),MONTH(SET!$J$11),DAY(SET!$L$11)),MAX(0,F256-IF(I256&lt;(G256+H256),0,(I256-(G256+H256)))),0),IF(E256&gt;=DATE(YEAR(SET!$I$11),MONTH(SET!$J$11),DAY(SET!$L$11)),MAX(0,MIN(F256,SET!$L$3)-IF(I256&lt;(G256+H256),0,(I256-(G256+H256)))),0)))))))</f>
        <v>7</v>
      </c>
      <c r="N256" s="105">
        <f ca="1">IF(D256=0,IF(M256&gt;0,IF((E256-C256)&gt;=365,EDATE(E256,6),EDATE(K256,-6)),""),"")</f>
        <v>46334</v>
      </c>
      <c r="O256" s="106">
        <f ca="1">IF(D256=0,IF(M256&gt;0,IF((E256-C256)&gt;=365,EDATE(E256,10),EDATE(K256,-2)),""),"")</f>
        <v>46454</v>
      </c>
      <c r="P256" s="23" t="s">
        <v>25</v>
      </c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  <c r="AY256" s="23"/>
      <c r="AZ256" s="23"/>
      <c r="BA256" s="23"/>
      <c r="BB256" s="23"/>
      <c r="BC256" s="23"/>
      <c r="BD256" s="23"/>
      <c r="BE256" s="23"/>
      <c r="BF256" s="23"/>
      <c r="BG256" s="23"/>
      <c r="BH256" s="23"/>
      <c r="BI256" s="23"/>
      <c r="BJ256" s="23"/>
      <c r="BK256" s="23"/>
      <c r="BL256" s="23"/>
      <c r="BM256" s="23"/>
      <c r="BN256" s="23"/>
      <c r="BO256" s="23"/>
      <c r="BP256" s="23"/>
      <c r="BQ256" s="23"/>
      <c r="BR256" s="23"/>
      <c r="BS256" s="23"/>
      <c r="BT256" s="23"/>
      <c r="BU256" s="23"/>
      <c r="BV256" s="23"/>
      <c r="BW256" s="23"/>
    </row>
    <row r="257" spans="1:75" ht="14.25" customHeight="1" thickBot="1" x14ac:dyDescent="0.2">
      <c r="A257" s="74"/>
      <c r="B257" s="119"/>
      <c r="C257" s="119"/>
      <c r="D257" s="111"/>
      <c r="E257" s="96"/>
      <c r="F257" s="94"/>
      <c r="G257" s="113"/>
      <c r="H257" s="115"/>
      <c r="I257" s="99"/>
      <c r="J257" s="98"/>
      <c r="K257" s="100"/>
      <c r="L257" s="102"/>
      <c r="M257" s="104"/>
      <c r="N257" s="105"/>
      <c r="O257" s="107"/>
      <c r="P257" s="72" t="s">
        <v>778</v>
      </c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72"/>
      <c r="AP257" s="72"/>
      <c r="AQ257" s="72"/>
      <c r="AR257" s="72"/>
      <c r="AS257" s="72"/>
      <c r="AT257" s="72"/>
      <c r="AU257" s="72"/>
      <c r="AV257" s="72"/>
      <c r="AW257" s="72"/>
      <c r="AX257" s="72"/>
      <c r="AY257" s="72"/>
      <c r="AZ257" s="72"/>
      <c r="BA257" s="72"/>
      <c r="BB257" s="72"/>
      <c r="BC257" s="72"/>
      <c r="BD257" s="72"/>
      <c r="BE257" s="72"/>
      <c r="BF257" s="72"/>
      <c r="BG257" s="72"/>
      <c r="BH257" s="72"/>
      <c r="BI257" s="72"/>
      <c r="BJ257" s="72"/>
      <c r="BK257" s="72"/>
      <c r="BL257" s="72"/>
      <c r="BM257" s="72"/>
      <c r="BN257" s="72"/>
      <c r="BO257" s="72"/>
      <c r="BP257" s="72"/>
      <c r="BQ257" s="72"/>
      <c r="BR257" s="72"/>
      <c r="BS257" s="72"/>
      <c r="BT257" s="72"/>
      <c r="BU257" s="72"/>
      <c r="BV257" s="72"/>
      <c r="BW257" s="72"/>
    </row>
    <row r="258" spans="1:75" ht="14.25" customHeight="1" x14ac:dyDescent="0.15">
      <c r="A258" s="74"/>
      <c r="B258" s="118" t="s">
        <v>48</v>
      </c>
      <c r="C258" s="118">
        <v>42877</v>
      </c>
      <c r="D258" s="110"/>
      <c r="E258" s="95">
        <f ca="1">IF(DATEDIF(C258,M$2,"m")&lt;1,"",IF(C258=0,"",IF(EDATE(C258,12)&lt;IF($D258&gt;0,$D258-1,M$2),EDATE(C258,DATEDIF(C258,IF($D258&gt;0,$D258-1,M$2+1),"y")*12),EDATE(C258,DATEDIF(C258,IF($D258&gt;0,$D258-1,M$2+1),"m")))))</f>
        <v>45799</v>
      </c>
      <c r="F258" s="93">
        <f ca="1">IF(E258="",0,IF(EDATE(C258,12)&lt;=E258,15+IF((YEAR(E258)-YEAR($C258))&gt;20,10,INT((YEAR(E258)-YEAR($C258)-1)/2)),0))</f>
        <v>18</v>
      </c>
      <c r="G258" s="112">
        <f ca="1">IF(E258="",0,IF(E258&gt;=EDATE(C258,12),IF(E258&lt;EDATE(C258,24),IF(C258&lt;SET!$J$20,0,MIN(DATEDIF(C258,E258,"m"),11)),0),IF(D258&gt;C258,IF(E258&lt;=EDATE(C258,12),MIN(DATEDIF(C258,D258+1,"m"),11),0),MIN(DATEDIF(C258,E258,"m"),11))))</f>
        <v>0</v>
      </c>
      <c r="H258" s="114">
        <v>3</v>
      </c>
      <c r="I258" s="99">
        <f>COUNTIF(P258:BW258,SET!$C$15)*SET!$C$16+COUNTIF(P258:BW258,SET!$D$15)*SET!$D$16+COUNTIF(P258:BW258,SET!E$15)*SET!$E$16+COUNTIF(P258:BW258,SET!$F$15)*SET!$F$16+COUNTIF(P258:BW258,SET!$G$15)*SET!$G$16+COUNTIF(P258:BW258,SET!$H$15)*SET!$H$16+COUNTIF(P258:BW258,SET!$I$15)*SET!$I$16+COUNTIF(P258:BW258,)*SET!$K$16+COUNTIF(P258:BW258,SET!$M$15)*SET!$M$16</f>
        <v>20.5</v>
      </c>
      <c r="J258" s="97">
        <f ca="1">F258+G258+H258-I258</f>
        <v>0.5</v>
      </c>
      <c r="K258" s="100">
        <f ca="1">IF(E258="","",IF(AND(D258&gt;C258,EDATE(IF(EDATE(C258,12)&lt;D258,C258,E258),12)&gt;D258),"퇴직정산",IF((E258-C258)&gt;=365,EDATE(E258,12),EDATE(C258,24))))</f>
        <v>46164</v>
      </c>
      <c r="L258" s="101">
        <f ca="1">IF(K258="퇴직정산",J258,IF((M$2-C258)&lt;365,"미확정",IF(M258="유예","유예",J258-M258)))</f>
        <v>0.5</v>
      </c>
      <c r="M258" s="103">
        <f ca="1">IF(C258=0,0,IF(K258="퇴직정산",0,IF(J258&lt;=0,0,IF(EDATE(C258,3)&gt;M$2,"유예",IF(SET!$J$3="없음",0,IF(SET!$J$3="전부",IF(E258&gt;=DATE(YEAR(SET!$I$11),MONTH(SET!$J$11),DAY(SET!$L$11)),MAX(0,F258-IF(I258&lt;(G258+H258),0,(I258-(G258+H258)))),0),IF(E258&gt;=DATE(YEAR(SET!$I$11),MONTH(SET!$J$11),DAY(SET!$L$11)),MAX(0,MIN(F258,SET!$L$3)-IF(I258&lt;(G258+H258),0,(I258-(G258+H258)))),0)))))))</f>
        <v>0</v>
      </c>
      <c r="N258" s="105" t="str">
        <f ca="1">IF(D258=0,IF(M258&gt;0,IF((E258-C258)&gt;=365,EDATE(E258,6),EDATE(K258,-6)),""),"")</f>
        <v/>
      </c>
      <c r="O258" s="106" t="str">
        <f ca="1">IF(D258=0,IF(M258&gt;0,IF((E258-C258)&gt;=365,EDATE(E258,10),EDATE(K258,-2)),""),"")</f>
        <v/>
      </c>
      <c r="P258" s="23" t="s">
        <v>24</v>
      </c>
      <c r="Q258" s="23" t="s">
        <v>24</v>
      </c>
      <c r="R258" s="23" t="s">
        <v>25</v>
      </c>
      <c r="S258" s="23" t="s">
        <v>24</v>
      </c>
      <c r="T258" s="23" t="s">
        <v>25</v>
      </c>
      <c r="U258" s="23" t="s">
        <v>24</v>
      </c>
      <c r="V258" s="23" t="s">
        <v>24</v>
      </c>
      <c r="W258" s="23" t="s">
        <v>24</v>
      </c>
      <c r="X258" s="23" t="s">
        <v>25</v>
      </c>
      <c r="Y258" s="23" t="s">
        <v>24</v>
      </c>
      <c r="Z258" s="23" t="s">
        <v>24</v>
      </c>
      <c r="AA258" s="23" t="s">
        <v>24</v>
      </c>
      <c r="AB258" s="23" t="s">
        <v>25</v>
      </c>
      <c r="AC258" s="23" t="s">
        <v>25</v>
      </c>
      <c r="AD258" s="23" t="s">
        <v>24</v>
      </c>
      <c r="AE258" s="23" t="s">
        <v>24</v>
      </c>
      <c r="AF258" s="23" t="s">
        <v>24</v>
      </c>
      <c r="AG258" s="23" t="s">
        <v>54</v>
      </c>
      <c r="AH258" s="23" t="s">
        <v>24</v>
      </c>
      <c r="AI258" s="23" t="s">
        <v>25</v>
      </c>
      <c r="AJ258" s="23" t="s">
        <v>25</v>
      </c>
      <c r="AK258" s="23" t="s">
        <v>25</v>
      </c>
      <c r="AL258" s="23" t="s">
        <v>25</v>
      </c>
      <c r="AM258" s="23" t="s">
        <v>25</v>
      </c>
      <c r="AN258" s="23" t="s">
        <v>24</v>
      </c>
      <c r="AO258" s="23" t="s">
        <v>25</v>
      </c>
      <c r="AP258" s="23" t="s">
        <v>24</v>
      </c>
      <c r="AQ258" s="23"/>
      <c r="AR258" s="23"/>
      <c r="AS258" s="23"/>
      <c r="AT258" s="23"/>
      <c r="AU258" s="23"/>
      <c r="AV258" s="23"/>
      <c r="AW258" s="23"/>
      <c r="AX258" s="23"/>
      <c r="AY258" s="23"/>
      <c r="AZ258" s="23"/>
      <c r="BA258" s="23"/>
      <c r="BB258" s="23"/>
      <c r="BC258" s="23"/>
      <c r="BD258" s="23"/>
      <c r="BE258" s="23"/>
      <c r="BF258" s="23"/>
      <c r="BG258" s="23"/>
      <c r="BH258" s="23"/>
      <c r="BI258" s="23"/>
      <c r="BJ258" s="23"/>
      <c r="BK258" s="23"/>
      <c r="BL258" s="23"/>
      <c r="BM258" s="23"/>
      <c r="BN258" s="23"/>
      <c r="BO258" s="23"/>
      <c r="BP258" s="23"/>
      <c r="BQ258" s="23"/>
      <c r="BR258" s="23"/>
      <c r="BS258" s="23"/>
      <c r="BT258" s="23"/>
      <c r="BU258" s="23"/>
      <c r="BV258" s="23"/>
      <c r="BW258" s="23"/>
    </row>
    <row r="259" spans="1:75" ht="14.25" customHeight="1" thickBot="1" x14ac:dyDescent="0.2">
      <c r="A259" s="74"/>
      <c r="B259" s="119"/>
      <c r="C259" s="119"/>
      <c r="D259" s="111"/>
      <c r="E259" s="96"/>
      <c r="F259" s="94"/>
      <c r="G259" s="113"/>
      <c r="H259" s="115"/>
      <c r="I259" s="99"/>
      <c r="J259" s="98"/>
      <c r="K259" s="100"/>
      <c r="L259" s="102"/>
      <c r="M259" s="104"/>
      <c r="N259" s="105"/>
      <c r="O259" s="107"/>
      <c r="P259" s="72">
        <v>45779</v>
      </c>
      <c r="Q259" s="72">
        <v>45793</v>
      </c>
      <c r="R259" s="72">
        <v>45799</v>
      </c>
      <c r="S259" s="72">
        <v>45806</v>
      </c>
      <c r="T259" s="72">
        <v>45862</v>
      </c>
      <c r="U259" s="72">
        <v>45868</v>
      </c>
      <c r="V259" s="72">
        <v>45869</v>
      </c>
      <c r="W259" s="72">
        <v>45870</v>
      </c>
      <c r="X259" s="72">
        <v>45887</v>
      </c>
      <c r="Y259" s="72">
        <v>45898</v>
      </c>
      <c r="Z259" s="72">
        <v>45922</v>
      </c>
      <c r="AA259" s="72">
        <v>45924</v>
      </c>
      <c r="AB259" s="72">
        <v>45943</v>
      </c>
      <c r="AC259" s="72">
        <v>45962</v>
      </c>
      <c r="AD259" s="72" t="s">
        <v>573</v>
      </c>
      <c r="AE259" s="72" t="s">
        <v>576</v>
      </c>
      <c r="AF259" s="72" t="s">
        <v>578</v>
      </c>
      <c r="AG259" s="72" t="s">
        <v>624</v>
      </c>
      <c r="AH259" s="72" t="s">
        <v>635</v>
      </c>
      <c r="AI259" s="72" t="s">
        <v>640</v>
      </c>
      <c r="AJ259" s="72" t="s">
        <v>634</v>
      </c>
      <c r="AK259" s="72" t="s">
        <v>638</v>
      </c>
      <c r="AL259" s="72" t="s">
        <v>681</v>
      </c>
      <c r="AM259" s="72" t="s">
        <v>711</v>
      </c>
      <c r="AN259" s="72" t="s">
        <v>702</v>
      </c>
      <c r="AO259" s="72" t="s">
        <v>785</v>
      </c>
      <c r="AP259" s="72" t="s">
        <v>782</v>
      </c>
      <c r="AQ259" s="72"/>
      <c r="AR259" s="72"/>
      <c r="AS259" s="72"/>
      <c r="AT259" s="72"/>
      <c r="AU259" s="72"/>
      <c r="AV259" s="72"/>
      <c r="AW259" s="72"/>
      <c r="AX259" s="72"/>
      <c r="AY259" s="72"/>
      <c r="AZ259" s="72"/>
      <c r="BA259" s="72"/>
      <c r="BB259" s="72"/>
      <c r="BC259" s="72"/>
      <c r="BD259" s="72"/>
      <c r="BE259" s="72"/>
      <c r="BF259" s="72"/>
      <c r="BG259" s="72"/>
      <c r="BH259" s="72"/>
      <c r="BI259" s="72"/>
      <c r="BJ259" s="72"/>
      <c r="BK259" s="72"/>
      <c r="BL259" s="72"/>
      <c r="BM259" s="72"/>
      <c r="BN259" s="72"/>
      <c r="BO259" s="72"/>
      <c r="BP259" s="72"/>
      <c r="BQ259" s="72"/>
      <c r="BR259" s="72"/>
      <c r="BS259" s="72"/>
      <c r="BT259" s="72"/>
      <c r="BU259" s="72"/>
      <c r="BV259" s="72"/>
      <c r="BW259" s="72"/>
    </row>
    <row r="260" spans="1:75" ht="14.25" customHeight="1" x14ac:dyDescent="0.15">
      <c r="A260" s="74"/>
      <c r="B260" s="118" t="s">
        <v>47</v>
      </c>
      <c r="C260" s="118">
        <v>42856</v>
      </c>
      <c r="D260" s="110"/>
      <c r="E260" s="95">
        <f ca="1">IF(DATEDIF(C260,M$2,"m")&lt;1,"",IF(C260=0,"",IF(EDATE(C260,12)&lt;IF($D260&gt;0,$D260-1,M$2),EDATE(C260,DATEDIF(C260,IF($D260&gt;0,$D260-1,M$2+1),"y")*12),EDATE(C260,DATEDIF(C260,IF($D260&gt;0,$D260-1,M$2+1),"m")))))</f>
        <v>46143</v>
      </c>
      <c r="F260" s="93">
        <f ca="1">IF(E260="",0,IF(EDATE(C260,12)&lt;=E260,15+IF((YEAR(E260)-YEAR($C260))&gt;20,10,INT((YEAR(E260)-YEAR($C260)-1)/2)),0))</f>
        <v>19</v>
      </c>
      <c r="G260" s="112">
        <f ca="1">IF(E260="",0,IF(E260&gt;=EDATE(C260,12),IF(E260&lt;EDATE(C260,24),IF(C260&lt;SET!$J$20,0,MIN(DATEDIF(C260,E260,"m"),11)),0),IF(D260&gt;C260,IF(E260&lt;=EDATE(C260,12),MIN(DATEDIF(C260,D260+1,"m"),11),0),MIN(DATEDIF(C260,E260,"m"),11))))</f>
        <v>0</v>
      </c>
      <c r="H260" s="114">
        <v>0.5</v>
      </c>
      <c r="I260" s="99">
        <f>COUNTIF(P260:BW260,SET!$C$15)*SET!$C$16+COUNTIF(P260:BW260,SET!$D$15)*SET!$D$16+COUNTIF(P260:BW260,SET!E$15)*SET!$E$16+COUNTIF(P260:BW260,SET!$F$15)*SET!$F$16+COUNTIF(P260:BW260,SET!$G$15)*SET!$G$16+COUNTIF(P260:BW260,SET!$H$15)*SET!$H$16+COUNTIF(P260:BW260,SET!$I$15)*SET!$I$16+COUNTIF(P260:BW260,)*SET!$K$16+COUNTIF(P260:BW260,SET!$M$15)*SET!$M$16</f>
        <v>2</v>
      </c>
      <c r="J260" s="97">
        <f ca="1">F260+G260+H260-I260</f>
        <v>17.5</v>
      </c>
      <c r="K260" s="100">
        <f ca="1">IF(E260="","",IF(AND(D260&gt;C260,EDATE(IF(EDATE(C260,12)&lt;D260,C260,E260),12)&gt;D260),"퇴직정산",IF((E260-C260)&gt;=365,EDATE(E260,12),EDATE(C260,24))))</f>
        <v>46508</v>
      </c>
      <c r="L260" s="101">
        <f ca="1">IF(K260="퇴직정산",J260,IF((M$2-C260)&lt;365,"미확정",IF(M260="유예","유예",J260-M260)))</f>
        <v>12</v>
      </c>
      <c r="M260" s="103">
        <f ca="1">IF(C260=0,0,IF(K260="퇴직정산",0,IF(J260&lt;=0,0,IF(EDATE(C260,3)&gt;M$2,"유예",IF(SET!$J$3="없음",0,IF(SET!$J$3="전부",IF(E260&gt;=DATE(YEAR(SET!$I$11),MONTH(SET!$J$11),DAY(SET!$L$11)),MAX(0,F260-IF(I260&lt;(G260+H260),0,(I260-(G260+H260)))),0),IF(E260&gt;=DATE(YEAR(SET!$I$11),MONTH(SET!$J$11),DAY(SET!$L$11)),MAX(0,MIN(F260,SET!$L$3)-IF(I260&lt;(G260+H260),0,(I260-(G260+H260)))),0)))))))</f>
        <v>5.5</v>
      </c>
      <c r="N260" s="105">
        <f ca="1">IF(D260=0,IF(M260&gt;0,IF((E260-C260)&gt;=365,EDATE(E260,6),EDATE(K260,-6)),""),"")</f>
        <v>46327</v>
      </c>
      <c r="O260" s="106">
        <f ca="1">IF(D260=0,IF(M260&gt;0,IF((E260-C260)&gt;=365,EDATE(E260,10),EDATE(K260,-2)),""),"")</f>
        <v>46447</v>
      </c>
      <c r="P260" s="23" t="s">
        <v>24</v>
      </c>
      <c r="Q260" s="23" t="s">
        <v>24</v>
      </c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3"/>
      <c r="BB260" s="23"/>
      <c r="BC260" s="23"/>
      <c r="BD260" s="23"/>
      <c r="BE260" s="23"/>
      <c r="BF260" s="23"/>
      <c r="BG260" s="23"/>
      <c r="BH260" s="23"/>
      <c r="BI260" s="23"/>
      <c r="BJ260" s="23"/>
      <c r="BK260" s="23"/>
      <c r="BL260" s="23"/>
      <c r="BM260" s="23"/>
      <c r="BN260" s="23"/>
      <c r="BO260" s="23"/>
      <c r="BP260" s="23"/>
      <c r="BQ260" s="23"/>
      <c r="BR260" s="23"/>
      <c r="BS260" s="23"/>
      <c r="BT260" s="23"/>
      <c r="BU260" s="23"/>
      <c r="BV260" s="23"/>
      <c r="BW260" s="23"/>
    </row>
    <row r="261" spans="1:75" ht="14.25" customHeight="1" thickBot="1" x14ac:dyDescent="0.2">
      <c r="A261" s="74"/>
      <c r="B261" s="119"/>
      <c r="C261" s="119"/>
      <c r="D261" s="111"/>
      <c r="E261" s="96"/>
      <c r="F261" s="94"/>
      <c r="G261" s="113"/>
      <c r="H261" s="115"/>
      <c r="I261" s="99"/>
      <c r="J261" s="98"/>
      <c r="K261" s="100"/>
      <c r="L261" s="102"/>
      <c r="M261" s="104"/>
      <c r="N261" s="105"/>
      <c r="O261" s="107"/>
      <c r="P261" s="72" t="s">
        <v>785</v>
      </c>
      <c r="Q261" s="72" t="s">
        <v>775</v>
      </c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72"/>
      <c r="AP261" s="72"/>
      <c r="AQ261" s="72"/>
      <c r="AR261" s="72"/>
      <c r="AS261" s="72"/>
      <c r="AT261" s="72"/>
      <c r="AU261" s="72"/>
      <c r="AV261" s="72"/>
      <c r="AW261" s="72"/>
      <c r="AX261" s="72"/>
      <c r="AY261" s="72"/>
      <c r="AZ261" s="72"/>
      <c r="BA261" s="72"/>
      <c r="BB261" s="72"/>
      <c r="BC261" s="72"/>
      <c r="BD261" s="72"/>
      <c r="BE261" s="72"/>
      <c r="BF261" s="72"/>
      <c r="BG261" s="72"/>
      <c r="BH261" s="72"/>
      <c r="BI261" s="72"/>
      <c r="BJ261" s="72"/>
      <c r="BK261" s="72"/>
      <c r="BL261" s="72"/>
      <c r="BM261" s="72"/>
      <c r="BN261" s="72"/>
      <c r="BO261" s="72"/>
      <c r="BP261" s="72"/>
      <c r="BQ261" s="72"/>
      <c r="BR261" s="72"/>
      <c r="BS261" s="72"/>
      <c r="BT261" s="72"/>
      <c r="BU261" s="72"/>
      <c r="BV261" s="72"/>
      <c r="BW261" s="72"/>
    </row>
    <row r="262" spans="1:75" ht="14.25" customHeight="1" x14ac:dyDescent="0.15">
      <c r="A262" s="74"/>
      <c r="B262" s="118" t="s">
        <v>91</v>
      </c>
      <c r="C262" s="118">
        <v>43703</v>
      </c>
      <c r="D262" s="110"/>
      <c r="E262" s="95">
        <f ca="1">IF(DATEDIF(C262,M$2,"m")&lt;1,"",IF(C262=0,"",IF(EDATE(C262,12)&lt;IF($D262&gt;0,$D262-1,M$2),EDATE(C262,DATEDIF(C262,IF($D262&gt;0,$D262-1,M$2+1),"y")*12),EDATE(C262,DATEDIF(C262,IF($D262&gt;0,$D262-1,M$2+1),"m")))))</f>
        <v>45895</v>
      </c>
      <c r="F262" s="93">
        <f ca="1">IF(E262="",0,IF(EDATE(C262,12)&lt;=E262,15+IF((YEAR(E262)-YEAR($C262))&gt;20,10,INT((YEAR(E262)-YEAR($C262)-1)/2)),0))</f>
        <v>17</v>
      </c>
      <c r="G262" s="112">
        <f ca="1">IF(E262="",0,IF(E262&gt;=EDATE(C262,12),IF(E262&lt;EDATE(C262,24),IF(C262&lt;SET!$J$20,0,MIN(DATEDIF(C262,E262,"m"),11)),0),IF(D262&gt;C262,IF(E262&lt;=EDATE(C262,12),MIN(DATEDIF(C262,D262+1,"m"),11),0),MIN(DATEDIF(C262,E262,"m"),11))))</f>
        <v>0</v>
      </c>
      <c r="H262" s="114">
        <v>0.5</v>
      </c>
      <c r="I262" s="99">
        <f>COUNTIF(P262:BW262,SET!$C$15)*SET!$C$16+COUNTIF(P262:BW262,SET!$D$15)*SET!$D$16+COUNTIF(P262:BW262,SET!E$15)*SET!$E$16+COUNTIF(P262:BW262,SET!$F$15)*SET!$F$16+COUNTIF(P262:BW262,SET!$G$15)*SET!$G$16+COUNTIF(P262:BW262,SET!$H$15)*SET!$H$16+COUNTIF(P262:BW262,SET!$I$15)*SET!$I$16+COUNTIF(P262:BW262,)*SET!$K$16+COUNTIF(P262:BW262,SET!$M$15)*SET!$M$16</f>
        <v>17.5</v>
      </c>
      <c r="J262" s="97">
        <f ca="1">F262+G262+H262-I262</f>
        <v>0</v>
      </c>
      <c r="K262" s="100">
        <f ca="1">IF(E262="","",IF(AND(D262&gt;C262,EDATE(IF(EDATE(C262,12)&lt;D262,C262,E262),12)&gt;D262),"퇴직정산",IF((E262-C262)&gt;=365,EDATE(E262,12),EDATE(C262,24))))</f>
        <v>46260</v>
      </c>
      <c r="L262" s="101">
        <f ca="1">IF(K262="퇴직정산",J262,IF((M$2-C262)&lt;365,"미확정",IF(M262="유예","유예",J262-M262)))</f>
        <v>0</v>
      </c>
      <c r="M262" s="103">
        <f ca="1">IF(C262=0,0,IF(K262="퇴직정산",0,IF(J262&lt;=0,0,IF(EDATE(C262,3)&gt;M$2,"유예",IF(SET!$J$3="없음",0,IF(SET!$J$3="전부",IF(E262&gt;=DATE(YEAR(SET!$I$11),MONTH(SET!$J$11),DAY(SET!$L$11)),MAX(0,F262-IF(I262&lt;(G262+H262),0,(I262-(G262+H262)))),0),IF(E262&gt;=DATE(YEAR(SET!$I$11),MONTH(SET!$J$11),DAY(SET!$L$11)),MAX(0,MIN(F262,SET!$L$3)-IF(I262&lt;(G262+H262),0,(I262-(G262+H262)))),0)))))))</f>
        <v>0</v>
      </c>
      <c r="N262" s="105" t="str">
        <f ca="1">IF(D262=0,IF(M262&gt;0,IF((E262-C262)&gt;=365,EDATE(E262,6),EDATE(K262,-6)),""),"")</f>
        <v/>
      </c>
      <c r="O262" s="106" t="str">
        <f ca="1">IF(D262=0,IF(M262&gt;0,IF((E262-C262)&gt;=365,EDATE(E262,10),EDATE(K262,-2)),""),"")</f>
        <v/>
      </c>
      <c r="P262" s="23" t="s">
        <v>25</v>
      </c>
      <c r="Q262" s="23" t="s">
        <v>24</v>
      </c>
      <c r="R262" s="23" t="s">
        <v>25</v>
      </c>
      <c r="S262" s="23" t="s">
        <v>25</v>
      </c>
      <c r="T262" s="23" t="s">
        <v>25</v>
      </c>
      <c r="U262" s="23" t="s">
        <v>24</v>
      </c>
      <c r="V262" s="23" t="s">
        <v>24</v>
      </c>
      <c r="W262" s="23" t="s">
        <v>24</v>
      </c>
      <c r="X262" s="23" t="s">
        <v>24</v>
      </c>
      <c r="Y262" s="23" t="s">
        <v>24</v>
      </c>
      <c r="Z262" s="23" t="s">
        <v>24</v>
      </c>
      <c r="AA262" s="23" t="s">
        <v>25</v>
      </c>
      <c r="AB262" s="23" t="s">
        <v>24</v>
      </c>
      <c r="AC262" s="23" t="s">
        <v>24</v>
      </c>
      <c r="AD262" s="23" t="s">
        <v>24</v>
      </c>
      <c r="AE262" s="23" t="s">
        <v>25</v>
      </c>
      <c r="AF262" s="23" t="s">
        <v>24</v>
      </c>
      <c r="AG262" s="23" t="s">
        <v>24</v>
      </c>
      <c r="AH262" s="23" t="s">
        <v>24</v>
      </c>
      <c r="AI262" s="23" t="s">
        <v>24</v>
      </c>
      <c r="AJ262" s="23" t="s">
        <v>25</v>
      </c>
      <c r="AK262" s="23"/>
      <c r="AL262" s="23"/>
      <c r="AM262" s="23"/>
      <c r="AN262" s="23"/>
      <c r="AO262" s="23"/>
      <c r="AP262" s="23"/>
      <c r="AQ262" s="23"/>
      <c r="AR262" s="23"/>
      <c r="AS262" s="23"/>
      <c r="AT262" s="23"/>
      <c r="AU262" s="23"/>
      <c r="AV262" s="23"/>
      <c r="AW262" s="23"/>
      <c r="AX262" s="23"/>
      <c r="AY262" s="23"/>
      <c r="AZ262" s="23"/>
      <c r="BA262" s="23"/>
      <c r="BB262" s="23"/>
      <c r="BC262" s="23"/>
      <c r="BD262" s="23"/>
      <c r="BE262" s="23"/>
      <c r="BF262" s="23"/>
      <c r="BG262" s="23"/>
      <c r="BH262" s="23"/>
      <c r="BI262" s="23"/>
      <c r="BJ262" s="23"/>
      <c r="BK262" s="23"/>
      <c r="BL262" s="23"/>
      <c r="BM262" s="23"/>
      <c r="BN262" s="23"/>
      <c r="BO262" s="23"/>
      <c r="BP262" s="23"/>
      <c r="BQ262" s="23"/>
      <c r="BR262" s="23"/>
      <c r="BS262" s="23"/>
      <c r="BT262" s="23"/>
      <c r="BU262" s="23"/>
      <c r="BV262" s="23"/>
      <c r="BW262" s="23"/>
    </row>
    <row r="263" spans="1:75" ht="14.25" customHeight="1" thickBot="1" x14ac:dyDescent="0.2">
      <c r="A263" s="74"/>
      <c r="B263" s="119"/>
      <c r="C263" s="119"/>
      <c r="D263" s="111"/>
      <c r="E263" s="96"/>
      <c r="F263" s="94"/>
      <c r="G263" s="113"/>
      <c r="H263" s="115"/>
      <c r="I263" s="99"/>
      <c r="J263" s="98"/>
      <c r="K263" s="100"/>
      <c r="L263" s="102"/>
      <c r="M263" s="104"/>
      <c r="N263" s="105"/>
      <c r="O263" s="107"/>
      <c r="P263" s="72">
        <v>45894</v>
      </c>
      <c r="Q263" s="72">
        <v>45898</v>
      </c>
      <c r="R263" s="72">
        <v>45906</v>
      </c>
      <c r="S263" s="72">
        <v>45913</v>
      </c>
      <c r="T263" s="72">
        <v>45951</v>
      </c>
      <c r="U263" s="72">
        <v>45974</v>
      </c>
      <c r="V263" s="72" t="s">
        <v>577</v>
      </c>
      <c r="W263" s="72" t="s">
        <v>588</v>
      </c>
      <c r="X263" s="72" t="s">
        <v>581</v>
      </c>
      <c r="Y263" s="72" t="s">
        <v>580</v>
      </c>
      <c r="Z263" s="72" t="s">
        <v>574</v>
      </c>
      <c r="AA263" s="72" t="s">
        <v>578</v>
      </c>
      <c r="AB263" s="72" t="s">
        <v>604</v>
      </c>
      <c r="AC263" s="72" t="s">
        <v>637</v>
      </c>
      <c r="AD263" s="72" t="s">
        <v>640</v>
      </c>
      <c r="AE263" s="72" t="s">
        <v>638</v>
      </c>
      <c r="AF263" s="72" t="s">
        <v>695</v>
      </c>
      <c r="AG263" s="72" t="s">
        <v>696</v>
      </c>
      <c r="AH263" s="72" t="s">
        <v>699</v>
      </c>
      <c r="AI263" s="72" t="s">
        <v>773</v>
      </c>
      <c r="AJ263" s="72" t="s">
        <v>775</v>
      </c>
      <c r="AK263" s="72"/>
      <c r="AL263" s="72"/>
      <c r="AM263" s="72"/>
      <c r="AN263" s="72"/>
      <c r="AO263" s="72"/>
      <c r="AP263" s="72"/>
      <c r="AQ263" s="72"/>
      <c r="AR263" s="72"/>
      <c r="AS263" s="72"/>
      <c r="AT263" s="72"/>
      <c r="AU263" s="72"/>
      <c r="AV263" s="72"/>
      <c r="AW263" s="72"/>
      <c r="AX263" s="72"/>
      <c r="AY263" s="72"/>
      <c r="AZ263" s="72"/>
      <c r="BA263" s="72"/>
      <c r="BB263" s="72"/>
      <c r="BC263" s="72"/>
      <c r="BD263" s="72"/>
      <c r="BE263" s="72"/>
      <c r="BF263" s="72"/>
      <c r="BG263" s="72"/>
      <c r="BH263" s="72"/>
      <c r="BI263" s="72"/>
      <c r="BJ263" s="72"/>
      <c r="BK263" s="72"/>
      <c r="BL263" s="72"/>
      <c r="BM263" s="72"/>
      <c r="BN263" s="72"/>
      <c r="BO263" s="72"/>
      <c r="BP263" s="72"/>
      <c r="BQ263" s="72"/>
      <c r="BR263" s="72"/>
      <c r="BS263" s="72"/>
      <c r="BT263" s="72"/>
      <c r="BU263" s="72"/>
      <c r="BV263" s="72"/>
      <c r="BW263" s="72"/>
    </row>
    <row r="264" spans="1:75" ht="14.25" customHeight="1" x14ac:dyDescent="0.15">
      <c r="A264" s="74"/>
      <c r="B264" s="108" t="s">
        <v>124</v>
      </c>
      <c r="C264" s="108">
        <v>44634</v>
      </c>
      <c r="D264" s="110"/>
      <c r="E264" s="95">
        <f ca="1">IF(DATEDIF(C264,M$2,"m")&lt;1,"",IF(C264=0,"",IF(EDATE(C264,12)&lt;IF($D264&gt;0,$D264-1,M$2),EDATE(C264,DATEDIF(C264,IF($D264&gt;0,$D264-1,M$2+1),"y")*12),EDATE(C264,DATEDIF(C264,IF($D264&gt;0,$D264-1,M$2+1),"m")))))</f>
        <v>46095</v>
      </c>
      <c r="F264" s="93">
        <f ca="1">IF(E264="",0,IF(EDATE(C264,12)&lt;=E264,15+IF((YEAR(E264)-YEAR($C264))&gt;20,10,INT((YEAR(E264)-YEAR($C264)-1)/2)),0))</f>
        <v>16</v>
      </c>
      <c r="G264" s="112">
        <f ca="1">IF(E264="",0,IF(E264&gt;=EDATE(C264,12),IF(E264&lt;EDATE(C264,24),IF(C264&lt;SET!$J$20,0,MIN(DATEDIF(C264,E264,"m"),11)),0),IF(D264&gt;C264,IF(E264&lt;=EDATE(C264,12),MIN(DATEDIF(C264,D264+1,"m"),11),0),MIN(DATEDIF(C264,E264,"m"),11))))</f>
        <v>0</v>
      </c>
      <c r="H264" s="114">
        <v>0.5</v>
      </c>
      <c r="I264" s="99">
        <f>COUNTIF(P264:BW264,SET!$C$15)*SET!$C$16+COUNTIF(P264:BW264,SET!$D$15)*SET!$D$16+COUNTIF(P264:BW264,SET!E$15)*SET!$E$16+COUNTIF(P264:BW264,SET!$F$15)*SET!$F$16+COUNTIF(P264:BW264,SET!$G$15)*SET!$G$16+COUNTIF(P264:BW264,SET!$H$15)*SET!$H$16+COUNTIF(P264:BW264,SET!$I$15)*SET!$I$16+COUNTIF(P264:BW264,)*SET!$K$16+COUNTIF(P264:BW264,SET!$M$15)*SET!$M$16</f>
        <v>0</v>
      </c>
      <c r="J264" s="97">
        <f ca="1">F264+G264+H264-I264</f>
        <v>16.5</v>
      </c>
      <c r="K264" s="100">
        <f ca="1">IF(E264="","",IF(AND(D264&gt;C264,EDATE(IF(EDATE(C264,12)&lt;D264,C264,E264),12)&gt;D264),"퇴직정산",IF((E264-C264)&gt;=365,EDATE(E264,12),EDATE(C264,24))))</f>
        <v>46460</v>
      </c>
      <c r="L264" s="101">
        <f ca="1">IF(K264="퇴직정산",J264,IF((M$2-C264)&lt;365,"미확정",IF(M264="유예","유예",J264-M264)))</f>
        <v>9.5</v>
      </c>
      <c r="M264" s="103">
        <f ca="1">IF(C264=0,0,IF(K264="퇴직정산",0,IF(J264&lt;=0,0,IF(EDATE(C264,3)&gt;M$2,"유예",IF(SET!$J$3="없음",0,IF(SET!$J$3="전부",IF(E264&gt;=DATE(YEAR(SET!$I$11),MONTH(SET!$J$11),DAY(SET!$L$11)),MAX(0,F264-IF(I264&lt;(G264+H264),0,(I264-(G264+H264)))),0),IF(E264&gt;=DATE(YEAR(SET!$I$11),MONTH(SET!$J$11),DAY(SET!$L$11)),MAX(0,MIN(F264,SET!$L$3)-IF(I264&lt;(G264+H264),0,(I264-(G264+H264)))),0)))))))</f>
        <v>7</v>
      </c>
      <c r="N264" s="105">
        <f ca="1">IF(D264=0,IF(M264&gt;0,IF((E264-C264)&gt;=365,EDATE(E264,6),EDATE(K264,-6)),""),"")</f>
        <v>46279</v>
      </c>
      <c r="O264" s="106">
        <f ca="1">IF(D264=0,IF(M264&gt;0,IF((E264-C264)&gt;=365,EDATE(E264,10),EDATE(K264,-2)),""),"")</f>
        <v>46401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/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/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/>
      <c r="BP264" s="23"/>
      <c r="BQ264" s="23"/>
      <c r="BR264" s="23"/>
      <c r="BS264" s="23"/>
      <c r="BT264" s="23"/>
      <c r="BU264" s="23"/>
      <c r="BV264" s="23"/>
      <c r="BW264" s="23"/>
    </row>
    <row r="265" spans="1:75" ht="14.25" customHeight="1" thickBot="1" x14ac:dyDescent="0.2">
      <c r="A265" s="74"/>
      <c r="B265" s="109"/>
      <c r="C265" s="109"/>
      <c r="D265" s="111"/>
      <c r="E265" s="96"/>
      <c r="F265" s="94"/>
      <c r="G265" s="113"/>
      <c r="H265" s="115"/>
      <c r="I265" s="99"/>
      <c r="J265" s="98"/>
      <c r="K265" s="100"/>
      <c r="L265" s="102"/>
      <c r="M265" s="104"/>
      <c r="N265" s="105"/>
      <c r="O265" s="107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  <c r="AP265" s="72"/>
      <c r="AQ265" s="72"/>
      <c r="AR265" s="72"/>
      <c r="AS265" s="72"/>
      <c r="AT265" s="72"/>
      <c r="AU265" s="72"/>
      <c r="AV265" s="72"/>
      <c r="AW265" s="72"/>
      <c r="AX265" s="72"/>
      <c r="AY265" s="72"/>
      <c r="AZ265" s="72"/>
      <c r="BA265" s="72"/>
      <c r="BB265" s="72"/>
      <c r="BC265" s="72"/>
      <c r="BD265" s="72"/>
      <c r="BE265" s="72"/>
      <c r="BF265" s="72"/>
      <c r="BG265" s="72"/>
      <c r="BH265" s="72"/>
      <c r="BI265" s="72"/>
      <c r="BJ265" s="72"/>
      <c r="BK265" s="72"/>
      <c r="BL265" s="72"/>
      <c r="BM265" s="72"/>
      <c r="BN265" s="72"/>
      <c r="BO265" s="72"/>
      <c r="BP265" s="72"/>
      <c r="BQ265" s="72"/>
      <c r="BR265" s="72"/>
      <c r="BS265" s="72"/>
      <c r="BT265" s="72"/>
      <c r="BU265" s="72"/>
      <c r="BV265" s="72"/>
      <c r="BW265" s="72"/>
    </row>
    <row r="266" spans="1:75" ht="14.25" customHeight="1" x14ac:dyDescent="0.15">
      <c r="A266" s="74"/>
      <c r="B266" s="108" t="s">
        <v>119</v>
      </c>
      <c r="C266" s="108">
        <v>44627</v>
      </c>
      <c r="D266" s="110"/>
      <c r="E266" s="95">
        <f ca="1">IF(DATEDIF(C266,M$2,"m")&lt;1,"",IF(C266=0,"",IF(EDATE(C266,12)&lt;IF($D266&gt;0,$D266-1,M$2),EDATE(C266,DATEDIF(C266,IF($D266&gt;0,$D266-1,M$2+1),"y")*12),EDATE(C266,DATEDIF(C266,IF($D266&gt;0,$D266-1,M$2+1),"m")))))</f>
        <v>46088</v>
      </c>
      <c r="F266" s="93">
        <f ca="1">IF(E266="",0,IF(EDATE(C266,12)&lt;=E266,15+IF((YEAR(E266)-YEAR($C266))&gt;20,10,INT((YEAR(E266)-YEAR($C266)-1)/2)),0))</f>
        <v>16</v>
      </c>
      <c r="G266" s="112">
        <f ca="1">IF(E266="",0,IF(E266&gt;=EDATE(C266,12),IF(E266&lt;EDATE(C266,24),IF(C266&lt;SET!$J$20,0,MIN(DATEDIF(C266,E266,"m"),11)),0),IF(D266&gt;C266,IF(E266&lt;=EDATE(C266,12),MIN(DATEDIF(C266,D266+1,"m"),11),0),MIN(DATEDIF(C266,E266,"m"),11))))</f>
        <v>0</v>
      </c>
      <c r="H266" s="114">
        <v>10</v>
      </c>
      <c r="I266" s="99">
        <f>COUNTIF(P266:BW266,SET!$C$15)*SET!$C$16+COUNTIF(P266:BW266,SET!$D$15)*SET!$D$16+COUNTIF(P266:BW266,SET!E$15)*SET!$E$16+COUNTIF(P266:BW266,SET!$F$15)*SET!$F$16+COUNTIF(P266:BW266,SET!$G$15)*SET!$G$16+COUNTIF(P266:BW266,SET!$H$15)*SET!$H$16+COUNTIF(P266:BW266,SET!$I$15)*SET!$I$16+COUNTIF(P266:BW266,)*SET!$K$16+COUNTIF(P266:BW266,SET!$M$15)*SET!$M$16</f>
        <v>9.5</v>
      </c>
      <c r="J266" s="97">
        <f ca="1">F266+G266+H266-I266</f>
        <v>16.5</v>
      </c>
      <c r="K266" s="100">
        <f ca="1">IF(E266="","",IF(AND(D266&gt;C266,EDATE(IF(EDATE(C266,12)&lt;D266,C266,E266),12)&gt;D266),"퇴직정산",IF((E266-C266)&gt;=365,EDATE(E266,12),EDATE(C266,24))))</f>
        <v>46453</v>
      </c>
      <c r="L266" s="101">
        <f ca="1">IF(K266="퇴직정산",J266,IF((M$2-C266)&lt;365,"미확정",IF(M266="유예","유예",J266-M266)))</f>
        <v>9.5</v>
      </c>
      <c r="M266" s="103">
        <f ca="1">IF(C266=0,0,IF(K266="퇴직정산",0,IF(J266&lt;=0,0,IF(EDATE(C266,3)&gt;M$2,"유예",IF(SET!$J$3="없음",0,IF(SET!$J$3="전부",IF(E266&gt;=DATE(YEAR(SET!$I$11),MONTH(SET!$J$11),DAY(SET!$L$11)),MAX(0,F266-IF(I266&lt;(G266+H266),0,(I266-(G266+H266)))),0),IF(E266&gt;=DATE(YEAR(SET!$I$11),MONTH(SET!$J$11),DAY(SET!$L$11)),MAX(0,MIN(F266,SET!$L$3)-IF(I266&lt;(G266+H266),0,(I266-(G266+H266)))),0)))))))</f>
        <v>7</v>
      </c>
      <c r="N266" s="105">
        <f ca="1">IF(D266=0,IF(M266&gt;0,IF((E266-C266)&gt;=365,EDATE(E266,6),EDATE(K266,-6)),""),"")</f>
        <v>46272</v>
      </c>
      <c r="O266" s="106">
        <f ca="1">IF(D266=0,IF(M266&gt;0,IF((E266-C266)&gt;=365,EDATE(E266,10),EDATE(K266,-2)),""),"")</f>
        <v>46394</v>
      </c>
      <c r="P266" s="23" t="s">
        <v>25</v>
      </c>
      <c r="Q266" s="23" t="s">
        <v>24</v>
      </c>
      <c r="R266" s="23" t="s">
        <v>24</v>
      </c>
      <c r="S266" s="23" t="s">
        <v>24</v>
      </c>
      <c r="T266" s="23" t="s">
        <v>24</v>
      </c>
      <c r="U266" s="23" t="s">
        <v>24</v>
      </c>
      <c r="V266" s="23" t="s">
        <v>24</v>
      </c>
      <c r="W266" s="23" t="s">
        <v>25</v>
      </c>
      <c r="X266" s="23" t="s">
        <v>25</v>
      </c>
      <c r="Y266" s="23" t="s">
        <v>25</v>
      </c>
      <c r="Z266" s="23" t="s">
        <v>25</v>
      </c>
      <c r="AA266" s="23" t="s">
        <v>24</v>
      </c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  <c r="AO266" s="23"/>
      <c r="AP266" s="23"/>
      <c r="AQ266" s="23"/>
      <c r="AR266" s="23"/>
      <c r="AS266" s="23"/>
      <c r="AT266" s="23"/>
      <c r="AU266" s="23"/>
      <c r="AV266" s="23"/>
      <c r="AW266" s="23"/>
      <c r="AX266" s="23"/>
      <c r="AY266" s="23"/>
      <c r="AZ266" s="23"/>
      <c r="BA266" s="23"/>
      <c r="BB266" s="23"/>
      <c r="BC266" s="23"/>
      <c r="BD266" s="23"/>
      <c r="BE266" s="23"/>
      <c r="BF266" s="23"/>
      <c r="BG266" s="23"/>
      <c r="BH266" s="23"/>
      <c r="BI266" s="23"/>
      <c r="BJ266" s="23"/>
      <c r="BK266" s="23"/>
      <c r="BL266" s="23"/>
      <c r="BM266" s="23"/>
      <c r="BN266" s="23"/>
      <c r="BO266" s="23"/>
      <c r="BP266" s="23"/>
      <c r="BQ266" s="23"/>
      <c r="BR266" s="23"/>
      <c r="BS266" s="23"/>
      <c r="BT266" s="23"/>
      <c r="BU266" s="23"/>
      <c r="BV266" s="23"/>
      <c r="BW266" s="23"/>
    </row>
    <row r="267" spans="1:75" ht="14.25" customHeight="1" thickBot="1" x14ac:dyDescent="0.2">
      <c r="A267" s="74"/>
      <c r="B267" s="109"/>
      <c r="C267" s="109"/>
      <c r="D267" s="111"/>
      <c r="E267" s="96"/>
      <c r="F267" s="94"/>
      <c r="G267" s="113"/>
      <c r="H267" s="115"/>
      <c r="I267" s="99"/>
      <c r="J267" s="98"/>
      <c r="K267" s="100"/>
      <c r="L267" s="102"/>
      <c r="M267" s="104"/>
      <c r="N267" s="105"/>
      <c r="O267" s="107"/>
      <c r="P267" s="72" t="s">
        <v>672</v>
      </c>
      <c r="Q267" s="72" t="s">
        <v>673</v>
      </c>
      <c r="R267" s="72" t="s">
        <v>675</v>
      </c>
      <c r="S267" s="72" t="s">
        <v>677</v>
      </c>
      <c r="T267" s="72" t="s">
        <v>678</v>
      </c>
      <c r="U267" s="72" t="s">
        <v>682</v>
      </c>
      <c r="V267" s="72" t="s">
        <v>683</v>
      </c>
      <c r="W267" s="72" t="s">
        <v>709</v>
      </c>
      <c r="X267" s="72" t="s">
        <v>711</v>
      </c>
      <c r="Y267" s="72" t="s">
        <v>762</v>
      </c>
      <c r="Z267" s="72" t="s">
        <v>781</v>
      </c>
      <c r="AA267" s="72" t="s">
        <v>787</v>
      </c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72"/>
      <c r="AP267" s="72"/>
      <c r="AQ267" s="72"/>
      <c r="AR267" s="72"/>
      <c r="AS267" s="72"/>
      <c r="AT267" s="72"/>
      <c r="AU267" s="72"/>
      <c r="AV267" s="72"/>
      <c r="AW267" s="72"/>
      <c r="AX267" s="72"/>
      <c r="AY267" s="72"/>
      <c r="AZ267" s="72"/>
      <c r="BA267" s="72"/>
      <c r="BB267" s="72"/>
      <c r="BC267" s="72"/>
      <c r="BD267" s="72"/>
      <c r="BE267" s="72"/>
      <c r="BF267" s="72"/>
      <c r="BG267" s="72"/>
      <c r="BH267" s="72"/>
      <c r="BI267" s="72"/>
      <c r="BJ267" s="72"/>
      <c r="BK267" s="72"/>
      <c r="BL267" s="72"/>
      <c r="BM267" s="72"/>
      <c r="BN267" s="72"/>
      <c r="BO267" s="72"/>
      <c r="BP267" s="72"/>
      <c r="BQ267" s="72"/>
      <c r="BR267" s="72"/>
      <c r="BS267" s="72"/>
      <c r="BT267" s="72"/>
      <c r="BU267" s="72"/>
      <c r="BV267" s="72"/>
      <c r="BW267" s="72"/>
    </row>
    <row r="268" spans="1:75" ht="14.25" customHeight="1" x14ac:dyDescent="0.15">
      <c r="A268" s="74"/>
      <c r="B268" s="108" t="s">
        <v>101</v>
      </c>
      <c r="C268" s="108">
        <v>45078</v>
      </c>
      <c r="D268" s="110"/>
      <c r="E268" s="95">
        <f ca="1">IF(DATEDIF(C268,M$2,"m")&lt;1,"",IF(C268=0,"",IF(EDATE(C268,12)&lt;IF($D268&gt;0,$D268-1,M$2),EDATE(C268,DATEDIF(C268,IF($D268&gt;0,$D268-1,M$2+1),"y")*12),EDATE(C268,DATEDIF(C268,IF($D268&gt;0,$D268-1,M$2+1),"m")))))</f>
        <v>45809</v>
      </c>
      <c r="F268" s="93">
        <f ca="1">IF(E268="",0,IF(EDATE(C268,12)&lt;=E268,15+IF((YEAR(E268)-YEAR($C268))&gt;20,10,INT((YEAR(E268)-YEAR($C268)-1)/2)),0))</f>
        <v>15</v>
      </c>
      <c r="G268" s="112">
        <f ca="1">IF(E268="",0,IF(E268&gt;=EDATE(C268,12),IF(E268&lt;EDATE(C268,24),IF(C268&lt;SET!$J$20,0,MIN(DATEDIF(C268,E268,"m"),11)),0),IF(D268&gt;C268,IF(E268&lt;=EDATE(C268,12),MIN(DATEDIF(C268,D268+1,"m"),11),0),MIN(DATEDIF(C268,E268,"m"),11))))</f>
        <v>0</v>
      </c>
      <c r="H268" s="114">
        <v>-5</v>
      </c>
      <c r="I268" s="99">
        <f>COUNTIF(P268:BW268,SET!$C$15)*SET!$C$16+COUNTIF(P268:BW268,SET!$D$15)*SET!$D$16+COUNTIF(P268:BW268,SET!E$15)*SET!$E$16+COUNTIF(P268:BW268,SET!$F$15)*SET!$F$16+COUNTIF(P268:BW268,SET!$G$15)*SET!$G$16+COUNTIF(P268:BW268,SET!$H$15)*SET!$H$16+COUNTIF(P268:BW268,SET!$I$15)*SET!$I$16+COUNTIF(P268:BW268,)*SET!$K$16+COUNTIF(P268:BW268,SET!$M$15)*SET!$M$16</f>
        <v>9.5</v>
      </c>
      <c r="J268" s="97">
        <f ca="1">F268+G268+H268-I268</f>
        <v>0.5</v>
      </c>
      <c r="K268" s="100">
        <f ca="1">IF(E268="","",IF(AND(D268&gt;C268,EDATE(IF(EDATE(C268,12)&lt;D268,C268,E268),12)&gt;D268),"퇴직정산",IF((E268-C268)&gt;=365,EDATE(E268,12),EDATE(C268,24))))</f>
        <v>46174</v>
      </c>
      <c r="L268" s="101">
        <f ca="1">IF(K268="퇴직정산",J268,IF((M$2-C268)&lt;365,"미확정",IF(M268="유예","유예",J268-M268)))</f>
        <v>0.5</v>
      </c>
      <c r="M268" s="103">
        <f ca="1">IF(C268=0,0,IF(K268="퇴직정산",0,IF(J268&lt;=0,0,IF(EDATE(C268,3)&gt;M$2,"유예",IF(SET!$J$3="없음",0,IF(SET!$J$3="전부",IF(E268&gt;=DATE(YEAR(SET!$I$11),MONTH(SET!$J$11),DAY(SET!$L$11)),MAX(0,F268-IF(I268&lt;(G268+H268),0,(I268-(G268+H268)))),0),IF(E268&gt;=DATE(YEAR(SET!$I$11),MONTH(SET!$J$11),DAY(SET!$L$11)),MAX(0,MIN(F268,SET!$L$3)-IF(I268&lt;(G268+H268),0,(I268-(G268+H268)))),0)))))))</f>
        <v>0</v>
      </c>
      <c r="N268" s="105" t="str">
        <f ca="1">IF(D268=0,IF(M268&gt;0,IF((E268-C268)&gt;=365,EDATE(E268,6),EDATE(K268,-6)),""),"")</f>
        <v/>
      </c>
      <c r="O268" s="106" t="str">
        <f ca="1">IF(D268=0,IF(M268&gt;0,IF((E268-C268)&gt;=365,EDATE(E268,10),EDATE(K268,-2)),""),"")</f>
        <v/>
      </c>
      <c r="P268" s="23" t="s">
        <v>25</v>
      </c>
      <c r="Q268" s="23" t="s">
        <v>25</v>
      </c>
      <c r="R268" s="23" t="s">
        <v>24</v>
      </c>
      <c r="S268" s="23" t="s">
        <v>24</v>
      </c>
      <c r="T268" s="23" t="s">
        <v>24</v>
      </c>
      <c r="U268" s="23" t="s">
        <v>24</v>
      </c>
      <c r="V268" s="23" t="s">
        <v>24</v>
      </c>
      <c r="W268" s="23" t="s">
        <v>25</v>
      </c>
      <c r="X268" s="23" t="s">
        <v>24</v>
      </c>
      <c r="Y268" s="23" t="s">
        <v>24</v>
      </c>
      <c r="Z268" s="23" t="s">
        <v>25</v>
      </c>
      <c r="AA268" s="23" t="s">
        <v>25</v>
      </c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  <c r="AO268" s="23"/>
      <c r="AP268" s="23"/>
      <c r="AQ268" s="23"/>
      <c r="AR268" s="23"/>
      <c r="AS268" s="23"/>
      <c r="AT268" s="23"/>
      <c r="AU268" s="23"/>
      <c r="AV268" s="23"/>
      <c r="AW268" s="23"/>
      <c r="AX268" s="23"/>
      <c r="AY268" s="23"/>
      <c r="AZ268" s="23"/>
      <c r="BA268" s="23"/>
      <c r="BB268" s="23"/>
      <c r="BC268" s="23"/>
      <c r="BD268" s="23"/>
      <c r="BE268" s="23"/>
      <c r="BF268" s="23"/>
      <c r="BG268" s="23"/>
      <c r="BH268" s="23"/>
      <c r="BI268" s="23"/>
      <c r="BJ268" s="23"/>
      <c r="BK268" s="23"/>
      <c r="BL268" s="23"/>
      <c r="BM268" s="23"/>
      <c r="BN268" s="23"/>
      <c r="BO268" s="23"/>
      <c r="BP268" s="23"/>
      <c r="BQ268" s="23"/>
      <c r="BR268" s="23"/>
      <c r="BS268" s="23"/>
      <c r="BT268" s="23"/>
      <c r="BU268" s="23"/>
      <c r="BV268" s="23"/>
      <c r="BW268" s="23"/>
    </row>
    <row r="269" spans="1:75" ht="14.25" customHeight="1" thickBot="1" x14ac:dyDescent="0.2">
      <c r="A269" s="74"/>
      <c r="B269" s="109"/>
      <c r="C269" s="109"/>
      <c r="D269" s="111"/>
      <c r="E269" s="96"/>
      <c r="F269" s="94"/>
      <c r="G269" s="113"/>
      <c r="H269" s="115"/>
      <c r="I269" s="99"/>
      <c r="J269" s="98"/>
      <c r="K269" s="100"/>
      <c r="L269" s="102"/>
      <c r="M269" s="104"/>
      <c r="N269" s="105"/>
      <c r="O269" s="107"/>
      <c r="P269" s="72" t="s">
        <v>625</v>
      </c>
      <c r="Q269" s="72" t="s">
        <v>620</v>
      </c>
      <c r="R269" s="72" t="s">
        <v>641</v>
      </c>
      <c r="S269" s="72" t="s">
        <v>646</v>
      </c>
      <c r="T269" s="72" t="s">
        <v>650</v>
      </c>
      <c r="U269" s="72" t="s">
        <v>647</v>
      </c>
      <c r="V269" s="72" t="s">
        <v>648</v>
      </c>
      <c r="W269" s="72" t="s">
        <v>706</v>
      </c>
      <c r="X269" s="72" t="s">
        <v>670</v>
      </c>
      <c r="Y269" s="72" t="s">
        <v>679</v>
      </c>
      <c r="Z269" s="72" t="s">
        <v>699</v>
      </c>
      <c r="AA269" s="72" t="s">
        <v>787</v>
      </c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72"/>
      <c r="AP269" s="72"/>
      <c r="AQ269" s="72"/>
      <c r="AR269" s="72"/>
      <c r="AS269" s="72"/>
      <c r="AT269" s="72"/>
      <c r="AU269" s="72"/>
      <c r="AV269" s="72"/>
      <c r="AW269" s="72"/>
      <c r="AX269" s="72"/>
      <c r="AY269" s="72"/>
      <c r="AZ269" s="72"/>
      <c r="BA269" s="72"/>
      <c r="BB269" s="72"/>
      <c r="BC269" s="72"/>
      <c r="BD269" s="72"/>
      <c r="BE269" s="72"/>
      <c r="BF269" s="72"/>
      <c r="BG269" s="72"/>
      <c r="BH269" s="72"/>
      <c r="BI269" s="72"/>
      <c r="BJ269" s="72"/>
      <c r="BK269" s="72"/>
      <c r="BL269" s="72"/>
      <c r="BM269" s="72"/>
      <c r="BN269" s="72"/>
      <c r="BO269" s="72"/>
      <c r="BP269" s="72"/>
      <c r="BQ269" s="72"/>
      <c r="BR269" s="72"/>
      <c r="BS269" s="72"/>
      <c r="BT269" s="72"/>
      <c r="BU269" s="72"/>
      <c r="BV269" s="72"/>
      <c r="BW269" s="72"/>
    </row>
    <row r="270" spans="1:75" ht="14.25" customHeight="1" x14ac:dyDescent="0.15">
      <c r="A270" s="74"/>
      <c r="B270" s="108" t="s">
        <v>150</v>
      </c>
      <c r="C270" s="108">
        <v>45355</v>
      </c>
      <c r="D270" s="110"/>
      <c r="E270" s="95">
        <f ca="1">IF(DATEDIF(C270,M$2,"m")&lt;1,"",IF(C270=0,"",IF(EDATE(C270,12)&lt;IF($D270&gt;0,$D270-1,M$2),EDATE(C270,DATEDIF(C270,IF($D270&gt;0,$D270-1,M$2+1),"y")*12),EDATE(C270,DATEDIF(C270,IF($D270&gt;0,$D270-1,M$2+1),"m")))))</f>
        <v>46085</v>
      </c>
      <c r="F270" s="93">
        <f ca="1">IF(E270="",0,IF(EDATE(C270,12)&lt;=E270,15+IF((YEAR(E270)-YEAR($C270))&gt;20,10,INT((YEAR(E270)-YEAR($C270)-1)/2)),0))</f>
        <v>15</v>
      </c>
      <c r="G270" s="112">
        <f ca="1">IF(E270="",0,IF(E270&gt;=EDATE(C270,12),IF(E270&lt;EDATE(C270,24),IF(C270&lt;SET!$J$20,0,MIN(DATEDIF(C270,E270,"m"),11)),0),IF(D270&gt;C270,IF(E270&lt;=EDATE(C270,12),MIN(DATEDIF(C270,D270+1,"m"),11),0),MIN(DATEDIF(C270,E270,"m"),11))))</f>
        <v>0</v>
      </c>
      <c r="H270" s="114">
        <v>5</v>
      </c>
      <c r="I270" s="99">
        <f>COUNTIF(P270:BW270,SET!$C$15)*SET!$C$16+COUNTIF(P270:BW270,SET!$D$15)*SET!$D$16+COUNTIF(P270:BW270,SET!E$15)*SET!$E$16+COUNTIF(P270:BW270,SET!$F$15)*SET!$F$16+COUNTIF(P270:BW270,SET!$G$15)*SET!$G$16+COUNTIF(P270:BW270,SET!$H$15)*SET!$H$16+COUNTIF(P270:BW270,SET!$I$15)*SET!$I$16+COUNTIF(P270:BW270,)*SET!$K$16+COUNTIF(P270:BW270,SET!$M$15)*SET!$M$16</f>
        <v>7</v>
      </c>
      <c r="J270" s="97">
        <f ca="1">F270+G270+H270-I270</f>
        <v>13</v>
      </c>
      <c r="K270" s="100">
        <f ca="1">IF(E270="","",IF(AND(D270&gt;C270,EDATE(IF(EDATE(C270,12)&lt;D270,C270,E270),12)&gt;D270),"퇴직정산",IF((E270-C270)&gt;=365,EDATE(E270,12),EDATE(C270,24))))</f>
        <v>46450</v>
      </c>
      <c r="L270" s="101">
        <f ca="1">IF(K270="퇴직정산",J270,IF((M$2-C270)&lt;365,"미확정",IF(M270="유예","유예",J270-M270)))</f>
        <v>8</v>
      </c>
      <c r="M270" s="103">
        <f ca="1">IF(C270=0,0,IF(K270="퇴직정산",0,IF(J270&lt;=0,0,IF(EDATE(C270,3)&gt;M$2,"유예",IF(SET!$J$3="없음",0,IF(SET!$J$3="전부",IF(E270&gt;=DATE(YEAR(SET!$I$11),MONTH(SET!$J$11),DAY(SET!$L$11)),MAX(0,F270-IF(I270&lt;(G270+H270),0,(I270-(G270+H270)))),0),IF(E270&gt;=DATE(YEAR(SET!$I$11),MONTH(SET!$J$11),DAY(SET!$L$11)),MAX(0,MIN(F270,SET!$L$3)-IF(I270&lt;(G270+H270),0,(I270-(G270+H270)))),0)))))))</f>
        <v>5</v>
      </c>
      <c r="N270" s="105">
        <f ca="1">IF(D270=0,IF(M270&gt;0,IF((E270-C270)&gt;=365,EDATE(E270,6),EDATE(K270,-6)),""),"")</f>
        <v>46269</v>
      </c>
      <c r="O270" s="106">
        <f ca="1">IF(D270=0,IF(M270&gt;0,IF((E270-C270)&gt;=365,EDATE(E270,10),EDATE(K270,-2)),""),"")</f>
        <v>46391</v>
      </c>
      <c r="P270" s="23" t="s">
        <v>25</v>
      </c>
      <c r="Q270" s="23" t="s">
        <v>24</v>
      </c>
      <c r="R270" s="23" t="s">
        <v>25</v>
      </c>
      <c r="S270" s="23" t="s">
        <v>25</v>
      </c>
      <c r="T270" s="23" t="s">
        <v>24</v>
      </c>
      <c r="U270" s="23" t="s">
        <v>25</v>
      </c>
      <c r="V270" s="23" t="s">
        <v>24</v>
      </c>
      <c r="W270" s="23" t="s">
        <v>24</v>
      </c>
      <c r="X270" s="23" t="s">
        <v>24</v>
      </c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  <c r="AO270" s="23"/>
      <c r="AP270" s="23"/>
      <c r="AQ270" s="23"/>
      <c r="AR270" s="23"/>
      <c r="AS270" s="23"/>
      <c r="AT270" s="23"/>
      <c r="AU270" s="23"/>
      <c r="AV270" s="23"/>
      <c r="AW270" s="23"/>
      <c r="AX270" s="23"/>
      <c r="AY270" s="23"/>
      <c r="AZ270" s="23"/>
      <c r="BA270" s="23"/>
      <c r="BB270" s="23"/>
      <c r="BC270" s="23"/>
      <c r="BD270" s="23"/>
      <c r="BE270" s="23"/>
      <c r="BF270" s="23"/>
      <c r="BG270" s="23"/>
      <c r="BH270" s="23"/>
      <c r="BI270" s="23"/>
      <c r="BJ270" s="23"/>
      <c r="BK270" s="23"/>
      <c r="BL270" s="23"/>
      <c r="BM270" s="23"/>
      <c r="BN270" s="23"/>
      <c r="BO270" s="23"/>
      <c r="BP270" s="23"/>
      <c r="BQ270" s="23"/>
      <c r="BR270" s="23"/>
      <c r="BS270" s="23"/>
      <c r="BT270" s="23"/>
      <c r="BU270" s="23"/>
      <c r="BV270" s="23"/>
      <c r="BW270" s="23"/>
    </row>
    <row r="271" spans="1:75" ht="14.25" customHeight="1" thickBot="1" x14ac:dyDescent="0.2">
      <c r="A271" s="74"/>
      <c r="B271" s="109"/>
      <c r="C271" s="109"/>
      <c r="D271" s="111"/>
      <c r="E271" s="96"/>
      <c r="F271" s="94"/>
      <c r="G271" s="113"/>
      <c r="H271" s="115"/>
      <c r="I271" s="99"/>
      <c r="J271" s="98"/>
      <c r="K271" s="100"/>
      <c r="L271" s="102"/>
      <c r="M271" s="104"/>
      <c r="N271" s="105"/>
      <c r="O271" s="107"/>
      <c r="P271" s="72" t="s">
        <v>646</v>
      </c>
      <c r="Q271" s="72" t="s">
        <v>679</v>
      </c>
      <c r="R271" s="72" t="s">
        <v>680</v>
      </c>
      <c r="S271" s="72" t="s">
        <v>682</v>
      </c>
      <c r="T271" s="72" t="s">
        <v>694</v>
      </c>
      <c r="U271" s="72" t="s">
        <v>701</v>
      </c>
      <c r="V271" s="72" t="s">
        <v>702</v>
      </c>
      <c r="W271" s="72" t="s">
        <v>773</v>
      </c>
      <c r="X271" s="72" t="s">
        <v>787</v>
      </c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72"/>
      <c r="AP271" s="72"/>
      <c r="AQ271" s="72"/>
      <c r="AR271" s="72"/>
      <c r="AS271" s="72"/>
      <c r="AT271" s="72"/>
      <c r="AU271" s="72"/>
      <c r="AV271" s="72"/>
      <c r="AW271" s="72"/>
      <c r="AX271" s="72"/>
      <c r="AY271" s="72"/>
      <c r="AZ271" s="72"/>
      <c r="BA271" s="72"/>
      <c r="BB271" s="72"/>
      <c r="BC271" s="72"/>
      <c r="BD271" s="72"/>
      <c r="BE271" s="72"/>
      <c r="BF271" s="72"/>
      <c r="BG271" s="72"/>
      <c r="BH271" s="72"/>
      <c r="BI271" s="72"/>
      <c r="BJ271" s="72"/>
      <c r="BK271" s="72"/>
      <c r="BL271" s="72"/>
      <c r="BM271" s="72"/>
      <c r="BN271" s="72"/>
      <c r="BO271" s="72"/>
      <c r="BP271" s="72"/>
      <c r="BQ271" s="72"/>
      <c r="BR271" s="72"/>
      <c r="BS271" s="72"/>
      <c r="BT271" s="72"/>
      <c r="BU271" s="72"/>
      <c r="BV271" s="72"/>
      <c r="BW271" s="72"/>
    </row>
    <row r="272" spans="1:75" ht="14.25" customHeight="1" x14ac:dyDescent="0.15">
      <c r="A272" s="74"/>
      <c r="B272" s="108" t="s">
        <v>139</v>
      </c>
      <c r="C272" s="108">
        <v>45369</v>
      </c>
      <c r="D272" s="110"/>
      <c r="E272" s="95">
        <f ca="1">IF(DATEDIF(C272,M$2,"m")&lt;1,"",IF(C272=0,"",IF(EDATE(C272,12)&lt;IF($D272&gt;0,$D272-1,M$2),EDATE(C272,DATEDIF(C272,IF($D272&gt;0,$D272-1,M$2+1),"y")*12),EDATE(C272,DATEDIF(C272,IF($D272&gt;0,$D272-1,M$2+1),"m")))))</f>
        <v>46099</v>
      </c>
      <c r="F272" s="93">
        <f ca="1">IF(E272="",0,IF(EDATE(C272,12)&lt;=E272,15+IF((YEAR(E272)-YEAR($C272))&gt;20,10,INT((YEAR(E272)-YEAR($C272)-1)/2)),0))</f>
        <v>15</v>
      </c>
      <c r="G272" s="112">
        <f ca="1">IF(E272="",0,IF(E272&gt;=EDATE(C272,12),IF(E272&lt;EDATE(C272,24),IF(C272&lt;SET!$J$20,0,MIN(DATEDIF(C272,E272,"m"),11)),0),IF(D272&gt;C272,IF(E272&lt;=EDATE(C272,12),MIN(DATEDIF(C272,D272+1,"m"),11),0),MIN(DATEDIF(C272,E272,"m"),11))))</f>
        <v>0</v>
      </c>
      <c r="H272" s="114">
        <v>0.5</v>
      </c>
      <c r="I272" s="99">
        <f>COUNTIF(P272:BW272,SET!$C$15)*SET!$C$16+COUNTIF(P272:BW272,SET!$D$15)*SET!$D$16+COUNTIF(P272:BW272,SET!E$15)*SET!$E$16+COUNTIF(P272:BW272,SET!$F$15)*SET!$F$16+COUNTIF(P272:BW272,SET!$G$15)*SET!$G$16+COUNTIF(P272:BW272,SET!$H$15)*SET!$H$16+COUNTIF(P272:BW272,SET!$I$15)*SET!$I$16+COUNTIF(P272:BW272,)*SET!$K$16+COUNTIF(P272:BW272,SET!$M$15)*SET!$M$16</f>
        <v>5</v>
      </c>
      <c r="J272" s="97">
        <f ca="1">F272+G272+H272-I272</f>
        <v>10.5</v>
      </c>
      <c r="K272" s="100">
        <f ca="1">IF(E272="","",IF(AND(D272&gt;C272,EDATE(IF(EDATE(C272,12)&lt;D272,C272,E272),12)&gt;D272),"퇴직정산",IF((E272-C272)&gt;=365,EDATE(E272,12),EDATE(C272,24))))</f>
        <v>46464</v>
      </c>
      <c r="L272" s="101">
        <f ca="1">IF(K272="퇴직정산",J272,IF((M$2-C272)&lt;365,"미확정",IF(M272="유예","유예",J272-M272)))</f>
        <v>8</v>
      </c>
      <c r="M272" s="103">
        <f ca="1">IF(C272=0,0,IF(K272="퇴직정산",0,IF(J272&lt;=0,0,IF(EDATE(C272,3)&gt;M$2,"유예",IF(SET!$J$3="없음",0,IF(SET!$J$3="전부",IF(E272&gt;=DATE(YEAR(SET!$I$11),MONTH(SET!$J$11),DAY(SET!$L$11)),MAX(0,F272-IF(I272&lt;(G272+H272),0,(I272-(G272+H272)))),0),IF(E272&gt;=DATE(YEAR(SET!$I$11),MONTH(SET!$J$11),DAY(SET!$L$11)),MAX(0,MIN(F272,SET!$L$3)-IF(I272&lt;(G272+H272),0,(I272-(G272+H272)))),0)))))))</f>
        <v>2.5</v>
      </c>
      <c r="N272" s="105">
        <f ca="1">IF(D272=0,IF(M272&gt;0,IF((E272-C272)&gt;=365,EDATE(E272,6),EDATE(K272,-6)),""),"")</f>
        <v>46283</v>
      </c>
      <c r="O272" s="106">
        <f ca="1">IF(D272=0,IF(M272&gt;0,IF((E272-C272)&gt;=365,EDATE(E272,10),EDATE(K272,-2)),""),"")</f>
        <v>46405</v>
      </c>
      <c r="P272" s="23" t="s">
        <v>25</v>
      </c>
      <c r="Q272" s="23" t="s">
        <v>24</v>
      </c>
      <c r="R272" s="23" t="s">
        <v>24</v>
      </c>
      <c r="S272" s="23" t="s">
        <v>25</v>
      </c>
      <c r="T272" s="23" t="s">
        <v>24</v>
      </c>
      <c r="U272" s="23" t="s">
        <v>24</v>
      </c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  <c r="AQ272" s="23"/>
      <c r="AR272" s="23"/>
      <c r="AS272" s="23"/>
      <c r="AT272" s="23"/>
      <c r="AU272" s="23"/>
      <c r="AV272" s="23"/>
      <c r="AW272" s="23"/>
      <c r="AX272" s="23"/>
      <c r="AY272" s="23"/>
      <c r="AZ272" s="23"/>
      <c r="BA272" s="23"/>
      <c r="BB272" s="23"/>
      <c r="BC272" s="23"/>
      <c r="BD272" s="23"/>
      <c r="BE272" s="23"/>
      <c r="BF272" s="23"/>
      <c r="BG272" s="23"/>
      <c r="BH272" s="23"/>
      <c r="BI272" s="23"/>
      <c r="BJ272" s="23"/>
      <c r="BK272" s="23"/>
      <c r="BL272" s="23"/>
      <c r="BM272" s="23"/>
      <c r="BN272" s="23"/>
      <c r="BO272" s="23"/>
      <c r="BP272" s="23"/>
      <c r="BQ272" s="23"/>
      <c r="BR272" s="23"/>
      <c r="BS272" s="23"/>
      <c r="BT272" s="23"/>
      <c r="BU272" s="23"/>
      <c r="BV272" s="23"/>
      <c r="BW272" s="23"/>
    </row>
    <row r="273" spans="1:75" ht="14.25" customHeight="1" thickBot="1" x14ac:dyDescent="0.2">
      <c r="A273" s="74"/>
      <c r="B273" s="109"/>
      <c r="C273" s="109"/>
      <c r="D273" s="111"/>
      <c r="E273" s="96"/>
      <c r="F273" s="94"/>
      <c r="G273" s="113"/>
      <c r="H273" s="115"/>
      <c r="I273" s="99"/>
      <c r="J273" s="98"/>
      <c r="K273" s="100"/>
      <c r="L273" s="102"/>
      <c r="M273" s="104"/>
      <c r="N273" s="105"/>
      <c r="O273" s="107"/>
      <c r="P273" s="72" t="s">
        <v>681</v>
      </c>
      <c r="Q273" s="72" t="s">
        <v>695</v>
      </c>
      <c r="R273" s="72" t="s">
        <v>765</v>
      </c>
      <c r="S273" s="72" t="s">
        <v>769</v>
      </c>
      <c r="T273" s="72" t="s">
        <v>782</v>
      </c>
      <c r="U273" s="72" t="s">
        <v>783</v>
      </c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72"/>
      <c r="AP273" s="72"/>
      <c r="AQ273" s="72"/>
      <c r="AR273" s="72"/>
      <c r="AS273" s="72"/>
      <c r="AT273" s="72"/>
      <c r="AU273" s="72"/>
      <c r="AV273" s="72"/>
      <c r="AW273" s="72"/>
      <c r="AX273" s="72"/>
      <c r="AY273" s="72"/>
      <c r="AZ273" s="72"/>
      <c r="BA273" s="72"/>
      <c r="BB273" s="72"/>
      <c r="BC273" s="72"/>
      <c r="BD273" s="72"/>
      <c r="BE273" s="72"/>
      <c r="BF273" s="72"/>
      <c r="BG273" s="72"/>
      <c r="BH273" s="72"/>
      <c r="BI273" s="72"/>
      <c r="BJ273" s="72"/>
      <c r="BK273" s="72"/>
      <c r="BL273" s="72"/>
      <c r="BM273" s="72"/>
      <c r="BN273" s="72"/>
      <c r="BO273" s="72"/>
      <c r="BP273" s="72"/>
      <c r="BQ273" s="72"/>
      <c r="BR273" s="72"/>
      <c r="BS273" s="72"/>
      <c r="BT273" s="72"/>
      <c r="BU273" s="72"/>
      <c r="BV273" s="72"/>
      <c r="BW273" s="72"/>
    </row>
    <row r="274" spans="1:75" ht="14.25" customHeight="1" x14ac:dyDescent="0.15">
      <c r="A274" s="74"/>
      <c r="B274" s="108" t="s">
        <v>453</v>
      </c>
      <c r="C274" s="108">
        <v>45810</v>
      </c>
      <c r="D274" s="110"/>
      <c r="E274" s="95">
        <f ca="1">IF(DATEDIF(C274,M$2,"m")&lt;1,"",IF(C274=0,"",IF(EDATE(C274,12)&lt;IF($D274&gt;0,$D274-1,M$2),EDATE(C274,DATEDIF(C274,IF($D274&gt;0,$D274-1,M$2+1),"y")*12),EDATE(C274,DATEDIF(C274,IF($D274&gt;0,$D274-1,M$2+1),"m")))))</f>
        <v>46144</v>
      </c>
      <c r="F274" s="93">
        <f ca="1">IF(E274="",0,IF(EDATE(C274,12)&lt;=E274,15+IF((YEAR(E274)-YEAR($C274))&gt;20,10,INT((YEAR(E274)-YEAR($C274)-1)/2)),0))</f>
        <v>0</v>
      </c>
      <c r="G274" s="112">
        <f ca="1">IF(E274="",0,IF(E274&gt;=EDATE(C274,12),IF(E274&lt;EDATE(C274,24),IF(C274&lt;SET!$J$20,0,MIN(DATEDIF(C274,E274,"m"),11)),0),IF(D274&gt;C274,IF(E274&lt;=EDATE(C274,12),MIN(DATEDIF(C274,D274+1,"m"),11),0),MIN(DATEDIF(C274,E274,"m"),11))))</f>
        <v>11</v>
      </c>
      <c r="H274" s="114"/>
      <c r="I274" s="99">
        <f>COUNTIF(P274:BW274,SET!$C$15)*SET!$C$16+COUNTIF(P274:BW274,SET!$D$15)*SET!$D$16+COUNTIF(P274:BW274,SET!E$15)*SET!$E$16+COUNTIF(P274:BW274,SET!$F$15)*SET!$F$16+COUNTIF(P274:BW274,SET!$G$15)*SET!$G$16+COUNTIF(P274:BW274,SET!$H$15)*SET!$H$16+COUNTIF(P274:BW274,SET!$I$15)*SET!$I$16+COUNTIF(P274:BW274,)*SET!$K$16+COUNTIF(P274:BW274,SET!$M$15)*SET!$M$16</f>
        <v>12</v>
      </c>
      <c r="J274" s="97">
        <f ca="1">F274+G274+H274-I274</f>
        <v>-1</v>
      </c>
      <c r="K274" s="100">
        <f ca="1">IF(E274="","",IF(AND(D274&gt;C274,EDATE(IF(EDATE(C274,12)&lt;D274,C274,E274),12)&gt;D274),"퇴직정산",IF((E274-C274)&gt;=365,EDATE(E274,12),EDATE(C274,24))))</f>
        <v>46540</v>
      </c>
      <c r="L274" s="101" t="str">
        <f ca="1">IF(K274="퇴직정산",J274,IF((M$2-C274)&lt;365,"미확정",IF(M274="유예","유예",J274-M274)))</f>
        <v>미확정</v>
      </c>
      <c r="M274" s="103">
        <f ca="1">IF(C274=0,0,IF(K274="퇴직정산",0,IF(J274&lt;=0,0,IF(EDATE(C274,3)&gt;M$2,"유예",IF(SET!$J$3="없음",0,IF(SET!$J$3="전부",IF(E274&gt;=DATE(YEAR(SET!$I$11),MONTH(SET!$J$11),DAY(SET!$L$11)),MAX(0,F274-IF(I274&lt;(G274+H274),0,(I274-(G274+H274)))),0),IF(E274&gt;=DATE(YEAR(SET!$I$11),MONTH(SET!$J$11),DAY(SET!$L$11)),MAX(0,MIN(F274,SET!$L$3)-IF(I274&lt;(G274+H274),0,(I274-(G274+H274)))),0)))))))</f>
        <v>0</v>
      </c>
      <c r="N274" s="105" t="str">
        <f ca="1">IF(D274=0,IF(M274&gt;0,IF((E274-C274)&gt;=365,EDATE(E274,6),EDATE(K274,-6)),""),"")</f>
        <v/>
      </c>
      <c r="O274" s="106" t="str">
        <f ca="1">IF(D274=0,IF(M274&gt;0,IF((E274-C274)&gt;=365,EDATE(E274,10),EDATE(K274,-2)),""),"")</f>
        <v/>
      </c>
      <c r="P274" s="23" t="s">
        <v>24</v>
      </c>
      <c r="Q274" s="23" t="s">
        <v>24</v>
      </c>
      <c r="R274" s="23" t="s">
        <v>24</v>
      </c>
      <c r="S274" s="23" t="s">
        <v>25</v>
      </c>
      <c r="T274" s="23" t="s">
        <v>25</v>
      </c>
      <c r="U274" s="23" t="s">
        <v>24</v>
      </c>
      <c r="V274" s="23" t="s">
        <v>24</v>
      </c>
      <c r="W274" s="23" t="s">
        <v>24</v>
      </c>
      <c r="X274" s="23" t="s">
        <v>24</v>
      </c>
      <c r="Y274" s="23" t="s">
        <v>24</v>
      </c>
      <c r="Z274" s="23" t="s">
        <v>24</v>
      </c>
      <c r="AA274" s="23" t="s">
        <v>24</v>
      </c>
      <c r="AB274" s="23" t="s">
        <v>24</v>
      </c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3"/>
      <c r="BB274" s="23"/>
      <c r="BC274" s="23"/>
      <c r="BD274" s="23"/>
      <c r="BE274" s="23"/>
      <c r="BF274" s="23"/>
      <c r="BG274" s="23"/>
      <c r="BH274" s="23"/>
      <c r="BI274" s="23"/>
      <c r="BJ274" s="23"/>
      <c r="BK274" s="23"/>
      <c r="BL274" s="23"/>
      <c r="BM274" s="23"/>
      <c r="BN274" s="23"/>
      <c r="BO274" s="23"/>
      <c r="BP274" s="23"/>
      <c r="BQ274" s="23"/>
      <c r="BR274" s="23"/>
      <c r="BS274" s="23"/>
      <c r="BT274" s="23"/>
      <c r="BU274" s="23"/>
      <c r="BV274" s="23"/>
      <c r="BW274" s="23"/>
    </row>
    <row r="275" spans="1:75" ht="14.25" customHeight="1" thickBot="1" x14ac:dyDescent="0.2">
      <c r="A275" s="74"/>
      <c r="B275" s="109"/>
      <c r="C275" s="109"/>
      <c r="D275" s="111"/>
      <c r="E275" s="96"/>
      <c r="F275" s="94"/>
      <c r="G275" s="113"/>
      <c r="H275" s="115"/>
      <c r="I275" s="99"/>
      <c r="J275" s="98"/>
      <c r="K275" s="100"/>
      <c r="L275" s="102"/>
      <c r="M275" s="104"/>
      <c r="N275" s="105"/>
      <c r="O275" s="107"/>
      <c r="P275" s="72">
        <v>45861</v>
      </c>
      <c r="Q275" s="72">
        <v>45926</v>
      </c>
      <c r="R275" s="72">
        <v>45950</v>
      </c>
      <c r="S275" s="72">
        <v>45960</v>
      </c>
      <c r="T275" s="72">
        <v>45986</v>
      </c>
      <c r="U275" s="72" t="s">
        <v>595</v>
      </c>
      <c r="V275" s="72" t="s">
        <v>575</v>
      </c>
      <c r="W275" s="72" t="s">
        <v>595</v>
      </c>
      <c r="X275" s="72" t="s">
        <v>647</v>
      </c>
      <c r="Y275" s="72" t="s">
        <v>671</v>
      </c>
      <c r="Z275" s="72" t="s">
        <v>698</v>
      </c>
      <c r="AA275" s="72" t="s">
        <v>779</v>
      </c>
      <c r="AB275" s="72" t="s">
        <v>787</v>
      </c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72"/>
      <c r="AP275" s="72"/>
      <c r="AQ275" s="72"/>
      <c r="AR275" s="72"/>
      <c r="AS275" s="72"/>
      <c r="AT275" s="72"/>
      <c r="AU275" s="72"/>
      <c r="AV275" s="72"/>
      <c r="AW275" s="72"/>
      <c r="AX275" s="72"/>
      <c r="AY275" s="72"/>
      <c r="AZ275" s="72"/>
      <c r="BA275" s="72"/>
      <c r="BB275" s="72"/>
      <c r="BC275" s="72"/>
      <c r="BD275" s="72"/>
      <c r="BE275" s="72"/>
      <c r="BF275" s="72"/>
      <c r="BG275" s="72"/>
      <c r="BH275" s="72"/>
      <c r="BI275" s="72"/>
      <c r="BJ275" s="72"/>
      <c r="BK275" s="72"/>
      <c r="BL275" s="72"/>
      <c r="BM275" s="72"/>
      <c r="BN275" s="72"/>
      <c r="BO275" s="72"/>
      <c r="BP275" s="72"/>
      <c r="BQ275" s="72"/>
      <c r="BR275" s="72"/>
      <c r="BS275" s="72"/>
      <c r="BT275" s="72"/>
      <c r="BU275" s="72"/>
      <c r="BV275" s="72"/>
      <c r="BW275" s="72"/>
    </row>
    <row r="276" spans="1:75" ht="14.25" customHeight="1" x14ac:dyDescent="0.15">
      <c r="A276" s="74"/>
      <c r="B276" s="108" t="s">
        <v>607</v>
      </c>
      <c r="C276" s="108">
        <v>46027</v>
      </c>
      <c r="D276" s="110"/>
      <c r="E276" s="95">
        <f ca="1">IF(DATEDIF(C276,M$2,"m")&lt;1,"",IF(C276=0,"",IF(EDATE(C276,12)&lt;IF($D276&gt;0,$D276-1,M$2),EDATE(C276,DATEDIF(C276,IF($D276&gt;0,$D276-1,M$2+1),"y")*12),EDATE(C276,DATEDIF(C276,IF($D276&gt;0,$D276-1,M$2+1),"m")))))</f>
        <v>46147</v>
      </c>
      <c r="F276" s="93">
        <f ca="1">IF(E276="",0,IF(EDATE(C276,12)&lt;=E276,15+IF((YEAR(E276)-YEAR($C276))&gt;20,10,INT((YEAR(E276)-YEAR($C276)-1)/2)),0))</f>
        <v>0</v>
      </c>
      <c r="G276" s="112">
        <f ca="1">IF(E276="",0,IF(E276&gt;=EDATE(C276,12),IF(E276&lt;EDATE(C276,24),IF(C276&lt;SET!$J$20,0,MIN(DATEDIF(C276,E276,"m"),11)),0),IF(D276&gt;C276,IF(E276&lt;=EDATE(C276,12),MIN(DATEDIF(C276,D276+1,"m"),11),0),MIN(DATEDIF(C276,E276,"m"),11))))</f>
        <v>4</v>
      </c>
      <c r="H276" s="114"/>
      <c r="I276" s="99">
        <f>COUNTIF(P276:BW276,SET!$C$15)*SET!$C$16+COUNTIF(P276:BW276,SET!$D$15)*SET!$D$16+COUNTIF(P276:BW276,SET!E$15)*SET!$E$16+COUNTIF(P276:BW276,SET!$F$15)*SET!$F$16+COUNTIF(P276:BW276,SET!$G$15)*SET!$G$16+COUNTIF(P276:BW276,SET!$H$15)*SET!$H$16+COUNTIF(P276:BW276,SET!$I$15)*SET!$I$16+COUNTIF(P276:BW276,)*SET!$K$16+COUNTIF(P276:BW276,SET!$M$15)*SET!$M$16</f>
        <v>2</v>
      </c>
      <c r="J276" s="97">
        <f ca="1">F276+G276+H276-I276</f>
        <v>2</v>
      </c>
      <c r="K276" s="100">
        <f ca="1">IF(E276="","",IF(AND(D276&gt;C276,EDATE(IF(EDATE(C276,12)&lt;D276,C276,E276),12)&gt;D276),"퇴직정산",IF((E276-C276)&gt;=365,EDATE(E276,12),EDATE(C276,24))))</f>
        <v>46757</v>
      </c>
      <c r="L276" s="101" t="str">
        <f ca="1">IF(K276="퇴직정산",J276,IF((M$2-C276)&lt;365,"미확정",IF(M276="유예","유예",J276-M276)))</f>
        <v>미확정</v>
      </c>
      <c r="M276" s="103">
        <f ca="1">IF(C276=0,0,IF(K276="퇴직정산",0,IF(J276&lt;=0,0,IF(EDATE(C276,3)&gt;M$2,"유예",IF(SET!$J$3="없음",0,IF(SET!$J$3="전부",IF(E276&gt;=DATE(YEAR(SET!$I$11),MONTH(SET!$J$11),DAY(SET!$L$11)),MAX(0,F276-IF(I276&lt;(G276+H276),0,(I276-(G276+H276)))),0),IF(E276&gt;=DATE(YEAR(SET!$I$11),MONTH(SET!$J$11),DAY(SET!$L$11)),MAX(0,MIN(F276,SET!$L$3)-IF(I276&lt;(G276+H276),0,(I276-(G276+H276)))),0)))))))</f>
        <v>0</v>
      </c>
      <c r="N276" s="105" t="str">
        <f ca="1">IF(D276=0,IF(M276&gt;0,IF((E276-C276)&gt;=365,EDATE(E276,6),EDATE(K276,-6)),""),"")</f>
        <v/>
      </c>
      <c r="O276" s="106" t="str">
        <f ca="1">IF(D276=0,IF(M276&gt;0,IF((E276-C276)&gt;=365,EDATE(E276,10),EDATE(K276,-2)),""),"")</f>
        <v/>
      </c>
      <c r="P276" s="23" t="s">
        <v>24</v>
      </c>
      <c r="Q276" s="23" t="s">
        <v>25</v>
      </c>
      <c r="R276" s="23" t="s">
        <v>25</v>
      </c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  <c r="AS276" s="23"/>
      <c r="AT276" s="23"/>
      <c r="AU276" s="23"/>
      <c r="AV276" s="23"/>
      <c r="AW276" s="23"/>
      <c r="AX276" s="23"/>
      <c r="AY276" s="23"/>
      <c r="AZ276" s="23"/>
      <c r="BA276" s="23"/>
      <c r="BB276" s="23"/>
      <c r="BC276" s="23"/>
      <c r="BD276" s="23"/>
      <c r="BE276" s="23"/>
      <c r="BF276" s="23"/>
      <c r="BG276" s="23"/>
      <c r="BH276" s="23"/>
      <c r="BI276" s="23"/>
      <c r="BJ276" s="23"/>
      <c r="BK276" s="23"/>
      <c r="BL276" s="23"/>
      <c r="BM276" s="23"/>
      <c r="BN276" s="23"/>
      <c r="BO276" s="23"/>
      <c r="BP276" s="23"/>
      <c r="BQ276" s="23"/>
      <c r="BR276" s="23"/>
      <c r="BS276" s="23"/>
      <c r="BT276" s="23"/>
      <c r="BU276" s="23"/>
      <c r="BV276" s="23"/>
      <c r="BW276" s="23"/>
    </row>
    <row r="277" spans="1:75" ht="14.25" customHeight="1" thickBot="1" x14ac:dyDescent="0.2">
      <c r="A277" s="74"/>
      <c r="B277" s="109"/>
      <c r="C277" s="109"/>
      <c r="D277" s="111"/>
      <c r="E277" s="96"/>
      <c r="F277" s="94"/>
      <c r="G277" s="113"/>
      <c r="H277" s="115"/>
      <c r="I277" s="99"/>
      <c r="J277" s="98"/>
      <c r="K277" s="100"/>
      <c r="L277" s="102"/>
      <c r="M277" s="104"/>
      <c r="N277" s="105"/>
      <c r="O277" s="107"/>
      <c r="P277" s="72" t="s">
        <v>627</v>
      </c>
      <c r="Q277" s="72" t="s">
        <v>706</v>
      </c>
      <c r="R277" s="72" t="s">
        <v>789</v>
      </c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72"/>
      <c r="AP277" s="72"/>
      <c r="AQ277" s="72"/>
      <c r="AR277" s="72"/>
      <c r="AS277" s="72"/>
      <c r="AT277" s="72"/>
      <c r="AU277" s="72"/>
      <c r="AV277" s="72"/>
      <c r="AW277" s="72"/>
      <c r="AX277" s="72"/>
      <c r="AY277" s="72"/>
      <c r="AZ277" s="72"/>
      <c r="BA277" s="72"/>
      <c r="BB277" s="72"/>
      <c r="BC277" s="72"/>
      <c r="BD277" s="72"/>
      <c r="BE277" s="72"/>
      <c r="BF277" s="72"/>
      <c r="BG277" s="72"/>
      <c r="BH277" s="72"/>
      <c r="BI277" s="72"/>
      <c r="BJ277" s="72"/>
      <c r="BK277" s="72"/>
      <c r="BL277" s="72"/>
      <c r="BM277" s="72"/>
      <c r="BN277" s="72"/>
      <c r="BO277" s="72"/>
      <c r="BP277" s="72"/>
      <c r="BQ277" s="72"/>
      <c r="BR277" s="72"/>
      <c r="BS277" s="72"/>
      <c r="BT277" s="72"/>
      <c r="BU277" s="72"/>
      <c r="BV277" s="72"/>
      <c r="BW277" s="72"/>
    </row>
    <row r="278" spans="1:75" ht="14.25" customHeight="1" x14ac:dyDescent="0.15">
      <c r="A278" s="74"/>
      <c r="B278" s="108" t="s">
        <v>613</v>
      </c>
      <c r="C278" s="108">
        <v>46031</v>
      </c>
      <c r="D278" s="110"/>
      <c r="E278" s="95">
        <f ca="1">IF(DATEDIF(C278,M$2,"m")&lt;1,"",IF(C278=0,"",IF(EDATE(C278,12)&lt;IF($D278&gt;0,$D278-1,M$2),EDATE(C278,DATEDIF(C278,IF($D278&gt;0,$D278-1,M$2+1),"y")*12),EDATE(C278,DATEDIF(C278,IF($D278&gt;0,$D278-1,M$2+1),"m")))))</f>
        <v>46151</v>
      </c>
      <c r="F278" s="93">
        <f ca="1">IF(E278="",0,IF(EDATE(C278,12)&lt;=E278,15+IF((YEAR(E278)-YEAR($C278))&gt;20,10,INT((YEAR(E278)-YEAR($C278)-1)/2)),0))</f>
        <v>0</v>
      </c>
      <c r="G278" s="112">
        <f ca="1">IF(E278="",0,IF(E278&gt;=EDATE(C278,12),IF(E278&lt;EDATE(C278,24),IF(C278&lt;SET!$J$20,0,MIN(DATEDIF(C278,E278,"m"),11)),0),IF(D278&gt;C278,IF(E278&lt;=EDATE(C278,12),MIN(DATEDIF(C278,D278+1,"m"),11),0),MIN(DATEDIF(C278,E278,"m"),11))))</f>
        <v>4</v>
      </c>
      <c r="H278" s="114"/>
      <c r="I278" s="99">
        <f>COUNTIF(P278:BW278,SET!$C$15)*SET!$C$16+COUNTIF(P278:BW278,SET!$D$15)*SET!$D$16+COUNTIF(P278:BW278,SET!E$15)*SET!$E$16+COUNTIF(P278:BW278,SET!$F$15)*SET!$F$16+COUNTIF(P278:BW278,SET!$G$15)*SET!$G$16+COUNTIF(P278:BW278,SET!$H$15)*SET!$H$16+COUNTIF(P278:BW278,SET!$I$15)*SET!$I$16+COUNTIF(P278:BW278,)*SET!$K$16+COUNTIF(P278:BW278,SET!$M$15)*SET!$M$16</f>
        <v>5</v>
      </c>
      <c r="J278" s="97">
        <f ca="1">F278+G278+H278-I278</f>
        <v>-1</v>
      </c>
      <c r="K278" s="100">
        <f ca="1">IF(E278="","",IF(AND(D278&gt;C278,EDATE(IF(EDATE(C278,12)&lt;D278,C278,E278),12)&gt;D278),"퇴직정산",IF((E278-C278)&gt;=365,EDATE(E278,12),EDATE(C278,24))))</f>
        <v>46761</v>
      </c>
      <c r="L278" s="101" t="str">
        <f ca="1">IF(K278="퇴직정산",J278,IF((M$2-C278)&lt;365,"미확정",IF(M278="유예","유예",J278-M278)))</f>
        <v>미확정</v>
      </c>
      <c r="M278" s="103">
        <f ca="1">IF(C278=0,0,IF(K278="퇴직정산",0,IF(J278&lt;=0,0,IF(EDATE(C278,3)&gt;M$2,"유예",IF(SET!$J$3="없음",0,IF(SET!$J$3="전부",IF(E278&gt;=DATE(YEAR(SET!$I$11),MONTH(SET!$J$11),DAY(SET!$L$11)),MAX(0,F278-IF(I278&lt;(G278+H278),0,(I278-(G278+H278)))),0),IF(E278&gt;=DATE(YEAR(SET!$I$11),MONTH(SET!$J$11),DAY(SET!$L$11)),MAX(0,MIN(F278,SET!$L$3)-IF(I278&lt;(G278+H278),0,(I278-(G278+H278)))),0)))))))</f>
        <v>0</v>
      </c>
      <c r="N278" s="105" t="str">
        <f ca="1">IF(D278=0,IF(M278&gt;0,IF((E278-C278)&gt;=365,EDATE(E278,6),EDATE(K278,-6)),""),"")</f>
        <v/>
      </c>
      <c r="O278" s="106" t="str">
        <f ca="1">IF(D278=0,IF(M278&gt;0,IF((E278-C278)&gt;=365,EDATE(E278,10),EDATE(K278,-2)),""),"")</f>
        <v/>
      </c>
      <c r="P278" s="23" t="s">
        <v>24</v>
      </c>
      <c r="Q278" s="23" t="s">
        <v>24</v>
      </c>
      <c r="R278" s="23" t="s">
        <v>24</v>
      </c>
      <c r="S278" s="23" t="s">
        <v>24</v>
      </c>
      <c r="T278" s="23" t="s">
        <v>24</v>
      </c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  <c r="AR278" s="23"/>
      <c r="AS278" s="23"/>
      <c r="AT278" s="23"/>
      <c r="AU278" s="23"/>
      <c r="AV278" s="23"/>
      <c r="AW278" s="23"/>
      <c r="AX278" s="23"/>
      <c r="AY278" s="23"/>
      <c r="AZ278" s="23"/>
      <c r="BA278" s="23"/>
      <c r="BB278" s="23"/>
      <c r="BC278" s="23"/>
      <c r="BD278" s="23"/>
      <c r="BE278" s="23"/>
      <c r="BF278" s="23"/>
      <c r="BG278" s="23"/>
      <c r="BH278" s="23"/>
      <c r="BI278" s="23"/>
      <c r="BJ278" s="23"/>
      <c r="BK278" s="23"/>
      <c r="BL278" s="23"/>
      <c r="BM278" s="23"/>
      <c r="BN278" s="23"/>
      <c r="BO278" s="23"/>
      <c r="BP278" s="23"/>
      <c r="BQ278" s="23"/>
      <c r="BR278" s="23"/>
      <c r="BS278" s="23"/>
      <c r="BT278" s="23"/>
      <c r="BU278" s="23"/>
      <c r="BV278" s="23"/>
      <c r="BW278" s="23"/>
    </row>
    <row r="279" spans="1:75" ht="14.25" customHeight="1" thickBot="1" x14ac:dyDescent="0.2">
      <c r="A279" s="74"/>
      <c r="B279" s="109"/>
      <c r="C279" s="109"/>
      <c r="D279" s="111"/>
      <c r="E279" s="96"/>
      <c r="F279" s="94"/>
      <c r="G279" s="113"/>
      <c r="H279" s="115"/>
      <c r="I279" s="99"/>
      <c r="J279" s="98"/>
      <c r="K279" s="100"/>
      <c r="L279" s="102"/>
      <c r="M279" s="104"/>
      <c r="N279" s="105"/>
      <c r="O279" s="107"/>
      <c r="P279" s="72" t="s">
        <v>633</v>
      </c>
      <c r="Q279" s="72" t="s">
        <v>706</v>
      </c>
      <c r="R279" s="72" t="s">
        <v>670</v>
      </c>
      <c r="S279" s="72" t="s">
        <v>673</v>
      </c>
      <c r="T279" s="72" t="s">
        <v>676</v>
      </c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72"/>
      <c r="AP279" s="72"/>
      <c r="AQ279" s="72"/>
      <c r="AR279" s="72"/>
      <c r="AS279" s="72"/>
      <c r="AT279" s="72"/>
      <c r="AU279" s="72"/>
      <c r="AV279" s="72"/>
      <c r="AW279" s="72"/>
      <c r="AX279" s="72"/>
      <c r="AY279" s="72"/>
      <c r="AZ279" s="72"/>
      <c r="BA279" s="72"/>
      <c r="BB279" s="72"/>
      <c r="BC279" s="72"/>
      <c r="BD279" s="72"/>
      <c r="BE279" s="72"/>
      <c r="BF279" s="72"/>
      <c r="BG279" s="72"/>
      <c r="BH279" s="72"/>
      <c r="BI279" s="72"/>
      <c r="BJ279" s="72"/>
      <c r="BK279" s="72"/>
      <c r="BL279" s="72"/>
      <c r="BM279" s="72"/>
      <c r="BN279" s="72"/>
      <c r="BO279" s="72"/>
      <c r="BP279" s="72"/>
      <c r="BQ279" s="72"/>
      <c r="BR279" s="72"/>
      <c r="BS279" s="72"/>
      <c r="BT279" s="72"/>
      <c r="BU279" s="72"/>
      <c r="BV279" s="72"/>
      <c r="BW279" s="72"/>
    </row>
    <row r="280" spans="1:75" ht="14.25" customHeight="1" x14ac:dyDescent="0.15">
      <c r="A280" s="74"/>
      <c r="B280" s="108" t="s">
        <v>660</v>
      </c>
      <c r="C280" s="108">
        <v>46076</v>
      </c>
      <c r="D280" s="110"/>
      <c r="E280" s="95">
        <f ca="1">IF(DATEDIF(C280,M$2,"m")&lt;1,"",IF(C280=0,"",IF(EDATE(C280,12)&lt;IF($D280&gt;0,$D280-1,M$2),EDATE(C280,DATEDIF(C280,IF($D280&gt;0,$D280-1,M$2+1),"y")*12),EDATE(C280,DATEDIF(C280,IF($D280&gt;0,$D280-1,M$2+1),"m")))))</f>
        <v>46135</v>
      </c>
      <c r="F280" s="93">
        <f ca="1">IF(E280="",0,IF(EDATE(C280,12)&lt;=E280,15+IF((YEAR(E280)-YEAR($C280))&gt;20,10,INT((YEAR(E280)-YEAR($C280)-1)/2)),0))</f>
        <v>0</v>
      </c>
      <c r="G280" s="112">
        <f ca="1">IF(E280="",0,IF(E280&gt;=EDATE(C280,12),IF(E280&lt;EDATE(C280,24),IF(C280&lt;SET!$J$20,0,MIN(DATEDIF(C280,E280,"m"),11)),0),IF(D280&gt;C280,IF(E280&lt;=EDATE(C280,12),MIN(DATEDIF(C280,D280+1,"m"),11),0),MIN(DATEDIF(C280,E280,"m"),11))))</f>
        <v>2</v>
      </c>
      <c r="H280" s="114"/>
      <c r="I280" s="99">
        <f>COUNTIF(P280:BW280,SET!$C$15)*SET!$C$16+COUNTIF(P280:BW280,SET!$D$15)*SET!$D$16+COUNTIF(P280:BW280,SET!E$15)*SET!$E$16+COUNTIF(P280:BW280,SET!$F$15)*SET!$F$16+COUNTIF(P280:BW280,SET!$G$15)*SET!$G$16+COUNTIF(P280:BW280,SET!$H$15)*SET!$H$16+COUNTIF(P280:BW280,SET!$I$15)*SET!$I$16+COUNTIF(P280:BW280,)*SET!$K$16+COUNTIF(P280:BW280,SET!$M$15)*SET!$M$16</f>
        <v>2</v>
      </c>
      <c r="J280" s="97">
        <f ca="1">F280+G280+H280-I280</f>
        <v>0</v>
      </c>
      <c r="K280" s="100">
        <f ca="1">IF(E280="","",IF(AND(D280&gt;C280,EDATE(IF(EDATE(C280,12)&lt;D280,C280,E280),12)&gt;D280),"퇴직정산",IF((E280-C280)&gt;=365,EDATE(E280,12),EDATE(C280,24))))</f>
        <v>46806</v>
      </c>
      <c r="L280" s="101" t="str">
        <f ca="1">IF(K280="퇴직정산",J280,IF((M$2-C280)&lt;365,"미확정",IF(M280="유예","유예",J280-M280)))</f>
        <v>미확정</v>
      </c>
      <c r="M280" s="103">
        <f ca="1">IF(C280=0,0,IF(K280="퇴직정산",0,IF(J280&lt;=0,0,IF(EDATE(C280,3)&gt;M$2,"유예",IF(SET!$J$3="없음",0,IF(SET!$J$3="전부",IF(E280&gt;=DATE(YEAR(SET!$I$11),MONTH(SET!$J$11),DAY(SET!$L$11)),MAX(0,F280-IF(I280&lt;(G280+H280),0,(I280-(G280+H280)))),0),IF(E280&gt;=DATE(YEAR(SET!$I$11),MONTH(SET!$J$11),DAY(SET!$L$11)),MAX(0,MIN(F280,SET!$L$3)-IF(I280&lt;(G280+H280),0,(I280-(G280+H280)))),0)))))))</f>
        <v>0</v>
      </c>
      <c r="N280" s="105" t="str">
        <f ca="1">IF(D280=0,IF(M280&gt;0,IF((E280-C280)&gt;=365,EDATE(E280,6),EDATE(K280,-6)),""),"")</f>
        <v/>
      </c>
      <c r="O280" s="106" t="str">
        <f ca="1">IF(D280=0,IF(M280&gt;0,IF((E280-C280)&gt;=365,EDATE(E280,10),EDATE(K280,-2)),""),"")</f>
        <v/>
      </c>
      <c r="P280" s="23" t="s">
        <v>24</v>
      </c>
      <c r="Q280" s="23" t="s">
        <v>24</v>
      </c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3"/>
      <c r="BB280" s="23"/>
      <c r="BC280" s="23"/>
      <c r="BD280" s="23"/>
      <c r="BE280" s="23"/>
      <c r="BF280" s="23"/>
      <c r="BG280" s="23"/>
      <c r="BH280" s="23"/>
      <c r="BI280" s="23"/>
      <c r="BJ280" s="23"/>
      <c r="BK280" s="23"/>
      <c r="BL280" s="23"/>
      <c r="BM280" s="23"/>
      <c r="BN280" s="23"/>
      <c r="BO280" s="23"/>
      <c r="BP280" s="23"/>
      <c r="BQ280" s="23"/>
      <c r="BR280" s="23"/>
      <c r="BS280" s="23"/>
      <c r="BT280" s="23"/>
      <c r="BU280" s="23"/>
      <c r="BV280" s="23"/>
      <c r="BW280" s="23"/>
    </row>
    <row r="281" spans="1:75" ht="14.25" customHeight="1" thickBot="1" x14ac:dyDescent="0.2">
      <c r="A281" s="74"/>
      <c r="B281" s="109"/>
      <c r="C281" s="109"/>
      <c r="D281" s="111"/>
      <c r="E281" s="96"/>
      <c r="F281" s="94"/>
      <c r="G281" s="113"/>
      <c r="H281" s="115"/>
      <c r="I281" s="99"/>
      <c r="J281" s="98"/>
      <c r="K281" s="100"/>
      <c r="L281" s="102"/>
      <c r="M281" s="104"/>
      <c r="N281" s="105"/>
      <c r="O281" s="107"/>
      <c r="P281" s="72" t="s">
        <v>684</v>
      </c>
      <c r="Q281" s="72" t="s">
        <v>767</v>
      </c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72"/>
      <c r="AP281" s="72"/>
      <c r="AQ281" s="72"/>
      <c r="AR281" s="72"/>
      <c r="AS281" s="72"/>
      <c r="AT281" s="72"/>
      <c r="AU281" s="72"/>
      <c r="AV281" s="72"/>
      <c r="AW281" s="72"/>
      <c r="AX281" s="72"/>
      <c r="AY281" s="72"/>
      <c r="AZ281" s="72"/>
      <c r="BA281" s="72"/>
      <c r="BB281" s="72"/>
      <c r="BC281" s="72"/>
      <c r="BD281" s="72"/>
      <c r="BE281" s="72"/>
      <c r="BF281" s="72"/>
      <c r="BG281" s="72"/>
      <c r="BH281" s="72"/>
      <c r="BI281" s="72"/>
      <c r="BJ281" s="72"/>
      <c r="BK281" s="72"/>
      <c r="BL281" s="72"/>
      <c r="BM281" s="72"/>
      <c r="BN281" s="72"/>
      <c r="BO281" s="72"/>
      <c r="BP281" s="72"/>
      <c r="BQ281" s="72"/>
      <c r="BR281" s="72"/>
      <c r="BS281" s="72"/>
      <c r="BT281" s="72"/>
      <c r="BU281" s="72"/>
      <c r="BV281" s="72"/>
      <c r="BW281" s="72"/>
    </row>
    <row r="282" spans="1:75" ht="14.25" customHeight="1" x14ac:dyDescent="0.15">
      <c r="A282" s="74"/>
      <c r="B282" s="108" t="s">
        <v>721</v>
      </c>
      <c r="C282" s="108">
        <v>46084</v>
      </c>
      <c r="D282" s="110"/>
      <c r="E282" s="95">
        <f ca="1">IF(DATEDIF(C282,M$2,"m")&lt;1,"",IF(C282=0,"",IF(EDATE(C282,12)&lt;IF($D282&gt;0,$D282-1,M$2),EDATE(C282,DATEDIF(C282,IF($D282&gt;0,$D282-1,M$2+1),"y")*12),EDATE(C282,DATEDIF(C282,IF($D282&gt;0,$D282-1,M$2+1),"m")))))</f>
        <v>46145</v>
      </c>
      <c r="F282" s="93">
        <f ca="1">IF(E282="",0,IF(EDATE(C282,12)&lt;=E282,15+IF((YEAR(E282)-YEAR($C282))&gt;20,10,INT((YEAR(E282)-YEAR($C282)-1)/2)),0))</f>
        <v>0</v>
      </c>
      <c r="G282" s="112">
        <f ca="1">IF(E282="",0,IF(E282&gt;=EDATE(C282,12),IF(E282&lt;EDATE(C282,24),IF(C282&lt;SET!$J$20,0,MIN(DATEDIF(C282,E282,"m"),11)),0),IF(D282&gt;C282,IF(E282&lt;=EDATE(C282,12),MIN(DATEDIF(C282,D282+1,"m"),11),0),MIN(DATEDIF(C282,E282,"m"),11))))</f>
        <v>2</v>
      </c>
      <c r="H282" s="114"/>
      <c r="I282" s="99">
        <f>COUNTIF(P282:BW282,SET!$C$15)*SET!$C$16+COUNTIF(P282:BW282,SET!$D$15)*SET!$D$16+COUNTIF(P282:BW282,SET!E$15)*SET!$E$16+COUNTIF(P282:BW282,SET!$F$15)*SET!$F$16+COUNTIF(P282:BW282,SET!$G$15)*SET!$G$16+COUNTIF(P282:BW282,SET!$H$15)*SET!$H$16+COUNTIF(P282:BW282,SET!$I$15)*SET!$I$16+COUNTIF(P282:BW282,)*SET!$K$16+COUNTIF(P282:BW282,SET!$M$15)*SET!$M$16</f>
        <v>2.5</v>
      </c>
      <c r="J282" s="97">
        <f ca="1">F282+G282+H282-I282</f>
        <v>-0.5</v>
      </c>
      <c r="K282" s="100">
        <f ca="1">IF(E282="","",IF(AND(D282&gt;C282,EDATE(IF(EDATE(C282,12)&lt;D282,C282,E282),12)&gt;D282),"퇴직정산",IF((E282-C282)&gt;=365,EDATE(E282,12),EDATE(C282,24))))</f>
        <v>46815</v>
      </c>
      <c r="L282" s="101" t="str">
        <f ca="1">IF(K282="퇴직정산",J282,IF((M$2-C282)&lt;365,"미확정",IF(M282="유예","유예",J282-M282)))</f>
        <v>미확정</v>
      </c>
      <c r="M282" s="103">
        <f ca="1">IF(C282=0,0,IF(K282="퇴직정산",0,IF(J282&lt;=0,0,IF(EDATE(C282,3)&gt;M$2,"유예",IF(SET!$J$3="없음",0,IF(SET!$J$3="전부",IF(E282&gt;=DATE(YEAR(SET!$I$11),MONTH(SET!$J$11),DAY(SET!$L$11)),MAX(0,F282-IF(I282&lt;(G282+H282),0,(I282-(G282+H282)))),0),IF(E282&gt;=DATE(YEAR(SET!$I$11),MONTH(SET!$J$11),DAY(SET!$L$11)),MAX(0,MIN(F282,SET!$L$3)-IF(I282&lt;(G282+H282),0,(I282-(G282+H282)))),0)))))))</f>
        <v>0</v>
      </c>
      <c r="N282" s="105" t="str">
        <f ca="1">IF(D282=0,IF(M282&gt;0,IF((E282-C282)&gt;=365,EDATE(E282,6),EDATE(K282,-6)),""),"")</f>
        <v/>
      </c>
      <c r="O282" s="106" t="str">
        <f ca="1">IF(D282=0,IF(M282&gt;0,IF((E282-C282)&gt;=365,EDATE(E282,10),EDATE(K282,-2)),""),"")</f>
        <v/>
      </c>
      <c r="P282" s="23" t="s">
        <v>24</v>
      </c>
      <c r="Q282" s="23" t="s">
        <v>25</v>
      </c>
      <c r="R282" s="23" t="s">
        <v>24</v>
      </c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  <c r="AL282" s="23"/>
      <c r="AM282" s="23"/>
      <c r="AN282" s="23"/>
      <c r="AO282" s="23"/>
      <c r="AP282" s="23"/>
      <c r="AQ282" s="23"/>
      <c r="AR282" s="23"/>
      <c r="AS282" s="23"/>
      <c r="AT282" s="23"/>
      <c r="AU282" s="23"/>
      <c r="AV282" s="23"/>
      <c r="AW282" s="23"/>
      <c r="AX282" s="23"/>
      <c r="AY282" s="23"/>
      <c r="AZ282" s="23"/>
      <c r="BA282" s="23"/>
      <c r="BB282" s="23"/>
      <c r="BC282" s="23"/>
      <c r="BD282" s="23"/>
      <c r="BE282" s="23"/>
      <c r="BF282" s="23"/>
      <c r="BG282" s="23"/>
      <c r="BH282" s="23"/>
      <c r="BI282" s="23"/>
      <c r="BJ282" s="23"/>
      <c r="BK282" s="23"/>
      <c r="BL282" s="23"/>
      <c r="BM282" s="23"/>
      <c r="BN282" s="23"/>
      <c r="BO282" s="23"/>
      <c r="BP282" s="23"/>
      <c r="BQ282" s="23"/>
      <c r="BR282" s="23"/>
      <c r="BS282" s="23"/>
      <c r="BT282" s="23"/>
      <c r="BU282" s="23"/>
      <c r="BV282" s="23"/>
      <c r="BW282" s="23"/>
    </row>
    <row r="283" spans="1:75" ht="14.25" customHeight="1" thickBot="1" x14ac:dyDescent="0.2">
      <c r="A283" s="74"/>
      <c r="B283" s="109"/>
      <c r="C283" s="109"/>
      <c r="D283" s="111"/>
      <c r="E283" s="96"/>
      <c r="F283" s="94"/>
      <c r="G283" s="113"/>
      <c r="H283" s="115"/>
      <c r="I283" s="99"/>
      <c r="J283" s="98"/>
      <c r="K283" s="100"/>
      <c r="L283" s="102"/>
      <c r="M283" s="104"/>
      <c r="N283" s="105"/>
      <c r="O283" s="107"/>
      <c r="P283" s="72" t="s">
        <v>694</v>
      </c>
      <c r="Q283" s="72" t="s">
        <v>766</v>
      </c>
      <c r="R283" s="72" t="s">
        <v>788</v>
      </c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72"/>
      <c r="AP283" s="72"/>
      <c r="AQ283" s="72"/>
      <c r="AR283" s="72"/>
      <c r="AS283" s="72"/>
      <c r="AT283" s="72"/>
      <c r="AU283" s="72"/>
      <c r="AV283" s="72"/>
      <c r="AW283" s="72"/>
      <c r="AX283" s="72"/>
      <c r="AY283" s="72"/>
      <c r="AZ283" s="72"/>
      <c r="BA283" s="72"/>
      <c r="BB283" s="72"/>
      <c r="BC283" s="72"/>
      <c r="BD283" s="72"/>
      <c r="BE283" s="72"/>
      <c r="BF283" s="72"/>
      <c r="BG283" s="72"/>
      <c r="BH283" s="72"/>
      <c r="BI283" s="72"/>
      <c r="BJ283" s="72"/>
      <c r="BK283" s="72"/>
      <c r="BL283" s="72"/>
      <c r="BM283" s="72"/>
      <c r="BN283" s="72"/>
      <c r="BO283" s="72"/>
      <c r="BP283" s="72"/>
      <c r="BQ283" s="72"/>
      <c r="BR283" s="72"/>
      <c r="BS283" s="72"/>
      <c r="BT283" s="72"/>
      <c r="BU283" s="72"/>
      <c r="BV283" s="72"/>
      <c r="BW283" s="72"/>
    </row>
    <row r="284" spans="1:75" ht="14.25" customHeight="1" x14ac:dyDescent="0.15">
      <c r="A284" s="77" t="s">
        <v>261</v>
      </c>
      <c r="B284" s="108" t="s">
        <v>43</v>
      </c>
      <c r="C284" s="108">
        <v>42856</v>
      </c>
      <c r="D284" s="110"/>
      <c r="E284" s="95">
        <f ca="1">IF(DATEDIF(C284,M$2,"m")&lt;1,"",IF(C284=0,"",IF(EDATE(C284,12)&lt;IF($D284&gt;0,$D284-1,M$2),EDATE(C284,DATEDIF(C284,IF($D284&gt;0,$D284-1,M$2+1),"y")*12),EDATE(C284,DATEDIF(C284,IF($D284&gt;0,$D284-1,M$2+1),"m")))))</f>
        <v>46143</v>
      </c>
      <c r="F284" s="93">
        <f ca="1">IF(E284="",0,IF(EDATE(C284,12)&lt;=E284,15+IF((YEAR(E284)-YEAR($C284))&gt;20,10,INT((YEAR(E284)-YEAR($C284)-1)/2)),0))</f>
        <v>19</v>
      </c>
      <c r="G284" s="112">
        <f ca="1">IF(E284="",0,IF(E284&gt;=EDATE(C284,12),IF(E284&lt;EDATE(C284,24),IF(C284&lt;SET!$J$20,0,MIN(DATEDIF(C284,E284,"m"),11)),0),IF(D284&gt;C284,IF(E284&lt;=EDATE(C284,12),MIN(DATEDIF(C284,D284+1,"m"),11),0),MIN(DATEDIF(C284,E284,"m"),11))))</f>
        <v>0</v>
      </c>
      <c r="H284" s="114">
        <v>10</v>
      </c>
      <c r="I284" s="99">
        <f>COUNTIF(P284:BW284,SET!$C$15)*SET!$C$16+COUNTIF(P284:BW284,SET!$D$15)*SET!$D$16+COUNTIF(P284:BW284,SET!E$15)*SET!$E$16+COUNTIF(P284:BW284,SET!$F$15)*SET!$F$16+COUNTIF(P284:BW284,SET!$G$15)*SET!$G$16+COUNTIF(P284:BW284,SET!$H$15)*SET!$H$16+COUNTIF(P284:BW284,SET!$I$15)*SET!$I$16+COUNTIF(P284:BW284,)*SET!$K$16+COUNTIF(P284:BW284,SET!$M$15)*SET!$M$16</f>
        <v>10</v>
      </c>
      <c r="J284" s="97">
        <f ca="1">F284+G284+H284-I284</f>
        <v>19</v>
      </c>
      <c r="K284" s="100">
        <f ca="1">IF(E284="","",IF(AND(D284&gt;C284,EDATE(IF(EDATE(C284,12)&lt;D284,C284,E284),12)&gt;D284),"퇴직정산",IF((E284-C284)&gt;=365,EDATE(E284,12),EDATE(C284,24))))</f>
        <v>46508</v>
      </c>
      <c r="L284" s="101">
        <f ca="1">IF(K284="퇴직정산",J284,IF((M$2-C284)&lt;365,"미확정",IF(M284="유예","유예",J284-M284)))</f>
        <v>12</v>
      </c>
      <c r="M284" s="103">
        <f ca="1">IF(C284=0,0,IF(K284="퇴직정산",0,IF(J284&lt;=0,0,IF(EDATE(C284,3)&gt;M$2,"유예",IF(SET!$J$3="없음",0,IF(SET!$J$3="전부",IF(E284&gt;=DATE(YEAR(SET!$I$11),MONTH(SET!$J$11),DAY(SET!$L$11)),MAX(0,F284-IF(I284&lt;(G284+H284),0,(I284-(G284+H284)))),0),IF(E284&gt;=DATE(YEAR(SET!$I$11),MONTH(SET!$J$11),DAY(SET!$L$11)),MAX(0,MIN(F284,SET!$L$3)-IF(I284&lt;(G284+H284),0,(I284-(G284+H284)))),0)))))))</f>
        <v>7</v>
      </c>
      <c r="N284" s="105">
        <f ca="1">IF(D284=0,IF(M284&gt;0,IF((E284-C284)&gt;=365,EDATE(E284,6),EDATE(K284,-6)),""),"")</f>
        <v>46327</v>
      </c>
      <c r="O284" s="106">
        <f ca="1">IF(D284=0,IF(M284&gt;0,IF((E284-C284)&gt;=365,EDATE(E284,10),EDATE(K284,-2)),""),"")</f>
        <v>46447</v>
      </c>
      <c r="P284" s="23" t="s">
        <v>25</v>
      </c>
      <c r="Q284" s="23" t="s">
        <v>25</v>
      </c>
      <c r="R284" s="23" t="s">
        <v>24</v>
      </c>
      <c r="S284" s="23" t="s">
        <v>24</v>
      </c>
      <c r="T284" s="23" t="s">
        <v>24</v>
      </c>
      <c r="U284" s="23" t="s">
        <v>24</v>
      </c>
      <c r="V284" s="23" t="s">
        <v>24</v>
      </c>
      <c r="W284" s="23" t="s">
        <v>24</v>
      </c>
      <c r="X284" s="23" t="s">
        <v>24</v>
      </c>
      <c r="Y284" s="23" t="s">
        <v>24</v>
      </c>
      <c r="Z284" s="23" t="s">
        <v>24</v>
      </c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  <c r="AO284" s="23"/>
      <c r="AP284" s="23"/>
      <c r="AQ284" s="23"/>
      <c r="AR284" s="23"/>
      <c r="AS284" s="23"/>
      <c r="AT284" s="23"/>
      <c r="AU284" s="23"/>
      <c r="AV284" s="23"/>
      <c r="AW284" s="23"/>
      <c r="AX284" s="23"/>
      <c r="AY284" s="23"/>
      <c r="AZ284" s="23"/>
      <c r="BA284" s="23"/>
      <c r="BB284" s="23"/>
      <c r="BC284" s="23"/>
      <c r="BD284" s="23"/>
      <c r="BE284" s="23"/>
      <c r="BF284" s="23"/>
      <c r="BG284" s="23"/>
      <c r="BH284" s="23"/>
      <c r="BI284" s="23"/>
      <c r="BJ284" s="23"/>
      <c r="BK284" s="23"/>
      <c r="BL284" s="23"/>
      <c r="BM284" s="23"/>
      <c r="BN284" s="23"/>
      <c r="BO284" s="23"/>
      <c r="BP284" s="23"/>
      <c r="BQ284" s="23"/>
      <c r="BR284" s="23"/>
      <c r="BS284" s="23"/>
      <c r="BT284" s="23"/>
      <c r="BU284" s="23"/>
      <c r="BV284" s="23"/>
      <c r="BW284" s="23"/>
    </row>
    <row r="285" spans="1:75" ht="14.25" customHeight="1" thickBot="1" x14ac:dyDescent="0.2">
      <c r="A285" s="74"/>
      <c r="B285" s="109"/>
      <c r="C285" s="109"/>
      <c r="D285" s="111"/>
      <c r="E285" s="96"/>
      <c r="F285" s="94"/>
      <c r="G285" s="113"/>
      <c r="H285" s="115"/>
      <c r="I285" s="99"/>
      <c r="J285" s="98"/>
      <c r="K285" s="100"/>
      <c r="L285" s="102"/>
      <c r="M285" s="104"/>
      <c r="N285" s="105"/>
      <c r="O285" s="107"/>
      <c r="P285" s="72" t="s">
        <v>776</v>
      </c>
      <c r="Q285" s="72" t="s">
        <v>789</v>
      </c>
      <c r="R285" s="72" t="s">
        <v>782</v>
      </c>
      <c r="S285" s="72" t="s">
        <v>783</v>
      </c>
      <c r="T285" s="72" t="s">
        <v>784</v>
      </c>
      <c r="U285" s="72" t="s">
        <v>777</v>
      </c>
      <c r="V285" s="72" t="s">
        <v>787</v>
      </c>
      <c r="W285" s="72" t="s">
        <v>767</v>
      </c>
      <c r="X285" s="72" t="s">
        <v>788</v>
      </c>
      <c r="Y285" s="72" t="s">
        <v>775</v>
      </c>
      <c r="Z285" s="72" t="s">
        <v>768</v>
      </c>
      <c r="AA285" s="72"/>
      <c r="AB285" s="72"/>
      <c r="AC285" s="72"/>
      <c r="AD285" s="72"/>
      <c r="AE285" s="72"/>
      <c r="AF285" s="72"/>
      <c r="AG285" s="72"/>
      <c r="AH285" s="72"/>
      <c r="AI285" s="72"/>
      <c r="AJ285" s="72"/>
      <c r="AK285" s="72"/>
      <c r="AL285" s="72"/>
      <c r="AM285" s="72"/>
      <c r="AN285" s="72"/>
      <c r="AO285" s="72"/>
      <c r="AP285" s="72"/>
      <c r="AQ285" s="72"/>
      <c r="AR285" s="72"/>
      <c r="AS285" s="72"/>
      <c r="AT285" s="72"/>
      <c r="AU285" s="72"/>
      <c r="AV285" s="72"/>
      <c r="AW285" s="72"/>
      <c r="AX285" s="72"/>
      <c r="AY285" s="72"/>
      <c r="AZ285" s="72"/>
      <c r="BA285" s="72"/>
      <c r="BB285" s="72"/>
      <c r="BC285" s="72"/>
      <c r="BD285" s="72"/>
      <c r="BE285" s="72"/>
      <c r="BF285" s="72"/>
      <c r="BG285" s="72"/>
      <c r="BH285" s="72"/>
      <c r="BI285" s="72"/>
      <c r="BJ285" s="72"/>
      <c r="BK285" s="72"/>
      <c r="BL285" s="72"/>
      <c r="BM285" s="72"/>
      <c r="BN285" s="72"/>
      <c r="BO285" s="72"/>
      <c r="BP285" s="72"/>
      <c r="BQ285" s="72"/>
      <c r="BR285" s="72"/>
      <c r="BS285" s="72"/>
      <c r="BT285" s="72"/>
      <c r="BU285" s="72"/>
      <c r="BV285" s="72"/>
      <c r="BW285" s="72"/>
    </row>
    <row r="286" spans="1:75" ht="14.25" customHeight="1" x14ac:dyDescent="0.15">
      <c r="A286" s="74"/>
      <c r="B286" s="108" t="s">
        <v>50</v>
      </c>
      <c r="C286" s="108">
        <v>43108</v>
      </c>
      <c r="D286" s="110"/>
      <c r="E286" s="95">
        <f ca="1">IF(DATEDIF(C286,M$2,"m")&lt;1,"",IF(C286=0,"",IF(EDATE(C286,12)&lt;IF($D286&gt;0,$D286-1,M$2),EDATE(C286,DATEDIF(C286,IF($D286&gt;0,$D286-1,M$2+1),"y")*12),EDATE(C286,DATEDIF(C286,IF($D286&gt;0,$D286-1,M$2+1),"m")))))</f>
        <v>46030</v>
      </c>
      <c r="F286" s="93">
        <f ca="1">IF(E286="",0,IF(EDATE(C286,12)&lt;=E286,15+IF((YEAR(E286)-YEAR($C286))&gt;20,10,INT((YEAR(E286)-YEAR($C286)-1)/2)),0))</f>
        <v>18</v>
      </c>
      <c r="G286" s="112">
        <f ca="1">IF(E286="",0,IF(E286&gt;=EDATE(C286,12),IF(E286&lt;EDATE(C286,24),IF(C286&lt;SET!$J$20,0,MIN(DATEDIF(C286,E286,"m"),11)),0),IF(D286&gt;C286,IF(E286&lt;=EDATE(C286,12),MIN(DATEDIF(C286,D286+1,"m"),11),0),MIN(DATEDIF(C286,E286,"m"),11))))</f>
        <v>0</v>
      </c>
      <c r="H286" s="114">
        <v>5</v>
      </c>
      <c r="I286" s="99">
        <f>COUNTIF(P286:BW286,SET!$C$15)*SET!$C$16+COUNTIF(P286:BW286,SET!$D$15)*SET!$D$16+COUNTIF(P286:BW286,SET!E$15)*SET!$E$16+COUNTIF(P286:BW286,SET!$F$15)*SET!$F$16+COUNTIF(P286:BW286,SET!$G$15)*SET!$G$16+COUNTIF(P286:BW286,SET!$H$15)*SET!$H$16+COUNTIF(P286:BW286,SET!$I$15)*SET!$I$16+COUNTIF(P286:BW286,)*SET!$K$16+COUNTIF(P286:BW286,SET!$M$15)*SET!$M$16</f>
        <v>8</v>
      </c>
      <c r="J286" s="97">
        <f ca="1">F286+G286+H286-I286</f>
        <v>15</v>
      </c>
      <c r="K286" s="100">
        <f ca="1">IF(E286="","",IF(AND(D286&gt;C286,EDATE(IF(EDATE(C286,12)&lt;D286,C286,E286),12)&gt;D286),"퇴직정산",IF((E286-C286)&gt;=365,EDATE(E286,12),EDATE(C286,24))))</f>
        <v>46395</v>
      </c>
      <c r="L286" s="101">
        <f ca="1">IF(K286="퇴직정산",J286,IF((M$2-C286)&lt;365,"미확정",IF(M286="유예","유예",J286-M286)))</f>
        <v>11</v>
      </c>
      <c r="M286" s="103">
        <f ca="1">IF(C286=0,0,IF(K286="퇴직정산",0,IF(J286&lt;=0,0,IF(EDATE(C286,3)&gt;M$2,"유예",IF(SET!$J$3="없음",0,IF(SET!$J$3="전부",IF(E286&gt;=DATE(YEAR(SET!$I$11),MONTH(SET!$J$11),DAY(SET!$L$11)),MAX(0,F286-IF(I286&lt;(G286+H286),0,(I286-(G286+H286)))),0),IF(E286&gt;=DATE(YEAR(SET!$I$11),MONTH(SET!$J$11),DAY(SET!$L$11)),MAX(0,MIN(F286,SET!$L$3)-IF(I286&lt;(G286+H286),0,(I286-(G286+H286)))),0)))))))</f>
        <v>4</v>
      </c>
      <c r="N286" s="105">
        <f ca="1">IF(D286=0,IF(M286&gt;0,IF((E286-C286)&gt;=365,EDATE(E286,6),EDATE(K286,-6)),""),"")</f>
        <v>46211</v>
      </c>
      <c r="O286" s="106">
        <f ca="1">IF(D286=0,IF(M286&gt;0,IF((E286-C286)&gt;=365,EDATE(E286,10),EDATE(K286,-2)),""),"")</f>
        <v>46334</v>
      </c>
      <c r="P286" s="23" t="s">
        <v>24</v>
      </c>
      <c r="Q286" s="23" t="s">
        <v>24</v>
      </c>
      <c r="R286" s="23" t="s">
        <v>24</v>
      </c>
      <c r="S286" s="23" t="s">
        <v>24</v>
      </c>
      <c r="T286" s="23" t="s">
        <v>24</v>
      </c>
      <c r="U286" s="23" t="s">
        <v>24</v>
      </c>
      <c r="V286" s="23" t="s">
        <v>25</v>
      </c>
      <c r="W286" s="23" t="s">
        <v>25</v>
      </c>
      <c r="X286" s="23" t="s">
        <v>24</v>
      </c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  <c r="BA286" s="23"/>
      <c r="BB286" s="23"/>
      <c r="BC286" s="23"/>
      <c r="BD286" s="23"/>
      <c r="BE286" s="23"/>
      <c r="BF286" s="23"/>
      <c r="BG286" s="23"/>
      <c r="BH286" s="23"/>
      <c r="BI286" s="23"/>
      <c r="BJ286" s="23"/>
      <c r="BK286" s="23"/>
      <c r="BL286" s="23"/>
      <c r="BM286" s="23"/>
      <c r="BN286" s="23"/>
      <c r="BO286" s="23"/>
      <c r="BP286" s="23"/>
      <c r="BQ286" s="23"/>
      <c r="BR286" s="23"/>
      <c r="BS286" s="23"/>
      <c r="BT286" s="23"/>
      <c r="BU286" s="23"/>
      <c r="BV286" s="23"/>
      <c r="BW286" s="23"/>
    </row>
    <row r="287" spans="1:75" ht="14.25" customHeight="1" thickBot="1" x14ac:dyDescent="0.2">
      <c r="A287" s="74"/>
      <c r="B287" s="109"/>
      <c r="C287" s="109"/>
      <c r="D287" s="111"/>
      <c r="E287" s="96"/>
      <c r="F287" s="94"/>
      <c r="G287" s="113"/>
      <c r="H287" s="115"/>
      <c r="I287" s="99"/>
      <c r="J287" s="98"/>
      <c r="K287" s="100"/>
      <c r="L287" s="102"/>
      <c r="M287" s="104"/>
      <c r="N287" s="105"/>
      <c r="O287" s="107"/>
      <c r="P287" s="72" t="s">
        <v>588</v>
      </c>
      <c r="Q287" s="72" t="s">
        <v>576</v>
      </c>
      <c r="R287" s="72" t="s">
        <v>571</v>
      </c>
      <c r="S287" s="72" t="s">
        <v>630</v>
      </c>
      <c r="T287" s="72" t="s">
        <v>626</v>
      </c>
      <c r="U287" s="72" t="s">
        <v>628</v>
      </c>
      <c r="V287" s="72" t="s">
        <v>649</v>
      </c>
      <c r="W287" s="72" t="s">
        <v>688</v>
      </c>
      <c r="X287" s="72" t="s">
        <v>783</v>
      </c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72"/>
      <c r="AP287" s="72"/>
      <c r="AQ287" s="72"/>
      <c r="AR287" s="72"/>
      <c r="AS287" s="72"/>
      <c r="AT287" s="72"/>
      <c r="AU287" s="72"/>
      <c r="AV287" s="72"/>
      <c r="AW287" s="72"/>
      <c r="AX287" s="72"/>
      <c r="AY287" s="72"/>
      <c r="AZ287" s="72"/>
      <c r="BA287" s="72"/>
      <c r="BB287" s="72"/>
      <c r="BC287" s="72"/>
      <c r="BD287" s="72"/>
      <c r="BE287" s="72"/>
      <c r="BF287" s="72"/>
      <c r="BG287" s="72"/>
      <c r="BH287" s="72"/>
      <c r="BI287" s="72"/>
      <c r="BJ287" s="72"/>
      <c r="BK287" s="72"/>
      <c r="BL287" s="72"/>
      <c r="BM287" s="72"/>
      <c r="BN287" s="72"/>
      <c r="BO287" s="72"/>
      <c r="BP287" s="72"/>
      <c r="BQ287" s="72"/>
      <c r="BR287" s="72"/>
      <c r="BS287" s="72"/>
      <c r="BT287" s="72"/>
      <c r="BU287" s="72"/>
      <c r="BV287" s="72"/>
      <c r="BW287" s="72"/>
    </row>
    <row r="288" spans="1:75" ht="14.25" customHeight="1" x14ac:dyDescent="0.15">
      <c r="A288" s="74"/>
      <c r="B288" s="108" t="s">
        <v>82</v>
      </c>
      <c r="C288" s="108">
        <v>43479</v>
      </c>
      <c r="D288" s="110"/>
      <c r="E288" s="95">
        <f ca="1">IF(DATEDIF(C288,M$2,"m")&lt;1,"",IF(C288=0,"",IF(EDATE(C288,12)&lt;IF($D288&gt;0,$D288-1,M$2),EDATE(C288,DATEDIF(C288,IF($D288&gt;0,$D288-1,M$2+1),"y")*12),EDATE(C288,DATEDIF(C288,IF($D288&gt;0,$D288-1,M$2+1),"m")))))</f>
        <v>46036</v>
      </c>
      <c r="F288" s="93">
        <f ca="1">IF(E288="",0,IF(EDATE(C288,12)&lt;=E288,15+IF((YEAR(E288)-YEAR($C288))&gt;20,10,INT((YEAR(E288)-YEAR($C288)-1)/2)),0))</f>
        <v>18</v>
      </c>
      <c r="G288" s="112">
        <f ca="1">IF(E288="",0,IF(E288&gt;=EDATE(C288,12),IF(E288&lt;EDATE(C288,24),IF(C288&lt;SET!$J$20,0,MIN(DATEDIF(C288,E288,"m"),11)),0),IF(D288&gt;C288,IF(E288&lt;=EDATE(C288,12),MIN(DATEDIF(C288,D288+1,"m"),11),0),MIN(DATEDIF(C288,E288,"m"),11))))</f>
        <v>0</v>
      </c>
      <c r="H288" s="114">
        <v>6.5</v>
      </c>
      <c r="I288" s="99">
        <f>COUNTIF(P288:BW288,SET!$C$15)*SET!$C$16+COUNTIF(P288:BW288,SET!$D$15)*SET!$D$16+COUNTIF(P288:BW288,SET!E$15)*SET!$E$16+COUNTIF(P288:BW288,SET!$F$15)*SET!$F$16+COUNTIF(P288:BW288,SET!$G$15)*SET!$G$16+COUNTIF(P288:BW288,SET!$H$15)*SET!$H$16+COUNTIF(P288:BW288,SET!$I$15)*SET!$I$16+COUNTIF(P288:BW288,)*SET!$K$16+COUNTIF(P288:BW288,SET!$M$15)*SET!$M$16</f>
        <v>7</v>
      </c>
      <c r="J288" s="97">
        <f ca="1">F288+G288+H288-I288</f>
        <v>17.5</v>
      </c>
      <c r="K288" s="100">
        <f ca="1">IF(E288="","",IF(AND(D288&gt;C288,EDATE(IF(EDATE(C288,12)&lt;D288,C288,E288),12)&gt;D288),"퇴직정산",IF((E288-C288)&gt;=365,EDATE(E288,12),EDATE(C288,24))))</f>
        <v>46401</v>
      </c>
      <c r="L288" s="101">
        <f ca="1">IF(K288="퇴직정산",J288,IF((M$2-C288)&lt;365,"미확정",IF(M288="유예","유예",J288-M288)))</f>
        <v>11</v>
      </c>
      <c r="M288" s="103">
        <f ca="1">IF(C288=0,0,IF(K288="퇴직정산",0,IF(J288&lt;=0,0,IF(EDATE(C288,3)&gt;M$2,"유예",IF(SET!$J$3="없음",0,IF(SET!$J$3="전부",IF(E288&gt;=DATE(YEAR(SET!$I$11),MONTH(SET!$J$11),DAY(SET!$L$11)),MAX(0,F288-IF(I288&lt;(G288+H288),0,(I288-(G288+H288)))),0),IF(E288&gt;=DATE(YEAR(SET!$I$11),MONTH(SET!$J$11),DAY(SET!$L$11)),MAX(0,MIN(F288,SET!$L$3)-IF(I288&lt;(G288+H288),0,(I288-(G288+H288)))),0)))))))</f>
        <v>6.5</v>
      </c>
      <c r="N288" s="105">
        <f ca="1">IF(D288=0,IF(M288&gt;0,IF((E288-C288)&gt;=365,EDATE(E288,6),EDATE(K288,-6)),""),"")</f>
        <v>46217</v>
      </c>
      <c r="O288" s="106">
        <f ca="1">IF(D288=0,IF(M288&gt;0,IF((E288-C288)&gt;=365,EDATE(E288,10),EDATE(K288,-2)),""),"")</f>
        <v>46340</v>
      </c>
      <c r="P288" s="23" t="s">
        <v>24</v>
      </c>
      <c r="Q288" s="23" t="s">
        <v>24</v>
      </c>
      <c r="R288" s="23" t="s">
        <v>24</v>
      </c>
      <c r="S288" s="23" t="s">
        <v>25</v>
      </c>
      <c r="T288" s="23" t="s">
        <v>25</v>
      </c>
      <c r="U288" s="23" t="s">
        <v>24</v>
      </c>
      <c r="V288" s="23" t="s">
        <v>25</v>
      </c>
      <c r="W288" s="23" t="s">
        <v>25</v>
      </c>
      <c r="X288" s="23" t="s">
        <v>25</v>
      </c>
      <c r="Y288" s="23" t="s">
        <v>25</v>
      </c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  <c r="AL288" s="23"/>
      <c r="AM288" s="23"/>
      <c r="AN288" s="23"/>
      <c r="AO288" s="23"/>
      <c r="AP288" s="23"/>
      <c r="AQ288" s="23"/>
      <c r="AR288" s="23"/>
      <c r="AS288" s="23"/>
      <c r="AT288" s="23"/>
      <c r="AU288" s="23"/>
      <c r="AV288" s="23"/>
      <c r="AW288" s="23"/>
      <c r="AX288" s="23"/>
      <c r="AY288" s="23"/>
      <c r="AZ288" s="23"/>
      <c r="BA288" s="23"/>
      <c r="BB288" s="23"/>
      <c r="BC288" s="23"/>
      <c r="BD288" s="23"/>
      <c r="BE288" s="23"/>
      <c r="BF288" s="23"/>
      <c r="BG288" s="23"/>
      <c r="BH288" s="23"/>
      <c r="BI288" s="23"/>
      <c r="BJ288" s="23"/>
      <c r="BK288" s="23"/>
      <c r="BL288" s="23"/>
      <c r="BM288" s="23"/>
      <c r="BN288" s="23"/>
      <c r="BO288" s="23"/>
      <c r="BP288" s="23"/>
      <c r="BQ288" s="23"/>
      <c r="BR288" s="23"/>
      <c r="BS288" s="23"/>
      <c r="BT288" s="23"/>
      <c r="BU288" s="23"/>
      <c r="BV288" s="23"/>
      <c r="BW288" s="23"/>
    </row>
    <row r="289" spans="1:75" ht="14.25" customHeight="1" thickBot="1" x14ac:dyDescent="0.2">
      <c r="A289" s="74"/>
      <c r="B289" s="109"/>
      <c r="C289" s="109"/>
      <c r="D289" s="111"/>
      <c r="E289" s="96"/>
      <c r="F289" s="94"/>
      <c r="G289" s="113"/>
      <c r="H289" s="115"/>
      <c r="I289" s="99"/>
      <c r="J289" s="98"/>
      <c r="K289" s="100"/>
      <c r="L289" s="102"/>
      <c r="M289" s="104"/>
      <c r="N289" s="105"/>
      <c r="O289" s="107"/>
      <c r="P289" s="72" t="s">
        <v>604</v>
      </c>
      <c r="Q289" s="72" t="s">
        <v>632</v>
      </c>
      <c r="R289" s="72" t="s">
        <v>633</v>
      </c>
      <c r="S289" s="72" t="s">
        <v>644</v>
      </c>
      <c r="T289" s="72" t="s">
        <v>647</v>
      </c>
      <c r="U289" s="72" t="s">
        <v>673</v>
      </c>
      <c r="V289" s="72" t="s">
        <v>688</v>
      </c>
      <c r="W289" s="72" t="s">
        <v>691</v>
      </c>
      <c r="X289" s="72" t="s">
        <v>698</v>
      </c>
      <c r="Y289" s="72" t="s">
        <v>767</v>
      </c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72"/>
      <c r="AP289" s="72"/>
      <c r="AQ289" s="72"/>
      <c r="AR289" s="72"/>
      <c r="AS289" s="72"/>
      <c r="AT289" s="72"/>
      <c r="AU289" s="72"/>
      <c r="AV289" s="72"/>
      <c r="AW289" s="72"/>
      <c r="AX289" s="72"/>
      <c r="AY289" s="72"/>
      <c r="AZ289" s="72"/>
      <c r="BA289" s="72"/>
      <c r="BB289" s="72"/>
      <c r="BC289" s="72"/>
      <c r="BD289" s="72"/>
      <c r="BE289" s="72"/>
      <c r="BF289" s="72"/>
      <c r="BG289" s="72"/>
      <c r="BH289" s="72"/>
      <c r="BI289" s="72"/>
      <c r="BJ289" s="72"/>
      <c r="BK289" s="72"/>
      <c r="BL289" s="72"/>
      <c r="BM289" s="72"/>
      <c r="BN289" s="72"/>
      <c r="BO289" s="72"/>
      <c r="BP289" s="72"/>
      <c r="BQ289" s="72"/>
      <c r="BR289" s="72"/>
      <c r="BS289" s="72"/>
      <c r="BT289" s="72"/>
      <c r="BU289" s="72"/>
      <c r="BV289" s="72"/>
      <c r="BW289" s="72"/>
    </row>
    <row r="290" spans="1:75" ht="13.5" customHeight="1" x14ac:dyDescent="0.15">
      <c r="A290" s="74"/>
      <c r="B290" s="108" t="s">
        <v>111</v>
      </c>
      <c r="C290" s="108">
        <v>44690</v>
      </c>
      <c r="D290" s="110"/>
      <c r="E290" s="95">
        <f ca="1">IF(DATEDIF(C290,M$2,"m")&lt;1,"",IF(C290=0,"",IF(EDATE(C290,12)&lt;IF($D290&gt;0,$D290-1,M$2),EDATE(C290,DATEDIF(C290,IF($D290&gt;0,$D290-1,M$2+1),"y")*12),EDATE(C290,DATEDIF(C290,IF($D290&gt;0,$D290-1,M$2+1),"m")))))</f>
        <v>46151</v>
      </c>
      <c r="F290" s="93">
        <f ca="1">IF(E290="",0,IF(EDATE(C290,12)&lt;=E290,15+IF((YEAR(E290)-YEAR($C290))&gt;20,10,INT((YEAR(E290)-YEAR($C290)-1)/2)),0))</f>
        <v>16</v>
      </c>
      <c r="G290" s="112">
        <f ca="1">IF(E290="",0,IF(E290&gt;=EDATE(C290,12),IF(E290&lt;EDATE(C290,24),IF(C290&lt;SET!$J$20,0,MIN(DATEDIF(C290,E290,"m"),11)),0),IF(D290&gt;C290,IF(E290&lt;=EDATE(C290,12),MIN(DATEDIF(C290,D290+1,"m"),11),0),MIN(DATEDIF(C290,E290,"m"),11))))</f>
        <v>0</v>
      </c>
      <c r="H290" s="114">
        <v>4</v>
      </c>
      <c r="I290" s="99">
        <f>COUNTIF(P290:BW290,SET!$C$15)*SET!$C$16+COUNTIF(P290:BW290,SET!$D$15)*SET!$D$16+COUNTIF(P290:BW290,SET!E$15)*SET!$E$16+COUNTIF(P290:BW290,SET!$F$15)*SET!$F$16+COUNTIF(P290:BW290,SET!$G$15)*SET!$G$16+COUNTIF(P290:BW290,SET!$H$15)*SET!$H$16+COUNTIF(P290:BW290,SET!$I$15)*SET!$I$16+COUNTIF(P290:BW290,)*SET!$K$16+COUNTIF(P290:BW290,SET!$M$15)*SET!$M$16</f>
        <v>3</v>
      </c>
      <c r="J290" s="97">
        <f ca="1">F290+G290+H290-I290</f>
        <v>17</v>
      </c>
      <c r="K290" s="100">
        <f ca="1">IF(E290="","",IF(AND(D290&gt;C290,EDATE(IF(EDATE(C290,12)&lt;D290,C290,E290),12)&gt;D290),"퇴직정산",IF((E290-C290)&gt;=365,EDATE(E290,12),EDATE(C290,24))))</f>
        <v>46516</v>
      </c>
      <c r="L290" s="101">
        <f ca="1">IF(K290="퇴직정산",J290,IF((M$2-C290)&lt;365,"미확정",IF(M290="유예","유예",J290-M290)))</f>
        <v>10</v>
      </c>
      <c r="M290" s="103">
        <f ca="1">IF(C290=0,0,IF(K290="퇴직정산",0,IF(J290&lt;=0,0,IF(EDATE(C290,3)&gt;M$2,"유예",IF(SET!$J$3="없음",0,IF(SET!$J$3="전부",IF(E290&gt;=DATE(YEAR(SET!$I$11),MONTH(SET!$J$11),DAY(SET!$L$11)),MAX(0,F290-IF(I290&lt;(G290+H290),0,(I290-(G290+H290)))),0),IF(E290&gt;=DATE(YEAR(SET!$I$11),MONTH(SET!$J$11),DAY(SET!$L$11)),MAX(0,MIN(F290,SET!$L$3)-IF(I290&lt;(G290+H290),0,(I290-(G290+H290)))),0)))))))</f>
        <v>7</v>
      </c>
      <c r="N290" s="105">
        <f ca="1">IF(D290=0,IF(M290&gt;0,IF((E290-C290)&gt;=365,EDATE(E290,6),EDATE(K290,-6)),""),"")</f>
        <v>46335</v>
      </c>
      <c r="O290" s="106">
        <f ca="1">IF(D290=0,IF(M290&gt;0,IF((E290-C290)&gt;=365,EDATE(E290,10),EDATE(K290,-2)),""),"")</f>
        <v>46455</v>
      </c>
      <c r="P290" s="23" t="s">
        <v>24</v>
      </c>
      <c r="Q290" s="23" t="s">
        <v>24</v>
      </c>
      <c r="R290" s="23" t="s">
        <v>24</v>
      </c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  <c r="BA290" s="23"/>
      <c r="BB290" s="23"/>
      <c r="BC290" s="23"/>
      <c r="BD290" s="23"/>
      <c r="BE290" s="23"/>
      <c r="BF290" s="23"/>
      <c r="BG290" s="23"/>
      <c r="BH290" s="23"/>
      <c r="BI290" s="23"/>
      <c r="BJ290" s="23"/>
      <c r="BK290" s="23"/>
      <c r="BL290" s="23"/>
      <c r="BM290" s="23"/>
      <c r="BN290" s="23"/>
      <c r="BO290" s="23"/>
      <c r="BP290" s="23"/>
      <c r="BQ290" s="23"/>
      <c r="BR290" s="23"/>
      <c r="BS290" s="23"/>
      <c r="BT290" s="23"/>
      <c r="BU290" s="23"/>
      <c r="BV290" s="23"/>
      <c r="BW290" s="23"/>
    </row>
    <row r="291" spans="1:75" ht="13.5" customHeight="1" thickBot="1" x14ac:dyDescent="0.2">
      <c r="A291" s="74"/>
      <c r="B291" s="109"/>
      <c r="C291" s="109"/>
      <c r="D291" s="111"/>
      <c r="E291" s="96"/>
      <c r="F291" s="94"/>
      <c r="G291" s="113"/>
      <c r="H291" s="115"/>
      <c r="I291" s="99"/>
      <c r="J291" s="98"/>
      <c r="K291" s="100"/>
      <c r="L291" s="102"/>
      <c r="M291" s="104"/>
      <c r="N291" s="105"/>
      <c r="O291" s="107"/>
      <c r="P291" s="72" t="s">
        <v>776</v>
      </c>
      <c r="Q291" s="72" t="s">
        <v>789</v>
      </c>
      <c r="R291" s="72" t="s">
        <v>785</v>
      </c>
      <c r="S291" s="72"/>
      <c r="T291" s="72"/>
      <c r="U291" s="72"/>
      <c r="V291" s="72"/>
      <c r="W291" s="72"/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72"/>
      <c r="AP291" s="72"/>
      <c r="AQ291" s="72"/>
      <c r="AR291" s="72"/>
      <c r="AS291" s="72"/>
      <c r="AT291" s="72"/>
      <c r="AU291" s="72"/>
      <c r="AV291" s="72"/>
      <c r="AW291" s="72"/>
      <c r="AX291" s="72"/>
      <c r="AY291" s="72"/>
      <c r="AZ291" s="72"/>
      <c r="BA291" s="72"/>
      <c r="BB291" s="72"/>
      <c r="BC291" s="72"/>
      <c r="BD291" s="72"/>
      <c r="BE291" s="72"/>
      <c r="BF291" s="72"/>
      <c r="BG291" s="72"/>
      <c r="BH291" s="72"/>
      <c r="BI291" s="72"/>
      <c r="BJ291" s="72"/>
      <c r="BK291" s="72"/>
      <c r="BL291" s="72"/>
      <c r="BM291" s="72"/>
      <c r="BN291" s="72"/>
      <c r="BO291" s="72"/>
      <c r="BP291" s="72"/>
      <c r="BQ291" s="72"/>
      <c r="BR291" s="72"/>
      <c r="BS291" s="72"/>
      <c r="BT291" s="72"/>
      <c r="BU291" s="72"/>
      <c r="BV291" s="72"/>
      <c r="BW291" s="72"/>
    </row>
    <row r="292" spans="1:75" ht="13.5" customHeight="1" x14ac:dyDescent="0.15">
      <c r="A292" s="74"/>
      <c r="B292" s="108" t="s">
        <v>114</v>
      </c>
      <c r="C292" s="108">
        <v>45110</v>
      </c>
      <c r="D292" s="110"/>
      <c r="E292" s="95">
        <f ca="1">IF(DATEDIF(C292,M$2,"m")&lt;1,"",IF(C292=0,"",IF(EDATE(C292,12)&lt;IF($D292&gt;0,$D292-1,M$2),EDATE(C292,DATEDIF(C292,IF($D292&gt;0,$D292-1,M$2+1),"y")*12),EDATE(C292,DATEDIF(C292,IF($D292&gt;0,$D292-1,M$2+1),"m")))))</f>
        <v>45841</v>
      </c>
      <c r="F292" s="93">
        <f ca="1">IF(E292="",0,IF(EDATE(C292,12)&lt;=E292,15+IF((YEAR(E292)-YEAR($C292))&gt;20,10,INT((YEAR(E292)-YEAR($C292)-1)/2)),0))</f>
        <v>15</v>
      </c>
      <c r="G292" s="112">
        <f ca="1">IF(E292="",0,IF(E292&gt;=EDATE(C292,12),IF(E292&lt;EDATE(C292,24),IF(C292&lt;SET!$J$20,0,MIN(DATEDIF(C292,E292,"m"),11)),0),IF(D292&gt;C292,IF(E292&lt;=EDATE(C292,12),MIN(DATEDIF(C292,D292+1,"m"),11),0),MIN(DATEDIF(C292,E292,"m"),11))))</f>
        <v>0</v>
      </c>
      <c r="H292" s="114">
        <v>2</v>
      </c>
      <c r="I292" s="99">
        <f>COUNTIF(P292:BW292,SET!$C$15)*SET!$C$16+COUNTIF(P292:BW292,SET!$D$15)*SET!$D$16+COUNTIF(P292:BW292,SET!E$15)*SET!$E$16+COUNTIF(P292:BW292,SET!$F$15)*SET!$F$16+COUNTIF(P292:BW292,SET!$G$15)*SET!$G$16+COUNTIF(P292:BW292,SET!$H$15)*SET!$H$16+COUNTIF(P292:BW292,SET!$I$15)*SET!$I$16+COUNTIF(P292:BW292,)*SET!$K$16+COUNTIF(P292:BW292,SET!$M$15)*SET!$M$16</f>
        <v>15.5</v>
      </c>
      <c r="J292" s="97">
        <f ca="1">F292+G292+H292-I292</f>
        <v>1.5</v>
      </c>
      <c r="K292" s="100">
        <f ca="1">IF(E292="","",IF(AND(D292&gt;C292,EDATE(IF(EDATE(C292,12)&lt;D292,C292,E292),12)&gt;D292),"퇴직정산",IF((E292-C292)&gt;=365,EDATE(E292,12),EDATE(C292,24))))</f>
        <v>46206</v>
      </c>
      <c r="L292" s="101">
        <f ca="1">IF(K292="퇴직정산",J292,IF((M$2-C292)&lt;365,"미확정",IF(M292="유예","유예",J292-M292)))</f>
        <v>1.5</v>
      </c>
      <c r="M292" s="103">
        <f ca="1">IF(C292=0,0,IF(K292="퇴직정산",0,IF(J292&lt;=0,0,IF(EDATE(C292,3)&gt;M$2,"유예",IF(SET!$J$3="없음",0,IF(SET!$J$3="전부",IF(E292&gt;=DATE(YEAR(SET!$I$11),MONTH(SET!$J$11),DAY(SET!$L$11)),MAX(0,F292-IF(I292&lt;(G292+H292),0,(I292-(G292+H292)))),0),IF(E292&gt;=DATE(YEAR(SET!$I$11),MONTH(SET!$J$11),DAY(SET!$L$11)),MAX(0,MIN(F292,SET!$L$3)-IF(I292&lt;(G292+H292),0,(I292-(G292+H292)))),0)))))))</f>
        <v>0</v>
      </c>
      <c r="N292" s="105" t="str">
        <f ca="1">IF(D292=0,IF(M292&gt;0,IF((E292-C292)&gt;=365,EDATE(E292,6),EDATE(K292,-6)),""),"")</f>
        <v/>
      </c>
      <c r="O292" s="106" t="str">
        <f ca="1">IF(D292=0,IF(M292&gt;0,IF((E292-C292)&gt;=365,EDATE(E292,10),EDATE(K292,-2)),""),"")</f>
        <v/>
      </c>
      <c r="P292" s="23" t="s">
        <v>24</v>
      </c>
      <c r="Q292" s="23" t="s">
        <v>24</v>
      </c>
      <c r="R292" s="23" t="s">
        <v>25</v>
      </c>
      <c r="S292" s="23" t="s">
        <v>24</v>
      </c>
      <c r="T292" s="23" t="s">
        <v>24</v>
      </c>
      <c r="U292" s="23" t="s">
        <v>24</v>
      </c>
      <c r="V292" s="23" t="s">
        <v>25</v>
      </c>
      <c r="W292" s="23" t="s">
        <v>24</v>
      </c>
      <c r="X292" s="23" t="s">
        <v>24</v>
      </c>
      <c r="Y292" s="23" t="s">
        <v>25</v>
      </c>
      <c r="Z292" s="23" t="s">
        <v>25</v>
      </c>
      <c r="AA292" s="23" t="s">
        <v>24</v>
      </c>
      <c r="AB292" s="23" t="s">
        <v>24</v>
      </c>
      <c r="AC292" s="23" t="s">
        <v>24</v>
      </c>
      <c r="AD292" s="23" t="s">
        <v>24</v>
      </c>
      <c r="AE292" s="23" t="s">
        <v>25</v>
      </c>
      <c r="AF292" s="23" t="s">
        <v>24</v>
      </c>
      <c r="AG292" s="23" t="s">
        <v>24</v>
      </c>
      <c r="AH292" s="23"/>
      <c r="AI292" s="23"/>
      <c r="AJ292" s="23"/>
      <c r="AK292" s="23"/>
      <c r="AL292" s="23"/>
      <c r="AM292" s="23"/>
      <c r="AN292" s="23"/>
      <c r="AO292" s="23"/>
      <c r="AP292" s="23"/>
      <c r="AQ292" s="23"/>
      <c r="AR292" s="23"/>
      <c r="AS292" s="23"/>
      <c r="AT292" s="23"/>
      <c r="AU292" s="23"/>
      <c r="AV292" s="23"/>
      <c r="AW292" s="23"/>
      <c r="AX292" s="23"/>
      <c r="AY292" s="23"/>
      <c r="AZ292" s="23"/>
      <c r="BA292" s="23"/>
      <c r="BB292" s="23"/>
      <c r="BC292" s="23"/>
      <c r="BD292" s="23"/>
      <c r="BE292" s="23"/>
      <c r="BF292" s="23"/>
      <c r="BG292" s="23"/>
      <c r="BH292" s="23"/>
      <c r="BI292" s="23"/>
      <c r="BJ292" s="23"/>
      <c r="BK292" s="23"/>
      <c r="BL292" s="23"/>
      <c r="BM292" s="23"/>
      <c r="BN292" s="23"/>
      <c r="BO292" s="23"/>
      <c r="BP292" s="23"/>
      <c r="BQ292" s="23"/>
      <c r="BR292" s="23"/>
      <c r="BS292" s="23"/>
      <c r="BT292" s="23"/>
      <c r="BU292" s="23"/>
      <c r="BV292" s="23"/>
      <c r="BW292" s="23"/>
    </row>
    <row r="293" spans="1:75" ht="14.25" customHeight="1" thickBot="1" x14ac:dyDescent="0.2">
      <c r="A293" s="74"/>
      <c r="B293" s="109"/>
      <c r="C293" s="109"/>
      <c r="D293" s="111"/>
      <c r="E293" s="96"/>
      <c r="F293" s="94"/>
      <c r="G293" s="113"/>
      <c r="H293" s="115"/>
      <c r="I293" s="99"/>
      <c r="J293" s="98"/>
      <c r="K293" s="100"/>
      <c r="L293" s="102"/>
      <c r="M293" s="104"/>
      <c r="N293" s="105"/>
      <c r="O293" s="107"/>
      <c r="P293" s="72">
        <v>45839</v>
      </c>
      <c r="Q293" s="72">
        <v>45840</v>
      </c>
      <c r="R293" s="72">
        <v>45852</v>
      </c>
      <c r="S293" s="72">
        <v>45853</v>
      </c>
      <c r="T293" s="72">
        <v>45874</v>
      </c>
      <c r="U293" s="72">
        <v>45876</v>
      </c>
      <c r="V293" s="72">
        <v>45887</v>
      </c>
      <c r="W293" s="72">
        <v>45909</v>
      </c>
      <c r="X293" s="72">
        <v>45931</v>
      </c>
      <c r="Y293" s="72">
        <v>45944</v>
      </c>
      <c r="Z293" s="72" t="s">
        <v>592</v>
      </c>
      <c r="AA293" s="72" t="s">
        <v>644</v>
      </c>
      <c r="AB293" s="72" t="s">
        <v>638</v>
      </c>
      <c r="AC293" s="72" t="s">
        <v>646</v>
      </c>
      <c r="AD293" s="72" t="s">
        <v>650</v>
      </c>
      <c r="AE293" s="72" t="s">
        <v>706</v>
      </c>
      <c r="AF293" s="72" t="s">
        <v>694</v>
      </c>
      <c r="AG293" s="72" t="s">
        <v>695</v>
      </c>
      <c r="AH293" s="72"/>
      <c r="AI293" s="72"/>
      <c r="AJ293" s="72"/>
      <c r="AK293" s="72"/>
      <c r="AL293" s="72"/>
      <c r="AM293" s="72"/>
      <c r="AN293" s="72"/>
      <c r="AO293" s="72"/>
      <c r="AP293" s="72"/>
      <c r="AQ293" s="72"/>
      <c r="AR293" s="72"/>
      <c r="AS293" s="72"/>
      <c r="AT293" s="72"/>
      <c r="AU293" s="72"/>
      <c r="AV293" s="72"/>
      <c r="AW293" s="72"/>
      <c r="AX293" s="72"/>
      <c r="AY293" s="72"/>
      <c r="AZ293" s="72"/>
      <c r="BA293" s="72"/>
      <c r="BB293" s="72"/>
      <c r="BC293" s="72"/>
      <c r="BD293" s="72"/>
      <c r="BE293" s="72"/>
      <c r="BF293" s="72"/>
      <c r="BG293" s="72"/>
      <c r="BH293" s="72"/>
      <c r="BI293" s="72"/>
      <c r="BJ293" s="72"/>
      <c r="BK293" s="72"/>
      <c r="BL293" s="72"/>
      <c r="BM293" s="72"/>
      <c r="BN293" s="72"/>
      <c r="BO293" s="72"/>
      <c r="BP293" s="72"/>
      <c r="BQ293" s="72"/>
      <c r="BR293" s="72"/>
      <c r="BS293" s="72"/>
      <c r="BT293" s="72"/>
      <c r="BU293" s="72"/>
      <c r="BV293" s="72"/>
      <c r="BW293" s="72"/>
    </row>
    <row r="294" spans="1:75" ht="14.25" customHeight="1" x14ac:dyDescent="0.15">
      <c r="A294" s="74"/>
      <c r="B294" s="108" t="s">
        <v>149</v>
      </c>
      <c r="C294" s="108">
        <v>45665</v>
      </c>
      <c r="D294" s="110"/>
      <c r="E294" s="95">
        <f ca="1">IF(DATEDIF(C294,M$2,"m")&lt;1,"",IF(C294=0,"",IF(EDATE(C294,12)&lt;IF($D294&gt;0,$D294-1,M$2),EDATE(C294,DATEDIF(C294,IF($D294&gt;0,$D294-1,M$2+1),"y")*12),EDATE(C294,DATEDIF(C294,IF($D294&gt;0,$D294-1,M$2+1),"m")))))</f>
        <v>46030</v>
      </c>
      <c r="F294" s="93">
        <f ca="1">IF(E294="",0,IF(EDATE(C294,12)&lt;=E294,15+IF((YEAR(E294)-YEAR($C294))&gt;20,10,INT((YEAR(E294)-YEAR($C294)-1)/2)),0))</f>
        <v>15</v>
      </c>
      <c r="G294" s="112">
        <f ca="1">IF(E294="",0,IF(E294&gt;=EDATE(C294,12),IF(E294&lt;EDATE(C294,24),IF(C294&lt;SET!$J$20,0,MIN(DATEDIF(C294,E294,"m"),11)),0),IF(D294&gt;C294,IF(E294&lt;=EDATE(C294,12),MIN(DATEDIF(C294,D294+1,"m"),11),0),MIN(DATEDIF(C294,E294,"m"),11))))</f>
        <v>11</v>
      </c>
      <c r="H294" s="114"/>
      <c r="I294" s="99">
        <f>COUNTIF(P294:BW294,SET!$C$15)*SET!$C$16+COUNTIF(P294:BW294,SET!$D$15)*SET!$D$16+COUNTIF(P294:BW294,SET!E$15)*SET!$E$16+COUNTIF(P294:BW294,SET!$F$15)*SET!$F$16+COUNTIF(P294:BW294,SET!$G$15)*SET!$G$16+COUNTIF(P294:BW294,SET!$H$15)*SET!$H$16+COUNTIF(P294:BW294,SET!$I$15)*SET!$I$16+COUNTIF(P294:BW294,)*SET!$K$16+COUNTIF(P294:BW294,SET!$M$15)*SET!$M$16</f>
        <v>15</v>
      </c>
      <c r="J294" s="97">
        <f ca="1">F294+G294+H294-I294</f>
        <v>11</v>
      </c>
      <c r="K294" s="100">
        <f ca="1">IF(E294="","",IF(AND(D294&gt;C294,EDATE(IF(EDATE(C294,12)&lt;D294,C294,E294),12)&gt;D294),"퇴직정산",IF((E294-C294)&gt;=365,EDATE(E294,12),EDATE(C294,24))))</f>
        <v>46395</v>
      </c>
      <c r="L294" s="101">
        <f ca="1">IF(K294="퇴직정산",J294,IF((M$2-C294)&lt;365,"미확정",IF(M294="유예","유예",J294-M294)))</f>
        <v>8</v>
      </c>
      <c r="M294" s="103">
        <f ca="1">IF(C294=0,0,IF(K294="퇴직정산",0,IF(J294&lt;=0,0,IF(EDATE(C294,3)&gt;M$2,"유예",IF(SET!$J$3="없음",0,IF(SET!$J$3="전부",IF(E294&gt;=DATE(YEAR(SET!$I$11),MONTH(SET!$J$11),DAY(SET!$L$11)),MAX(0,F294-IF(I294&lt;(G294+H294),0,(I294-(G294+H294)))),0),IF(E294&gt;=DATE(YEAR(SET!$I$11),MONTH(SET!$J$11),DAY(SET!$L$11)),MAX(0,MIN(F294,SET!$L$3)-IF(I294&lt;(G294+H294),0,(I294-(G294+H294)))),0)))))))</f>
        <v>3</v>
      </c>
      <c r="N294" s="105">
        <f ca="1">IF(D294=0,IF(M294&gt;0,IF((E294-C294)&gt;=365,EDATE(E294,6),EDATE(K294,-6)),""),"")</f>
        <v>46211</v>
      </c>
      <c r="O294" s="106">
        <f ca="1">IF(D294=0,IF(M294&gt;0,IF((E294-C294)&gt;=365,EDATE(E294,10),EDATE(K294,-2)),""),"")</f>
        <v>46334</v>
      </c>
      <c r="P294" s="23" t="s">
        <v>24</v>
      </c>
      <c r="Q294" s="23" t="s">
        <v>24</v>
      </c>
      <c r="R294" s="23" t="s">
        <v>24</v>
      </c>
      <c r="S294" s="23" t="s">
        <v>24</v>
      </c>
      <c r="T294" s="23" t="s">
        <v>25</v>
      </c>
      <c r="U294" s="23" t="s">
        <v>24</v>
      </c>
      <c r="V294" s="23" t="s">
        <v>24</v>
      </c>
      <c r="W294" s="23" t="s">
        <v>25</v>
      </c>
      <c r="X294" s="23" t="s">
        <v>24</v>
      </c>
      <c r="Y294" s="23" t="s">
        <v>24</v>
      </c>
      <c r="Z294" s="23" t="s">
        <v>24</v>
      </c>
      <c r="AA294" s="23" t="s">
        <v>24</v>
      </c>
      <c r="AB294" s="23" t="s">
        <v>24</v>
      </c>
      <c r="AC294" s="23" t="s">
        <v>24</v>
      </c>
      <c r="AD294" s="23" t="s">
        <v>24</v>
      </c>
      <c r="AE294" s="23" t="s">
        <v>24</v>
      </c>
      <c r="AF294" s="23"/>
      <c r="AG294" s="23"/>
      <c r="AH294" s="23"/>
      <c r="AI294" s="23"/>
      <c r="AJ294" s="23"/>
      <c r="AK294" s="23"/>
      <c r="AL294" s="23"/>
      <c r="AM294" s="23"/>
      <c r="AN294" s="23"/>
      <c r="AO294" s="23"/>
      <c r="AP294" s="23"/>
      <c r="AQ294" s="23"/>
      <c r="AR294" s="23"/>
      <c r="AS294" s="23"/>
      <c r="AT294" s="23"/>
      <c r="AU294" s="23"/>
      <c r="AV294" s="23"/>
      <c r="AW294" s="23"/>
      <c r="AX294" s="23"/>
      <c r="AY294" s="23"/>
      <c r="AZ294" s="23"/>
      <c r="BA294" s="23"/>
      <c r="BB294" s="23"/>
      <c r="BC294" s="23"/>
      <c r="BD294" s="23"/>
      <c r="BE294" s="23"/>
      <c r="BF294" s="23"/>
      <c r="BG294" s="23"/>
      <c r="BH294" s="23"/>
      <c r="BI294" s="23"/>
      <c r="BJ294" s="23"/>
      <c r="BK294" s="23"/>
      <c r="BL294" s="23"/>
      <c r="BM294" s="23"/>
      <c r="BN294" s="23"/>
      <c r="BO294" s="23"/>
      <c r="BP294" s="23"/>
      <c r="BQ294" s="23"/>
      <c r="BR294" s="23"/>
      <c r="BS294" s="23"/>
      <c r="BT294" s="23"/>
      <c r="BU294" s="23"/>
      <c r="BV294" s="23"/>
      <c r="BW294" s="23"/>
    </row>
    <row r="295" spans="1:75" ht="14.25" customHeight="1" thickBot="1" x14ac:dyDescent="0.2">
      <c r="A295" s="74"/>
      <c r="B295" s="109"/>
      <c r="C295" s="109"/>
      <c r="D295" s="111"/>
      <c r="E295" s="96"/>
      <c r="F295" s="94"/>
      <c r="G295" s="113"/>
      <c r="H295" s="115"/>
      <c r="I295" s="99"/>
      <c r="J295" s="98"/>
      <c r="K295" s="100"/>
      <c r="L295" s="102"/>
      <c r="M295" s="104"/>
      <c r="N295" s="105"/>
      <c r="O295" s="107"/>
      <c r="P295" s="72">
        <v>45888</v>
      </c>
      <c r="Q295" s="72">
        <v>45889</v>
      </c>
      <c r="R295" s="72">
        <v>45890</v>
      </c>
      <c r="S295" s="72">
        <v>45912</v>
      </c>
      <c r="T295" s="72">
        <v>45944</v>
      </c>
      <c r="U295" s="72">
        <v>45945</v>
      </c>
      <c r="V295" s="72">
        <v>45950</v>
      </c>
      <c r="W295" s="72">
        <v>45958</v>
      </c>
      <c r="X295" s="72" t="s">
        <v>590</v>
      </c>
      <c r="Y295" s="72" t="s">
        <v>579</v>
      </c>
      <c r="Z295" s="72" t="s">
        <v>581</v>
      </c>
      <c r="AA295" s="72" t="s">
        <v>587</v>
      </c>
      <c r="AB295" s="72" t="s">
        <v>676</v>
      </c>
      <c r="AC295" s="72" t="s">
        <v>773</v>
      </c>
      <c r="AD295" s="72" t="s">
        <v>779</v>
      </c>
      <c r="AE295" s="72" t="s">
        <v>780</v>
      </c>
      <c r="AF295" s="72"/>
      <c r="AG295" s="72"/>
      <c r="AH295" s="72"/>
      <c r="AI295" s="72"/>
      <c r="AJ295" s="72"/>
      <c r="AK295" s="72"/>
      <c r="AL295" s="72"/>
      <c r="AM295" s="72"/>
      <c r="AN295" s="72"/>
      <c r="AO295" s="72"/>
      <c r="AP295" s="72"/>
      <c r="AQ295" s="72"/>
      <c r="AR295" s="72"/>
      <c r="AS295" s="72"/>
      <c r="AT295" s="72"/>
      <c r="AU295" s="72"/>
      <c r="AV295" s="72"/>
      <c r="AW295" s="72"/>
      <c r="AX295" s="72"/>
      <c r="AY295" s="72"/>
      <c r="AZ295" s="72"/>
      <c r="BA295" s="72"/>
      <c r="BB295" s="72"/>
      <c r="BC295" s="72"/>
      <c r="BD295" s="72"/>
      <c r="BE295" s="72"/>
      <c r="BF295" s="72"/>
      <c r="BG295" s="72"/>
      <c r="BH295" s="72"/>
      <c r="BI295" s="72"/>
      <c r="BJ295" s="72"/>
      <c r="BK295" s="72"/>
      <c r="BL295" s="72"/>
      <c r="BM295" s="72"/>
      <c r="BN295" s="72"/>
      <c r="BO295" s="72"/>
      <c r="BP295" s="72"/>
      <c r="BQ295" s="72"/>
      <c r="BR295" s="72"/>
      <c r="BS295" s="72"/>
      <c r="BT295" s="72"/>
      <c r="BU295" s="72"/>
      <c r="BV295" s="72"/>
      <c r="BW295" s="72"/>
    </row>
    <row r="296" spans="1:75" ht="14.25" customHeight="1" x14ac:dyDescent="0.15">
      <c r="A296" s="74"/>
      <c r="B296" s="108" t="s">
        <v>487</v>
      </c>
      <c r="C296" s="108">
        <v>45901</v>
      </c>
      <c r="D296" s="110"/>
      <c r="E296" s="95">
        <f ca="1">IF(DATEDIF(C296,M$2,"m")&lt;1,"",IF(C296=0,"",IF(EDATE(C296,12)&lt;IF($D296&gt;0,$D296-1,M$2),EDATE(C296,DATEDIF(C296,IF($D296&gt;0,$D296-1,M$2+1),"y")*12),EDATE(C296,DATEDIF(C296,IF($D296&gt;0,$D296-1,M$2+1),"m")))))</f>
        <v>46143</v>
      </c>
      <c r="F296" s="93">
        <f ca="1">IF(E296="",0,IF(EDATE(C296,12)&lt;=E296,15+IF((YEAR(E296)-YEAR($C296))&gt;20,10,INT((YEAR(E296)-YEAR($C296)-1)/2)),0))</f>
        <v>0</v>
      </c>
      <c r="G296" s="112">
        <f ca="1">IF(E296="",0,IF(E296&gt;=EDATE(C296,12),IF(E296&lt;EDATE(C296,24),IF(C296&lt;SET!$J$20,0,MIN(DATEDIF(C296,E296,"m"),11)),0),IF(D296&gt;C296,IF(E296&lt;=EDATE(C296,12),MIN(DATEDIF(C296,D296+1,"m"),11),0),MIN(DATEDIF(C296,E296,"m"),11))))</f>
        <v>8</v>
      </c>
      <c r="H296" s="114"/>
      <c r="I296" s="99">
        <f>COUNTIF(P296:BW296,SET!$C$15)*SET!$C$16+COUNTIF(P296:BW296,SET!$D$15)*SET!$D$16+COUNTIF(P296:BW296,SET!E$15)*SET!$E$16+COUNTIF(P296:BW296,SET!$F$15)*SET!$F$16+COUNTIF(P296:BW296,SET!$G$15)*SET!$G$16+COUNTIF(P296:BW296,SET!$H$15)*SET!$H$16+COUNTIF(P296:BW296,SET!$I$15)*SET!$I$16+COUNTIF(P296:BW296,)*SET!$K$16+COUNTIF(P296:BW296,SET!$M$15)*SET!$M$16</f>
        <v>0</v>
      </c>
      <c r="J296" s="97">
        <f ca="1">F296+G296+H296-I296</f>
        <v>8</v>
      </c>
      <c r="K296" s="100">
        <f ca="1">IF(E296="","",IF(AND(D296&gt;C296,EDATE(IF(EDATE(C296,12)&lt;D296,C296,E296),12)&gt;D296),"퇴직정산",IF((E296-C296)&gt;=365,EDATE(E296,12),EDATE(C296,24))))</f>
        <v>46631</v>
      </c>
      <c r="L296" s="101" t="str">
        <f ca="1">IF(K296="퇴직정산",J296,IF((M$2-C296)&lt;365,"미확정",IF(M296="유예","유예",J296-M296)))</f>
        <v>미확정</v>
      </c>
      <c r="M296" s="103">
        <f ca="1">IF(C296=0,0,IF(K296="퇴직정산",0,IF(J296&lt;=0,0,IF(EDATE(C296,3)&gt;M$2,"유예",IF(SET!$J$3="없음",0,IF(SET!$J$3="전부",IF(E296&gt;=DATE(YEAR(SET!$I$11),MONTH(SET!$J$11),DAY(SET!$L$11)),MAX(0,F296-IF(I296&lt;(G296+H296),0,(I296-(G296+H296)))),0),IF(E296&gt;=DATE(YEAR(SET!$I$11),MONTH(SET!$J$11),DAY(SET!$L$11)),MAX(0,MIN(F296,SET!$L$3)-IF(I296&lt;(G296+H296),0,(I296-(G296+H296)))),0)))))))</f>
        <v>0</v>
      </c>
      <c r="N296" s="105" t="str">
        <f ca="1">IF(D296=0,IF(M296&gt;0,IF((E296-C296)&gt;=365,EDATE(E296,6),EDATE(K296,-6)),""),"")</f>
        <v/>
      </c>
      <c r="O296" s="106" t="str">
        <f ca="1">IF(D296=0,IF(M296&gt;0,IF((E296-C296)&gt;=365,EDATE(E296,10),EDATE(K296,-2)),""),"")</f>
        <v/>
      </c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23"/>
      <c r="AQ296" s="23"/>
      <c r="AR296" s="23"/>
      <c r="AS296" s="23"/>
      <c r="AT296" s="23"/>
      <c r="AU296" s="23"/>
      <c r="AV296" s="23"/>
      <c r="AW296" s="23"/>
      <c r="AX296" s="23"/>
      <c r="AY296" s="23"/>
      <c r="AZ296" s="23"/>
      <c r="BA296" s="23"/>
      <c r="BB296" s="23"/>
      <c r="BC296" s="23"/>
      <c r="BD296" s="23"/>
      <c r="BE296" s="23"/>
      <c r="BF296" s="23"/>
      <c r="BG296" s="23"/>
      <c r="BH296" s="23"/>
      <c r="BI296" s="23"/>
      <c r="BJ296" s="23"/>
      <c r="BK296" s="23"/>
      <c r="BL296" s="23"/>
      <c r="BM296" s="23"/>
      <c r="BN296" s="23"/>
      <c r="BO296" s="23"/>
      <c r="BP296" s="23"/>
      <c r="BQ296" s="23"/>
      <c r="BR296" s="23"/>
      <c r="BS296" s="23"/>
      <c r="BT296" s="23"/>
      <c r="BU296" s="23"/>
      <c r="BV296" s="23"/>
      <c r="BW296" s="23"/>
    </row>
    <row r="297" spans="1:75" ht="14.25" customHeight="1" thickBot="1" x14ac:dyDescent="0.2">
      <c r="A297" s="74"/>
      <c r="B297" s="109"/>
      <c r="C297" s="109"/>
      <c r="D297" s="111"/>
      <c r="E297" s="96"/>
      <c r="F297" s="94"/>
      <c r="G297" s="113"/>
      <c r="H297" s="115"/>
      <c r="I297" s="99"/>
      <c r="J297" s="98"/>
      <c r="K297" s="100"/>
      <c r="L297" s="102"/>
      <c r="M297" s="104"/>
      <c r="N297" s="105"/>
      <c r="O297" s="107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72"/>
      <c r="AP297" s="72"/>
      <c r="AQ297" s="72"/>
      <c r="AR297" s="72"/>
      <c r="AS297" s="72"/>
      <c r="AT297" s="72"/>
      <c r="AU297" s="72"/>
      <c r="AV297" s="72"/>
      <c r="AW297" s="72"/>
      <c r="AX297" s="72"/>
      <c r="AY297" s="72"/>
      <c r="AZ297" s="72"/>
      <c r="BA297" s="72"/>
      <c r="BB297" s="72"/>
      <c r="BC297" s="72"/>
      <c r="BD297" s="72"/>
      <c r="BE297" s="72"/>
      <c r="BF297" s="72"/>
      <c r="BG297" s="72"/>
      <c r="BH297" s="72"/>
      <c r="BI297" s="72"/>
      <c r="BJ297" s="72"/>
      <c r="BK297" s="72"/>
      <c r="BL297" s="72"/>
      <c r="BM297" s="72"/>
      <c r="BN297" s="72"/>
      <c r="BO297" s="72"/>
      <c r="BP297" s="72"/>
      <c r="BQ297" s="72"/>
      <c r="BR297" s="72"/>
      <c r="BS297" s="72"/>
      <c r="BT297" s="72"/>
      <c r="BU297" s="72"/>
      <c r="BV297" s="72"/>
      <c r="BW297" s="72"/>
    </row>
    <row r="298" spans="1:75" ht="14.25" customHeight="1" x14ac:dyDescent="0.15">
      <c r="A298" s="74"/>
      <c r="B298" s="108" t="s">
        <v>723</v>
      </c>
      <c r="C298" s="108">
        <v>46090</v>
      </c>
      <c r="D298" s="110"/>
      <c r="E298" s="95">
        <f ca="1">IF(DATEDIF(C298,M$2,"m")&lt;1,"",IF(C298=0,"",IF(EDATE(C298,12)&lt;IF($D298&gt;0,$D298-1,M$2),EDATE(C298,DATEDIF(C298,IF($D298&gt;0,$D298-1,M$2+1),"y")*12),EDATE(C298,DATEDIF(C298,IF($D298&gt;0,$D298-1,M$2+1),"m")))))</f>
        <v>46151</v>
      </c>
      <c r="F298" s="93">
        <f ca="1">IF(E298="",0,IF(EDATE(C298,12)&lt;=E298,15+IF((YEAR(E298)-YEAR($C298))&gt;20,10,INT((YEAR(E298)-YEAR($C298)-1)/2)),0))</f>
        <v>0</v>
      </c>
      <c r="G298" s="112">
        <f ca="1">IF(E298="",0,IF(E298&gt;=EDATE(C298,12),IF(E298&lt;EDATE(C298,24),IF(C298&lt;SET!$J$20,0,MIN(DATEDIF(C298,E298,"m"),11)),0),IF(D298&gt;C298,IF(E298&lt;=EDATE(C298,12),MIN(DATEDIF(C298,D298+1,"m"),11),0),MIN(DATEDIF(C298,E298,"m"),11))))</f>
        <v>2</v>
      </c>
      <c r="H298" s="114"/>
      <c r="I298" s="99">
        <f>COUNTIF(P298:BW298,SET!$C$15)*SET!$C$16+COUNTIF(P298:BW298,SET!$D$15)*SET!$D$16+COUNTIF(P298:BW298,SET!E$15)*SET!$E$16+COUNTIF(P298:BW298,SET!$F$15)*SET!$F$16+COUNTIF(P298:BW298,SET!$G$15)*SET!$G$16+COUNTIF(P298:BW298,SET!$H$15)*SET!$H$16+COUNTIF(P298:BW298,SET!$I$15)*SET!$I$16+COUNTIF(P298:BW298,)*SET!$K$16+COUNTIF(P298:BW298,SET!$M$15)*SET!$M$16</f>
        <v>0</v>
      </c>
      <c r="J298" s="97">
        <f ca="1">F298+G298+H298-I298</f>
        <v>2</v>
      </c>
      <c r="K298" s="100">
        <f ca="1">IF(E298="","",IF(AND(D298&gt;C298,EDATE(IF(EDATE(C298,12)&lt;D298,C298,E298),12)&gt;D298),"퇴직정산",IF((E298-C298)&gt;=365,EDATE(E298,12),EDATE(C298,24))))</f>
        <v>46821</v>
      </c>
      <c r="L298" s="101" t="str">
        <f ca="1">IF(K298="퇴직정산",J298,IF((M$2-C298)&lt;365,"미확정",IF(M298="유예","유예",J298-M298)))</f>
        <v>미확정</v>
      </c>
      <c r="M298" s="103" t="str">
        <f ca="1">IF(C298=0,0,IF(K298="퇴직정산",0,IF(J298&lt;=0,0,IF(EDATE(C298,3)&gt;M$2,"유예",IF(SET!$J$3="없음",0,IF(SET!$J$3="전부",IF(E298&gt;=DATE(YEAR(SET!$I$11),MONTH(SET!$J$11),DAY(SET!$L$11)),MAX(0,F298-IF(I298&lt;(G298+H298),0,(I298-(G298+H298)))),0),IF(E298&gt;=DATE(YEAR(SET!$I$11),MONTH(SET!$J$11),DAY(SET!$L$11)),MAX(0,MIN(F298,SET!$L$3)-IF(I298&lt;(G298+H298),0,(I298-(G298+H298)))),0)))))))</f>
        <v>유예</v>
      </c>
      <c r="N298" s="105">
        <f ca="1">IF(D298=0,IF(M298&gt;0,IF((E298-C298)&gt;=365,EDATE(E298,6),EDATE(K298,-6)),""),"")</f>
        <v>46639</v>
      </c>
      <c r="O298" s="106">
        <f ca="1">IF(D298=0,IF(M298&gt;0,IF((E298-C298)&gt;=365,EDATE(E298,10),EDATE(K298,-2)),""),"")</f>
        <v>46761</v>
      </c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  <c r="AL298" s="23"/>
      <c r="AM298" s="23"/>
      <c r="AN298" s="23"/>
      <c r="AO298" s="23"/>
      <c r="AP298" s="23"/>
      <c r="AQ298" s="23"/>
      <c r="AR298" s="23"/>
      <c r="AS298" s="23"/>
      <c r="AT298" s="23"/>
      <c r="AU298" s="23"/>
      <c r="AV298" s="23"/>
      <c r="AW298" s="23"/>
      <c r="AX298" s="23"/>
      <c r="AY298" s="23"/>
      <c r="AZ298" s="23"/>
      <c r="BA298" s="23"/>
      <c r="BB298" s="23"/>
      <c r="BC298" s="23"/>
      <c r="BD298" s="23"/>
      <c r="BE298" s="23"/>
      <c r="BF298" s="23"/>
      <c r="BG298" s="23"/>
      <c r="BH298" s="23"/>
      <c r="BI298" s="23"/>
      <c r="BJ298" s="23"/>
      <c r="BK298" s="23"/>
      <c r="BL298" s="23"/>
      <c r="BM298" s="23"/>
      <c r="BN298" s="23"/>
      <c r="BO298" s="23"/>
      <c r="BP298" s="23"/>
      <c r="BQ298" s="23"/>
      <c r="BR298" s="23"/>
      <c r="BS298" s="23"/>
      <c r="BT298" s="23"/>
      <c r="BU298" s="23"/>
      <c r="BV298" s="23"/>
      <c r="BW298" s="23"/>
    </row>
    <row r="299" spans="1:75" ht="14.25" customHeight="1" thickBot="1" x14ac:dyDescent="0.2">
      <c r="A299" s="74"/>
      <c r="B299" s="109"/>
      <c r="C299" s="109"/>
      <c r="D299" s="111"/>
      <c r="E299" s="96"/>
      <c r="F299" s="94"/>
      <c r="G299" s="113"/>
      <c r="H299" s="115"/>
      <c r="I299" s="99"/>
      <c r="J299" s="98"/>
      <c r="K299" s="100"/>
      <c r="L299" s="102"/>
      <c r="M299" s="104"/>
      <c r="N299" s="105"/>
      <c r="O299" s="107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72"/>
      <c r="AP299" s="72"/>
      <c r="AQ299" s="72"/>
      <c r="AR299" s="72"/>
      <c r="AS299" s="72"/>
      <c r="AT299" s="72"/>
      <c r="AU299" s="72"/>
      <c r="AV299" s="72"/>
      <c r="AW299" s="72"/>
      <c r="AX299" s="72"/>
      <c r="AY299" s="72"/>
      <c r="AZ299" s="72"/>
      <c r="BA299" s="72"/>
      <c r="BB299" s="72"/>
      <c r="BC299" s="72"/>
      <c r="BD299" s="72"/>
      <c r="BE299" s="72"/>
      <c r="BF299" s="72"/>
      <c r="BG299" s="72"/>
      <c r="BH299" s="72"/>
      <c r="BI299" s="72"/>
      <c r="BJ299" s="72"/>
      <c r="BK299" s="72"/>
      <c r="BL299" s="72"/>
      <c r="BM299" s="72"/>
      <c r="BN299" s="72"/>
      <c r="BO299" s="72"/>
      <c r="BP299" s="72"/>
      <c r="BQ299" s="72"/>
      <c r="BR299" s="72"/>
      <c r="BS299" s="72"/>
      <c r="BT299" s="72"/>
      <c r="BU299" s="72"/>
      <c r="BV299" s="72"/>
      <c r="BW299" s="72"/>
    </row>
    <row r="300" spans="1:75" ht="14.25" customHeight="1" x14ac:dyDescent="0.15">
      <c r="A300" s="77" t="s">
        <v>333</v>
      </c>
      <c r="B300" s="108" t="s">
        <v>79</v>
      </c>
      <c r="C300" s="108">
        <v>43514</v>
      </c>
      <c r="D300" s="110"/>
      <c r="E300" s="95">
        <f ca="1">IF(DATEDIF(C300,M$2,"m")&lt;1,"",IF(C300=0,"",IF(EDATE(C300,12)&lt;IF($D300&gt;0,$D300-1,M$2),EDATE(C300,DATEDIF(C300,IF($D300&gt;0,$D300-1,M$2+1),"y")*12),EDATE(C300,DATEDIF(C300,IF($D300&gt;0,$D300-1,M$2+1),"m")))))</f>
        <v>46071</v>
      </c>
      <c r="F300" s="93">
        <f ca="1">IF(E300="",0,IF(EDATE(C300,12)&lt;=E300,15+IF((YEAR(E300)-YEAR($C300))&gt;20,10,INT((YEAR(E300)-YEAR($C300)-1)/2)),0))</f>
        <v>18</v>
      </c>
      <c r="G300" s="112">
        <f ca="1">IF(E300="",0,IF(E300&gt;=EDATE(C300,12),IF(E300&lt;EDATE(C300,24),IF(C300&lt;SET!$J$20,0,MIN(DATEDIF(C300,E300,"m"),11)),0),IF(D300&gt;C300,IF(E300&lt;=EDATE(C300,12),MIN(DATEDIF(C300,D300+1,"m"),11),0),MIN(DATEDIF(C300,E300,"m"),11))))</f>
        <v>0</v>
      </c>
      <c r="H300" s="114">
        <v>20.5</v>
      </c>
      <c r="I300" s="99">
        <f>COUNTIF(P300:BW300,SET!$C$15)*SET!$C$16+COUNTIF(P300:BW300,SET!$D$15)*SET!$D$16+COUNTIF(P300:BW300,SET!E$15)*SET!$E$16+COUNTIF(P300:BW300,SET!$F$15)*SET!$F$16+COUNTIF(P300:BW300,SET!$G$15)*SET!$G$16+COUNTIF(P300:BW300,SET!$H$15)*SET!$H$16+COUNTIF(P300:BW300,SET!$I$15)*SET!$I$16+COUNTIF(P300:BW300,)*SET!$K$16+COUNTIF(P300:BW300,SET!$M$15)*SET!$M$16</f>
        <v>3</v>
      </c>
      <c r="J300" s="97">
        <f ca="1">F300+G300+H300-I300</f>
        <v>35.5</v>
      </c>
      <c r="K300" s="100">
        <f ca="1">IF(E300="","",IF(AND(D300&gt;C300,EDATE(IF(EDATE(C300,12)&lt;D300,C300,E300),12)&gt;D300),"퇴직정산",IF((E300-C300)&gt;=365,EDATE(E300,12),EDATE(C300,24))))</f>
        <v>46436</v>
      </c>
      <c r="L300" s="101">
        <f ca="1">IF(K300="퇴직정산",J300,IF((M$2-C300)&lt;365,"미확정",IF(M300="유예","유예",J300-M300)))</f>
        <v>28.5</v>
      </c>
      <c r="M300" s="103">
        <f ca="1">IF(C300=0,0,IF(K300="퇴직정산",0,IF(J300&lt;=0,0,IF(EDATE(C300,3)&gt;M$2,"유예",IF(SET!$J$3="없음",0,IF(SET!$J$3="전부",IF(E300&gt;=DATE(YEAR(SET!$I$11),MONTH(SET!$J$11),DAY(SET!$L$11)),MAX(0,F300-IF(I300&lt;(G300+H300),0,(I300-(G300+H300)))),0),IF(E300&gt;=DATE(YEAR(SET!$I$11),MONTH(SET!$J$11),DAY(SET!$L$11)),MAX(0,MIN(F300,SET!$L$3)-IF(I300&lt;(G300+H300),0,(I300-(G300+H300)))),0)))))))</f>
        <v>7</v>
      </c>
      <c r="N300" s="105">
        <f ca="1">IF(D300=0,IF(M300&gt;0,IF((E300-C300)&gt;=365,EDATE(E300,6),EDATE(K300,-6)),""),"")</f>
        <v>46252</v>
      </c>
      <c r="O300" s="106">
        <f ca="1">IF(D300=0,IF(M300&gt;0,IF((E300-C300)&gt;=365,EDATE(E300,10),EDATE(K300,-2)),""),"")</f>
        <v>46374</v>
      </c>
      <c r="P300" s="23" t="s">
        <v>25</v>
      </c>
      <c r="Q300" s="23" t="s">
        <v>24</v>
      </c>
      <c r="R300" s="23" t="s">
        <v>25</v>
      </c>
      <c r="S300" s="23" t="s">
        <v>25</v>
      </c>
      <c r="T300" s="23" t="s">
        <v>25</v>
      </c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23"/>
      <c r="AZ300" s="23"/>
      <c r="BA300" s="23"/>
      <c r="BB300" s="23"/>
      <c r="BC300" s="23"/>
      <c r="BD300" s="23"/>
      <c r="BE300" s="23"/>
      <c r="BF300" s="23"/>
      <c r="BG300" s="23"/>
      <c r="BH300" s="23"/>
      <c r="BI300" s="23"/>
      <c r="BJ300" s="23"/>
      <c r="BK300" s="23"/>
      <c r="BL300" s="23"/>
      <c r="BM300" s="23"/>
      <c r="BN300" s="23"/>
      <c r="BO300" s="23"/>
      <c r="BP300" s="23"/>
      <c r="BQ300" s="23"/>
      <c r="BR300" s="23"/>
      <c r="BS300" s="23"/>
      <c r="BT300" s="23"/>
      <c r="BU300" s="23"/>
      <c r="BV300" s="23"/>
      <c r="BW300" s="23"/>
    </row>
    <row r="301" spans="1:75" ht="14.25" customHeight="1" thickBot="1" x14ac:dyDescent="0.2">
      <c r="A301" s="74"/>
      <c r="B301" s="109"/>
      <c r="C301" s="109"/>
      <c r="D301" s="111"/>
      <c r="E301" s="96"/>
      <c r="F301" s="94"/>
      <c r="G301" s="113"/>
      <c r="H301" s="115"/>
      <c r="I301" s="99"/>
      <c r="J301" s="98"/>
      <c r="K301" s="100"/>
      <c r="L301" s="102"/>
      <c r="M301" s="104"/>
      <c r="N301" s="105"/>
      <c r="O301" s="107"/>
      <c r="P301" s="72" t="s">
        <v>677</v>
      </c>
      <c r="Q301" s="72" t="s">
        <v>698</v>
      </c>
      <c r="R301" s="72" t="s">
        <v>776</v>
      </c>
      <c r="S301" s="72" t="s">
        <v>784</v>
      </c>
      <c r="T301" s="72" t="s">
        <v>775</v>
      </c>
      <c r="U301" s="72"/>
      <c r="V301" s="72"/>
      <c r="W301" s="72"/>
      <c r="X301" s="72"/>
      <c r="Y301" s="72"/>
      <c r="Z301" s="72"/>
      <c r="AA301" s="72"/>
      <c r="AB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72"/>
      <c r="AP301" s="72"/>
      <c r="AQ301" s="72"/>
      <c r="AR301" s="72"/>
      <c r="AS301" s="72"/>
      <c r="AT301" s="72"/>
      <c r="AU301" s="72"/>
      <c r="AV301" s="72"/>
      <c r="AW301" s="72"/>
      <c r="AX301" s="72"/>
      <c r="AY301" s="72"/>
      <c r="AZ301" s="72"/>
      <c r="BA301" s="72"/>
      <c r="BB301" s="72"/>
      <c r="BC301" s="72"/>
      <c r="BD301" s="72"/>
      <c r="BE301" s="72"/>
      <c r="BF301" s="72"/>
      <c r="BG301" s="72"/>
      <c r="BH301" s="72"/>
      <c r="BI301" s="72"/>
      <c r="BJ301" s="72"/>
      <c r="BK301" s="72"/>
      <c r="BL301" s="72"/>
      <c r="BM301" s="72"/>
      <c r="BN301" s="72"/>
      <c r="BO301" s="72"/>
      <c r="BP301" s="72"/>
      <c r="BQ301" s="72"/>
      <c r="BR301" s="72"/>
      <c r="BS301" s="72"/>
      <c r="BT301" s="72"/>
      <c r="BU301" s="72"/>
      <c r="BV301" s="72"/>
      <c r="BW301" s="72"/>
    </row>
    <row r="302" spans="1:75" ht="14.25" customHeight="1" x14ac:dyDescent="0.15">
      <c r="A302" s="74"/>
      <c r="B302" s="108" t="s">
        <v>56</v>
      </c>
      <c r="C302" s="108">
        <v>43199</v>
      </c>
      <c r="D302" s="110"/>
      <c r="E302" s="95">
        <f ca="1">IF(DATEDIF(C302,M$2,"m")&lt;1,"",IF(C302=0,"",IF(EDATE(C302,12)&lt;IF($D302&gt;0,$D302-1,M$2),EDATE(C302,DATEDIF(C302,IF($D302&gt;0,$D302-1,M$2+1),"y")*12),EDATE(C302,DATEDIF(C302,IF($D302&gt;0,$D302-1,M$2+1),"m")))))</f>
        <v>46121</v>
      </c>
      <c r="F302" s="93">
        <f ca="1">IF(E302="",0,IF(EDATE(C302,12)&lt;=E302,15+IF((YEAR(E302)-YEAR($C302))&gt;20,10,INT((YEAR(E302)-YEAR($C302)-1)/2)),0))</f>
        <v>18</v>
      </c>
      <c r="G302" s="112">
        <f ca="1">IF(E302="",0,IF(E302&gt;=EDATE(C302,12),IF(E302&lt;EDATE(C302,24),IF(C302&lt;SET!$J$20,0,MIN(DATEDIF(C302,E302,"m"),11)),0),IF(D302&gt;C302,IF(E302&lt;=EDATE(C302,12),MIN(DATEDIF(C302,D302+1,"m"),11),0),MIN(DATEDIF(C302,E302,"m"),11))))</f>
        <v>0</v>
      </c>
      <c r="H302" s="114">
        <v>22</v>
      </c>
      <c r="I302" s="99">
        <f>COUNTIF(P302:BW302,SET!$C$15)*SET!$C$16+COUNTIF(P302:BW302,SET!$D$15)*SET!$D$16+COUNTIF(P302:BW302,SET!E$15)*SET!$E$16+COUNTIF(P302:BW302,SET!$F$15)*SET!$F$16+COUNTIF(P302:BW302,SET!$G$15)*SET!$G$16+COUNTIF(P302:BW302,SET!$H$15)*SET!$H$16+COUNTIF(P302:BW302,SET!$I$15)*SET!$I$16+COUNTIF(P302:BW302,)*SET!$K$16+COUNTIF(P302:BW302,SET!$M$15)*SET!$M$16</f>
        <v>3.5</v>
      </c>
      <c r="J302" s="97">
        <f ca="1">F302+G302+H302-I302</f>
        <v>36.5</v>
      </c>
      <c r="K302" s="100">
        <f ca="1">IF(E302="","",IF(AND(D302&gt;C302,EDATE(IF(EDATE(C302,12)&lt;D302,C302,E302),12)&gt;D302),"퇴직정산",IF((E302-C302)&gt;=365,EDATE(E302,12),EDATE(C302,24))))</f>
        <v>46486</v>
      </c>
      <c r="L302" s="101">
        <f ca="1">IF(K302="퇴직정산",J302,IF((M$2-C302)&lt;365,"미확정",IF(M302="유예","유예",J302-M302)))</f>
        <v>29.5</v>
      </c>
      <c r="M302" s="103">
        <f ca="1">IF(C302=0,0,IF(K302="퇴직정산",0,IF(J302&lt;=0,0,IF(EDATE(C302,3)&gt;M$2,"유예",IF(SET!$J$3="없음",0,IF(SET!$J$3="전부",IF(E302&gt;=DATE(YEAR(SET!$I$11),MONTH(SET!$J$11),DAY(SET!$L$11)),MAX(0,F302-IF(I302&lt;(G302+H302),0,(I302-(G302+H302)))),0),IF(E302&gt;=DATE(YEAR(SET!$I$11),MONTH(SET!$J$11),DAY(SET!$L$11)),MAX(0,MIN(F302,SET!$L$3)-IF(I302&lt;(G302+H302),0,(I302-(G302+H302)))),0)))))))</f>
        <v>7</v>
      </c>
      <c r="N302" s="105">
        <f ca="1">IF(D302=0,IF(M302&gt;0,IF((E302-C302)&gt;=365,EDATE(E302,6),EDATE(K302,-6)),""),"")</f>
        <v>46304</v>
      </c>
      <c r="O302" s="106">
        <f ca="1">IF(D302=0,IF(M302&gt;0,IF((E302-C302)&gt;=365,EDATE(E302,10),EDATE(K302,-2)),""),"")</f>
        <v>46427</v>
      </c>
      <c r="P302" s="23" t="s">
        <v>25</v>
      </c>
      <c r="Q302" s="23" t="s">
        <v>24</v>
      </c>
      <c r="R302" s="23" t="s">
        <v>24</v>
      </c>
      <c r="S302" s="23" t="s">
        <v>24</v>
      </c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  <c r="AL302" s="23"/>
      <c r="AM302" s="23"/>
      <c r="AN302" s="23"/>
      <c r="AO302" s="23"/>
      <c r="AP302" s="23"/>
      <c r="AQ302" s="23"/>
      <c r="AR302" s="23"/>
      <c r="AS302" s="23"/>
      <c r="AT302" s="23"/>
      <c r="AU302" s="23"/>
      <c r="AV302" s="23"/>
      <c r="AW302" s="23"/>
      <c r="AX302" s="23"/>
      <c r="AY302" s="23"/>
      <c r="AZ302" s="23"/>
      <c r="BA302" s="23"/>
      <c r="BB302" s="23"/>
      <c r="BC302" s="23"/>
      <c r="BD302" s="23"/>
      <c r="BE302" s="23"/>
      <c r="BF302" s="23"/>
      <c r="BG302" s="23"/>
      <c r="BH302" s="23"/>
      <c r="BI302" s="23"/>
      <c r="BJ302" s="23"/>
      <c r="BK302" s="23"/>
      <c r="BL302" s="23"/>
      <c r="BM302" s="23"/>
      <c r="BN302" s="23"/>
      <c r="BO302" s="23"/>
      <c r="BP302" s="23"/>
      <c r="BQ302" s="23"/>
      <c r="BR302" s="23"/>
      <c r="BS302" s="23"/>
      <c r="BT302" s="23"/>
      <c r="BU302" s="23"/>
      <c r="BV302" s="23"/>
      <c r="BW302" s="23"/>
    </row>
    <row r="303" spans="1:75" ht="14.25" customHeight="1" thickBot="1" x14ac:dyDescent="0.2">
      <c r="A303" s="74"/>
      <c r="B303" s="109"/>
      <c r="C303" s="109"/>
      <c r="D303" s="111"/>
      <c r="E303" s="96"/>
      <c r="F303" s="94"/>
      <c r="G303" s="113"/>
      <c r="H303" s="115"/>
      <c r="I303" s="99"/>
      <c r="J303" s="98"/>
      <c r="K303" s="100"/>
      <c r="L303" s="102"/>
      <c r="M303" s="104"/>
      <c r="N303" s="105"/>
      <c r="O303" s="107"/>
      <c r="P303" s="72" t="s">
        <v>688</v>
      </c>
      <c r="Q303" s="72" t="s">
        <v>694</v>
      </c>
      <c r="R303" s="72" t="s">
        <v>695</v>
      </c>
      <c r="S303" s="72" t="s">
        <v>777</v>
      </c>
      <c r="T303" s="72"/>
      <c r="U303" s="72"/>
      <c r="V303" s="72"/>
      <c r="W303" s="72"/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72"/>
      <c r="AP303" s="72"/>
      <c r="AQ303" s="72"/>
      <c r="AR303" s="72"/>
      <c r="AS303" s="72"/>
      <c r="AT303" s="72"/>
      <c r="AU303" s="72"/>
      <c r="AV303" s="72"/>
      <c r="AW303" s="72"/>
      <c r="AX303" s="72"/>
      <c r="AY303" s="72"/>
      <c r="AZ303" s="72"/>
      <c r="BA303" s="72"/>
      <c r="BB303" s="72"/>
      <c r="BC303" s="72"/>
      <c r="BD303" s="72"/>
      <c r="BE303" s="72"/>
      <c r="BF303" s="72"/>
      <c r="BG303" s="72"/>
      <c r="BH303" s="72"/>
      <c r="BI303" s="72"/>
      <c r="BJ303" s="72"/>
      <c r="BK303" s="72"/>
      <c r="BL303" s="72"/>
      <c r="BM303" s="72"/>
      <c r="BN303" s="72"/>
      <c r="BO303" s="72"/>
      <c r="BP303" s="72"/>
      <c r="BQ303" s="72"/>
      <c r="BR303" s="72"/>
      <c r="BS303" s="72"/>
      <c r="BT303" s="72"/>
      <c r="BU303" s="72"/>
      <c r="BV303" s="72"/>
      <c r="BW303" s="72"/>
    </row>
    <row r="304" spans="1:75" ht="14.25" customHeight="1" x14ac:dyDescent="0.15">
      <c r="A304" s="74"/>
      <c r="B304" s="108" t="s">
        <v>67</v>
      </c>
      <c r="C304" s="108">
        <v>43018</v>
      </c>
      <c r="D304" s="110"/>
      <c r="E304" s="95">
        <f ca="1">IF(DATEDIF(C304,M$2,"m")&lt;1,"",IF(C304=0,"",IF(EDATE(C304,12)&lt;IF($D304&gt;0,$D304-1,M$2),EDATE(C304,DATEDIF(C304,IF($D304&gt;0,$D304-1,M$2+1),"y")*12),EDATE(C304,DATEDIF(C304,IF($D304&gt;0,$D304-1,M$2+1),"m")))))</f>
        <v>45940</v>
      </c>
      <c r="F304" s="93">
        <f ca="1">IF(E304="",0,IF(EDATE(C304,12)&lt;=E304,15+IF((YEAR(E304)-YEAR($C304))&gt;20,10,INT((YEAR(E304)-YEAR($C304)-1)/2)),0))</f>
        <v>18</v>
      </c>
      <c r="G304" s="112">
        <f ca="1">IF(E304="",0,IF(E304&gt;=EDATE(C304,12),IF(E304&lt;EDATE(C304,24),IF(C304&lt;SET!$J$20,0,MIN(DATEDIF(C304,E304,"m"),11)),0),IF(D304&gt;C304,IF(E304&lt;=EDATE(C304,12),MIN(DATEDIF(C304,D304+1,"m"),11),0),MIN(DATEDIF(C304,E304,"m"),11))))</f>
        <v>0</v>
      </c>
      <c r="H304" s="114">
        <v>2.5</v>
      </c>
      <c r="I304" s="99">
        <f>COUNTIF(P304:BW304,SET!$C$15)*SET!$C$16+COUNTIF(P304:BW304,SET!$D$15)*SET!$D$16+COUNTIF(P304:BW304,SET!E$15)*SET!$E$16+COUNTIF(P304:BW304,SET!$F$15)*SET!$F$16+COUNTIF(P304:BW304,SET!$G$15)*SET!$G$16+COUNTIF(P304:BW304,SET!$H$15)*SET!$H$16+COUNTIF(P304:BW304,SET!$I$15)*SET!$I$16+COUNTIF(P304:BW304,)*SET!$K$16+COUNTIF(P304:BW304,SET!$M$15)*SET!$M$16</f>
        <v>16.5</v>
      </c>
      <c r="J304" s="97">
        <f ca="1">F304+G304+H304-I304</f>
        <v>4</v>
      </c>
      <c r="K304" s="100">
        <f ca="1">IF(E304="","",IF(AND(D304&gt;C304,EDATE(IF(EDATE(C304,12)&lt;D304,C304,E304),12)&gt;D304),"퇴직정산",IF((E304-C304)&gt;=365,EDATE(E304,12),EDATE(C304,24))))</f>
        <v>46305</v>
      </c>
      <c r="L304" s="101">
        <f ca="1">IF(K304="퇴직정산",J304,IF((M$2-C304)&lt;365,"미확정",IF(M304="유예","유예",J304-M304)))</f>
        <v>4</v>
      </c>
      <c r="M304" s="103">
        <f ca="1">IF(C304=0,0,IF(K304="퇴직정산",0,IF(J304&lt;=0,0,IF(EDATE(C304,3)&gt;M$2,"유예",IF(SET!$J$3="없음",0,IF(SET!$J$3="전부",IF(E304&gt;=DATE(YEAR(SET!$I$11),MONTH(SET!$J$11),DAY(SET!$L$11)),MAX(0,F304-IF(I304&lt;(G304+H304),0,(I304-(G304+H304)))),0),IF(E304&gt;=DATE(YEAR(SET!$I$11),MONTH(SET!$J$11),DAY(SET!$L$11)),MAX(0,MIN(F304,SET!$L$3)-IF(I304&lt;(G304+H304),0,(I304-(G304+H304)))),0)))))))</f>
        <v>0</v>
      </c>
      <c r="N304" s="105" t="str">
        <f ca="1">IF(D304=0,IF(M304&gt;0,IF((E304-C304)&gt;=365,EDATE(E304,6),EDATE(K304,-6)),""),"")</f>
        <v/>
      </c>
      <c r="O304" s="106" t="str">
        <f ca="1">IF(D304=0,IF(M304&gt;0,IF((E304-C304)&gt;=365,EDATE(E304,10),EDATE(K304,-2)),""),"")</f>
        <v/>
      </c>
      <c r="P304" s="23" t="s">
        <v>24</v>
      </c>
      <c r="Q304" s="23" t="s">
        <v>24</v>
      </c>
      <c r="R304" s="23" t="s">
        <v>25</v>
      </c>
      <c r="S304" s="23" t="s">
        <v>25</v>
      </c>
      <c r="T304" s="23" t="s">
        <v>25</v>
      </c>
      <c r="U304" s="23" t="s">
        <v>25</v>
      </c>
      <c r="V304" s="23" t="s">
        <v>24</v>
      </c>
      <c r="W304" s="23" t="s">
        <v>25</v>
      </c>
      <c r="X304" s="23" t="s">
        <v>25</v>
      </c>
      <c r="Y304" s="23" t="s">
        <v>25</v>
      </c>
      <c r="Z304" s="23" t="s">
        <v>24</v>
      </c>
      <c r="AA304" s="23" t="s">
        <v>24</v>
      </c>
      <c r="AB304" s="23" t="s">
        <v>24</v>
      </c>
      <c r="AC304" s="23" t="s">
        <v>25</v>
      </c>
      <c r="AD304" s="23" t="s">
        <v>24</v>
      </c>
      <c r="AE304" s="23" t="s">
        <v>24</v>
      </c>
      <c r="AF304" s="23" t="s">
        <v>25</v>
      </c>
      <c r="AG304" s="23" t="s">
        <v>24</v>
      </c>
      <c r="AH304" s="23" t="s">
        <v>25</v>
      </c>
      <c r="AI304" s="23" t="s">
        <v>495</v>
      </c>
      <c r="AJ304" s="23" t="s">
        <v>495</v>
      </c>
      <c r="AK304" s="23" t="s">
        <v>495</v>
      </c>
      <c r="AL304" s="23" t="s">
        <v>495</v>
      </c>
      <c r="AM304" s="23" t="s">
        <v>24</v>
      </c>
      <c r="AN304" s="23" t="s">
        <v>25</v>
      </c>
      <c r="AO304" s="23" t="s">
        <v>25</v>
      </c>
      <c r="AP304" s="23" t="s">
        <v>25</v>
      </c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/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/>
      <c r="BP304" s="23"/>
      <c r="BQ304" s="23"/>
      <c r="BR304" s="23"/>
      <c r="BS304" s="23"/>
      <c r="BT304" s="23"/>
      <c r="BU304" s="23"/>
      <c r="BV304" s="23"/>
      <c r="BW304" s="23"/>
    </row>
    <row r="305" spans="1:75" ht="14.25" customHeight="1" thickBot="1" x14ac:dyDescent="0.2">
      <c r="A305" s="74"/>
      <c r="B305" s="109"/>
      <c r="C305" s="109"/>
      <c r="D305" s="111"/>
      <c r="E305" s="96"/>
      <c r="F305" s="94"/>
      <c r="G305" s="113"/>
      <c r="H305" s="115"/>
      <c r="I305" s="99"/>
      <c r="J305" s="98"/>
      <c r="K305" s="100"/>
      <c r="L305" s="102"/>
      <c r="M305" s="104"/>
      <c r="N305" s="105"/>
      <c r="O305" s="107"/>
      <c r="P305" s="72">
        <v>45916</v>
      </c>
      <c r="Q305" s="72">
        <v>45917</v>
      </c>
      <c r="R305" s="72">
        <v>45947</v>
      </c>
      <c r="S305" s="72">
        <v>45960</v>
      </c>
      <c r="T305" s="72">
        <v>45974</v>
      </c>
      <c r="U305" s="72">
        <v>45979</v>
      </c>
      <c r="V305" s="72">
        <v>45981</v>
      </c>
      <c r="W305" s="72">
        <v>45986</v>
      </c>
      <c r="X305" s="72">
        <v>45988</v>
      </c>
      <c r="Y305" s="72" t="s">
        <v>574</v>
      </c>
      <c r="Z305" s="72" t="s">
        <v>632</v>
      </c>
      <c r="AA305" s="72" t="s">
        <v>633</v>
      </c>
      <c r="AB305" s="72" t="s">
        <v>634</v>
      </c>
      <c r="AC305" s="72" t="s">
        <v>638</v>
      </c>
      <c r="AD305" s="72" t="s">
        <v>673</v>
      </c>
      <c r="AE305" s="72" t="s">
        <v>674</v>
      </c>
      <c r="AF305" s="72" t="s">
        <v>677</v>
      </c>
      <c r="AG305" s="72" t="s">
        <v>687</v>
      </c>
      <c r="AH305" s="72" t="s">
        <v>689</v>
      </c>
      <c r="AI305" s="72" t="s">
        <v>746</v>
      </c>
      <c r="AJ305" s="72" t="s">
        <v>747</v>
      </c>
      <c r="AK305" s="72" t="s">
        <v>748</v>
      </c>
      <c r="AL305" s="72" t="s">
        <v>749</v>
      </c>
      <c r="AM305" s="72" t="s">
        <v>783</v>
      </c>
      <c r="AN305" s="72" t="s">
        <v>777</v>
      </c>
      <c r="AO305" s="72" t="s">
        <v>767</v>
      </c>
      <c r="AP305" s="72" t="s">
        <v>775</v>
      </c>
      <c r="AQ305" s="72"/>
      <c r="AR305" s="72"/>
      <c r="AS305" s="72"/>
      <c r="AT305" s="72"/>
      <c r="AU305" s="72"/>
      <c r="AV305" s="72"/>
      <c r="AW305" s="72"/>
      <c r="AX305" s="72"/>
      <c r="AY305" s="72"/>
      <c r="AZ305" s="72"/>
      <c r="BA305" s="72"/>
      <c r="BB305" s="72"/>
      <c r="BC305" s="72"/>
      <c r="BD305" s="72"/>
      <c r="BE305" s="72"/>
      <c r="BF305" s="72"/>
      <c r="BG305" s="72"/>
      <c r="BH305" s="72"/>
      <c r="BI305" s="72"/>
      <c r="BJ305" s="72"/>
      <c r="BK305" s="72"/>
      <c r="BL305" s="72"/>
      <c r="BM305" s="72"/>
      <c r="BN305" s="72"/>
      <c r="BO305" s="72"/>
      <c r="BP305" s="72"/>
      <c r="BQ305" s="72"/>
      <c r="BR305" s="72"/>
      <c r="BS305" s="72"/>
      <c r="BT305" s="72"/>
      <c r="BU305" s="72"/>
      <c r="BV305" s="72"/>
      <c r="BW305" s="72"/>
    </row>
    <row r="306" spans="1:75" ht="14.25" customHeight="1" x14ac:dyDescent="0.15">
      <c r="A306" s="74"/>
      <c r="B306" s="108" t="s">
        <v>89</v>
      </c>
      <c r="C306" s="108">
        <v>44267</v>
      </c>
      <c r="D306" s="110"/>
      <c r="E306" s="95">
        <f ca="1">IF(DATEDIF(C306,M$2,"m")&lt;1,"",IF(C306=0,"",IF(EDATE(C306,12)&lt;IF($D306&gt;0,$D306-1,M$2),EDATE(C306,DATEDIF(C306,IF($D306&gt;0,$D306-1,M$2+1),"y")*12),EDATE(C306,DATEDIF(C306,IF($D306&gt;0,$D306-1,M$2+1),"m")))))</f>
        <v>46093</v>
      </c>
      <c r="F306" s="93">
        <f ca="1">IF(E306="",0,IF(EDATE(C306,12)&lt;=E306,15+IF((YEAR(E306)-YEAR($C306))&gt;20,10,INT((YEAR(E306)-YEAR($C306)-1)/2)),0))</f>
        <v>17</v>
      </c>
      <c r="G306" s="112">
        <f ca="1">IF(E306="",0,IF(E306&gt;=EDATE(C306,12),IF(E306&lt;EDATE(C306,24),IF(C306&lt;SET!$J$20,0,MIN(DATEDIF(C306,E306,"m"),11)),0),IF(D306&gt;C306,IF(E306&lt;=EDATE(C306,12),MIN(DATEDIF(C306,D306+1,"m"),11),0),MIN(DATEDIF(C306,E306,"m"),11))))</f>
        <v>0</v>
      </c>
      <c r="H306" s="114">
        <v>10</v>
      </c>
      <c r="I306" s="99">
        <f>COUNTIF(P306:BW306,SET!$C$15)*SET!$C$16+COUNTIF(P306:BW306,SET!$D$15)*SET!$D$16+COUNTIF(P306:BW306,SET!E$15)*SET!$E$16+COUNTIF(P306:BW306,SET!$F$15)*SET!$F$16+COUNTIF(P306:BW306,SET!$G$15)*SET!$G$16+COUNTIF(P306:BW306,SET!$H$15)*SET!$H$16+COUNTIF(P306:BW306,SET!$I$15)*SET!$I$16+COUNTIF(P306:BW306,)*SET!$K$16+COUNTIF(P306:BW306,SET!$M$15)*SET!$M$16</f>
        <v>3.5</v>
      </c>
      <c r="J306" s="97">
        <f ca="1">F306+G306+H306-I306</f>
        <v>23.5</v>
      </c>
      <c r="K306" s="100">
        <f ca="1">IF(E306="","",IF(AND(D306&gt;C306,EDATE(IF(EDATE(C306,12)&lt;D306,C306,E306),12)&gt;D306),"퇴직정산",IF((E306-C306)&gt;=365,EDATE(E306,12),EDATE(C306,24))))</f>
        <v>46458</v>
      </c>
      <c r="L306" s="101">
        <f ca="1">IF(K306="퇴직정산",J306,IF((M$2-C306)&lt;365,"미확정",IF(M306="유예","유예",J306-M306)))</f>
        <v>16.5</v>
      </c>
      <c r="M306" s="103">
        <f ca="1">IF(C306=0,0,IF(K306="퇴직정산",0,IF(J306&lt;=0,0,IF(EDATE(C306,3)&gt;M$2,"유예",IF(SET!$J$3="없음",0,IF(SET!$J$3="전부",IF(E306&gt;=DATE(YEAR(SET!$I$11),MONTH(SET!$J$11),DAY(SET!$L$11)),MAX(0,F306-IF(I306&lt;(G306+H306),0,(I306-(G306+H306)))),0),IF(E306&gt;=DATE(YEAR(SET!$I$11),MONTH(SET!$J$11),DAY(SET!$L$11)),MAX(0,MIN(F306,SET!$L$3)-IF(I306&lt;(G306+H306),0,(I306-(G306+H306)))),0)))))))</f>
        <v>7</v>
      </c>
      <c r="N306" s="105">
        <f ca="1">IF(D306=0,IF(M306&gt;0,IF((E306-C306)&gt;=365,EDATE(E306,6),EDATE(K306,-6)),""),"")</f>
        <v>46277</v>
      </c>
      <c r="O306" s="106">
        <f ca="1">IF(D306=0,IF(M306&gt;0,IF((E306-C306)&gt;=365,EDATE(E306,10),EDATE(K306,-2)),""),"")</f>
        <v>46399</v>
      </c>
      <c r="P306" s="23" t="s">
        <v>24</v>
      </c>
      <c r="Q306" s="23" t="s">
        <v>24</v>
      </c>
      <c r="R306" s="23" t="s">
        <v>25</v>
      </c>
      <c r="S306" s="23" t="s">
        <v>24</v>
      </c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  <c r="BA306" s="23"/>
      <c r="BB306" s="23"/>
      <c r="BC306" s="23"/>
      <c r="BD306" s="23"/>
      <c r="BE306" s="23"/>
      <c r="BF306" s="23"/>
      <c r="BG306" s="23"/>
      <c r="BH306" s="23"/>
      <c r="BI306" s="23"/>
      <c r="BJ306" s="23"/>
      <c r="BK306" s="23"/>
      <c r="BL306" s="23"/>
      <c r="BM306" s="23"/>
      <c r="BN306" s="23"/>
      <c r="BO306" s="23"/>
      <c r="BP306" s="23"/>
      <c r="BQ306" s="23"/>
      <c r="BR306" s="23"/>
      <c r="BS306" s="23"/>
      <c r="BT306" s="23"/>
      <c r="BU306" s="23"/>
      <c r="BV306" s="23"/>
      <c r="BW306" s="23"/>
    </row>
    <row r="307" spans="1:75" ht="14.25" customHeight="1" thickBot="1" x14ac:dyDescent="0.2">
      <c r="A307" s="74"/>
      <c r="B307" s="109"/>
      <c r="C307" s="109"/>
      <c r="D307" s="111"/>
      <c r="E307" s="96"/>
      <c r="F307" s="94"/>
      <c r="G307" s="113"/>
      <c r="H307" s="115"/>
      <c r="I307" s="99"/>
      <c r="J307" s="98"/>
      <c r="K307" s="100"/>
      <c r="L307" s="102"/>
      <c r="M307" s="104"/>
      <c r="N307" s="105"/>
      <c r="O307" s="107"/>
      <c r="P307" s="72" t="s">
        <v>675</v>
      </c>
      <c r="Q307" s="72" t="s">
        <v>765</v>
      </c>
      <c r="R307" s="72" t="s">
        <v>783</v>
      </c>
      <c r="S307" s="72" t="s">
        <v>784</v>
      </c>
      <c r="T307" s="72"/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72"/>
      <c r="AP307" s="72"/>
      <c r="AQ307" s="72"/>
      <c r="AR307" s="72"/>
      <c r="AS307" s="72"/>
      <c r="AT307" s="72"/>
      <c r="AU307" s="72"/>
      <c r="AV307" s="72"/>
      <c r="AW307" s="72"/>
      <c r="AX307" s="72"/>
      <c r="AY307" s="72"/>
      <c r="AZ307" s="72"/>
      <c r="BA307" s="72"/>
      <c r="BB307" s="72"/>
      <c r="BC307" s="72"/>
      <c r="BD307" s="72"/>
      <c r="BE307" s="72"/>
      <c r="BF307" s="72"/>
      <c r="BG307" s="72"/>
      <c r="BH307" s="72"/>
      <c r="BI307" s="72"/>
      <c r="BJ307" s="72"/>
      <c r="BK307" s="72"/>
      <c r="BL307" s="72"/>
      <c r="BM307" s="72"/>
      <c r="BN307" s="72"/>
      <c r="BO307" s="72"/>
      <c r="BP307" s="72"/>
      <c r="BQ307" s="72"/>
      <c r="BR307" s="72"/>
      <c r="BS307" s="72"/>
      <c r="BT307" s="72"/>
      <c r="BU307" s="72"/>
      <c r="BV307" s="72"/>
      <c r="BW307" s="72"/>
    </row>
    <row r="308" spans="1:75" ht="14.25" customHeight="1" x14ac:dyDescent="0.15">
      <c r="A308" s="77" t="s">
        <v>562</v>
      </c>
      <c r="B308" s="108" t="s">
        <v>39</v>
      </c>
      <c r="C308" s="108">
        <v>42856</v>
      </c>
      <c r="D308" s="110"/>
      <c r="E308" s="95">
        <f ca="1">IF(DATEDIF(C308,M$2,"m")&lt;1,"",IF(C308=0,"",IF(EDATE(C308,12)&lt;IF($D308&gt;0,$D308-1,M$2),EDATE(C308,DATEDIF(C308,IF($D308&gt;0,$D308-1,M$2+1),"y")*12),EDATE(C308,DATEDIF(C308,IF($D308&gt;0,$D308-1,M$2+1),"m")))))</f>
        <v>46143</v>
      </c>
      <c r="F308" s="93">
        <f ca="1">IF(E308="",0,IF(EDATE(C308,12)&lt;=E308,15+IF((YEAR(E308)-YEAR($C308))&gt;20,10,INT((YEAR(E308)-YEAR($C308)-1)/2)),0))</f>
        <v>19</v>
      </c>
      <c r="G308" s="112">
        <f ca="1">IF(E308="",0,IF(E308&gt;=EDATE(C308,12),IF(E308&lt;EDATE(C308,24),IF(C308&lt;SET!$J$20,0,MIN(DATEDIF(C308,E308,"m"),11)),0),IF(D308&gt;C308,IF(E308&lt;=EDATE(C308,12),MIN(DATEDIF(C308,D308+1,"m"),11),0),MIN(DATEDIF(C308,E308,"m"),11))))</f>
        <v>0</v>
      </c>
      <c r="H308" s="114">
        <f>12-9.5</f>
        <v>2.5</v>
      </c>
      <c r="I308" s="99">
        <f>COUNTIF(P308:BW308,SET!$C$15)*SET!$C$16+COUNTIF(P308:BW308,SET!$D$15)*SET!$D$16+COUNTIF(P308:BW308,SET!E$15)*SET!$E$16+COUNTIF(P308:BW308,SET!$F$15)*SET!$F$16+COUNTIF(P308:BW308,SET!$G$15)*SET!$G$16+COUNTIF(P308:BW308,SET!$H$15)*SET!$H$16+COUNTIF(P308:BW308,SET!$I$15)*SET!$I$16+COUNTIF(P308:BW308,)*SET!$K$16+COUNTIF(P308:BW308,SET!$M$15)*SET!$M$16</f>
        <v>3.5</v>
      </c>
      <c r="J308" s="97">
        <f ca="1">F308+G308+H308-I308</f>
        <v>18</v>
      </c>
      <c r="K308" s="100">
        <f ca="1">IF(E308="","",IF(AND(D308&gt;C308,EDATE(IF(EDATE(C308,12)&lt;D308,C308,E308),12)&gt;D308),"퇴직정산",IF((E308-C308)&gt;=365,EDATE(E308,12),EDATE(C308,24))))</f>
        <v>46508</v>
      </c>
      <c r="L308" s="101">
        <f ca="1">IF(K308="퇴직정산",J308,IF((M$2-C308)&lt;365,"미확정",IF(M308="유예","유예",J308-M308)))</f>
        <v>12</v>
      </c>
      <c r="M308" s="103">
        <f ca="1">IF(C308=0,0,IF(K308="퇴직정산",0,IF(J308&lt;=0,0,IF(EDATE(C308,3)&gt;M$2,"유예",IF(SET!$J$3="없음",0,IF(SET!$J$3="전부",IF(E308&gt;=DATE(YEAR(SET!$I$11),MONTH(SET!$J$11),DAY(SET!$L$11)),MAX(0,F308-IF(I308&lt;(G308+H308),0,(I308-(G308+H308)))),0),IF(E308&gt;=DATE(YEAR(SET!$I$11),MONTH(SET!$J$11),DAY(SET!$L$11)),MAX(0,MIN(F308,SET!$L$3)-IF(I308&lt;(G308+H308),0,(I308-(G308+H308)))),0)))))))</f>
        <v>6</v>
      </c>
      <c r="N308" s="105">
        <f ca="1">IF(D308=0,IF(M308&gt;0,IF((E308-C308)&gt;=365,EDATE(E308,6),EDATE(K308,-6)),""),"")</f>
        <v>46327</v>
      </c>
      <c r="O308" s="106">
        <f ca="1">IF(D308=0,IF(M308&gt;0,IF((E308-C308)&gt;=365,EDATE(E308,10),EDATE(K308,-2)),""),"")</f>
        <v>46447</v>
      </c>
      <c r="P308" s="23" t="s">
        <v>24</v>
      </c>
      <c r="Q308" s="23" t="s">
        <v>24</v>
      </c>
      <c r="R308" s="23" t="s">
        <v>24</v>
      </c>
      <c r="S308" s="23" t="s">
        <v>25</v>
      </c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  <c r="AL308" s="23"/>
      <c r="AM308" s="23"/>
      <c r="AN308" s="23"/>
      <c r="AO308" s="23"/>
      <c r="AP308" s="23"/>
      <c r="AQ308" s="23"/>
      <c r="AR308" s="23"/>
      <c r="AS308" s="23"/>
      <c r="AT308" s="23"/>
      <c r="AU308" s="23"/>
      <c r="AV308" s="23"/>
      <c r="AW308" s="23"/>
      <c r="AX308" s="23"/>
      <c r="AY308" s="23"/>
      <c r="AZ308" s="23"/>
      <c r="BA308" s="23"/>
      <c r="BB308" s="23"/>
      <c r="BC308" s="23"/>
      <c r="BD308" s="23"/>
      <c r="BE308" s="23"/>
      <c r="BF308" s="23"/>
      <c r="BG308" s="23"/>
      <c r="BH308" s="23"/>
      <c r="BI308" s="23"/>
      <c r="BJ308" s="23"/>
      <c r="BK308" s="23"/>
      <c r="BL308" s="23"/>
      <c r="BM308" s="23"/>
      <c r="BN308" s="23"/>
      <c r="BO308" s="23"/>
      <c r="BP308" s="23"/>
      <c r="BQ308" s="23"/>
      <c r="BR308" s="23"/>
      <c r="BS308" s="23"/>
      <c r="BT308" s="23"/>
      <c r="BU308" s="23"/>
      <c r="BV308" s="23"/>
      <c r="BW308" s="23"/>
    </row>
    <row r="309" spans="1:75" ht="14.25" customHeight="1" thickBot="1" x14ac:dyDescent="0.2">
      <c r="A309" s="74"/>
      <c r="B309" s="109"/>
      <c r="C309" s="109"/>
      <c r="D309" s="111"/>
      <c r="E309" s="96"/>
      <c r="F309" s="94"/>
      <c r="G309" s="113"/>
      <c r="H309" s="115"/>
      <c r="I309" s="99"/>
      <c r="J309" s="98"/>
      <c r="K309" s="100"/>
      <c r="L309" s="102"/>
      <c r="M309" s="104"/>
      <c r="N309" s="105"/>
      <c r="O309" s="107"/>
      <c r="P309" s="72" t="s">
        <v>702</v>
      </c>
      <c r="Q309" s="72" t="s">
        <v>776</v>
      </c>
      <c r="R309" s="72" t="s">
        <v>789</v>
      </c>
      <c r="S309" s="72" t="s">
        <v>782</v>
      </c>
      <c r="T309" s="72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72"/>
      <c r="AP309" s="72"/>
      <c r="AQ309" s="72"/>
      <c r="AR309" s="72"/>
      <c r="AS309" s="72"/>
      <c r="AT309" s="72"/>
      <c r="AU309" s="72"/>
      <c r="AV309" s="72"/>
      <c r="AW309" s="72"/>
      <c r="AX309" s="72"/>
      <c r="AY309" s="72"/>
      <c r="AZ309" s="72"/>
      <c r="BA309" s="72"/>
      <c r="BB309" s="72"/>
      <c r="BC309" s="72"/>
      <c r="BD309" s="72"/>
      <c r="BE309" s="72"/>
      <c r="BF309" s="72"/>
      <c r="BG309" s="72"/>
      <c r="BH309" s="72"/>
      <c r="BI309" s="72"/>
      <c r="BJ309" s="72"/>
      <c r="BK309" s="72"/>
      <c r="BL309" s="72"/>
      <c r="BM309" s="72"/>
      <c r="BN309" s="72"/>
      <c r="BO309" s="72"/>
      <c r="BP309" s="72"/>
      <c r="BQ309" s="72"/>
      <c r="BR309" s="72"/>
      <c r="BS309" s="72"/>
      <c r="BT309" s="72"/>
      <c r="BU309" s="72"/>
      <c r="BV309" s="72"/>
      <c r="BW309" s="72"/>
    </row>
    <row r="310" spans="1:75" ht="14.25" customHeight="1" x14ac:dyDescent="0.15">
      <c r="A310" s="74"/>
      <c r="B310" s="108" t="s">
        <v>58</v>
      </c>
      <c r="C310" s="108">
        <v>42856</v>
      </c>
      <c r="D310" s="110"/>
      <c r="E310" s="95">
        <f ca="1">IF(DATEDIF(C310,M$2,"m")&lt;1,"",IF(C310=0,"",IF(EDATE(C310,12)&lt;IF($D310&gt;0,$D310-1,M$2),EDATE(C310,DATEDIF(C310,IF($D310&gt;0,$D310-1,M$2+1),"y")*12),EDATE(C310,DATEDIF(C310,IF($D310&gt;0,$D310-1,M$2+1),"m")))))</f>
        <v>46143</v>
      </c>
      <c r="F310" s="93">
        <f ca="1">IF(E310="",0,IF(EDATE(C310,12)&lt;=E310,15+IF((YEAR(E310)-YEAR($C310))&gt;20,10,INT((YEAR(E310)-YEAR($C310)-1)/2)),0))</f>
        <v>19</v>
      </c>
      <c r="G310" s="112">
        <f ca="1">IF(E310="",0,IF(E310&gt;=EDATE(C310,12),IF(E310&lt;EDATE(C310,24),IF(C310&lt;SET!$J$20,0,MIN(DATEDIF(C310,E310,"m"),11)),0),IF(D310&gt;C310,IF(E310&lt;=EDATE(C310,12),MIN(DATEDIF(C310,D310+1,"m"),11),0),MIN(DATEDIF(C310,E310,"m"),11))))</f>
        <v>0</v>
      </c>
      <c r="H310" s="154">
        <f>11.75-10</f>
        <v>1.75</v>
      </c>
      <c r="I310" s="99">
        <f>COUNTIF(P310:BW310,SET!$C$15)*SET!$C$16+COUNTIF(P310:BW310,SET!$D$15)*SET!$D$16+COUNTIF(P310:BW310,SET!E$15)*SET!$E$16+COUNTIF(P310:BW310,SET!$F$15)*SET!$F$16+COUNTIF(P310:BW310,SET!$G$15)*SET!$G$16+COUNTIF(P310:BW310,SET!$H$15)*SET!$H$16+COUNTIF(P310:BW310,SET!$I$15)*SET!$I$16+COUNTIF(P310:BW310,)*SET!$K$16+COUNTIF(P310:BW310,SET!$M$15)*SET!$M$16</f>
        <v>0.5</v>
      </c>
      <c r="J310" s="97">
        <f ca="1">F310+G310+H310-I310</f>
        <v>20.25</v>
      </c>
      <c r="K310" s="100">
        <f ca="1">IF(E310="","",IF(AND(D310&gt;C310,EDATE(IF(EDATE(C310,12)&lt;D310,C310,E310),12)&gt;D310),"퇴직정산",IF((E310-C310)&gt;=365,EDATE(E310,12),EDATE(C310,24))))</f>
        <v>46508</v>
      </c>
      <c r="L310" s="101">
        <f ca="1">IF(K310="퇴직정산",J310,IF((M$2-C310)&lt;365,"미확정",IF(M310="유예","유예",J310-M310)))</f>
        <v>13.25</v>
      </c>
      <c r="M310" s="103">
        <f ca="1">IF(C310=0,0,IF(K310="퇴직정산",0,IF(J310&lt;=0,0,IF(EDATE(C310,3)&gt;M$2,"유예",IF(SET!$J$3="없음",0,IF(SET!$J$3="전부",IF(E310&gt;=DATE(YEAR(SET!$I$11),MONTH(SET!$J$11),DAY(SET!$L$11)),MAX(0,F310-IF(I310&lt;(G310+H310),0,(I310-(G310+H310)))),0),IF(E310&gt;=DATE(YEAR(SET!$I$11),MONTH(SET!$J$11),DAY(SET!$L$11)),MAX(0,MIN(F310,SET!$L$3)-IF(I310&lt;(G310+H310),0,(I310-(G310+H310)))),0)))))))</f>
        <v>7</v>
      </c>
      <c r="N310" s="105">
        <f ca="1">IF(D310=0,IF(M310&gt;0,IF((E310-C310)&gt;=365,EDATE(E310,6),EDATE(K310,-6)),""),"")</f>
        <v>46327</v>
      </c>
      <c r="O310" s="106">
        <f ca="1">IF(D310=0,IF(M310&gt;0,IF((E310-C310)&gt;=365,EDATE(E310,10),EDATE(K310,-2)),""),"")</f>
        <v>46447</v>
      </c>
      <c r="P310" s="23" t="s">
        <v>25</v>
      </c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  <c r="AL310" s="23"/>
      <c r="AM310" s="23"/>
      <c r="AN310" s="23"/>
      <c r="AO310" s="23"/>
      <c r="AP310" s="23"/>
      <c r="AQ310" s="23"/>
      <c r="AR310" s="23"/>
      <c r="AS310" s="23"/>
      <c r="AT310" s="23"/>
      <c r="AU310" s="23"/>
      <c r="AV310" s="23"/>
      <c r="AW310" s="23"/>
      <c r="AX310" s="23"/>
      <c r="AY310" s="23"/>
      <c r="AZ310" s="23"/>
      <c r="BA310" s="23"/>
      <c r="BB310" s="23"/>
      <c r="BC310" s="23"/>
      <c r="BD310" s="23"/>
      <c r="BE310" s="23"/>
      <c r="BF310" s="23"/>
      <c r="BG310" s="23"/>
      <c r="BH310" s="23"/>
      <c r="BI310" s="23"/>
      <c r="BJ310" s="23"/>
      <c r="BK310" s="23"/>
      <c r="BL310" s="23"/>
      <c r="BM310" s="23"/>
      <c r="BN310" s="23"/>
      <c r="BO310" s="23"/>
      <c r="BP310" s="23"/>
      <c r="BQ310" s="23"/>
      <c r="BR310" s="23"/>
      <c r="BS310" s="23"/>
      <c r="BT310" s="23"/>
      <c r="BU310" s="23"/>
      <c r="BV310" s="23"/>
      <c r="BW310" s="23"/>
    </row>
    <row r="311" spans="1:75" ht="14.25" customHeight="1" thickBot="1" x14ac:dyDescent="0.2">
      <c r="A311" s="74"/>
      <c r="B311" s="109"/>
      <c r="C311" s="109"/>
      <c r="D311" s="111"/>
      <c r="E311" s="96"/>
      <c r="F311" s="94"/>
      <c r="G311" s="113"/>
      <c r="H311" s="155"/>
      <c r="I311" s="99"/>
      <c r="J311" s="98"/>
      <c r="K311" s="100"/>
      <c r="L311" s="102"/>
      <c r="M311" s="104"/>
      <c r="N311" s="105"/>
      <c r="O311" s="107"/>
      <c r="P311" s="72" t="s">
        <v>784</v>
      </c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72"/>
      <c r="AP311" s="72"/>
      <c r="AQ311" s="72"/>
      <c r="AR311" s="72"/>
      <c r="AS311" s="72"/>
      <c r="AT311" s="72"/>
      <c r="AU311" s="72"/>
      <c r="AV311" s="72"/>
      <c r="AW311" s="72"/>
      <c r="AX311" s="72"/>
      <c r="AY311" s="72"/>
      <c r="AZ311" s="72"/>
      <c r="BA311" s="72"/>
      <c r="BB311" s="72"/>
      <c r="BC311" s="72"/>
      <c r="BD311" s="72"/>
      <c r="BE311" s="72"/>
      <c r="BF311" s="72"/>
      <c r="BG311" s="72"/>
      <c r="BH311" s="72"/>
      <c r="BI311" s="72"/>
      <c r="BJ311" s="72"/>
      <c r="BK311" s="72"/>
      <c r="BL311" s="72"/>
      <c r="BM311" s="72"/>
      <c r="BN311" s="72"/>
      <c r="BO311" s="72"/>
      <c r="BP311" s="72"/>
      <c r="BQ311" s="72"/>
      <c r="BR311" s="72"/>
      <c r="BS311" s="72"/>
      <c r="BT311" s="72"/>
      <c r="BU311" s="72"/>
      <c r="BV311" s="72"/>
      <c r="BW311" s="72"/>
    </row>
    <row r="312" spans="1:75" ht="14.25" customHeight="1" x14ac:dyDescent="0.15">
      <c r="A312" s="74"/>
      <c r="B312" s="108" t="s">
        <v>62</v>
      </c>
      <c r="C312" s="108">
        <v>42856</v>
      </c>
      <c r="D312" s="110"/>
      <c r="E312" s="95">
        <f ca="1">IF(DATEDIF(C312,M$2,"m")&lt;1,"",IF(C312=0,"",IF(EDATE(C312,12)&lt;IF($D312&gt;0,$D312-1,M$2),EDATE(C312,DATEDIF(C312,IF($D312&gt;0,$D312-1,M$2+1),"y")*12),EDATE(C312,DATEDIF(C312,IF($D312&gt;0,$D312-1,M$2+1),"m")))))</f>
        <v>46143</v>
      </c>
      <c r="F312" s="93">
        <f ca="1">IF(E312="",0,IF(EDATE(C312,12)&lt;=E312,15+IF((YEAR(E312)-YEAR($C312))&gt;20,10,INT((YEAR(E312)-YEAR($C312)-1)/2)),0))</f>
        <v>19</v>
      </c>
      <c r="G312" s="112">
        <f ca="1">IF(E312="",0,IF(E312&gt;=EDATE(C312,12),IF(E312&lt;EDATE(C312,24),IF(C312&lt;SET!$J$20,0,MIN(DATEDIF(C312,E312,"m"),11)),0),IF(D312&gt;C312,IF(E312&lt;=EDATE(C312,12),MIN(DATEDIF(C312,D312+1,"m"),11),0),MIN(DATEDIF(C312,E312,"m"),11))))</f>
        <v>0</v>
      </c>
      <c r="H312" s="154">
        <f>5.5-5</f>
        <v>0.5</v>
      </c>
      <c r="I312" s="99">
        <f>COUNTIF(P312:BW312,SET!$C$15)*SET!$C$16+COUNTIF(P312:BW312,SET!$D$15)*SET!$D$16+COUNTIF(P312:BW312,SET!E$15)*SET!$E$16+COUNTIF(P312:BW312,SET!$F$15)*SET!$F$16+COUNTIF(P312:BW312,SET!$G$15)*SET!$G$16+COUNTIF(P312:BW312,SET!$H$15)*SET!$H$16+COUNTIF(P312:BW312,SET!$I$15)*SET!$I$16+COUNTIF(P312:BW312,)*SET!$K$16+COUNTIF(P312:BW312,SET!$M$15)*SET!$M$16</f>
        <v>1</v>
      </c>
      <c r="J312" s="97">
        <f ca="1">F312+G312+H312-I312</f>
        <v>18.5</v>
      </c>
      <c r="K312" s="100">
        <f ca="1">IF(E312="","",IF(AND(D312&gt;C312,EDATE(IF(EDATE(C312,12)&lt;D312,C312,E312),12)&gt;D312),"퇴직정산",IF((E312-C312)&gt;=365,EDATE(E312,12),EDATE(C312,24))))</f>
        <v>46508</v>
      </c>
      <c r="L312" s="101">
        <f ca="1">IF(K312="퇴직정산",J312,IF((M$2-C312)&lt;365,"미확정",IF(M312="유예","유예",J312-M312)))</f>
        <v>12</v>
      </c>
      <c r="M312" s="103">
        <f ca="1">IF(C312=0,0,IF(K312="퇴직정산",0,IF(J312&lt;=0,0,IF(EDATE(C312,3)&gt;M$2,"유예",IF(SET!$J$3="없음",0,IF(SET!$J$3="전부",IF(E312&gt;=DATE(YEAR(SET!$I$11),MONTH(SET!$J$11),DAY(SET!$L$11)),MAX(0,F312-IF(I312&lt;(G312+H312),0,(I312-(G312+H312)))),0),IF(E312&gt;=DATE(YEAR(SET!$I$11),MONTH(SET!$J$11),DAY(SET!$L$11)),MAX(0,MIN(F312,SET!$L$3)-IF(I312&lt;(G312+H312),0,(I312-(G312+H312)))),0)))))))</f>
        <v>6.5</v>
      </c>
      <c r="N312" s="105">
        <f ca="1">IF(D312=0,IF(M312&gt;0,IF((E312-C312)&gt;=365,EDATE(E312,6),EDATE(K312,-6)),""),"")</f>
        <v>46327</v>
      </c>
      <c r="O312" s="106">
        <f ca="1">IF(D312=0,IF(M312&gt;0,IF((E312-C312)&gt;=365,EDATE(E312,10),EDATE(K312,-2)),""),"")</f>
        <v>46447</v>
      </c>
      <c r="P312" s="23" t="s">
        <v>25</v>
      </c>
      <c r="Q312" s="23" t="s">
        <v>25</v>
      </c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  <c r="BA312" s="23"/>
      <c r="BB312" s="23"/>
      <c r="BC312" s="23"/>
      <c r="BD312" s="23"/>
      <c r="BE312" s="23"/>
      <c r="BF312" s="23"/>
      <c r="BG312" s="23"/>
      <c r="BH312" s="23"/>
      <c r="BI312" s="23"/>
      <c r="BJ312" s="23"/>
      <c r="BK312" s="23"/>
      <c r="BL312" s="23"/>
      <c r="BM312" s="23"/>
      <c r="BN312" s="23"/>
      <c r="BO312" s="23"/>
      <c r="BP312" s="23"/>
      <c r="BQ312" s="23"/>
      <c r="BR312" s="23"/>
      <c r="BS312" s="23"/>
      <c r="BT312" s="23"/>
      <c r="BU312" s="23"/>
      <c r="BV312" s="23"/>
      <c r="BW312" s="23"/>
    </row>
    <row r="313" spans="1:75" ht="14.25" customHeight="1" thickBot="1" x14ac:dyDescent="0.2">
      <c r="A313" s="74"/>
      <c r="B313" s="109"/>
      <c r="C313" s="109"/>
      <c r="D313" s="111"/>
      <c r="E313" s="96"/>
      <c r="F313" s="94"/>
      <c r="G313" s="113"/>
      <c r="H313" s="155"/>
      <c r="I313" s="99"/>
      <c r="J313" s="98"/>
      <c r="K313" s="100"/>
      <c r="L313" s="102"/>
      <c r="M313" s="104"/>
      <c r="N313" s="105"/>
      <c r="O313" s="107"/>
      <c r="P313" s="72" t="s">
        <v>767</v>
      </c>
      <c r="Q313" s="72" t="s">
        <v>768</v>
      </c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72"/>
      <c r="AP313" s="72"/>
      <c r="AQ313" s="72"/>
      <c r="AR313" s="72"/>
      <c r="AS313" s="72"/>
      <c r="AT313" s="72"/>
      <c r="AU313" s="72"/>
      <c r="AV313" s="72"/>
      <c r="AW313" s="72"/>
      <c r="AX313" s="72"/>
      <c r="AY313" s="72"/>
      <c r="AZ313" s="72"/>
      <c r="BA313" s="72"/>
      <c r="BB313" s="72"/>
      <c r="BC313" s="72"/>
      <c r="BD313" s="72"/>
      <c r="BE313" s="72"/>
      <c r="BF313" s="72"/>
      <c r="BG313" s="72"/>
      <c r="BH313" s="72"/>
      <c r="BI313" s="72"/>
      <c r="BJ313" s="72"/>
      <c r="BK313" s="72"/>
      <c r="BL313" s="72"/>
      <c r="BM313" s="72"/>
      <c r="BN313" s="72"/>
      <c r="BO313" s="72"/>
      <c r="BP313" s="72"/>
      <c r="BQ313" s="72"/>
      <c r="BR313" s="72"/>
      <c r="BS313" s="72"/>
      <c r="BT313" s="72"/>
      <c r="BU313" s="72"/>
      <c r="BV313" s="72"/>
      <c r="BW313" s="72"/>
    </row>
    <row r="314" spans="1:75" ht="14.25" customHeight="1" x14ac:dyDescent="0.15">
      <c r="A314" s="74"/>
      <c r="B314" s="108" t="s">
        <v>63</v>
      </c>
      <c r="C314" s="108">
        <v>43479</v>
      </c>
      <c r="D314" s="110"/>
      <c r="E314" s="95">
        <f ca="1">IF(DATEDIF(C314,M$2,"m")&lt;1,"",IF(C314=0,"",IF(EDATE(C314,12)&lt;IF($D314&gt;0,$D314-1,M$2),EDATE(C314,DATEDIF(C314,IF($D314&gt;0,$D314-1,M$2+1),"y")*12),EDATE(C314,DATEDIF(C314,IF($D314&gt;0,$D314-1,M$2+1),"m")))))</f>
        <v>46036</v>
      </c>
      <c r="F314" s="93">
        <f ca="1">IF(E314="",0,IF(EDATE(C314,12)&lt;=E314,15+IF((YEAR(E314)-YEAR($C314))&gt;20,10,INT((YEAR(E314)-YEAR($C314)-1)/2)),0))</f>
        <v>18</v>
      </c>
      <c r="G314" s="112">
        <f ca="1">IF(E314="",0,IF(E314&gt;=EDATE(C314,12),IF(E314&lt;EDATE(C314,24),IF(C314&lt;SET!$J$20,0,MIN(DATEDIF(C314,E314,"m"),11)),0),IF(D314&gt;C314,IF(E314&lt;=EDATE(C314,12),MIN(DATEDIF(C314,D314+1,"m"),11),0),MIN(DATEDIF(C314,E314,"m"),11))))</f>
        <v>0</v>
      </c>
      <c r="H314" s="154">
        <v>7.5</v>
      </c>
      <c r="I314" s="99">
        <f>COUNTIF(P314:BW314,SET!$C$15)*SET!$C$16+COUNTIF(P314:BW314,SET!$D$15)*SET!$D$16+COUNTIF(P314:BW314,SET!E$15)*SET!$E$16+COUNTIF(P314:BW314,SET!$F$15)*SET!$F$16+COUNTIF(P314:BW314,SET!$G$15)*SET!$G$16+COUNTIF(P314:BW314,SET!$H$15)*SET!$H$16+COUNTIF(P314:BW314,SET!$I$15)*SET!$I$16+COUNTIF(P314:BW314,)*SET!$K$16+COUNTIF(P314:BW314,SET!$M$15)*SET!$M$16</f>
        <v>6.5</v>
      </c>
      <c r="J314" s="97">
        <f ca="1">F314+G314+H314-I314</f>
        <v>19</v>
      </c>
      <c r="K314" s="100">
        <f ca="1">IF(E314="","",IF(AND(D314&gt;C314,EDATE(IF(EDATE(C314,12)&lt;D314,C314,E314),12)&gt;D314),"퇴직정산",IF((E314-C314)&gt;=365,EDATE(E314,12),EDATE(C314,24))))</f>
        <v>46401</v>
      </c>
      <c r="L314" s="101">
        <f ca="1">IF(K314="퇴직정산",J314,IF((M$2-C314)&lt;365,"미확정",IF(M314="유예","유예",J314-M314)))</f>
        <v>12</v>
      </c>
      <c r="M314" s="103">
        <f ca="1">IF(C314=0,0,IF(K314="퇴직정산",0,IF(J314&lt;=0,0,IF(EDATE(C314,3)&gt;M$2,"유예",IF(SET!$J$3="없음",0,IF(SET!$J$3="전부",IF(E314&gt;=DATE(YEAR(SET!$I$11),MONTH(SET!$J$11),DAY(SET!$L$11)),MAX(0,F314-IF(I314&lt;(G314+H314),0,(I314-(G314+H314)))),0),IF(E314&gt;=DATE(YEAR(SET!$I$11),MONTH(SET!$J$11),DAY(SET!$L$11)),MAX(0,MIN(F314,SET!$L$3)-IF(I314&lt;(G314+H314),0,(I314-(G314+H314)))),0)))))))</f>
        <v>7</v>
      </c>
      <c r="N314" s="105">
        <f ca="1">IF(D314=0,IF(M314&gt;0,IF((E314-C314)&gt;=365,EDATE(E314,6),EDATE(K314,-6)),""),"")</f>
        <v>46217</v>
      </c>
      <c r="O314" s="106">
        <f ca="1">IF(D314=0,IF(M314&gt;0,IF((E314-C314)&gt;=365,EDATE(E314,10),EDATE(K314,-2)),""),"")</f>
        <v>46340</v>
      </c>
      <c r="P314" s="23" t="s">
        <v>25</v>
      </c>
      <c r="Q314" s="23" t="s">
        <v>24</v>
      </c>
      <c r="R314" s="23" t="s">
        <v>24</v>
      </c>
      <c r="S314" s="23" t="s">
        <v>25</v>
      </c>
      <c r="T314" s="23" t="s">
        <v>25</v>
      </c>
      <c r="U314" s="23" t="s">
        <v>25</v>
      </c>
      <c r="V314" s="23" t="s">
        <v>25</v>
      </c>
      <c r="W314" s="23" t="s">
        <v>24</v>
      </c>
      <c r="X314" s="23" t="s">
        <v>24</v>
      </c>
      <c r="Y314" s="23" t="s">
        <v>37</v>
      </c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  <c r="AL314" s="23"/>
      <c r="AM314" s="23"/>
      <c r="AN314" s="23"/>
      <c r="AO314" s="23"/>
      <c r="AP314" s="23"/>
      <c r="AQ314" s="23"/>
      <c r="AR314" s="23"/>
      <c r="AS314" s="23"/>
      <c r="AT314" s="23"/>
      <c r="AU314" s="23"/>
      <c r="AV314" s="23"/>
      <c r="AW314" s="23"/>
      <c r="AX314" s="23"/>
      <c r="AY314" s="23"/>
      <c r="AZ314" s="23"/>
      <c r="BA314" s="23"/>
      <c r="BB314" s="23"/>
      <c r="BC314" s="23"/>
      <c r="BD314" s="23"/>
      <c r="BE314" s="23"/>
      <c r="BF314" s="23"/>
      <c r="BG314" s="23"/>
      <c r="BH314" s="23"/>
      <c r="BI314" s="23"/>
      <c r="BJ314" s="23"/>
      <c r="BK314" s="23"/>
      <c r="BL314" s="23"/>
      <c r="BM314" s="23"/>
      <c r="BN314" s="23"/>
      <c r="BO314" s="23"/>
      <c r="BP314" s="23"/>
      <c r="BQ314" s="23"/>
      <c r="BR314" s="23"/>
      <c r="BS314" s="23"/>
      <c r="BT314" s="23"/>
      <c r="BU314" s="23"/>
      <c r="BV314" s="23"/>
      <c r="BW314" s="23"/>
    </row>
    <row r="315" spans="1:75" ht="14.25" customHeight="1" thickBot="1" x14ac:dyDescent="0.2">
      <c r="A315" s="74"/>
      <c r="B315" s="109"/>
      <c r="C315" s="109"/>
      <c r="D315" s="111"/>
      <c r="E315" s="96"/>
      <c r="F315" s="94"/>
      <c r="G315" s="113"/>
      <c r="H315" s="155"/>
      <c r="I315" s="99"/>
      <c r="J315" s="98"/>
      <c r="K315" s="100"/>
      <c r="L315" s="102"/>
      <c r="M315" s="104"/>
      <c r="N315" s="105"/>
      <c r="O315" s="107"/>
      <c r="P315" s="72">
        <v>46042</v>
      </c>
      <c r="Q315" s="72">
        <v>46049</v>
      </c>
      <c r="R315" s="72">
        <v>46050</v>
      </c>
      <c r="S315" s="72">
        <v>46066</v>
      </c>
      <c r="T315" s="72">
        <v>46080</v>
      </c>
      <c r="U315" s="72">
        <v>46104</v>
      </c>
      <c r="V315" s="72">
        <v>46108</v>
      </c>
      <c r="W315" s="72">
        <v>46135</v>
      </c>
      <c r="X315" s="72">
        <v>46140</v>
      </c>
      <c r="Y315" s="72" t="s">
        <v>790</v>
      </c>
      <c r="Z315" s="72"/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72"/>
      <c r="AP315" s="72"/>
      <c r="AQ315" s="72"/>
      <c r="AR315" s="72"/>
      <c r="AS315" s="72"/>
      <c r="AT315" s="72"/>
      <c r="AU315" s="72"/>
      <c r="AV315" s="72"/>
      <c r="AW315" s="72"/>
      <c r="AX315" s="72"/>
      <c r="AY315" s="72"/>
      <c r="AZ315" s="72"/>
      <c r="BA315" s="72"/>
      <c r="BB315" s="72"/>
      <c r="BC315" s="72"/>
      <c r="BD315" s="72"/>
      <c r="BE315" s="72"/>
      <c r="BF315" s="72"/>
      <c r="BG315" s="72"/>
      <c r="BH315" s="72"/>
      <c r="BI315" s="72"/>
      <c r="BJ315" s="72"/>
      <c r="BK315" s="72"/>
      <c r="BL315" s="72"/>
      <c r="BM315" s="72"/>
      <c r="BN315" s="72"/>
      <c r="BO315" s="72"/>
      <c r="BP315" s="72"/>
      <c r="BQ315" s="72"/>
      <c r="BR315" s="72"/>
      <c r="BS315" s="72"/>
      <c r="BT315" s="72"/>
      <c r="BU315" s="72"/>
      <c r="BV315" s="72"/>
      <c r="BW315" s="72"/>
    </row>
    <row r="316" spans="1:75" ht="14.25" customHeight="1" x14ac:dyDescent="0.15">
      <c r="A316" s="74"/>
      <c r="B316" s="108" t="s">
        <v>87</v>
      </c>
      <c r="C316" s="108">
        <v>43906</v>
      </c>
      <c r="D316" s="110"/>
      <c r="E316" s="95">
        <f ca="1">IF(DATEDIF(C316,M$2,"m")&lt;1,"",IF(C316=0,"",IF(EDATE(C316,12)&lt;IF($D316&gt;0,$D316-1,M$2),EDATE(C316,DATEDIF(C316,IF($D316&gt;0,$D316-1,M$2+1),"y")*12),EDATE(C316,DATEDIF(C316,IF($D316&gt;0,$D316-1,M$2+1),"m")))))</f>
        <v>46097</v>
      </c>
      <c r="F316" s="93">
        <f ca="1">IF(E316="",0,IF(EDATE(C316,12)&lt;=E316,15+IF((YEAR(E316)-YEAR($C316))&gt;20,10,INT((YEAR(E316)-YEAR($C316)-1)/2)),0))</f>
        <v>17</v>
      </c>
      <c r="G316" s="112">
        <f ca="1">IF(E316="",0,IF(E316&gt;=EDATE(C316,12),IF(E316&lt;EDATE(C316,24),IF(C316&lt;SET!$J$20,0,MIN(DATEDIF(C316,E316,"m"),11)),0),IF(D316&gt;C316,IF(E316&lt;=EDATE(C316,12),MIN(DATEDIF(C316,D316+1,"m"),11),0),MIN(DATEDIF(C316,E316,"m"),11))))</f>
        <v>0</v>
      </c>
      <c r="H316" s="114">
        <v>5</v>
      </c>
      <c r="I316" s="99">
        <f>COUNTIF(P316:BW316,SET!$C$15)*SET!$C$16+COUNTIF(P316:BW316,SET!$D$15)*SET!$D$16+COUNTIF(P316:BW316,SET!E$15)*SET!$E$16+COUNTIF(P316:BW316,SET!$F$15)*SET!$F$16+COUNTIF(P316:BW316,SET!$G$15)*SET!$G$16+COUNTIF(P316:BW316,SET!$H$15)*SET!$H$16+COUNTIF(P316:BW316,SET!$I$15)*SET!$I$16+COUNTIF(P316:BW316,)*SET!$K$16+COUNTIF(P316:BW316,SET!$M$15)*SET!$M$16</f>
        <v>3</v>
      </c>
      <c r="J316" s="97">
        <f ca="1">F316+G316+H316-I316</f>
        <v>19</v>
      </c>
      <c r="K316" s="100">
        <f ca="1">IF(E316="","",IF(AND(D316&gt;C316,EDATE(IF(EDATE(C316,12)&lt;D316,C316,E316),12)&gt;D316),"퇴직정산",IF((E316-C316)&gt;=365,EDATE(E316,12),EDATE(C316,24))))</f>
        <v>46462</v>
      </c>
      <c r="L316" s="101">
        <f ca="1">IF(K316="퇴직정산",J316,IF((M$2-C316)&lt;365,"미확정",IF(M316="유예","유예",J316-M316)))</f>
        <v>12</v>
      </c>
      <c r="M316" s="103">
        <f ca="1">IF(C316=0,0,IF(K316="퇴직정산",0,IF(J316&lt;=0,0,IF(EDATE(C316,3)&gt;M$2,"유예",IF(SET!$J$3="없음",0,IF(SET!$J$3="전부",IF(E316&gt;=DATE(YEAR(SET!$I$11),MONTH(SET!$J$11),DAY(SET!$L$11)),MAX(0,F316-IF(I316&lt;(G316+H316),0,(I316-(G316+H316)))),0),IF(E316&gt;=DATE(YEAR(SET!$I$11),MONTH(SET!$J$11),DAY(SET!$L$11)),MAX(0,MIN(F316,SET!$L$3)-IF(I316&lt;(G316+H316),0,(I316-(G316+H316)))),0)))))))</f>
        <v>7</v>
      </c>
      <c r="N316" s="105">
        <f ca="1">IF(D316=0,IF(M316&gt;0,IF((E316-C316)&gt;=365,EDATE(E316,6),EDATE(K316,-6)),""),"")</f>
        <v>46281</v>
      </c>
      <c r="O316" s="106">
        <f ca="1">IF(D316=0,IF(M316&gt;0,IF((E316-C316)&gt;=365,EDATE(E316,10),EDATE(K316,-2)),""),"")</f>
        <v>46403</v>
      </c>
      <c r="P316" s="23" t="s">
        <v>25</v>
      </c>
      <c r="Q316" s="23" t="s">
        <v>25</v>
      </c>
      <c r="R316" s="23" t="s">
        <v>24</v>
      </c>
      <c r="S316" s="23" t="s">
        <v>25</v>
      </c>
      <c r="T316" s="23" t="s">
        <v>25</v>
      </c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23"/>
      <c r="AQ316" s="23"/>
      <c r="AR316" s="23"/>
      <c r="AS316" s="23"/>
      <c r="AT316" s="23"/>
      <c r="AU316" s="23"/>
      <c r="AV316" s="23"/>
      <c r="AW316" s="23"/>
      <c r="AX316" s="23"/>
      <c r="AY316" s="23"/>
      <c r="AZ316" s="23"/>
      <c r="BA316" s="23"/>
      <c r="BB316" s="23"/>
      <c r="BC316" s="23"/>
      <c r="BD316" s="23"/>
      <c r="BE316" s="23"/>
      <c r="BF316" s="23"/>
      <c r="BG316" s="23"/>
      <c r="BH316" s="23"/>
      <c r="BI316" s="23"/>
      <c r="BJ316" s="23"/>
      <c r="BK316" s="23"/>
      <c r="BL316" s="23"/>
      <c r="BM316" s="23"/>
      <c r="BN316" s="23"/>
      <c r="BO316" s="23"/>
      <c r="BP316" s="23"/>
      <c r="BQ316" s="23"/>
      <c r="BR316" s="23"/>
      <c r="BS316" s="23"/>
      <c r="BT316" s="23"/>
      <c r="BU316" s="23"/>
      <c r="BV316" s="23"/>
      <c r="BW316" s="23"/>
    </row>
    <row r="317" spans="1:75" ht="14.25" customHeight="1" thickBot="1" x14ac:dyDescent="0.2">
      <c r="A317" s="74"/>
      <c r="B317" s="109"/>
      <c r="C317" s="109"/>
      <c r="D317" s="111"/>
      <c r="E317" s="96"/>
      <c r="F317" s="94"/>
      <c r="G317" s="113"/>
      <c r="H317" s="115"/>
      <c r="I317" s="99"/>
      <c r="J317" s="98"/>
      <c r="K317" s="100"/>
      <c r="L317" s="102"/>
      <c r="M317" s="104"/>
      <c r="N317" s="105"/>
      <c r="O317" s="107"/>
      <c r="P317" s="72" t="s">
        <v>691</v>
      </c>
      <c r="Q317" s="72" t="s">
        <v>696</v>
      </c>
      <c r="R317" s="72" t="s">
        <v>780</v>
      </c>
      <c r="S317" s="72" t="s">
        <v>789</v>
      </c>
      <c r="T317" s="72" t="s">
        <v>768</v>
      </c>
      <c r="U317" s="72"/>
      <c r="V317" s="72"/>
      <c r="W317" s="72"/>
      <c r="X317" s="72"/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72"/>
      <c r="AP317" s="72"/>
      <c r="AQ317" s="72"/>
      <c r="AR317" s="72"/>
      <c r="AS317" s="72"/>
      <c r="AT317" s="72"/>
      <c r="AU317" s="72"/>
      <c r="AV317" s="72"/>
      <c r="AW317" s="72"/>
      <c r="AX317" s="72"/>
      <c r="AY317" s="72"/>
      <c r="AZ317" s="72"/>
      <c r="BA317" s="72"/>
      <c r="BB317" s="72"/>
      <c r="BC317" s="72"/>
      <c r="BD317" s="72"/>
      <c r="BE317" s="72"/>
      <c r="BF317" s="72"/>
      <c r="BG317" s="72"/>
      <c r="BH317" s="72"/>
      <c r="BI317" s="72"/>
      <c r="BJ317" s="72"/>
      <c r="BK317" s="72"/>
      <c r="BL317" s="72"/>
      <c r="BM317" s="72"/>
      <c r="BN317" s="72"/>
      <c r="BO317" s="72"/>
      <c r="BP317" s="72"/>
      <c r="BQ317" s="72"/>
      <c r="BR317" s="72"/>
      <c r="BS317" s="72"/>
      <c r="BT317" s="72"/>
      <c r="BU317" s="72"/>
      <c r="BV317" s="72"/>
      <c r="BW317" s="72"/>
    </row>
    <row r="318" spans="1:75" ht="14.25" customHeight="1" x14ac:dyDescent="0.15">
      <c r="A318" s="74"/>
      <c r="B318" s="108" t="s">
        <v>107</v>
      </c>
      <c r="C318" s="108">
        <v>44578</v>
      </c>
      <c r="D318" s="110"/>
      <c r="E318" s="95">
        <f ca="1">IF(DATEDIF(C318,M$2,"m")&lt;1,"",IF(C318=0,"",IF(EDATE(C318,12)&lt;IF($D318&gt;0,$D318-1,M$2),EDATE(C318,DATEDIF(C318,IF($D318&gt;0,$D318-1,M$2+1),"y")*12),EDATE(C318,DATEDIF(C318,IF($D318&gt;0,$D318-1,M$2+1),"m")))))</f>
        <v>46039</v>
      </c>
      <c r="F318" s="93">
        <f ca="1">IF(E318="",0,IF(EDATE(C318,12)&lt;=E318,15+IF((YEAR(E318)-YEAR($C318))&gt;20,10,INT((YEAR(E318)-YEAR($C318)-1)/2)),0))</f>
        <v>16</v>
      </c>
      <c r="G318" s="112">
        <f ca="1">IF(E318="",0,IF(E318&gt;=EDATE(C318,12),IF(E318&lt;EDATE(C318,24),IF(C318&lt;SET!$J$20,0,MIN(DATEDIF(C318,E318,"m"),11)),0),IF(D318&gt;C318,IF(E318&lt;=EDATE(C318,12),MIN(DATEDIF(C318,D318+1,"m"),11),0),MIN(DATEDIF(C318,E318,"m"),11))))</f>
        <v>0</v>
      </c>
      <c r="H318" s="114">
        <v>-4</v>
      </c>
      <c r="I318" s="99">
        <f>COUNTIF(P318:BW318,SET!$C$15)*SET!$C$16+COUNTIF(P318:BW318,SET!$D$15)*SET!$D$16+COUNTIF(P318:BW318,SET!E$15)*SET!$E$16+COUNTIF(P318:BW318,SET!$F$15)*SET!$F$16+COUNTIF(P318:BW318,SET!$G$15)*SET!$G$16+COUNTIF(P318:BW318,SET!$H$15)*SET!$H$16+COUNTIF(P318:BW318,SET!$I$15)*SET!$I$16+COUNTIF(P318:BW318,)*SET!$K$16+COUNTIF(P318:BW318,SET!$M$15)*SET!$M$16</f>
        <v>10.5</v>
      </c>
      <c r="J318" s="97">
        <f ca="1">F318+G318+H318-I318</f>
        <v>1.5</v>
      </c>
      <c r="K318" s="100">
        <f ca="1">IF(E318="","",IF(AND(D318&gt;C318,EDATE(IF(EDATE(C318,12)&lt;D318,C318,E318),12)&gt;D318),"퇴직정산",IF((E318-C318)&gt;=365,EDATE(E318,12),EDATE(C318,24))))</f>
        <v>46404</v>
      </c>
      <c r="L318" s="101">
        <f ca="1">IF(K318="퇴직정산",J318,IF((M$2-C318)&lt;365,"미확정",IF(M318="유예","유예",J318-M318)))</f>
        <v>1.5</v>
      </c>
      <c r="M318" s="103">
        <f ca="1">IF(C318=0,0,IF(K318="퇴직정산",0,IF(J318&lt;=0,0,IF(EDATE(C318,3)&gt;M$2,"유예",IF(SET!$J$3="없음",0,IF(SET!$J$3="전부",IF(E318&gt;=DATE(YEAR(SET!$I$11),MONTH(SET!$J$11),DAY(SET!$L$11)),MAX(0,F318-IF(I318&lt;(G318+H318),0,(I318-(G318+H318)))),0),IF(E318&gt;=DATE(YEAR(SET!$I$11),MONTH(SET!$J$11),DAY(SET!$L$11)),MAX(0,MIN(F318,SET!$L$3)-IF(I318&lt;(G318+H318),0,(I318-(G318+H318)))),0)))))))</f>
        <v>0</v>
      </c>
      <c r="N318" s="105" t="str">
        <f ca="1">IF(D318=0,IF(M318&gt;0,IF((E318-C318)&gt;=365,EDATE(E318,6),EDATE(K318,-6)),""),"")</f>
        <v/>
      </c>
      <c r="O318" s="106" t="str">
        <f ca="1">IF(D318=0,IF(M318&gt;0,IF((E318-C318)&gt;=365,EDATE(E318,10),EDATE(K318,-2)),""),"")</f>
        <v/>
      </c>
      <c r="P318" s="23" t="s">
        <v>25</v>
      </c>
      <c r="Q318" s="23" t="s">
        <v>25</v>
      </c>
      <c r="R318" s="23" t="s">
        <v>25</v>
      </c>
      <c r="S318" s="23" t="s">
        <v>25</v>
      </c>
      <c r="T318" s="23" t="s">
        <v>24</v>
      </c>
      <c r="U318" s="23" t="s">
        <v>25</v>
      </c>
      <c r="V318" s="23" t="s">
        <v>24</v>
      </c>
      <c r="W318" s="23" t="s">
        <v>25</v>
      </c>
      <c r="X318" s="23" t="s">
        <v>25</v>
      </c>
      <c r="Y318" s="23" t="s">
        <v>25</v>
      </c>
      <c r="Z318" s="23" t="s">
        <v>24</v>
      </c>
      <c r="AA318" s="23" t="s">
        <v>24</v>
      </c>
      <c r="AB318" s="23" t="s">
        <v>25</v>
      </c>
      <c r="AC318" s="23" t="s">
        <v>25</v>
      </c>
      <c r="AD318" s="23" t="s">
        <v>24</v>
      </c>
      <c r="AE318" s="23" t="s">
        <v>25</v>
      </c>
      <c r="AF318" s="23"/>
      <c r="AG318" s="23"/>
      <c r="AH318" s="23"/>
      <c r="AI318" s="23"/>
      <c r="AJ318" s="23"/>
      <c r="AK318" s="23"/>
      <c r="AL318" s="23"/>
      <c r="AM318" s="23"/>
      <c r="AN318" s="23"/>
      <c r="AO318" s="23"/>
      <c r="AP318" s="23"/>
      <c r="AQ318" s="23"/>
      <c r="AR318" s="23"/>
      <c r="AS318" s="23"/>
      <c r="AT318" s="23"/>
      <c r="AU318" s="23"/>
      <c r="AV318" s="23"/>
      <c r="AW318" s="23"/>
      <c r="AX318" s="23"/>
      <c r="AY318" s="23"/>
      <c r="AZ318" s="23"/>
      <c r="BA318" s="23"/>
      <c r="BB318" s="23"/>
      <c r="BC318" s="23"/>
      <c r="BD318" s="23"/>
      <c r="BE318" s="23"/>
      <c r="BF318" s="23"/>
      <c r="BG318" s="23"/>
      <c r="BH318" s="23"/>
      <c r="BI318" s="23"/>
      <c r="BJ318" s="23"/>
      <c r="BK318" s="23"/>
      <c r="BL318" s="23"/>
      <c r="BM318" s="23"/>
      <c r="BN318" s="23"/>
      <c r="BO318" s="23"/>
      <c r="BP318" s="23"/>
      <c r="BQ318" s="23"/>
      <c r="BR318" s="23"/>
      <c r="BS318" s="23"/>
      <c r="BT318" s="23"/>
      <c r="BU318" s="23"/>
      <c r="BV318" s="23"/>
      <c r="BW318" s="23"/>
    </row>
    <row r="319" spans="1:75" ht="14.25" customHeight="1" thickBot="1" x14ac:dyDescent="0.2">
      <c r="A319" s="74"/>
      <c r="B319" s="109"/>
      <c r="C319" s="109"/>
      <c r="D319" s="111"/>
      <c r="E319" s="96"/>
      <c r="F319" s="94"/>
      <c r="G319" s="113"/>
      <c r="H319" s="115"/>
      <c r="I319" s="99"/>
      <c r="J319" s="98"/>
      <c r="K319" s="100"/>
      <c r="L319" s="102"/>
      <c r="M319" s="104"/>
      <c r="N319" s="105"/>
      <c r="O319" s="107"/>
      <c r="P319" s="72" t="s">
        <v>630</v>
      </c>
      <c r="Q319" s="72" t="s">
        <v>633</v>
      </c>
      <c r="R319" s="72" t="s">
        <v>643</v>
      </c>
      <c r="S319" s="72" t="s">
        <v>642</v>
      </c>
      <c r="T319" s="72" t="s">
        <v>638</v>
      </c>
      <c r="U319" s="72" t="s">
        <v>670</v>
      </c>
      <c r="V319" s="72" t="s">
        <v>671</v>
      </c>
      <c r="W319" s="72" t="s">
        <v>676</v>
      </c>
      <c r="X319" s="72" t="s">
        <v>687</v>
      </c>
      <c r="Y319" s="72" t="s">
        <v>689</v>
      </c>
      <c r="Z319" s="72" t="s">
        <v>692</v>
      </c>
      <c r="AA319" s="72" t="s">
        <v>693</v>
      </c>
      <c r="AB319" s="72" t="s">
        <v>773</v>
      </c>
      <c r="AC319" s="72" t="s">
        <v>778</v>
      </c>
      <c r="AD319" s="72" t="s">
        <v>784</v>
      </c>
      <c r="AE319" s="72" t="s">
        <v>788</v>
      </c>
      <c r="AF319" s="72"/>
      <c r="AG319" s="72"/>
      <c r="AH319" s="72"/>
      <c r="AI319" s="72"/>
      <c r="AJ319" s="72"/>
      <c r="AK319" s="72"/>
      <c r="AL319" s="72"/>
      <c r="AM319" s="72"/>
      <c r="AN319" s="72"/>
      <c r="AO319" s="72"/>
      <c r="AP319" s="72"/>
      <c r="AQ319" s="72"/>
      <c r="AR319" s="72"/>
      <c r="AS319" s="72"/>
      <c r="AT319" s="72"/>
      <c r="AU319" s="72"/>
      <c r="AV319" s="72"/>
      <c r="AW319" s="72"/>
      <c r="AX319" s="72"/>
      <c r="AY319" s="72"/>
      <c r="AZ319" s="72"/>
      <c r="BA319" s="72"/>
      <c r="BB319" s="72"/>
      <c r="BC319" s="72"/>
      <c r="BD319" s="72"/>
      <c r="BE319" s="72"/>
      <c r="BF319" s="72"/>
      <c r="BG319" s="72"/>
      <c r="BH319" s="72"/>
      <c r="BI319" s="72"/>
      <c r="BJ319" s="72"/>
      <c r="BK319" s="72"/>
      <c r="BL319" s="72"/>
      <c r="BM319" s="72"/>
      <c r="BN319" s="72"/>
      <c r="BO319" s="72"/>
      <c r="BP319" s="72"/>
      <c r="BQ319" s="72"/>
      <c r="BR319" s="72"/>
      <c r="BS319" s="72"/>
      <c r="BT319" s="72"/>
      <c r="BU319" s="72"/>
      <c r="BV319" s="72"/>
      <c r="BW319" s="72"/>
    </row>
    <row r="320" spans="1:75" ht="14.25" customHeight="1" x14ac:dyDescent="0.15">
      <c r="A320" s="74"/>
      <c r="B320" s="108" t="s">
        <v>95</v>
      </c>
      <c r="C320" s="108">
        <v>44958</v>
      </c>
      <c r="D320" s="110"/>
      <c r="E320" s="95">
        <f ca="1">IF(DATEDIF(C320,M$2,"m")&lt;1,"",IF(C320=0,"",IF(EDATE(C320,12)&lt;IF($D320&gt;0,$D320-1,M$2),EDATE(C320,DATEDIF(C320,IF($D320&gt;0,$D320-1,M$2+1),"y")*12),EDATE(C320,DATEDIF(C320,IF($D320&gt;0,$D320-1,M$2+1),"m")))))</f>
        <v>46054</v>
      </c>
      <c r="F320" s="93">
        <f ca="1">IF(E320="",0,IF(EDATE(C320,12)&lt;=E320,15+IF((YEAR(E320)-YEAR($C320))&gt;20,10,INT((YEAR(E320)-YEAR($C320)-1)/2)),0))</f>
        <v>16</v>
      </c>
      <c r="G320" s="112">
        <f ca="1">IF(E320="",0,IF(E320&gt;=EDATE(C320,12),IF(E320&lt;EDATE(C320,24),IF(C320&lt;SET!$J$20,0,MIN(DATEDIF(C320,E320,"m"),11)),0),IF(D320&gt;C320,IF(E320&lt;=EDATE(C320,12),MIN(DATEDIF(C320,D320+1,"m"),11),0),MIN(DATEDIF(C320,E320,"m"),11))))</f>
        <v>0</v>
      </c>
      <c r="H320" s="114">
        <v>10</v>
      </c>
      <c r="I320" s="99">
        <f>COUNTIF(P320:BW320,SET!$C$15)*SET!$C$16+COUNTIF(P320:BW320,SET!$D$15)*SET!$D$16+COUNTIF(P320:BW320,SET!E$15)*SET!$E$16+COUNTIF(P320:BW320,SET!$F$15)*SET!$F$16+COUNTIF(P320:BW320,SET!$G$15)*SET!$G$16+COUNTIF(P320:BW320,SET!$H$15)*SET!$H$16+COUNTIF(P320:BW320,SET!$I$15)*SET!$I$16+COUNTIF(P320:BW320,)*SET!$K$16+COUNTIF(P320:BW320,SET!$M$15)*SET!$M$16</f>
        <v>9</v>
      </c>
      <c r="J320" s="97">
        <f ca="1">F320+G320+H320-I320</f>
        <v>17</v>
      </c>
      <c r="K320" s="100">
        <f ca="1">IF(E320="","",IF(AND(D320&gt;C320,EDATE(IF(EDATE(C320,12)&lt;D320,C320,E320),12)&gt;D320),"퇴직정산",IF((E320-C320)&gt;=365,EDATE(E320,12),EDATE(C320,24))))</f>
        <v>46419</v>
      </c>
      <c r="L320" s="101">
        <f ca="1">IF(K320="퇴직정산",J320,IF((M$2-C320)&lt;365,"미확정",IF(M320="유예","유예",J320-M320)))</f>
        <v>10</v>
      </c>
      <c r="M320" s="103">
        <f ca="1">IF(C320=0,0,IF(K320="퇴직정산",0,IF(J320&lt;=0,0,IF(EDATE(C320,3)&gt;M$2,"유예",IF(SET!$J$3="없음",0,IF(SET!$J$3="전부",IF(E320&gt;=DATE(YEAR(SET!$I$11),MONTH(SET!$J$11),DAY(SET!$L$11)),MAX(0,F320-IF(I320&lt;(G320+H320),0,(I320-(G320+H320)))),0),IF(E320&gt;=DATE(YEAR(SET!$I$11),MONTH(SET!$J$11),DAY(SET!$L$11)),MAX(0,MIN(F320,SET!$L$3)-IF(I320&lt;(G320+H320),0,(I320-(G320+H320)))),0)))))))</f>
        <v>7</v>
      </c>
      <c r="N320" s="105">
        <f ca="1">IF(D320=0,IF(M320&gt;0,IF((E320-C320)&gt;=365,EDATE(E320,6),EDATE(K320,-6)),""),"")</f>
        <v>46235</v>
      </c>
      <c r="O320" s="106">
        <f ca="1">IF(D320=0,IF(M320&gt;0,IF((E320-C320)&gt;=365,EDATE(E320,10),EDATE(K320,-2)),""),"")</f>
        <v>46357</v>
      </c>
      <c r="P320" s="23" t="s">
        <v>25</v>
      </c>
      <c r="Q320" s="23" t="s">
        <v>24</v>
      </c>
      <c r="R320" s="23" t="s">
        <v>24</v>
      </c>
      <c r="S320" s="23" t="s">
        <v>25</v>
      </c>
      <c r="T320" s="23" t="s">
        <v>25</v>
      </c>
      <c r="U320" s="23" t="s">
        <v>24</v>
      </c>
      <c r="V320" s="23" t="s">
        <v>24</v>
      </c>
      <c r="W320" s="23" t="s">
        <v>25</v>
      </c>
      <c r="X320" s="23" t="s">
        <v>25</v>
      </c>
      <c r="Y320" s="23" t="s">
        <v>24</v>
      </c>
      <c r="Z320" s="23" t="s">
        <v>37</v>
      </c>
      <c r="AA320" s="23" t="s">
        <v>24</v>
      </c>
      <c r="AB320" s="23" t="s">
        <v>25</v>
      </c>
      <c r="AC320" s="23"/>
      <c r="AD320" s="23"/>
      <c r="AE320" s="23"/>
      <c r="AF320" s="23"/>
      <c r="AG320" s="23"/>
      <c r="AH320" s="23"/>
      <c r="AI320" s="23"/>
      <c r="AJ320" s="23"/>
      <c r="AK320" s="23"/>
      <c r="AL320" s="23"/>
      <c r="AM320" s="23"/>
      <c r="AN320" s="23"/>
      <c r="AO320" s="23"/>
      <c r="AP320" s="23"/>
      <c r="AQ320" s="23"/>
      <c r="AR320" s="23"/>
      <c r="AS320" s="23"/>
      <c r="AT320" s="23"/>
      <c r="AU320" s="23"/>
      <c r="AV320" s="23"/>
      <c r="AW320" s="23"/>
      <c r="AX320" s="23"/>
      <c r="AY320" s="23"/>
      <c r="AZ320" s="23"/>
      <c r="BA320" s="23"/>
      <c r="BB320" s="23"/>
      <c r="BC320" s="23"/>
      <c r="BD320" s="23"/>
      <c r="BE320" s="23"/>
      <c r="BF320" s="23"/>
      <c r="BG320" s="23"/>
      <c r="BH320" s="23"/>
      <c r="BI320" s="23"/>
      <c r="BJ320" s="23"/>
      <c r="BK320" s="23"/>
      <c r="BL320" s="23"/>
      <c r="BM320" s="23"/>
      <c r="BN320" s="23"/>
      <c r="BO320" s="23"/>
      <c r="BP320" s="23"/>
      <c r="BQ320" s="23"/>
      <c r="BR320" s="23"/>
      <c r="BS320" s="23"/>
      <c r="BT320" s="23"/>
      <c r="BU320" s="23"/>
      <c r="BV320" s="23"/>
      <c r="BW320" s="23"/>
    </row>
    <row r="321" spans="1:75" ht="14.25" customHeight="1" thickBot="1" x14ac:dyDescent="0.2">
      <c r="A321" s="74"/>
      <c r="B321" s="109"/>
      <c r="C321" s="109"/>
      <c r="D321" s="111"/>
      <c r="E321" s="96"/>
      <c r="F321" s="94"/>
      <c r="G321" s="113"/>
      <c r="H321" s="115"/>
      <c r="I321" s="99"/>
      <c r="J321" s="98"/>
      <c r="K321" s="100"/>
      <c r="L321" s="102"/>
      <c r="M321" s="104"/>
      <c r="N321" s="105"/>
      <c r="O321" s="107"/>
      <c r="P321" s="72" t="s">
        <v>626</v>
      </c>
      <c r="Q321" s="72" t="s">
        <v>621</v>
      </c>
      <c r="R321" s="72" t="s">
        <v>639</v>
      </c>
      <c r="S321" s="72" t="s">
        <v>641</v>
      </c>
      <c r="T321" s="72" t="s">
        <v>634</v>
      </c>
      <c r="U321" s="72" t="s">
        <v>647</v>
      </c>
      <c r="V321" s="72" t="s">
        <v>706</v>
      </c>
      <c r="W321" s="72" t="s">
        <v>674</v>
      </c>
      <c r="X321" s="72" t="s">
        <v>679</v>
      </c>
      <c r="Y321" s="72" t="s">
        <v>687</v>
      </c>
      <c r="Z321" s="72" t="s">
        <v>699</v>
      </c>
      <c r="AA321" s="72" t="s">
        <v>763</v>
      </c>
      <c r="AB321" s="72" t="s">
        <v>785</v>
      </c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72"/>
      <c r="AP321" s="72"/>
      <c r="AQ321" s="72"/>
      <c r="AR321" s="72"/>
      <c r="AS321" s="72"/>
      <c r="AT321" s="72"/>
      <c r="AU321" s="72"/>
      <c r="AV321" s="72"/>
      <c r="AW321" s="72"/>
      <c r="AX321" s="72"/>
      <c r="AY321" s="72"/>
      <c r="AZ321" s="72"/>
      <c r="BA321" s="72"/>
      <c r="BB321" s="72"/>
      <c r="BC321" s="72"/>
      <c r="BD321" s="72"/>
      <c r="BE321" s="72"/>
      <c r="BF321" s="72"/>
      <c r="BG321" s="72"/>
      <c r="BH321" s="72"/>
      <c r="BI321" s="72"/>
      <c r="BJ321" s="72"/>
      <c r="BK321" s="72"/>
      <c r="BL321" s="72"/>
      <c r="BM321" s="72"/>
      <c r="BN321" s="72"/>
      <c r="BO321" s="72"/>
      <c r="BP321" s="72"/>
      <c r="BQ321" s="72"/>
      <c r="BR321" s="72"/>
      <c r="BS321" s="72"/>
      <c r="BT321" s="72"/>
      <c r="BU321" s="72"/>
      <c r="BV321" s="72"/>
      <c r="BW321" s="72"/>
    </row>
    <row r="322" spans="1:75" ht="14.25" customHeight="1" x14ac:dyDescent="0.15">
      <c r="A322" s="74"/>
      <c r="B322" s="108" t="s">
        <v>517</v>
      </c>
      <c r="C322" s="108">
        <v>45943</v>
      </c>
      <c r="D322" s="110"/>
      <c r="E322" s="95">
        <f ca="1">IF(DATEDIF(C322,M$2,"m")&lt;1,"",IF(C322=0,"",IF(EDATE(C322,12)&lt;IF($D322&gt;0,$D322-1,M$2),EDATE(C322,DATEDIF(C322,IF($D322&gt;0,$D322-1,M$2+1),"y")*12),EDATE(C322,DATEDIF(C322,IF($D322&gt;0,$D322-1,M$2+1),"m")))))</f>
        <v>46155</v>
      </c>
      <c r="F322" s="93">
        <f ca="1">IF(E322="",0,IF(EDATE(C322,12)&lt;=E322,15+IF((YEAR(E322)-YEAR($C322))&gt;20,10,INT((YEAR(E322)-YEAR($C322)-1)/2)),0))</f>
        <v>0</v>
      </c>
      <c r="G322" s="112">
        <f ca="1">IF(E322="",0,IF(E322&gt;=EDATE(C322,12),IF(E322&lt;EDATE(C322,24),IF(C322&lt;SET!$J$20,0,MIN(DATEDIF(C322,E322,"m"),11)),0),IF(D322&gt;C322,IF(E322&lt;=EDATE(C322,12),MIN(DATEDIF(C322,D322+1,"m"),11),0),MIN(DATEDIF(C322,E322,"m"),11))))</f>
        <v>7</v>
      </c>
      <c r="H322" s="114"/>
      <c r="I322" s="99">
        <f>COUNTIF(P322:BW322,SET!$C$15)*SET!$C$16+COUNTIF(P322:BW322,SET!$D$15)*SET!$D$16+COUNTIF(P322:BW322,SET!E$15)*SET!$E$16+COUNTIF(P322:BW322,SET!$F$15)*SET!$F$16+COUNTIF(P322:BW322,SET!$G$15)*SET!$G$16+COUNTIF(P322:BW322,SET!$H$15)*SET!$H$16+COUNTIF(P322:BW322,SET!$I$15)*SET!$I$16+COUNTIF(P322:BW322,)*SET!$K$16+COUNTIF(P322:BW322,SET!$M$15)*SET!$M$16</f>
        <v>4.5</v>
      </c>
      <c r="J322" s="97">
        <f ca="1">F322+G322+H322-I322</f>
        <v>2.5</v>
      </c>
      <c r="K322" s="100">
        <f ca="1">IF(E322="","",IF(AND(D322&gt;C322,EDATE(IF(EDATE(C322,12)&lt;D322,C322,E322),12)&gt;D322),"퇴직정산",IF((E322-C322)&gt;=365,EDATE(E322,12),EDATE(C322,24))))</f>
        <v>46673</v>
      </c>
      <c r="L322" s="101" t="str">
        <f ca="1">IF(K322="퇴직정산",J322,IF((M$2-C322)&lt;365,"미확정",IF(M322="유예","유예",J322-M322)))</f>
        <v>미확정</v>
      </c>
      <c r="M322" s="103">
        <f ca="1">IF(C322=0,0,IF(K322="퇴직정산",0,IF(J322&lt;=0,0,IF(EDATE(C322,3)&gt;M$2,"유예",IF(SET!$J$3="없음",0,IF(SET!$J$3="전부",IF(E322&gt;=DATE(YEAR(SET!$I$11),MONTH(SET!$J$11),DAY(SET!$L$11)),MAX(0,F322-IF(I322&lt;(G322+H322),0,(I322-(G322+H322)))),0),IF(E322&gt;=DATE(YEAR(SET!$I$11),MONTH(SET!$J$11),DAY(SET!$L$11)),MAX(0,MIN(F322,SET!$L$3)-IF(I322&lt;(G322+H322),0,(I322-(G322+H322)))),0)))))))</f>
        <v>0</v>
      </c>
      <c r="N322" s="105" t="str">
        <f ca="1">IF(D322=0,IF(M322&gt;0,IF((E322-C322)&gt;=365,EDATE(E322,6),EDATE(K322,-6)),""),"")</f>
        <v/>
      </c>
      <c r="O322" s="106" t="str">
        <f ca="1">IF(D322=0,IF(M322&gt;0,IF((E322-C322)&gt;=365,EDATE(E322,10),EDATE(K322,-2)),""),"")</f>
        <v/>
      </c>
      <c r="P322" s="23" t="s">
        <v>24</v>
      </c>
      <c r="Q322" s="23" t="s">
        <v>25</v>
      </c>
      <c r="R322" s="23" t="s">
        <v>25</v>
      </c>
      <c r="S322" s="23" t="s">
        <v>37</v>
      </c>
      <c r="T322" s="23" t="s">
        <v>24</v>
      </c>
      <c r="U322" s="23" t="s">
        <v>24</v>
      </c>
      <c r="V322" s="23" t="s">
        <v>37</v>
      </c>
      <c r="W322" s="23" t="s">
        <v>25</v>
      </c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  <c r="AL322" s="23"/>
      <c r="AM322" s="23"/>
      <c r="AN322" s="23"/>
      <c r="AO322" s="23"/>
      <c r="AP322" s="23"/>
      <c r="AQ322" s="23"/>
      <c r="AR322" s="23"/>
      <c r="AS322" s="23"/>
      <c r="AT322" s="23"/>
      <c r="AU322" s="23"/>
      <c r="AV322" s="23"/>
      <c r="AW322" s="23"/>
      <c r="AX322" s="23"/>
      <c r="AY322" s="23"/>
      <c r="AZ322" s="23"/>
      <c r="BA322" s="23"/>
      <c r="BB322" s="23"/>
      <c r="BC322" s="23"/>
      <c r="BD322" s="23"/>
      <c r="BE322" s="23"/>
      <c r="BF322" s="23"/>
      <c r="BG322" s="23"/>
      <c r="BH322" s="23"/>
      <c r="BI322" s="23"/>
      <c r="BJ322" s="23"/>
      <c r="BK322" s="23"/>
      <c r="BL322" s="23"/>
      <c r="BM322" s="23"/>
      <c r="BN322" s="23"/>
      <c r="BO322" s="23"/>
      <c r="BP322" s="23"/>
      <c r="BQ322" s="23"/>
      <c r="BR322" s="23"/>
      <c r="BS322" s="23"/>
      <c r="BT322" s="23"/>
      <c r="BU322" s="23"/>
      <c r="BV322" s="23"/>
      <c r="BW322" s="23"/>
    </row>
    <row r="323" spans="1:75" ht="14.25" customHeight="1" thickBot="1" x14ac:dyDescent="0.2">
      <c r="A323" s="74"/>
      <c r="B323" s="109"/>
      <c r="C323" s="109"/>
      <c r="D323" s="111"/>
      <c r="E323" s="96"/>
      <c r="F323" s="94"/>
      <c r="G323" s="113"/>
      <c r="H323" s="115"/>
      <c r="I323" s="99"/>
      <c r="J323" s="98"/>
      <c r="K323" s="100"/>
      <c r="L323" s="102"/>
      <c r="M323" s="104"/>
      <c r="N323" s="105"/>
      <c r="O323" s="107"/>
      <c r="P323" s="72" t="s">
        <v>595</v>
      </c>
      <c r="Q323" s="72" t="s">
        <v>644</v>
      </c>
      <c r="R323" s="72" t="s">
        <v>682</v>
      </c>
      <c r="S323" s="72" t="s">
        <v>690</v>
      </c>
      <c r="T323" s="72" t="s">
        <v>695</v>
      </c>
      <c r="U323" s="72" t="s">
        <v>696</v>
      </c>
      <c r="V323" s="72" t="s">
        <v>792</v>
      </c>
      <c r="W323" s="72" t="s">
        <v>765</v>
      </c>
      <c r="X323" s="72"/>
      <c r="Y323" s="72"/>
      <c r="Z323" s="72"/>
      <c r="AA323" s="72"/>
      <c r="AB323" s="72"/>
      <c r="AC323" s="72"/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72"/>
      <c r="AP323" s="72"/>
      <c r="AQ323" s="72"/>
      <c r="AR323" s="72"/>
      <c r="AS323" s="72"/>
      <c r="AT323" s="72"/>
      <c r="AU323" s="72"/>
      <c r="AV323" s="72"/>
      <c r="AW323" s="72"/>
      <c r="AX323" s="72"/>
      <c r="AY323" s="72"/>
      <c r="AZ323" s="72"/>
      <c r="BA323" s="72"/>
      <c r="BB323" s="72"/>
      <c r="BC323" s="72"/>
      <c r="BD323" s="72"/>
      <c r="BE323" s="72"/>
      <c r="BF323" s="72"/>
      <c r="BG323" s="72"/>
      <c r="BH323" s="72"/>
      <c r="BI323" s="72"/>
      <c r="BJ323" s="72"/>
      <c r="BK323" s="72"/>
      <c r="BL323" s="72"/>
      <c r="BM323" s="72"/>
      <c r="BN323" s="72"/>
      <c r="BO323" s="72"/>
      <c r="BP323" s="72"/>
      <c r="BQ323" s="72"/>
      <c r="BR323" s="72"/>
      <c r="BS323" s="72"/>
      <c r="BT323" s="72"/>
      <c r="BU323" s="72"/>
      <c r="BV323" s="72"/>
      <c r="BW323" s="72"/>
    </row>
    <row r="324" spans="1:75" ht="14.25" customHeight="1" x14ac:dyDescent="0.15">
      <c r="A324" s="74"/>
      <c r="B324" s="108" t="s">
        <v>756</v>
      </c>
      <c r="C324" s="108">
        <v>46120</v>
      </c>
      <c r="D324" s="110"/>
      <c r="E324" s="95">
        <f ca="1">IF(DATEDIF(C324,M$2,"m")&lt;1,"",IF(C324=0,"",IF(EDATE(C324,12)&lt;IF($D324&gt;0,$D324-1,M$2),EDATE(C324,DATEDIF(C324,IF($D324&gt;0,$D324-1,M$2+1),"y")*12),EDATE(C324,DATEDIF(C324,IF($D324&gt;0,$D324-1,M$2+1),"m")))))</f>
        <v>46150</v>
      </c>
      <c r="F324" s="93">
        <f ca="1">IF(E324="",0,IF(EDATE(C324,12)&lt;=E324,15+IF((YEAR(E324)-YEAR($C324))&gt;20,10,INT((YEAR(E324)-YEAR($C324)-1)/2)),0))</f>
        <v>0</v>
      </c>
      <c r="G324" s="112">
        <f ca="1">IF(E324="",0,IF(E324&gt;=EDATE(C324,12),IF(E324&lt;EDATE(C324,24),IF(C324&lt;SET!$J$20,0,MIN(DATEDIF(C324,E324,"m"),11)),0),IF(D324&gt;C324,IF(E324&lt;=EDATE(C324,12),MIN(DATEDIF(C324,D324+1,"m"),11),0),MIN(DATEDIF(C324,E324,"m"),11))))</f>
        <v>1</v>
      </c>
      <c r="H324" s="114"/>
      <c r="I324" s="99">
        <f>COUNTIF(P324:BW324,SET!$C$15)*SET!$C$16+COUNTIF(P324:BW324,SET!$D$15)*SET!$D$16+COUNTIF(P324:BW324,SET!E$15)*SET!$E$16+COUNTIF(P324:BW324,SET!$F$15)*SET!$F$16+COUNTIF(P324:BW324,SET!$G$15)*SET!$G$16+COUNTIF(P324:BW324,SET!$H$15)*SET!$H$16+COUNTIF(P324:BW324,SET!$I$15)*SET!$I$16+COUNTIF(P324:BW324,)*SET!$K$16+COUNTIF(P324:BW324,SET!$M$15)*SET!$M$16</f>
        <v>0</v>
      </c>
      <c r="J324" s="97">
        <f ca="1">F324+G324+H324-I324</f>
        <v>1</v>
      </c>
      <c r="K324" s="100">
        <f ca="1">IF(E324="","",IF(AND(D324&gt;C324,EDATE(IF(EDATE(C324,12)&lt;D324,C324,E324),12)&gt;D324),"퇴직정산",IF((E324-C324)&gt;=365,EDATE(E324,12),EDATE(C324,24))))</f>
        <v>46851</v>
      </c>
      <c r="L324" s="101" t="str">
        <f ca="1">IF(K324="퇴직정산",J324,IF((M$2-C324)&lt;365,"미확정",IF(M324="유예","유예",J324-M324)))</f>
        <v>미확정</v>
      </c>
      <c r="M324" s="103" t="str">
        <f ca="1">IF(C324=0,0,IF(K324="퇴직정산",0,IF(J324&lt;=0,0,IF(EDATE(C324,3)&gt;M$2,"유예",IF(SET!$J$3="없음",0,IF(SET!$J$3="전부",IF(E324&gt;=DATE(YEAR(SET!$I$11),MONTH(SET!$J$11),DAY(SET!$L$11)),MAX(0,F324-IF(I324&lt;(G324+H324),0,(I324-(G324+H324)))),0),IF(E324&gt;=DATE(YEAR(SET!$I$11),MONTH(SET!$J$11),DAY(SET!$L$11)),MAX(0,MIN(F324,SET!$L$3)-IF(I324&lt;(G324+H324),0,(I324-(G324+H324)))),0)))))))</f>
        <v>유예</v>
      </c>
      <c r="N324" s="105">
        <f ca="1">IF(D324=0,IF(M324&gt;0,IF((E324-C324)&gt;=365,EDATE(E324,6),EDATE(K324,-6)),""),"")</f>
        <v>46668</v>
      </c>
      <c r="O324" s="106">
        <f ca="1">IF(D324=0,IF(M324&gt;0,IF((E324-C324)&gt;=365,EDATE(E324,10),EDATE(K324,-2)),""),"")</f>
        <v>46791</v>
      </c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  <c r="AL324" s="23"/>
      <c r="AM324" s="23"/>
      <c r="AN324" s="23"/>
      <c r="AO324" s="23"/>
      <c r="AP324" s="23"/>
      <c r="AQ324" s="23"/>
      <c r="AR324" s="23"/>
      <c r="AS324" s="23"/>
      <c r="AT324" s="23"/>
      <c r="AU324" s="23"/>
      <c r="AV324" s="23"/>
      <c r="AW324" s="23"/>
      <c r="AX324" s="23"/>
      <c r="AY324" s="23"/>
      <c r="AZ324" s="23"/>
      <c r="BA324" s="23"/>
      <c r="BB324" s="23"/>
      <c r="BC324" s="23"/>
      <c r="BD324" s="23"/>
      <c r="BE324" s="23"/>
      <c r="BF324" s="23"/>
      <c r="BG324" s="23"/>
      <c r="BH324" s="23"/>
      <c r="BI324" s="23"/>
      <c r="BJ324" s="23"/>
      <c r="BK324" s="23"/>
      <c r="BL324" s="23"/>
      <c r="BM324" s="23"/>
      <c r="BN324" s="23"/>
      <c r="BO324" s="23"/>
      <c r="BP324" s="23"/>
      <c r="BQ324" s="23"/>
      <c r="BR324" s="23"/>
      <c r="BS324" s="23"/>
      <c r="BT324" s="23"/>
      <c r="BU324" s="23"/>
      <c r="BV324" s="23"/>
      <c r="BW324" s="23"/>
    </row>
    <row r="325" spans="1:75" ht="14.25" customHeight="1" thickBot="1" x14ac:dyDescent="0.2">
      <c r="A325" s="74"/>
      <c r="B325" s="109"/>
      <c r="C325" s="109"/>
      <c r="D325" s="111"/>
      <c r="E325" s="96"/>
      <c r="F325" s="94"/>
      <c r="G325" s="113"/>
      <c r="H325" s="115"/>
      <c r="I325" s="99"/>
      <c r="J325" s="98"/>
      <c r="K325" s="100"/>
      <c r="L325" s="102"/>
      <c r="M325" s="104"/>
      <c r="N325" s="105"/>
      <c r="O325" s="107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72"/>
      <c r="AP325" s="72"/>
      <c r="AQ325" s="72"/>
      <c r="AR325" s="72"/>
      <c r="AS325" s="72"/>
      <c r="AT325" s="72"/>
      <c r="AU325" s="72"/>
      <c r="AV325" s="72"/>
      <c r="AW325" s="72"/>
      <c r="AX325" s="72"/>
      <c r="AY325" s="72"/>
      <c r="AZ325" s="72"/>
      <c r="BA325" s="72"/>
      <c r="BB325" s="72"/>
      <c r="BC325" s="72"/>
      <c r="BD325" s="72"/>
      <c r="BE325" s="72"/>
      <c r="BF325" s="72"/>
      <c r="BG325" s="72"/>
      <c r="BH325" s="72"/>
      <c r="BI325" s="72"/>
      <c r="BJ325" s="72"/>
      <c r="BK325" s="72"/>
      <c r="BL325" s="72"/>
      <c r="BM325" s="72"/>
      <c r="BN325" s="72"/>
      <c r="BO325" s="72"/>
      <c r="BP325" s="72"/>
      <c r="BQ325" s="72"/>
      <c r="BR325" s="72"/>
      <c r="BS325" s="72"/>
      <c r="BT325" s="72"/>
      <c r="BU325" s="72"/>
      <c r="BV325" s="72"/>
      <c r="BW325" s="72"/>
    </row>
    <row r="326" spans="1:75" ht="14.25" customHeight="1" x14ac:dyDescent="0.15">
      <c r="A326" s="74"/>
      <c r="B326" s="108" t="s">
        <v>481</v>
      </c>
      <c r="C326" s="108">
        <v>45635</v>
      </c>
      <c r="D326" s="110"/>
      <c r="E326" s="95">
        <f ca="1">IF(DATEDIF(C326,M$2,"m")&lt;1,"",IF(C326=0,"",IF(EDATE(C326,12)&lt;IF($D326&gt;0,$D326-1,M$2),EDATE(C326,DATEDIF(C326,IF($D326&gt;0,$D326-1,M$2+1),"y")*12),EDATE(C326,DATEDIF(C326,IF($D326&gt;0,$D326-1,M$2+1),"m")))))</f>
        <v>46000</v>
      </c>
      <c r="F326" s="93">
        <f ca="1">IF(E326="",0,IF(EDATE(C326,12)&lt;=E326,15+IF((YEAR(E326)-YEAR($C326))&gt;20,10,INT((YEAR(E326)-YEAR($C326)-1)/2)),0))</f>
        <v>15</v>
      </c>
      <c r="G326" s="112">
        <f ca="1">IF(E326="",0,IF(E326&gt;=EDATE(C326,12),IF(E326&lt;EDATE(C326,24),IF(C326&lt;SET!$J$20,0,MIN(DATEDIF(C326,E326,"m"),11)),0),IF(D326&gt;C326,IF(E326&lt;=EDATE(C326,12),MIN(DATEDIF(C326,D326+1,"m"),11),0),MIN(DATEDIF(C326,E326,"m"),11))))</f>
        <v>11</v>
      </c>
      <c r="H326" s="114"/>
      <c r="I326" s="99">
        <f>COUNTIF(P326:BW326,SET!$C$15)*SET!$C$16+COUNTIF(P326:BW326,SET!$D$15)*SET!$D$16+COUNTIF(P326:BW326,SET!E$15)*SET!$E$16+COUNTIF(P326:BW326,SET!$F$15)*SET!$F$16+COUNTIF(P326:BW326,SET!$G$15)*SET!$G$16+COUNTIF(P326:BW326,SET!$H$15)*SET!$H$16+COUNTIF(P326:BW326,SET!$I$15)*SET!$I$16+COUNTIF(P326:BW326,)*SET!$K$16+COUNTIF(P326:BW326,SET!$M$15)*SET!$M$16</f>
        <v>9</v>
      </c>
      <c r="J326" s="97">
        <f ca="1">F326+G326+H326-I326</f>
        <v>17</v>
      </c>
      <c r="K326" s="100">
        <f ca="1">IF(E326="","",IF(AND(D326&gt;C326,EDATE(IF(EDATE(C326,12)&lt;D326,C326,E326),12)&gt;D326),"퇴직정산",IF((E326-C326)&gt;=365,EDATE(E326,12),EDATE(C326,24))))</f>
        <v>46365</v>
      </c>
      <c r="L326" s="101">
        <f ca="1">IF(K326="퇴직정산",J326,IF((M$2-C326)&lt;365,"미확정",IF(M326="유예","유예",J326-M326)))</f>
        <v>10</v>
      </c>
      <c r="M326" s="103">
        <f ca="1">IF(C326=0,0,IF(K326="퇴직정산",0,IF(J326&lt;=0,0,IF(EDATE(C326,3)&gt;M$2,"유예",IF(SET!$J$3="없음",0,IF(SET!$J$3="전부",IF(E326&gt;=DATE(YEAR(SET!$I$11),MONTH(SET!$J$11),DAY(SET!$L$11)),MAX(0,F326-IF(I326&lt;(G326+H326),0,(I326-(G326+H326)))),0),IF(E326&gt;=DATE(YEAR(SET!$I$11),MONTH(SET!$J$11),DAY(SET!$L$11)),MAX(0,MIN(F326,SET!$L$3)-IF(I326&lt;(G326+H326),0,(I326-(G326+H326)))),0)))))))</f>
        <v>7</v>
      </c>
      <c r="N326" s="105">
        <f ca="1">IF(D326=0,IF(M326&gt;0,IF((E326-C326)&gt;=365,EDATE(E326,6),EDATE(K326,-6)),""),"")</f>
        <v>46182</v>
      </c>
      <c r="O326" s="106">
        <f ca="1">IF(D326=0,IF(M326&gt;0,IF((E326-C326)&gt;=365,EDATE(E326,10),EDATE(K326,-2)),""),"")</f>
        <v>46304</v>
      </c>
      <c r="P326" s="23" t="s">
        <v>25</v>
      </c>
      <c r="Q326" s="23" t="s">
        <v>25</v>
      </c>
      <c r="R326" s="23" t="s">
        <v>25</v>
      </c>
      <c r="S326" s="23" t="s">
        <v>25</v>
      </c>
      <c r="T326" s="23" t="s">
        <v>25</v>
      </c>
      <c r="U326" s="23" t="s">
        <v>24</v>
      </c>
      <c r="V326" s="23" t="s">
        <v>25</v>
      </c>
      <c r="W326" s="23" t="s">
        <v>24</v>
      </c>
      <c r="X326" s="23" t="s">
        <v>25</v>
      </c>
      <c r="Y326" s="23" t="s">
        <v>24</v>
      </c>
      <c r="Z326" s="23" t="s">
        <v>25</v>
      </c>
      <c r="AA326" s="23" t="s">
        <v>25</v>
      </c>
      <c r="AB326" s="23" t="s">
        <v>25</v>
      </c>
      <c r="AC326" s="23" t="s">
        <v>25</v>
      </c>
      <c r="AD326" s="23" t="s">
        <v>25</v>
      </c>
      <c r="AE326" s="23"/>
      <c r="AF326" s="23"/>
      <c r="AG326" s="23"/>
      <c r="AH326" s="23"/>
      <c r="AI326" s="23"/>
      <c r="AJ326" s="23"/>
      <c r="AK326" s="23"/>
      <c r="AL326" s="23"/>
      <c r="AM326" s="23"/>
      <c r="AN326" s="23"/>
      <c r="AO326" s="23"/>
      <c r="AP326" s="23"/>
      <c r="AQ326" s="23"/>
      <c r="AR326" s="23"/>
      <c r="AS326" s="23"/>
      <c r="AT326" s="23"/>
      <c r="AU326" s="23"/>
      <c r="AV326" s="23"/>
      <c r="AW326" s="23"/>
      <c r="AX326" s="23"/>
      <c r="AY326" s="23"/>
      <c r="AZ326" s="23"/>
      <c r="BA326" s="23"/>
      <c r="BB326" s="23"/>
      <c r="BC326" s="23"/>
      <c r="BD326" s="23"/>
      <c r="BE326" s="23"/>
      <c r="BF326" s="23"/>
      <c r="BG326" s="23"/>
      <c r="BH326" s="23"/>
      <c r="BI326" s="23"/>
      <c r="BJ326" s="23"/>
      <c r="BK326" s="23"/>
      <c r="BL326" s="23"/>
      <c r="BM326" s="23"/>
      <c r="BN326" s="23"/>
      <c r="BO326" s="23"/>
      <c r="BP326" s="23"/>
      <c r="BQ326" s="23"/>
      <c r="BR326" s="23"/>
      <c r="BS326" s="23"/>
      <c r="BT326" s="23"/>
      <c r="BU326" s="23"/>
      <c r="BV326" s="23"/>
      <c r="BW326" s="23"/>
    </row>
    <row r="327" spans="1:75" ht="14.25" customHeight="1" thickBot="1" x14ac:dyDescent="0.2">
      <c r="A327" s="74"/>
      <c r="B327" s="109"/>
      <c r="C327" s="109"/>
      <c r="D327" s="111"/>
      <c r="E327" s="96"/>
      <c r="F327" s="94"/>
      <c r="G327" s="113"/>
      <c r="H327" s="115"/>
      <c r="I327" s="99"/>
      <c r="J327" s="98"/>
      <c r="K327" s="100"/>
      <c r="L327" s="102"/>
      <c r="M327" s="104"/>
      <c r="N327" s="105"/>
      <c r="O327" s="107"/>
      <c r="P327" s="72">
        <v>45948</v>
      </c>
      <c r="Q327" s="72">
        <v>45955</v>
      </c>
      <c r="R327" s="72">
        <v>45969</v>
      </c>
      <c r="S327" s="72">
        <v>45982</v>
      </c>
      <c r="T327" s="72">
        <v>45983</v>
      </c>
      <c r="U327" s="72">
        <v>45987</v>
      </c>
      <c r="V327" s="72" t="s">
        <v>591</v>
      </c>
      <c r="W327" s="72" t="s">
        <v>579</v>
      </c>
      <c r="X327" s="72" t="s">
        <v>594</v>
      </c>
      <c r="Y327" s="72" t="s">
        <v>677</v>
      </c>
      <c r="Z327" s="72" t="s">
        <v>711</v>
      </c>
      <c r="AA327" s="72" t="s">
        <v>740</v>
      </c>
      <c r="AB327" s="72" t="s">
        <v>781</v>
      </c>
      <c r="AC327" s="72" t="s">
        <v>787</v>
      </c>
      <c r="AD327" s="72" t="s">
        <v>766</v>
      </c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72"/>
      <c r="AP327" s="72"/>
      <c r="AQ327" s="72"/>
      <c r="AR327" s="72"/>
      <c r="AS327" s="72"/>
      <c r="AT327" s="72"/>
      <c r="AU327" s="72"/>
      <c r="AV327" s="72"/>
      <c r="AW327" s="72"/>
      <c r="AX327" s="72"/>
      <c r="AY327" s="72"/>
      <c r="AZ327" s="72"/>
      <c r="BA327" s="72"/>
      <c r="BB327" s="72"/>
      <c r="BC327" s="72"/>
      <c r="BD327" s="72"/>
      <c r="BE327" s="72"/>
      <c r="BF327" s="72"/>
      <c r="BG327" s="72"/>
      <c r="BH327" s="72"/>
      <c r="BI327" s="72"/>
      <c r="BJ327" s="72"/>
      <c r="BK327" s="72"/>
      <c r="BL327" s="72"/>
      <c r="BM327" s="72"/>
      <c r="BN327" s="72"/>
      <c r="BO327" s="72"/>
      <c r="BP327" s="72"/>
      <c r="BQ327" s="72"/>
      <c r="BR327" s="72"/>
      <c r="BS327" s="72"/>
      <c r="BT327" s="72"/>
      <c r="BU327" s="72"/>
      <c r="BV327" s="72"/>
      <c r="BW327" s="72"/>
    </row>
    <row r="328" spans="1:75" ht="14.25" customHeight="1" x14ac:dyDescent="0.15">
      <c r="A328" s="77" t="s">
        <v>268</v>
      </c>
      <c r="B328" s="108" t="s">
        <v>60</v>
      </c>
      <c r="C328" s="108">
        <v>42835</v>
      </c>
      <c r="D328" s="110"/>
      <c r="E328" s="95">
        <f ca="1">IF(DATEDIF(C328,M$2,"m")&lt;1,"",IF(C328=0,"",IF(EDATE(C328,12)&lt;IF($D328&gt;0,$D328-1,M$2),EDATE(C328,DATEDIF(C328,IF($D328&gt;0,$D328-1,M$2+1),"y")*12),EDATE(C328,DATEDIF(C328,IF($D328&gt;0,$D328-1,M$2+1),"m")))))</f>
        <v>46122</v>
      </c>
      <c r="F328" s="93">
        <f ca="1">IF(E328="",0,IF(EDATE(C328,12)&lt;=E328,15+IF((YEAR(E328)-YEAR($C328))&gt;20,10,INT((YEAR(E328)-YEAR($C328)-1)/2)),0))</f>
        <v>19</v>
      </c>
      <c r="G328" s="112">
        <f ca="1">IF(E328="",0,IF(E328&gt;=EDATE(C328,12),IF(E328&lt;EDATE(C328,24),IF(C328&lt;SET!$J$20,0,MIN(DATEDIF(C328,E328,"m"),11)),0),IF(D328&gt;C328,IF(E328&lt;=EDATE(C328,12),MIN(DATEDIF(C328,D328+1,"m"),11),0),MIN(DATEDIF(C328,E328,"m"),11))))</f>
        <v>0</v>
      </c>
      <c r="H328" s="114">
        <v>5</v>
      </c>
      <c r="I328" s="99">
        <f>COUNTIF(P328:BW328,SET!$C$15)*SET!$C$16+COUNTIF(P328:BW328,SET!$D$15)*SET!$D$16+COUNTIF(P328:BW328,SET!E$15)*SET!$E$16+COUNTIF(P328:BW328,SET!$F$15)*SET!$F$16+COUNTIF(P328:BW328,SET!$G$15)*SET!$G$16+COUNTIF(P328:BW328,SET!$H$15)*SET!$H$16+COUNTIF(P328:BW328,SET!$I$15)*SET!$I$16+COUNTIF(P328:BW328,)*SET!$K$16+COUNTIF(P328:BW328,SET!$M$15)*SET!$M$16</f>
        <v>4</v>
      </c>
      <c r="J328" s="97">
        <f ca="1">F328+G328+H328-I328</f>
        <v>20</v>
      </c>
      <c r="K328" s="100">
        <f ca="1">IF(E328="","",IF(AND(D328&gt;C328,EDATE(IF(EDATE(C328,12)&lt;D328,C328,E328),12)&gt;D328),"퇴직정산",IF((E328-C328)&gt;=365,EDATE(E328,12),EDATE(C328,24))))</f>
        <v>46487</v>
      </c>
      <c r="L328" s="101">
        <f ca="1">IF(K328="퇴직정산",J328,IF((M$2-C328)&lt;365,"미확정",IF(M328="유예","유예",J328-M328)))</f>
        <v>13</v>
      </c>
      <c r="M328" s="103">
        <f ca="1">IF(C328=0,0,IF(K328="퇴직정산",0,IF(J328&lt;=0,0,IF(EDATE(C328,3)&gt;M$2,"유예",IF(SET!$J$3="없음",0,IF(SET!$J$3="전부",IF(E328&gt;=DATE(YEAR(SET!$I$11),MONTH(SET!$J$11),DAY(SET!$L$11)),MAX(0,F328-IF(I328&lt;(G328+H328),0,(I328-(G328+H328)))),0),IF(E328&gt;=DATE(YEAR(SET!$I$11),MONTH(SET!$J$11),DAY(SET!$L$11)),MAX(0,MIN(F328,SET!$L$3)-IF(I328&lt;(G328+H328),0,(I328-(G328+H328)))),0)))))))</f>
        <v>7</v>
      </c>
      <c r="N328" s="105">
        <f ca="1">IF(D328=0,IF(M328&gt;0,IF((E328-C328)&gt;=365,EDATE(E328,6),EDATE(K328,-6)),""),"")</f>
        <v>46305</v>
      </c>
      <c r="O328" s="106">
        <f ca="1">IF(D328=0,IF(M328&gt;0,IF((E328-C328)&gt;=365,EDATE(E328,10),EDATE(K328,-2)),""),"")</f>
        <v>46428</v>
      </c>
      <c r="P328" s="23" t="s">
        <v>24</v>
      </c>
      <c r="Q328" s="23" t="s">
        <v>24</v>
      </c>
      <c r="R328" s="23" t="s">
        <v>24</v>
      </c>
      <c r="S328" s="23" t="s">
        <v>24</v>
      </c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/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/>
      <c r="BB328" s="23"/>
      <c r="BC328" s="23"/>
      <c r="BD328" s="23"/>
      <c r="BE328" s="23"/>
      <c r="BF328" s="23"/>
      <c r="BG328" s="23"/>
      <c r="BH328" s="23"/>
      <c r="BI328" s="23"/>
      <c r="BJ328" s="23"/>
      <c r="BK328" s="23"/>
      <c r="BL328" s="23"/>
      <c r="BM328" s="23"/>
      <c r="BN328" s="23"/>
      <c r="BO328" s="23"/>
      <c r="BP328" s="23"/>
      <c r="BQ328" s="23"/>
      <c r="BR328" s="23"/>
      <c r="BS328" s="23"/>
      <c r="BT328" s="23"/>
      <c r="BU328" s="23"/>
      <c r="BV328" s="23"/>
      <c r="BW328" s="23"/>
    </row>
    <row r="329" spans="1:75" ht="14.25" customHeight="1" thickBot="1" x14ac:dyDescent="0.2">
      <c r="A329" s="74"/>
      <c r="B329" s="109"/>
      <c r="C329" s="109"/>
      <c r="D329" s="111"/>
      <c r="E329" s="96"/>
      <c r="F329" s="94"/>
      <c r="G329" s="113"/>
      <c r="H329" s="115"/>
      <c r="I329" s="99"/>
      <c r="J329" s="98"/>
      <c r="K329" s="100"/>
      <c r="L329" s="102"/>
      <c r="M329" s="104"/>
      <c r="N329" s="105"/>
      <c r="O329" s="107"/>
      <c r="P329" s="72" t="s">
        <v>694</v>
      </c>
      <c r="Q329" s="72" t="s">
        <v>699</v>
      </c>
      <c r="R329" s="72" t="s">
        <v>773</v>
      </c>
      <c r="S329" s="72" t="s">
        <v>779</v>
      </c>
      <c r="T329" s="72"/>
      <c r="U329" s="72"/>
      <c r="V329" s="72"/>
      <c r="W329" s="72"/>
      <c r="X329" s="72"/>
      <c r="Y329" s="72"/>
      <c r="Z329" s="72"/>
      <c r="AA329" s="72"/>
      <c r="AB329" s="72"/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72"/>
      <c r="AP329" s="72"/>
      <c r="AQ329" s="72"/>
      <c r="AR329" s="72"/>
      <c r="AS329" s="72"/>
      <c r="AT329" s="72"/>
      <c r="AU329" s="72"/>
      <c r="AV329" s="72"/>
      <c r="AW329" s="72"/>
      <c r="AX329" s="72"/>
      <c r="AY329" s="72"/>
      <c r="AZ329" s="72"/>
      <c r="BA329" s="72"/>
      <c r="BB329" s="72"/>
      <c r="BC329" s="72"/>
      <c r="BD329" s="72"/>
      <c r="BE329" s="72"/>
      <c r="BF329" s="72"/>
      <c r="BG329" s="72"/>
      <c r="BH329" s="72"/>
      <c r="BI329" s="72"/>
      <c r="BJ329" s="72"/>
      <c r="BK329" s="72"/>
      <c r="BL329" s="72"/>
      <c r="BM329" s="72"/>
      <c r="BN329" s="72"/>
      <c r="BO329" s="72"/>
      <c r="BP329" s="72"/>
      <c r="BQ329" s="72"/>
      <c r="BR329" s="72"/>
      <c r="BS329" s="72"/>
      <c r="BT329" s="72"/>
      <c r="BU329" s="72"/>
      <c r="BV329" s="72"/>
      <c r="BW329" s="72"/>
    </row>
    <row r="330" spans="1:75" ht="14.25" customHeight="1" x14ac:dyDescent="0.15">
      <c r="A330" s="74"/>
      <c r="B330" s="108" t="s">
        <v>90</v>
      </c>
      <c r="C330" s="108">
        <v>43514</v>
      </c>
      <c r="D330" s="110"/>
      <c r="E330" s="95">
        <f ca="1">IF(DATEDIF(C330,M$2,"m")&lt;1,"",IF(C330=0,"",IF(EDATE(C330,12)&lt;IF($D330&gt;0,$D330-1,M$2),EDATE(C330,DATEDIF(C330,IF($D330&gt;0,$D330-1,M$2+1),"y")*12),EDATE(C330,DATEDIF(C330,IF($D330&gt;0,$D330-1,M$2+1),"m")))))</f>
        <v>46071</v>
      </c>
      <c r="F330" s="93">
        <f ca="1">IF(E330="",0,IF(EDATE(C330,12)&lt;=E330,15+IF((YEAR(E330)-YEAR($C330))&gt;20,10,INT((YEAR(E330)-YEAR($C330)-1)/2)),0))</f>
        <v>18</v>
      </c>
      <c r="G330" s="112">
        <f ca="1">IF(E330="",0,IF(E330&gt;=EDATE(C330,12),IF(E330&lt;EDATE(C330,24),IF(C330&lt;SET!$J$20,0,MIN(DATEDIF(C330,E330,"m"),11)),0),IF(D330&gt;C330,IF(E330&lt;=EDATE(C330,12),MIN(DATEDIF(C330,D330+1,"m"),11),0),MIN(DATEDIF(C330,E330,"m"),11))))</f>
        <v>0</v>
      </c>
      <c r="H330" s="114">
        <v>5</v>
      </c>
      <c r="I330" s="99">
        <f>COUNTIF(P330:BW330,SET!$C$15)*SET!$C$16+COUNTIF(P330:BW330,SET!$D$15)*SET!$D$16+COUNTIF(P330:BW330,SET!E$15)*SET!$E$16+COUNTIF(P330:BW330,SET!$F$15)*SET!$F$16+COUNTIF(P330:BW330,SET!$G$15)*SET!$G$16+COUNTIF(P330:BW330,SET!$H$15)*SET!$H$16+COUNTIF(P330:BW330,SET!$I$15)*SET!$I$16+COUNTIF(P330:BW330,)*SET!$K$16+COUNTIF(P330:BW330,SET!$M$15)*SET!$M$16</f>
        <v>7</v>
      </c>
      <c r="J330" s="97">
        <f ca="1">F330+G330+H330-I330</f>
        <v>16</v>
      </c>
      <c r="K330" s="100">
        <f ca="1">IF(E330="","",IF(AND(D330&gt;C330,EDATE(IF(EDATE(C330,12)&lt;D330,C330,E330),12)&gt;D330),"퇴직정산",IF((E330-C330)&gt;=365,EDATE(E330,12),EDATE(C330,24))))</f>
        <v>46436</v>
      </c>
      <c r="L330" s="101">
        <f ca="1">IF(K330="퇴직정산",J330,IF((M$2-C330)&lt;365,"미확정",IF(M330="유예","유예",J330-M330)))</f>
        <v>11</v>
      </c>
      <c r="M330" s="103">
        <f ca="1">IF(C330=0,0,IF(K330="퇴직정산",0,IF(J330&lt;=0,0,IF(EDATE(C330,3)&gt;M$2,"유예",IF(SET!$J$3="없음",0,IF(SET!$J$3="전부",IF(E330&gt;=DATE(YEAR(SET!$I$11),MONTH(SET!$J$11),DAY(SET!$L$11)),MAX(0,F330-IF(I330&lt;(G330+H330),0,(I330-(G330+H330)))),0),IF(E330&gt;=DATE(YEAR(SET!$I$11),MONTH(SET!$J$11),DAY(SET!$L$11)),MAX(0,MIN(F330,SET!$L$3)-IF(I330&lt;(G330+H330),0,(I330-(G330+H330)))),0)))))))</f>
        <v>5</v>
      </c>
      <c r="N330" s="105">
        <f ca="1">IF(D330=0,IF(M330&gt;0,IF((E330-C330)&gt;=365,EDATE(E330,6),EDATE(K330,-6)),""),"")</f>
        <v>46252</v>
      </c>
      <c r="O330" s="106">
        <f ca="1">IF(D330=0,IF(M330&gt;0,IF((E330-C330)&gt;=365,EDATE(E330,10),EDATE(K330,-2)),""),"")</f>
        <v>46374</v>
      </c>
      <c r="P330" s="23" t="s">
        <v>24</v>
      </c>
      <c r="Q330" s="23" t="s">
        <v>24</v>
      </c>
      <c r="R330" s="23" t="s">
        <v>24</v>
      </c>
      <c r="S330" s="23" t="s">
        <v>24</v>
      </c>
      <c r="T330" s="23" t="s">
        <v>24</v>
      </c>
      <c r="U330" s="23" t="s">
        <v>25</v>
      </c>
      <c r="V330" s="23" t="s">
        <v>25</v>
      </c>
      <c r="W330" s="23" t="s">
        <v>24</v>
      </c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  <c r="AL330" s="23"/>
      <c r="AM330" s="23"/>
      <c r="AN330" s="23"/>
      <c r="AO330" s="23"/>
      <c r="AP330" s="23"/>
      <c r="AQ330" s="23"/>
      <c r="AR330" s="23"/>
      <c r="AS330" s="23"/>
      <c r="AT330" s="23"/>
      <c r="AU330" s="23"/>
      <c r="AV330" s="23"/>
      <c r="AW330" s="23"/>
      <c r="AX330" s="23"/>
      <c r="AY330" s="23"/>
      <c r="AZ330" s="23"/>
      <c r="BA330" s="23"/>
      <c r="BB330" s="23"/>
      <c r="BC330" s="23"/>
      <c r="BD330" s="23"/>
      <c r="BE330" s="23"/>
      <c r="BF330" s="23"/>
      <c r="BG330" s="23"/>
      <c r="BH330" s="23"/>
      <c r="BI330" s="23"/>
      <c r="BJ330" s="23"/>
      <c r="BK330" s="23"/>
      <c r="BL330" s="23"/>
      <c r="BM330" s="23"/>
      <c r="BN330" s="23"/>
      <c r="BO330" s="23"/>
      <c r="BP330" s="23"/>
      <c r="BQ330" s="23"/>
      <c r="BR330" s="23"/>
      <c r="BS330" s="23"/>
      <c r="BT330" s="23"/>
      <c r="BU330" s="23"/>
      <c r="BV330" s="23"/>
      <c r="BW330" s="23"/>
    </row>
    <row r="331" spans="1:75" ht="14.25" customHeight="1" thickBot="1" x14ac:dyDescent="0.2">
      <c r="A331" s="74"/>
      <c r="B331" s="109"/>
      <c r="C331" s="109"/>
      <c r="D331" s="111"/>
      <c r="E331" s="96"/>
      <c r="F331" s="94"/>
      <c r="G331" s="113"/>
      <c r="H331" s="115"/>
      <c r="I331" s="99"/>
      <c r="J331" s="98"/>
      <c r="K331" s="100"/>
      <c r="L331" s="102"/>
      <c r="M331" s="104"/>
      <c r="N331" s="105"/>
      <c r="O331" s="107"/>
      <c r="P331" s="72" t="s">
        <v>646</v>
      </c>
      <c r="Q331" s="72" t="s">
        <v>650</v>
      </c>
      <c r="R331" s="72" t="s">
        <v>647</v>
      </c>
      <c r="S331" s="72" t="s">
        <v>648</v>
      </c>
      <c r="T331" s="72" t="s">
        <v>707</v>
      </c>
      <c r="U331" s="72" t="s">
        <v>691</v>
      </c>
      <c r="V331" s="72" t="s">
        <v>698</v>
      </c>
      <c r="W331" s="72" t="s">
        <v>787</v>
      </c>
      <c r="X331" s="72"/>
      <c r="Y331" s="72"/>
      <c r="Z331" s="72"/>
      <c r="AA331" s="72"/>
      <c r="AB331" s="72"/>
      <c r="AC331" s="72"/>
      <c r="AD331" s="72"/>
      <c r="AE331" s="72"/>
      <c r="AF331" s="72"/>
      <c r="AG331" s="72"/>
      <c r="AH331" s="72"/>
      <c r="AI331" s="72"/>
      <c r="AJ331" s="72"/>
      <c r="AK331" s="72"/>
      <c r="AL331" s="72"/>
      <c r="AM331" s="72"/>
      <c r="AN331" s="72"/>
      <c r="AO331" s="72"/>
      <c r="AP331" s="72"/>
      <c r="AQ331" s="72"/>
      <c r="AR331" s="72"/>
      <c r="AS331" s="72"/>
      <c r="AT331" s="72"/>
      <c r="AU331" s="72"/>
      <c r="AV331" s="72"/>
      <c r="AW331" s="72"/>
      <c r="AX331" s="72"/>
      <c r="AY331" s="72"/>
      <c r="AZ331" s="72"/>
      <c r="BA331" s="72"/>
      <c r="BB331" s="72"/>
      <c r="BC331" s="72"/>
      <c r="BD331" s="72"/>
      <c r="BE331" s="72"/>
      <c r="BF331" s="72"/>
      <c r="BG331" s="72"/>
      <c r="BH331" s="72"/>
      <c r="BI331" s="72"/>
      <c r="BJ331" s="72"/>
      <c r="BK331" s="72"/>
      <c r="BL331" s="72"/>
      <c r="BM331" s="72"/>
      <c r="BN331" s="72"/>
      <c r="BO331" s="72"/>
      <c r="BP331" s="72"/>
      <c r="BQ331" s="72"/>
      <c r="BR331" s="72"/>
      <c r="BS331" s="72"/>
      <c r="BT331" s="72"/>
      <c r="BU331" s="72"/>
      <c r="BV331" s="72"/>
      <c r="BW331" s="72"/>
    </row>
    <row r="332" spans="1:75" ht="14.25" customHeight="1" x14ac:dyDescent="0.15">
      <c r="A332" s="74"/>
      <c r="B332" s="118" t="s">
        <v>93</v>
      </c>
      <c r="C332" s="118">
        <v>43556</v>
      </c>
      <c r="D332" s="110"/>
      <c r="E332" s="95">
        <f ca="1">IF(DATEDIF(C332,M$2,"m")&lt;1,"",IF(C332=0,"",IF(EDATE(C332,12)&lt;IF($D332&gt;0,$D332-1,M$2),EDATE(C332,DATEDIF(C332,IF($D332&gt;0,$D332-1,M$2+1),"y")*12),EDATE(C332,DATEDIF(C332,IF($D332&gt;0,$D332-1,M$2+1),"m")))))</f>
        <v>46113</v>
      </c>
      <c r="F332" s="93">
        <f ca="1">IF(E332="",0,IF(EDATE(C332,12)&lt;=E332,15+IF((YEAR(E332)-YEAR($C332))&gt;20,10,INT((YEAR(E332)-YEAR($C332)-1)/2)),0))</f>
        <v>18</v>
      </c>
      <c r="G332" s="112">
        <f ca="1">IF(E332="",0,IF(E332&gt;=EDATE(C332,12),IF(E332&lt;EDATE(C332,24),IF(C332&lt;SET!$J$20,0,MIN(DATEDIF(C332,E332,"m"),11)),0),IF(D332&gt;C332,IF(E332&lt;=EDATE(C332,12),MIN(DATEDIF(C332,D332+1,"m"),11),0),MIN(DATEDIF(C332,E332,"m"),11))))</f>
        <v>0</v>
      </c>
      <c r="H332" s="114">
        <v>1</v>
      </c>
      <c r="I332" s="99">
        <f>COUNTIF(P332:BW332,SET!$C$15)*SET!$C$16+COUNTIF(P332:BW332,SET!$D$15)*SET!$D$16+COUNTIF(P332:BW332,SET!E$15)*SET!$E$16+COUNTIF(P332:BW332,SET!$F$15)*SET!$F$16+COUNTIF(P332:BW332,SET!$G$15)*SET!$G$16+COUNTIF(P332:BW332,SET!$H$15)*SET!$H$16+COUNTIF(P332:BW332,SET!$I$15)*SET!$I$16+COUNTIF(P332:BW332,)*SET!$K$16+COUNTIF(P332:BW332,SET!$M$15)*SET!$M$16</f>
        <v>1</v>
      </c>
      <c r="J332" s="97">
        <f ca="1">F332+G332+H332-I332</f>
        <v>18</v>
      </c>
      <c r="K332" s="100">
        <f ca="1">IF(E332="","",IF(AND(D332&gt;C332,EDATE(IF(EDATE(C332,12)&lt;D332,C332,E332),12)&gt;D332),"퇴직정산",IF((E332-C332)&gt;=365,EDATE(E332,12),EDATE(C332,24))))</f>
        <v>46478</v>
      </c>
      <c r="L332" s="101">
        <f ca="1">IF(K332="퇴직정산",J332,IF((M$2-C332)&lt;365,"미확정",IF(M332="유예","유예",J332-M332)))</f>
        <v>11</v>
      </c>
      <c r="M332" s="103">
        <f ca="1">IF(C332=0,0,IF(K332="퇴직정산",0,IF(J332&lt;=0,0,IF(EDATE(C332,3)&gt;M$2,"유예",IF(SET!$J$3="없음",0,IF(SET!$J$3="전부",IF(E332&gt;=DATE(YEAR(SET!$I$11),MONTH(SET!$J$11),DAY(SET!$L$11)),MAX(0,F332-IF(I332&lt;(G332+H332),0,(I332-(G332+H332)))),0),IF(E332&gt;=DATE(YEAR(SET!$I$11),MONTH(SET!$J$11),DAY(SET!$L$11)),MAX(0,MIN(F332,SET!$L$3)-IF(I332&lt;(G332+H332),0,(I332-(G332+H332)))),0)))))))</f>
        <v>7</v>
      </c>
      <c r="N332" s="105">
        <f ca="1">IF(D332=0,IF(M332&gt;0,IF((E332-C332)&gt;=365,EDATE(E332,6),EDATE(K332,-6)),""),"")</f>
        <v>46296</v>
      </c>
      <c r="O332" s="106">
        <f ca="1">IF(D332=0,IF(M332&gt;0,IF((E332-C332)&gt;=365,EDATE(E332,10),EDATE(K332,-2)),""),"")</f>
        <v>46419</v>
      </c>
      <c r="P332" s="23" t="s">
        <v>24</v>
      </c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  <c r="AL332" s="23"/>
      <c r="AM332" s="23"/>
      <c r="AN332" s="23"/>
      <c r="AO332" s="23"/>
      <c r="AP332" s="23"/>
      <c r="AQ332" s="23"/>
      <c r="AR332" s="23"/>
      <c r="AS332" s="23"/>
      <c r="AT332" s="23"/>
      <c r="AU332" s="23"/>
      <c r="AV332" s="23"/>
      <c r="AW332" s="23"/>
      <c r="AX332" s="23"/>
      <c r="AY332" s="23"/>
      <c r="AZ332" s="23"/>
      <c r="BA332" s="23"/>
      <c r="BB332" s="23"/>
      <c r="BC332" s="23"/>
      <c r="BD332" s="23"/>
      <c r="BE332" s="23"/>
      <c r="BF332" s="23"/>
      <c r="BG332" s="23"/>
      <c r="BH332" s="23"/>
      <c r="BI332" s="23"/>
      <c r="BJ332" s="23"/>
      <c r="BK332" s="23"/>
      <c r="BL332" s="23"/>
      <c r="BM332" s="23"/>
      <c r="BN332" s="23"/>
      <c r="BO332" s="23"/>
      <c r="BP332" s="23"/>
      <c r="BQ332" s="23"/>
      <c r="BR332" s="23"/>
      <c r="BS332" s="23"/>
      <c r="BT332" s="23"/>
      <c r="BU332" s="23"/>
      <c r="BV332" s="23"/>
      <c r="BW332" s="23"/>
    </row>
    <row r="333" spans="1:75" ht="14.25" customHeight="1" thickBot="1" x14ac:dyDescent="0.2">
      <c r="A333" s="74"/>
      <c r="B333" s="119"/>
      <c r="C333" s="119"/>
      <c r="D333" s="111"/>
      <c r="E333" s="96"/>
      <c r="F333" s="94"/>
      <c r="G333" s="113"/>
      <c r="H333" s="115"/>
      <c r="I333" s="99"/>
      <c r="J333" s="98"/>
      <c r="K333" s="100"/>
      <c r="L333" s="102"/>
      <c r="M333" s="104"/>
      <c r="N333" s="105"/>
      <c r="O333" s="107"/>
      <c r="P333" s="72" t="s">
        <v>693</v>
      </c>
      <c r="Q333" s="72"/>
      <c r="R333" s="72"/>
      <c r="S333" s="72"/>
      <c r="T333" s="72"/>
      <c r="U333" s="72"/>
      <c r="V333" s="72"/>
      <c r="W333" s="72"/>
      <c r="X333" s="72"/>
      <c r="Y333" s="72"/>
      <c r="Z333" s="72"/>
      <c r="AA333" s="72"/>
      <c r="AB333" s="72"/>
      <c r="AC333" s="72"/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72"/>
      <c r="AP333" s="72"/>
      <c r="AQ333" s="72"/>
      <c r="AR333" s="72"/>
      <c r="AS333" s="72"/>
      <c r="AT333" s="72"/>
      <c r="AU333" s="72"/>
      <c r="AV333" s="72"/>
      <c r="AW333" s="72"/>
      <c r="AX333" s="72"/>
      <c r="AY333" s="72"/>
      <c r="AZ333" s="72"/>
      <c r="BA333" s="72"/>
      <c r="BB333" s="72"/>
      <c r="BC333" s="72"/>
      <c r="BD333" s="72"/>
      <c r="BE333" s="72"/>
      <c r="BF333" s="72"/>
      <c r="BG333" s="72"/>
      <c r="BH333" s="72"/>
      <c r="BI333" s="72"/>
      <c r="BJ333" s="72"/>
      <c r="BK333" s="72"/>
      <c r="BL333" s="72"/>
      <c r="BM333" s="72"/>
      <c r="BN333" s="72"/>
      <c r="BO333" s="72"/>
      <c r="BP333" s="72"/>
      <c r="BQ333" s="72"/>
      <c r="BR333" s="72"/>
      <c r="BS333" s="72"/>
      <c r="BT333" s="72"/>
      <c r="BU333" s="72"/>
      <c r="BV333" s="72"/>
      <c r="BW333" s="72"/>
    </row>
    <row r="334" spans="1:75" ht="14.25" customHeight="1" x14ac:dyDescent="0.15">
      <c r="A334" s="74"/>
      <c r="B334" s="118" t="s">
        <v>64</v>
      </c>
      <c r="C334" s="118">
        <v>43952</v>
      </c>
      <c r="D334" s="110"/>
      <c r="E334" s="95">
        <f ca="1">IF(DATEDIF(C334,M$2,"m")&lt;1,"",IF(C334=0,"",IF(EDATE(C334,12)&lt;IF($D334&gt;0,$D334-1,M$2),EDATE(C334,DATEDIF(C334,IF($D334&gt;0,$D334-1,M$2+1),"y")*12),EDATE(C334,DATEDIF(C334,IF($D334&gt;0,$D334-1,M$2+1),"m")))))</f>
        <v>46143</v>
      </c>
      <c r="F334" s="93">
        <f ca="1">IF(E334="",0,IF(EDATE(C334,12)&lt;=E334,15+IF((YEAR(E334)-YEAR($C334))&gt;20,10,INT((YEAR(E334)-YEAR($C334)-1)/2)),0))</f>
        <v>17</v>
      </c>
      <c r="G334" s="112">
        <f ca="1">IF(E334="",0,IF(E334&gt;=EDATE(C334,12),IF(E334&lt;EDATE(C334,24),IF(C334&lt;SET!$J$20,0,MIN(DATEDIF(C334,E334,"m"),11)),0),IF(D334&gt;C334,IF(E334&lt;=EDATE(C334,12),MIN(DATEDIF(C334,D334+1,"m"),11),0),MIN(DATEDIF(C334,E334,"m"),11))))</f>
        <v>0</v>
      </c>
      <c r="H334" s="114">
        <v>1</v>
      </c>
      <c r="I334" s="99">
        <f>COUNTIF(P334:BW334,SET!$C$15)*SET!$C$16+COUNTIF(P334:BW334,SET!$D$15)*SET!$D$16+COUNTIF(P334:BW334,SET!E$15)*SET!$E$16+COUNTIF(P334:BW334,SET!$F$15)*SET!$F$16+COUNTIF(P334:BW334,SET!$G$15)*SET!$G$16+COUNTIF(P334:BW334,SET!$H$15)*SET!$H$16+COUNTIF(P334:BW334,SET!$I$15)*SET!$I$16+COUNTIF(P334:BW334,)*SET!$K$16+COUNTIF(P334:BW334,SET!$M$15)*SET!$M$16</f>
        <v>1</v>
      </c>
      <c r="J334" s="97">
        <f ca="1">F334+G334+H334-I334</f>
        <v>17</v>
      </c>
      <c r="K334" s="100">
        <f ca="1">IF(E334="","",IF(AND(D334&gt;C334,EDATE(IF(EDATE(C334,12)&lt;D334,C334,E334),12)&gt;D334),"퇴직정산",IF((E334-C334)&gt;=365,EDATE(E334,12),EDATE(C334,24))))</f>
        <v>46508</v>
      </c>
      <c r="L334" s="101">
        <f ca="1">IF(K334="퇴직정산",J334,IF((M$2-C334)&lt;365,"미확정",IF(M334="유예","유예",J334-M334)))</f>
        <v>10</v>
      </c>
      <c r="M334" s="103">
        <f ca="1">IF(C334=0,0,IF(K334="퇴직정산",0,IF(J334&lt;=0,0,IF(EDATE(C334,3)&gt;M$2,"유예",IF(SET!$J$3="없음",0,IF(SET!$J$3="전부",IF(E334&gt;=DATE(YEAR(SET!$I$11),MONTH(SET!$J$11),DAY(SET!$L$11)),MAX(0,F334-IF(I334&lt;(G334+H334),0,(I334-(G334+H334)))),0),IF(E334&gt;=DATE(YEAR(SET!$I$11),MONTH(SET!$J$11),DAY(SET!$L$11)),MAX(0,MIN(F334,SET!$L$3)-IF(I334&lt;(G334+H334),0,(I334-(G334+H334)))),0)))))))</f>
        <v>7</v>
      </c>
      <c r="N334" s="105">
        <f ca="1">IF(D334=0,IF(M334&gt;0,IF((E334-C334)&gt;=365,EDATE(E334,6),EDATE(K334,-6)),""),"")</f>
        <v>46327</v>
      </c>
      <c r="O334" s="106">
        <f ca="1">IF(D334=0,IF(M334&gt;0,IF((E334-C334)&gt;=365,EDATE(E334,10),EDATE(K334,-2)),""),"")</f>
        <v>46447</v>
      </c>
      <c r="P334" s="23" t="s">
        <v>25</v>
      </c>
      <c r="Q334" s="23" t="s">
        <v>25</v>
      </c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  <c r="AL334" s="23"/>
      <c r="AM334" s="23"/>
      <c r="AN334" s="23"/>
      <c r="AO334" s="23"/>
      <c r="AP334" s="23"/>
      <c r="AQ334" s="23"/>
      <c r="AR334" s="23"/>
      <c r="AS334" s="23"/>
      <c r="AT334" s="23"/>
      <c r="AU334" s="23"/>
      <c r="AV334" s="23"/>
      <c r="AW334" s="23"/>
      <c r="AX334" s="23"/>
      <c r="AY334" s="23"/>
      <c r="AZ334" s="23"/>
      <c r="BA334" s="23"/>
      <c r="BB334" s="23"/>
      <c r="BC334" s="23"/>
      <c r="BD334" s="23"/>
      <c r="BE334" s="23"/>
      <c r="BF334" s="23"/>
      <c r="BG334" s="23"/>
      <c r="BH334" s="23"/>
      <c r="BI334" s="23"/>
      <c r="BJ334" s="23"/>
      <c r="BK334" s="23"/>
      <c r="BL334" s="23"/>
      <c r="BM334" s="23"/>
      <c r="BN334" s="23"/>
      <c r="BO334" s="23"/>
      <c r="BP334" s="23"/>
      <c r="BQ334" s="23"/>
      <c r="BR334" s="23"/>
      <c r="BS334" s="23"/>
      <c r="BT334" s="23"/>
      <c r="BU334" s="23"/>
      <c r="BV334" s="23"/>
      <c r="BW334" s="23"/>
    </row>
    <row r="335" spans="1:75" ht="14.25" customHeight="1" thickBot="1" x14ac:dyDescent="0.2">
      <c r="A335" s="74"/>
      <c r="B335" s="119"/>
      <c r="C335" s="119"/>
      <c r="D335" s="111"/>
      <c r="E335" s="96"/>
      <c r="F335" s="94"/>
      <c r="G335" s="113"/>
      <c r="H335" s="115"/>
      <c r="I335" s="99"/>
      <c r="J335" s="98"/>
      <c r="K335" s="100"/>
      <c r="L335" s="102"/>
      <c r="M335" s="104"/>
      <c r="N335" s="105"/>
      <c r="O335" s="107"/>
      <c r="P335" s="72" t="s">
        <v>789</v>
      </c>
      <c r="Q335" s="72" t="s">
        <v>768</v>
      </c>
      <c r="R335" s="72"/>
      <c r="S335" s="72"/>
      <c r="T335" s="72"/>
      <c r="U335" s="72"/>
      <c r="V335" s="72"/>
      <c r="W335" s="72"/>
      <c r="X335" s="72"/>
      <c r="Y335" s="72"/>
      <c r="Z335" s="72"/>
      <c r="AA335" s="72"/>
      <c r="AB335" s="72"/>
      <c r="AC335" s="72"/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72"/>
      <c r="AP335" s="72"/>
      <c r="AQ335" s="72"/>
      <c r="AR335" s="72"/>
      <c r="AS335" s="72"/>
      <c r="AT335" s="72"/>
      <c r="AU335" s="72"/>
      <c r="AV335" s="72"/>
      <c r="AW335" s="72"/>
      <c r="AX335" s="72"/>
      <c r="AY335" s="72"/>
      <c r="AZ335" s="72"/>
      <c r="BA335" s="72"/>
      <c r="BB335" s="72"/>
      <c r="BC335" s="72"/>
      <c r="BD335" s="72"/>
      <c r="BE335" s="72"/>
      <c r="BF335" s="72"/>
      <c r="BG335" s="72"/>
      <c r="BH335" s="72"/>
      <c r="BI335" s="72"/>
      <c r="BJ335" s="72"/>
      <c r="BK335" s="72"/>
      <c r="BL335" s="72"/>
      <c r="BM335" s="72"/>
      <c r="BN335" s="72"/>
      <c r="BO335" s="72"/>
      <c r="BP335" s="72"/>
      <c r="BQ335" s="72"/>
      <c r="BR335" s="72"/>
      <c r="BS335" s="72"/>
      <c r="BT335" s="72"/>
      <c r="BU335" s="72"/>
      <c r="BV335" s="72"/>
      <c r="BW335" s="72"/>
    </row>
    <row r="336" spans="1:75" ht="14.25" customHeight="1" x14ac:dyDescent="0.15">
      <c r="A336" s="74"/>
      <c r="B336" s="118" t="s">
        <v>94</v>
      </c>
      <c r="C336" s="118">
        <v>44669</v>
      </c>
      <c r="D336" s="110"/>
      <c r="E336" s="95">
        <f ca="1">IF(DATEDIF(C336,M$2,"m")&lt;1,"",IF(C336=0,"",IF(EDATE(C336,12)&lt;IF($D336&gt;0,$D336-1,M$2),EDATE(C336,DATEDIF(C336,IF($D336&gt;0,$D336-1,M$2+1),"y")*12),EDATE(C336,DATEDIF(C336,IF($D336&gt;0,$D336-1,M$2+1),"m")))))</f>
        <v>46130</v>
      </c>
      <c r="F336" s="93">
        <f ca="1">IF(E336="",0,IF(EDATE(C336,12)&lt;=E336,15+IF((YEAR(E336)-YEAR($C336))&gt;20,10,INT((YEAR(E336)-YEAR($C336)-1)/2)),0))</f>
        <v>16</v>
      </c>
      <c r="G336" s="112">
        <f ca="1">IF(E336="",0,IF(E336&gt;=EDATE(C336,12),IF(E336&lt;EDATE(C336,24),IF(C336&lt;SET!$J$20,0,MIN(DATEDIF(C336,E336,"m"),11)),0),IF(D336&gt;C336,IF(E336&lt;=EDATE(C336,12),MIN(DATEDIF(C336,D336+1,"m"),11),0),MIN(DATEDIF(C336,E336,"m"),11))))</f>
        <v>0</v>
      </c>
      <c r="H336" s="114">
        <v>2</v>
      </c>
      <c r="I336" s="99">
        <f>COUNTIF(P336:BW336,SET!$C$15)*SET!$C$16+COUNTIF(P336:BW336,SET!$D$15)*SET!$D$16+COUNTIF(P336:BW336,SET!E$15)*SET!$E$16+COUNTIF(P336:BW336,SET!$F$15)*SET!$F$16+COUNTIF(P336:BW336,SET!$G$15)*SET!$G$16+COUNTIF(P336:BW336,SET!$H$15)*SET!$H$16+COUNTIF(P336:BW336,SET!$I$15)*SET!$I$16+COUNTIF(P336:BW336,)*SET!$K$16+COUNTIF(P336:BW336,SET!$M$15)*SET!$M$16</f>
        <v>2.5</v>
      </c>
      <c r="J336" s="97">
        <f ca="1">F336+G336+H336-I336</f>
        <v>15.5</v>
      </c>
      <c r="K336" s="100">
        <f ca="1">IF(E336="","",IF(AND(D336&gt;C336,EDATE(IF(EDATE(C336,12)&lt;D336,C336,E336),12)&gt;D336),"퇴직정산",IF((E336-C336)&gt;=365,EDATE(E336,12),EDATE(C336,24))))</f>
        <v>46495</v>
      </c>
      <c r="L336" s="101">
        <f ca="1">IF(K336="퇴직정산",J336,IF((M$2-C336)&lt;365,"미확정",IF(M336="유예","유예",J336-M336)))</f>
        <v>9</v>
      </c>
      <c r="M336" s="103">
        <f ca="1">IF(C336=0,0,IF(K336="퇴직정산",0,IF(J336&lt;=0,0,IF(EDATE(C336,3)&gt;M$2,"유예",IF(SET!$J$3="없음",0,IF(SET!$J$3="전부",IF(E336&gt;=DATE(YEAR(SET!$I$11),MONTH(SET!$J$11),DAY(SET!$L$11)),MAX(0,F336-IF(I336&lt;(G336+H336),0,(I336-(G336+H336)))),0),IF(E336&gt;=DATE(YEAR(SET!$I$11),MONTH(SET!$J$11),DAY(SET!$L$11)),MAX(0,MIN(F336,SET!$L$3)-IF(I336&lt;(G336+H336),0,(I336-(G336+H336)))),0)))))))</f>
        <v>6.5</v>
      </c>
      <c r="N336" s="105">
        <f ca="1">IF(D336=0,IF(M336&gt;0,IF((E336-C336)&gt;=365,EDATE(E336,6),EDATE(K336,-6)),""),"")</f>
        <v>46313</v>
      </c>
      <c r="O336" s="106">
        <f ca="1">IF(D336=0,IF(M336&gt;0,IF((E336-C336)&gt;=365,EDATE(E336,10),EDATE(K336,-2)),""),"")</f>
        <v>46436</v>
      </c>
      <c r="P336" s="23" t="s">
        <v>25</v>
      </c>
      <c r="Q336" s="23" t="s">
        <v>24</v>
      </c>
      <c r="R336" s="23" t="s">
        <v>25</v>
      </c>
      <c r="S336" s="23" t="s">
        <v>25</v>
      </c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  <c r="AL336" s="23"/>
      <c r="AM336" s="23"/>
      <c r="AN336" s="23"/>
      <c r="AO336" s="23"/>
      <c r="AP336" s="23"/>
      <c r="AQ336" s="23"/>
      <c r="AR336" s="23"/>
      <c r="AS336" s="23"/>
      <c r="AT336" s="23"/>
      <c r="AU336" s="23"/>
      <c r="AV336" s="23"/>
      <c r="AW336" s="23"/>
      <c r="AX336" s="23"/>
      <c r="AY336" s="23"/>
      <c r="AZ336" s="23"/>
      <c r="BA336" s="23"/>
      <c r="BB336" s="23"/>
      <c r="BC336" s="23"/>
      <c r="BD336" s="23"/>
      <c r="BE336" s="23"/>
      <c r="BF336" s="23"/>
      <c r="BG336" s="23"/>
      <c r="BH336" s="23"/>
      <c r="BI336" s="23"/>
      <c r="BJ336" s="23"/>
      <c r="BK336" s="23"/>
      <c r="BL336" s="23"/>
      <c r="BM336" s="23"/>
      <c r="BN336" s="23"/>
      <c r="BO336" s="23"/>
      <c r="BP336" s="23"/>
      <c r="BQ336" s="23"/>
      <c r="BR336" s="23"/>
      <c r="BS336" s="23"/>
      <c r="BT336" s="23"/>
      <c r="BU336" s="23"/>
      <c r="BV336" s="23"/>
      <c r="BW336" s="23"/>
    </row>
    <row r="337" spans="1:75" ht="14.25" customHeight="1" thickBot="1" x14ac:dyDescent="0.2">
      <c r="A337" s="74"/>
      <c r="B337" s="119"/>
      <c r="C337" s="119"/>
      <c r="D337" s="111"/>
      <c r="E337" s="96"/>
      <c r="F337" s="94"/>
      <c r="G337" s="113"/>
      <c r="H337" s="115"/>
      <c r="I337" s="99"/>
      <c r="J337" s="98"/>
      <c r="K337" s="100"/>
      <c r="L337" s="102"/>
      <c r="M337" s="104"/>
      <c r="N337" s="105"/>
      <c r="O337" s="107"/>
      <c r="P337" s="72" t="s">
        <v>763</v>
      </c>
      <c r="Q337" s="72" t="s">
        <v>778</v>
      </c>
      <c r="R337" s="72" t="s">
        <v>776</v>
      </c>
      <c r="S337" s="72" t="s">
        <v>784</v>
      </c>
      <c r="T337" s="72"/>
      <c r="U337" s="72"/>
      <c r="V337" s="72"/>
      <c r="W337" s="72"/>
      <c r="X337" s="72"/>
      <c r="Y337" s="72"/>
      <c r="Z337" s="72"/>
      <c r="AA337" s="72"/>
      <c r="AB337" s="72"/>
      <c r="AC337" s="72"/>
      <c r="AD337" s="72"/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  <c r="AO337" s="72"/>
      <c r="AP337" s="72"/>
      <c r="AQ337" s="72"/>
      <c r="AR337" s="72"/>
      <c r="AS337" s="72"/>
      <c r="AT337" s="72"/>
      <c r="AU337" s="72"/>
      <c r="AV337" s="72"/>
      <c r="AW337" s="72"/>
      <c r="AX337" s="72"/>
      <c r="AY337" s="72"/>
      <c r="AZ337" s="72"/>
      <c r="BA337" s="72"/>
      <c r="BB337" s="72"/>
      <c r="BC337" s="72"/>
      <c r="BD337" s="72"/>
      <c r="BE337" s="72"/>
      <c r="BF337" s="72"/>
      <c r="BG337" s="72"/>
      <c r="BH337" s="72"/>
      <c r="BI337" s="72"/>
      <c r="BJ337" s="72"/>
      <c r="BK337" s="72"/>
      <c r="BL337" s="72"/>
      <c r="BM337" s="72"/>
      <c r="BN337" s="72"/>
      <c r="BO337" s="72"/>
      <c r="BP337" s="72"/>
      <c r="BQ337" s="72"/>
      <c r="BR337" s="72"/>
      <c r="BS337" s="72"/>
      <c r="BT337" s="72"/>
      <c r="BU337" s="72"/>
      <c r="BV337" s="72"/>
      <c r="BW337" s="72"/>
    </row>
    <row r="338" spans="1:75" ht="14.25" customHeight="1" x14ac:dyDescent="0.15">
      <c r="A338" s="74"/>
      <c r="B338" s="118" t="s">
        <v>118</v>
      </c>
      <c r="C338" s="118">
        <v>44970</v>
      </c>
      <c r="D338" s="110"/>
      <c r="E338" s="95">
        <f ca="1">IF(DATEDIF(C338,M$2,"m")&lt;1,"",IF(C338=0,"",IF(EDATE(C338,12)&lt;IF($D338&gt;0,$D338-1,M$2),EDATE(C338,DATEDIF(C338,IF($D338&gt;0,$D338-1,M$2+1),"y")*12),EDATE(C338,DATEDIF(C338,IF($D338&gt;0,$D338-1,M$2+1),"m")))))</f>
        <v>46066</v>
      </c>
      <c r="F338" s="93">
        <f ca="1">IF(E338="",0,IF(EDATE(C338,12)&lt;=E338,15+IF((YEAR(E338)-YEAR($C338))&gt;20,10,INT((YEAR(E338)-YEAR($C338)-1)/2)),0))</f>
        <v>16</v>
      </c>
      <c r="G338" s="112">
        <f ca="1">IF(E338="",0,IF(E338&gt;=EDATE(C338,12),IF(E338&lt;EDATE(C338,24),IF(C338&lt;SET!$J$20,0,MIN(DATEDIF(C338,E338,"m"),11)),0),IF(D338&gt;C338,IF(E338&lt;=EDATE(C338,12),MIN(DATEDIF(C338,D338+1,"m"),11),0),MIN(DATEDIF(C338,E338,"m"),11))))</f>
        <v>0</v>
      </c>
      <c r="H338" s="114">
        <v>0</v>
      </c>
      <c r="I338" s="99">
        <f>COUNTIF(P338:BW338,SET!$C$15)*SET!$C$16+COUNTIF(P338:BW338,SET!$D$15)*SET!$D$16+COUNTIF(P338:BW338,SET!E$15)*SET!$E$16+COUNTIF(P338:BW338,SET!$F$15)*SET!$F$16+COUNTIF(P338:BW338,SET!$G$15)*SET!$G$16+COUNTIF(P338:BW338,SET!$H$15)*SET!$H$16+COUNTIF(P338:BW338,SET!$I$15)*SET!$I$16+COUNTIF(P338:BW338,)*SET!$K$16+COUNTIF(P338:BW338,SET!$M$15)*SET!$M$16</f>
        <v>0</v>
      </c>
      <c r="J338" s="97">
        <f ca="1">F338+G338+H338-I338</f>
        <v>16</v>
      </c>
      <c r="K338" s="100">
        <f ca="1">IF(E338="","",IF(AND(D338&gt;C338,EDATE(IF(EDATE(C338,12)&lt;D338,C338,E338),12)&gt;D338),"퇴직정산",IF((E338-C338)&gt;=365,EDATE(E338,12),EDATE(C338,24))))</f>
        <v>46431</v>
      </c>
      <c r="L338" s="101">
        <f ca="1">IF(K338="퇴직정산",J338,IF((M$2-C338)&lt;365,"미확정",IF(M338="유예","유예",J338-M338)))</f>
        <v>9</v>
      </c>
      <c r="M338" s="103">
        <f ca="1">IF(C338=0,0,IF(K338="퇴직정산",0,IF(J338&lt;=0,0,IF(EDATE(C338,3)&gt;M$2,"유예",IF(SET!$J$3="없음",0,IF(SET!$J$3="전부",IF(E338&gt;=DATE(YEAR(SET!$I$11),MONTH(SET!$J$11),DAY(SET!$L$11)),MAX(0,F338-IF(I338&lt;(G338+H338),0,(I338-(G338+H338)))),0),IF(E338&gt;=DATE(YEAR(SET!$I$11),MONTH(SET!$J$11),DAY(SET!$L$11)),MAX(0,MIN(F338,SET!$L$3)-IF(I338&lt;(G338+H338),0,(I338-(G338+H338)))),0)))))))</f>
        <v>7</v>
      </c>
      <c r="N338" s="105">
        <f ca="1">IF(D338=0,IF(M338&gt;0,IF((E338-C338)&gt;=365,EDATE(E338,6),EDATE(K338,-6)),""),"")</f>
        <v>46247</v>
      </c>
      <c r="O338" s="106">
        <f ca="1">IF(D338=0,IF(M338&gt;0,IF((E338-C338)&gt;=365,EDATE(E338,10),EDATE(K338,-2)),""),"")</f>
        <v>46369</v>
      </c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  <c r="AL338" s="23"/>
      <c r="AM338" s="23"/>
      <c r="AN338" s="23"/>
      <c r="AO338" s="23"/>
      <c r="AP338" s="23"/>
      <c r="AQ338" s="23"/>
      <c r="AR338" s="23"/>
      <c r="AS338" s="23"/>
      <c r="AT338" s="23"/>
      <c r="AU338" s="23"/>
      <c r="AV338" s="23"/>
      <c r="AW338" s="23"/>
      <c r="AX338" s="23"/>
      <c r="AY338" s="23"/>
      <c r="AZ338" s="23"/>
      <c r="BA338" s="23"/>
      <c r="BB338" s="23"/>
      <c r="BC338" s="23"/>
      <c r="BD338" s="23"/>
      <c r="BE338" s="23"/>
      <c r="BF338" s="23"/>
      <c r="BG338" s="23"/>
      <c r="BH338" s="23"/>
      <c r="BI338" s="23"/>
      <c r="BJ338" s="23"/>
      <c r="BK338" s="23"/>
      <c r="BL338" s="23"/>
      <c r="BM338" s="23"/>
      <c r="BN338" s="23"/>
      <c r="BO338" s="23"/>
      <c r="BP338" s="23"/>
      <c r="BQ338" s="23"/>
      <c r="BR338" s="23"/>
      <c r="BS338" s="23"/>
      <c r="BT338" s="23"/>
      <c r="BU338" s="23"/>
      <c r="BV338" s="23"/>
      <c r="BW338" s="23"/>
    </row>
    <row r="339" spans="1:75" ht="14.25" customHeight="1" thickBot="1" x14ac:dyDescent="0.2">
      <c r="A339" s="74"/>
      <c r="B339" s="119"/>
      <c r="C339" s="119"/>
      <c r="D339" s="111"/>
      <c r="E339" s="96"/>
      <c r="F339" s="94"/>
      <c r="G339" s="113"/>
      <c r="H339" s="115"/>
      <c r="I339" s="99"/>
      <c r="J339" s="98"/>
      <c r="K339" s="100"/>
      <c r="L339" s="102"/>
      <c r="M339" s="104"/>
      <c r="N339" s="105"/>
      <c r="O339" s="107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/>
      <c r="AB339" s="72"/>
      <c r="AC339" s="72"/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72"/>
      <c r="AP339" s="72"/>
      <c r="AQ339" s="72"/>
      <c r="AR339" s="72"/>
      <c r="AS339" s="72"/>
      <c r="AT339" s="72"/>
      <c r="AU339" s="72"/>
      <c r="AV339" s="72"/>
      <c r="AW339" s="72"/>
      <c r="AX339" s="72"/>
      <c r="AY339" s="72"/>
      <c r="AZ339" s="72"/>
      <c r="BA339" s="72"/>
      <c r="BB339" s="72"/>
      <c r="BC339" s="72"/>
      <c r="BD339" s="72"/>
      <c r="BE339" s="72"/>
      <c r="BF339" s="72"/>
      <c r="BG339" s="72"/>
      <c r="BH339" s="72"/>
      <c r="BI339" s="72"/>
      <c r="BJ339" s="72"/>
      <c r="BK339" s="72"/>
      <c r="BL339" s="72"/>
      <c r="BM339" s="72"/>
      <c r="BN339" s="72"/>
      <c r="BO339" s="72"/>
      <c r="BP339" s="72"/>
      <c r="BQ339" s="72"/>
      <c r="BR339" s="72"/>
      <c r="BS339" s="72"/>
      <c r="BT339" s="72"/>
      <c r="BU339" s="72"/>
      <c r="BV339" s="72"/>
      <c r="BW339" s="72"/>
    </row>
    <row r="340" spans="1:75" ht="14.25" customHeight="1" x14ac:dyDescent="0.15">
      <c r="A340" s="74"/>
      <c r="B340" s="118" t="s">
        <v>475</v>
      </c>
      <c r="C340" s="118">
        <v>45880</v>
      </c>
      <c r="D340" s="110"/>
      <c r="E340" s="95">
        <f ca="1">IF(DATEDIF(C340,M$2,"m")&lt;1,"",IF(C340=0,"",IF(EDATE(C340,12)&lt;IF($D340&gt;0,$D340-1,M$2),EDATE(C340,DATEDIF(C340,IF($D340&gt;0,$D340-1,M$2+1),"y")*12),EDATE(C340,DATEDIF(C340,IF($D340&gt;0,$D340-1,M$2+1),"m")))))</f>
        <v>46153</v>
      </c>
      <c r="F340" s="93">
        <f ca="1">IF(E340="",0,IF(EDATE(C340,12)&lt;=E340,15+IF((YEAR(E340)-YEAR($C340))&gt;20,10,INT((YEAR(E340)-YEAR($C340)-1)/2)),0))</f>
        <v>0</v>
      </c>
      <c r="G340" s="112">
        <f ca="1">IF(E340="",0,IF(E340&gt;=EDATE(C340,12),IF(E340&lt;EDATE(C340,24),IF(C340&lt;SET!$J$20,0,MIN(DATEDIF(C340,E340,"m"),11)),0),IF(D340&gt;C340,IF(E340&lt;=EDATE(C340,12),MIN(DATEDIF(C340,D340+1,"m"),11),0),MIN(DATEDIF(C340,E340,"m"),11))))</f>
        <v>9</v>
      </c>
      <c r="H340" s="114"/>
      <c r="I340" s="99">
        <f>COUNTIF(P340:BW340,SET!$C$15)*SET!$C$16+COUNTIF(P340:BW340,SET!$D$15)*SET!$D$16+COUNTIF(P340:BW340,SET!E$15)*SET!$E$16+COUNTIF(P340:BW340,SET!$F$15)*SET!$F$16+COUNTIF(P340:BW340,SET!$G$15)*SET!$G$16+COUNTIF(P340:BW340,SET!$H$15)*SET!$H$16+COUNTIF(P340:BW340,SET!$I$15)*SET!$I$16+COUNTIF(P340:BW340,)*SET!$K$16+COUNTIF(P340:BW340,SET!$M$15)*SET!$M$16</f>
        <v>5.5</v>
      </c>
      <c r="J340" s="97">
        <f ca="1">F340+G340+H340-I340</f>
        <v>3.5</v>
      </c>
      <c r="K340" s="100">
        <f ca="1">IF(E340="","",IF(AND(D340&gt;C340,EDATE(IF(EDATE(C340,12)&lt;D340,C340,E340),12)&gt;D340),"퇴직정산",IF((E340-C340)&gt;=365,EDATE(E340,12),EDATE(C340,24))))</f>
        <v>46610</v>
      </c>
      <c r="L340" s="101" t="str">
        <f ca="1">IF(K340="퇴직정산",J340,IF((M$2-C340)&lt;365,"미확정",IF(M340="유예","유예",J340-M340)))</f>
        <v>미확정</v>
      </c>
      <c r="M340" s="103">
        <f ca="1">IF(C340=0,0,IF(K340="퇴직정산",0,IF(J340&lt;=0,0,IF(EDATE(C340,3)&gt;M$2,"유예",IF(SET!$J$3="없음",0,IF(SET!$J$3="전부",IF(E340&gt;=DATE(YEAR(SET!$I$11),MONTH(SET!$J$11),DAY(SET!$L$11)),MAX(0,F340-IF(I340&lt;(G340+H340),0,(I340-(G340+H340)))),0),IF(E340&gt;=DATE(YEAR(SET!$I$11),MONTH(SET!$J$11),DAY(SET!$L$11)),MAX(0,MIN(F340,SET!$L$3)-IF(I340&lt;(G340+H340),0,(I340-(G340+H340)))),0)))))))</f>
        <v>0</v>
      </c>
      <c r="N340" s="105" t="str">
        <f ca="1">IF(D340=0,IF(M340&gt;0,IF((E340-C340)&gt;=365,EDATE(E340,6),EDATE(K340,-6)),""),"")</f>
        <v/>
      </c>
      <c r="O340" s="106" t="str">
        <f ca="1">IF(D340=0,IF(M340&gt;0,IF((E340-C340)&gt;=365,EDATE(E340,10),EDATE(K340,-2)),""),"")</f>
        <v/>
      </c>
      <c r="P340" s="23" t="s">
        <v>24</v>
      </c>
      <c r="Q340" s="23" t="s">
        <v>25</v>
      </c>
      <c r="R340" s="23" t="s">
        <v>24</v>
      </c>
      <c r="S340" s="23" t="s">
        <v>24</v>
      </c>
      <c r="T340" s="23" t="s">
        <v>24</v>
      </c>
      <c r="U340" s="23" t="s">
        <v>24</v>
      </c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  <c r="AL340" s="23"/>
      <c r="AM340" s="23"/>
      <c r="AN340" s="23"/>
      <c r="AO340" s="23"/>
      <c r="AP340" s="23"/>
      <c r="AQ340" s="23"/>
      <c r="AR340" s="23"/>
      <c r="AS340" s="23"/>
      <c r="AT340" s="23"/>
      <c r="AU340" s="23"/>
      <c r="AV340" s="23"/>
      <c r="AW340" s="23"/>
      <c r="AX340" s="23"/>
      <c r="AY340" s="23"/>
      <c r="AZ340" s="23"/>
      <c r="BA340" s="23"/>
      <c r="BB340" s="23"/>
      <c r="BC340" s="23"/>
      <c r="BD340" s="23"/>
      <c r="BE340" s="23"/>
      <c r="BF340" s="23"/>
      <c r="BG340" s="23"/>
      <c r="BH340" s="23"/>
      <c r="BI340" s="23"/>
      <c r="BJ340" s="23"/>
      <c r="BK340" s="23"/>
      <c r="BL340" s="23"/>
      <c r="BM340" s="23"/>
      <c r="BN340" s="23"/>
      <c r="BO340" s="23"/>
      <c r="BP340" s="23"/>
      <c r="BQ340" s="23"/>
      <c r="BR340" s="23"/>
      <c r="BS340" s="23"/>
      <c r="BT340" s="23"/>
      <c r="BU340" s="23"/>
      <c r="BV340" s="23"/>
      <c r="BW340" s="23"/>
    </row>
    <row r="341" spans="1:75" ht="14.25" customHeight="1" thickBot="1" x14ac:dyDescent="0.2">
      <c r="A341" s="74"/>
      <c r="B341" s="119"/>
      <c r="C341" s="119"/>
      <c r="D341" s="111"/>
      <c r="E341" s="96"/>
      <c r="F341" s="94"/>
      <c r="G341" s="113"/>
      <c r="H341" s="115"/>
      <c r="I341" s="99"/>
      <c r="J341" s="98"/>
      <c r="K341" s="100"/>
      <c r="L341" s="102"/>
      <c r="M341" s="104"/>
      <c r="N341" s="105"/>
      <c r="O341" s="107"/>
      <c r="P341" s="72" t="s">
        <v>575</v>
      </c>
      <c r="Q341" s="72" t="s">
        <v>674</v>
      </c>
      <c r="R341" s="72" t="s">
        <v>677</v>
      </c>
      <c r="S341" s="72" t="s">
        <v>701</v>
      </c>
      <c r="T341" s="72" t="s">
        <v>702</v>
      </c>
      <c r="U341" s="72" t="s">
        <v>771</v>
      </c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72"/>
      <c r="AP341" s="72"/>
      <c r="AQ341" s="72"/>
      <c r="AR341" s="72"/>
      <c r="AS341" s="72"/>
      <c r="AT341" s="72"/>
      <c r="AU341" s="72"/>
      <c r="AV341" s="72"/>
      <c r="AW341" s="72"/>
      <c r="AX341" s="72"/>
      <c r="AY341" s="72"/>
      <c r="AZ341" s="72"/>
      <c r="BA341" s="72"/>
      <c r="BB341" s="72"/>
      <c r="BC341" s="72"/>
      <c r="BD341" s="72"/>
      <c r="BE341" s="72"/>
      <c r="BF341" s="72"/>
      <c r="BG341" s="72"/>
      <c r="BH341" s="72"/>
      <c r="BI341" s="72"/>
      <c r="BJ341" s="72"/>
      <c r="BK341" s="72"/>
      <c r="BL341" s="72"/>
      <c r="BM341" s="72"/>
      <c r="BN341" s="72"/>
      <c r="BO341" s="72"/>
      <c r="BP341" s="72"/>
      <c r="BQ341" s="72"/>
      <c r="BR341" s="72"/>
      <c r="BS341" s="72"/>
      <c r="BT341" s="72"/>
      <c r="BU341" s="72"/>
      <c r="BV341" s="72"/>
      <c r="BW341" s="72"/>
    </row>
    <row r="342" spans="1:75" ht="14.25" customHeight="1" x14ac:dyDescent="0.15">
      <c r="A342" s="77" t="s">
        <v>74</v>
      </c>
      <c r="B342" s="118" t="s">
        <v>148</v>
      </c>
      <c r="C342" s="108">
        <v>45652</v>
      </c>
      <c r="D342" s="110"/>
      <c r="E342" s="95">
        <f ca="1">IF(DATEDIF(C342,M$2,"m")&lt;1,"",IF(C342=0,"",IF(EDATE(C342,12)&lt;IF($D342&gt;0,$D342-1,M$2),EDATE(C342,DATEDIF(C342,IF($D342&gt;0,$D342-1,M$2+1),"y")*12),EDATE(C342,DATEDIF(C342,IF($D342&gt;0,$D342-1,M$2+1),"m")))))</f>
        <v>46017</v>
      </c>
      <c r="F342" s="93">
        <f ca="1">IF(E342="",0,IF(EDATE(C342,12)&lt;=E342,15+IF((YEAR(E342)-YEAR($C342))&gt;20,10,INT((YEAR(E342)-YEAR($C342)-1)/2)),0))</f>
        <v>15</v>
      </c>
      <c r="G342" s="112">
        <f ca="1">IF(E342="",0,IF(E342&gt;=EDATE(C342,12),IF(E342&lt;EDATE(C342,24),IF(C342&lt;SET!$J$20,0,MIN(DATEDIF(C342,E342,"m"),11)),0),IF(D342&gt;C342,IF(E342&lt;=EDATE(C342,12),MIN(DATEDIF(C342,D342+1,"m"),11),0),MIN(DATEDIF(C342,E342,"m"),11))))</f>
        <v>11</v>
      </c>
      <c r="H342" s="114"/>
      <c r="I342" s="99">
        <f>COUNTIF(P342:BW342,SET!$C$15)*SET!$C$16+COUNTIF(P342:BW342,SET!$D$15)*SET!$D$16+COUNTIF(P342:BW342,SET!E$15)*SET!$E$16+COUNTIF(P342:BW342,SET!$F$15)*SET!$F$16+COUNTIF(P342:BW342,SET!$G$15)*SET!$G$16+COUNTIF(P342:BW342,SET!$H$15)*SET!$H$16+COUNTIF(P342:BW342,SET!$I$15)*SET!$I$16+COUNTIF(P342:BW342,)*SET!$K$16+COUNTIF(P342:BW342,SET!$M$15)*SET!$M$16</f>
        <v>14</v>
      </c>
      <c r="J342" s="97">
        <f ca="1">F342+G342+H342-I342</f>
        <v>12</v>
      </c>
      <c r="K342" s="100">
        <f ca="1">IF(E342="","",IF(AND(D342&gt;C342,EDATE(IF(EDATE(C342,12)&lt;D342,C342,E342),12)&gt;D342),"퇴직정산",IF((E342-C342)&gt;=365,EDATE(E342,12),EDATE(C342,24))))</f>
        <v>46382</v>
      </c>
      <c r="L342" s="101">
        <f ca="1">IF(K342="퇴직정산",J342,IF((M$2-C342)&lt;365,"미확정",IF(M342="유예","유예",J342-M342)))</f>
        <v>8</v>
      </c>
      <c r="M342" s="103">
        <f ca="1">IF(C342=0,0,IF(K342="퇴직정산",0,IF(J342&lt;=0,0,IF(EDATE(C342,3)&gt;M$2,"유예",IF(SET!$J$3="없음",0,IF(SET!$J$3="전부",IF(E342&gt;=DATE(YEAR(SET!$I$11),MONTH(SET!$J$11),DAY(SET!$L$11)),MAX(0,F342-IF(I342&lt;(G342+H342),0,(I342-(G342+H342)))),0),IF(E342&gt;=DATE(YEAR(SET!$I$11),MONTH(SET!$J$11),DAY(SET!$L$11)),MAX(0,MIN(F342,SET!$L$3)-IF(I342&lt;(G342+H342),0,(I342-(G342+H342)))),0)))))))</f>
        <v>4</v>
      </c>
      <c r="N342" s="105">
        <f ca="1">IF(D342=0,IF(M342&gt;0,IF((E342-C342)&gt;=365,EDATE(E342,6),EDATE(K342,-6)),""),"")</f>
        <v>46199</v>
      </c>
      <c r="O342" s="106">
        <f ca="1">IF(D342=0,IF(M342&gt;0,IF((E342-C342)&gt;=365,EDATE(E342,10),EDATE(K342,-2)),""),"")</f>
        <v>46321</v>
      </c>
      <c r="P342" s="23" t="s">
        <v>24</v>
      </c>
      <c r="Q342" s="23" t="s">
        <v>24</v>
      </c>
      <c r="R342" s="23" t="s">
        <v>24</v>
      </c>
      <c r="S342" s="23" t="s">
        <v>25</v>
      </c>
      <c r="T342" s="23" t="s">
        <v>25</v>
      </c>
      <c r="U342" s="23" t="s">
        <v>24</v>
      </c>
      <c r="V342" s="23" t="s">
        <v>24</v>
      </c>
      <c r="W342" s="23" t="s">
        <v>24</v>
      </c>
      <c r="X342" s="23" t="s">
        <v>24</v>
      </c>
      <c r="Y342" s="23" t="s">
        <v>25</v>
      </c>
      <c r="Z342" s="23" t="s">
        <v>25</v>
      </c>
      <c r="AA342" s="23" t="s">
        <v>24</v>
      </c>
      <c r="AB342" s="23" t="s">
        <v>24</v>
      </c>
      <c r="AC342" s="23" t="s">
        <v>25</v>
      </c>
      <c r="AD342" s="23" t="s">
        <v>25</v>
      </c>
      <c r="AE342" s="23" t="s">
        <v>24</v>
      </c>
      <c r="AF342" s="23" t="s">
        <v>24</v>
      </c>
      <c r="AG342" s="23"/>
      <c r="AH342" s="23"/>
      <c r="AI342" s="23"/>
      <c r="AJ342" s="23"/>
      <c r="AK342" s="23"/>
      <c r="AL342" s="23"/>
      <c r="AM342" s="23"/>
      <c r="AN342" s="23"/>
      <c r="AO342" s="23"/>
      <c r="AP342" s="23"/>
      <c r="AQ342" s="23"/>
      <c r="AR342" s="23"/>
      <c r="AS342" s="23"/>
      <c r="AT342" s="23"/>
      <c r="AU342" s="23"/>
      <c r="AV342" s="23"/>
      <c r="AW342" s="23"/>
      <c r="AX342" s="23"/>
      <c r="AY342" s="23"/>
      <c r="AZ342" s="23"/>
      <c r="BA342" s="23"/>
      <c r="BB342" s="23"/>
      <c r="BC342" s="23"/>
      <c r="BD342" s="23"/>
      <c r="BE342" s="23"/>
      <c r="BF342" s="23"/>
      <c r="BG342" s="23"/>
      <c r="BH342" s="23"/>
      <c r="BI342" s="23"/>
      <c r="BJ342" s="23"/>
      <c r="BK342" s="23"/>
      <c r="BL342" s="23"/>
      <c r="BM342" s="23"/>
      <c r="BN342" s="23"/>
      <c r="BO342" s="23"/>
      <c r="BP342" s="23"/>
      <c r="BQ342" s="23"/>
      <c r="BR342" s="23"/>
      <c r="BS342" s="23"/>
      <c r="BT342" s="23"/>
      <c r="BU342" s="23"/>
      <c r="BV342" s="23"/>
      <c r="BW342" s="23"/>
    </row>
    <row r="343" spans="1:75" ht="14.25" customHeight="1" thickBot="1" x14ac:dyDescent="0.2">
      <c r="A343" s="74"/>
      <c r="B343" s="119"/>
      <c r="C343" s="109"/>
      <c r="D343" s="111"/>
      <c r="E343" s="96"/>
      <c r="F343" s="94"/>
      <c r="G343" s="113"/>
      <c r="H343" s="115"/>
      <c r="I343" s="99"/>
      <c r="J343" s="98"/>
      <c r="K343" s="100"/>
      <c r="L343" s="102"/>
      <c r="M343" s="104"/>
      <c r="N343" s="105"/>
      <c r="O343" s="107"/>
      <c r="P343" s="72">
        <v>45834</v>
      </c>
      <c r="Q343" s="72">
        <v>45835</v>
      </c>
      <c r="R343" s="72">
        <v>45863</v>
      </c>
      <c r="S343" s="72">
        <v>45918</v>
      </c>
      <c r="T343" s="72">
        <v>45919</v>
      </c>
      <c r="U343" s="72">
        <v>45925</v>
      </c>
      <c r="V343" s="72">
        <v>45951</v>
      </c>
      <c r="W343" s="72">
        <v>45958</v>
      </c>
      <c r="X343" s="72">
        <v>45979</v>
      </c>
      <c r="Y343" s="72">
        <v>45981</v>
      </c>
      <c r="Z343" s="72">
        <v>45982</v>
      </c>
      <c r="AA343" s="72" t="s">
        <v>574</v>
      </c>
      <c r="AB343" s="72" t="s">
        <v>575</v>
      </c>
      <c r="AC343" s="72" t="s">
        <v>633</v>
      </c>
      <c r="AD343" s="72" t="s">
        <v>634</v>
      </c>
      <c r="AE343" s="72" t="s">
        <v>771</v>
      </c>
      <c r="AF343" s="72" t="s">
        <v>783</v>
      </c>
      <c r="AG343" s="72"/>
      <c r="AH343" s="72"/>
      <c r="AI343" s="72"/>
      <c r="AJ343" s="72"/>
      <c r="AK343" s="72"/>
      <c r="AL343" s="72"/>
      <c r="AM343" s="72"/>
      <c r="AN343" s="72"/>
      <c r="AO343" s="72"/>
      <c r="AP343" s="72"/>
      <c r="AQ343" s="72"/>
      <c r="AR343" s="72"/>
      <c r="AS343" s="72"/>
      <c r="AT343" s="72"/>
      <c r="AU343" s="72"/>
      <c r="AV343" s="72"/>
      <c r="AW343" s="72"/>
      <c r="AX343" s="72"/>
      <c r="AY343" s="72"/>
      <c r="AZ343" s="72"/>
      <c r="BA343" s="72"/>
      <c r="BB343" s="72"/>
      <c r="BC343" s="72"/>
      <c r="BD343" s="72"/>
      <c r="BE343" s="72"/>
      <c r="BF343" s="72"/>
      <c r="BG343" s="72"/>
      <c r="BH343" s="72"/>
      <c r="BI343" s="72"/>
      <c r="BJ343" s="72"/>
      <c r="BK343" s="72"/>
      <c r="BL343" s="72"/>
      <c r="BM343" s="72"/>
      <c r="BN343" s="72"/>
      <c r="BO343" s="72"/>
      <c r="BP343" s="72"/>
      <c r="BQ343" s="72"/>
      <c r="BR343" s="72"/>
      <c r="BS343" s="72"/>
      <c r="BT343" s="72"/>
      <c r="BU343" s="72"/>
      <c r="BV343" s="72"/>
      <c r="BW343" s="72"/>
    </row>
    <row r="344" spans="1:75" ht="14.25" customHeight="1" x14ac:dyDescent="0.15">
      <c r="A344" s="74"/>
      <c r="B344" s="118" t="s">
        <v>85</v>
      </c>
      <c r="C344" s="108">
        <v>42856</v>
      </c>
      <c r="D344" s="110"/>
      <c r="E344" s="95">
        <f ca="1">IF(DATEDIF(C344,M$2,"m")&lt;1,"",IF(C344=0,"",IF(EDATE(C344,12)&lt;IF($D344&gt;0,$D344-1,M$2),EDATE(C344,DATEDIF(C344,IF($D344&gt;0,$D344-1,M$2+1),"y")*12),EDATE(C344,DATEDIF(C344,IF($D344&gt;0,$D344-1,M$2+1),"m")))))</f>
        <v>46143</v>
      </c>
      <c r="F344" s="93">
        <f ca="1">IF(E344="",0,IF(EDATE(C344,12)&lt;=E344,15+IF((YEAR(E344)-YEAR($C344))&gt;20,10,INT((YEAR(E344)-YEAR($C344)-1)/2)),0))</f>
        <v>19</v>
      </c>
      <c r="G344" s="112">
        <f ca="1">IF(E344="",0,IF(E344&gt;=EDATE(C344,12),IF(E344&lt;EDATE(C344,24),IF(C344&lt;SET!$J$20,0,MIN(DATEDIF(C344,E344,"m"),11)),0),IF(D344&gt;C344,IF(E344&lt;=EDATE(C344,12),MIN(DATEDIF(C344,D344+1,"m"),11),0),MIN(DATEDIF(C344,E344,"m"),11))))</f>
        <v>0</v>
      </c>
      <c r="H344" s="114">
        <v>1.5</v>
      </c>
      <c r="I344" s="99">
        <f>COUNTIF(P344:BW344,SET!$C$15)*SET!$C$16+COUNTIF(P344:BW344,SET!$D$15)*SET!$D$16+COUNTIF(P344:BW344,SET!E$15)*SET!$E$16+COUNTIF(P344:BW344,SET!$F$15)*SET!$F$16+COUNTIF(P344:BW344,SET!$G$15)*SET!$G$16+COUNTIF(P344:BW344,SET!$H$15)*SET!$H$16+COUNTIF(P344:BW344,SET!$I$15)*SET!$I$16+COUNTIF(P344:BW344,)*SET!$K$16+COUNTIF(P344:BW344,SET!$M$15)*SET!$M$16</f>
        <v>1.5</v>
      </c>
      <c r="J344" s="97">
        <f ca="1">F344+G344+H344-I344</f>
        <v>19</v>
      </c>
      <c r="K344" s="100">
        <f ca="1">IF(E344="","",IF(AND(D344&gt;C344,EDATE(IF(EDATE(C344,12)&lt;D344,C344,E344),12)&gt;D344),"퇴직정산",IF((E344-C344)&gt;=365,EDATE(E344,12),EDATE(C344,24))))</f>
        <v>46508</v>
      </c>
      <c r="L344" s="101">
        <f ca="1">IF(K344="퇴직정산",J344,IF((M$2-C344)&lt;365,"미확정",IF(M344="유예","유예",J344-M344)))</f>
        <v>12</v>
      </c>
      <c r="M344" s="103">
        <f ca="1">IF(C344=0,0,IF(K344="퇴직정산",0,IF(J344&lt;=0,0,IF(EDATE(C344,3)&gt;M$2,"유예",IF(SET!$J$3="없음",0,IF(SET!$J$3="전부",IF(E344&gt;=DATE(YEAR(SET!$I$11),MONTH(SET!$J$11),DAY(SET!$L$11)),MAX(0,F344-IF(I344&lt;(G344+H344),0,(I344-(G344+H344)))),0),IF(E344&gt;=DATE(YEAR(SET!$I$11),MONTH(SET!$J$11),DAY(SET!$L$11)),MAX(0,MIN(F344,SET!$L$3)-IF(I344&lt;(G344+H344),0,(I344-(G344+H344)))),0)))))))</f>
        <v>7</v>
      </c>
      <c r="N344" s="105">
        <f ca="1">IF(D344=0,IF(M344&gt;0,IF((E344-C344)&gt;=365,EDATE(E344,6),EDATE(K344,-6)),""),"")</f>
        <v>46327</v>
      </c>
      <c r="O344" s="106">
        <f ca="1">IF(D344=0,IF(M344&gt;0,IF((E344-C344)&gt;=365,EDATE(E344,10),EDATE(K344,-2)),""),"")</f>
        <v>46447</v>
      </c>
      <c r="P344" s="23" t="s">
        <v>25</v>
      </c>
      <c r="Q344" s="23" t="s">
        <v>24</v>
      </c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/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/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/>
      <c r="BP344" s="23"/>
      <c r="BQ344" s="23"/>
      <c r="BR344" s="23"/>
      <c r="BS344" s="23"/>
      <c r="BT344" s="23"/>
      <c r="BU344" s="23"/>
      <c r="BV344" s="23"/>
      <c r="BW344" s="23"/>
    </row>
    <row r="345" spans="1:75" ht="14.25" customHeight="1" thickBot="1" x14ac:dyDescent="0.2">
      <c r="A345" s="74"/>
      <c r="B345" s="119"/>
      <c r="C345" s="109"/>
      <c r="D345" s="111"/>
      <c r="E345" s="96"/>
      <c r="F345" s="94"/>
      <c r="G345" s="113"/>
      <c r="H345" s="115"/>
      <c r="I345" s="99"/>
      <c r="J345" s="98"/>
      <c r="K345" s="100"/>
      <c r="L345" s="102"/>
      <c r="M345" s="104"/>
      <c r="N345" s="105"/>
      <c r="O345" s="107"/>
      <c r="P345" s="72" t="s">
        <v>702</v>
      </c>
      <c r="Q345" s="72" t="s">
        <v>780</v>
      </c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72"/>
      <c r="AP345" s="72"/>
      <c r="AQ345" s="72"/>
      <c r="AR345" s="72"/>
      <c r="AS345" s="72"/>
      <c r="AT345" s="72"/>
      <c r="AU345" s="72"/>
      <c r="AV345" s="72"/>
      <c r="AW345" s="72"/>
      <c r="AX345" s="72"/>
      <c r="AY345" s="72"/>
      <c r="AZ345" s="72"/>
      <c r="BA345" s="72"/>
      <c r="BB345" s="72"/>
      <c r="BC345" s="72"/>
      <c r="BD345" s="72"/>
      <c r="BE345" s="72"/>
      <c r="BF345" s="72"/>
      <c r="BG345" s="72"/>
      <c r="BH345" s="72"/>
      <c r="BI345" s="72"/>
      <c r="BJ345" s="72"/>
      <c r="BK345" s="72"/>
      <c r="BL345" s="72"/>
      <c r="BM345" s="72"/>
      <c r="BN345" s="72"/>
      <c r="BO345" s="72"/>
      <c r="BP345" s="72"/>
      <c r="BQ345" s="72"/>
      <c r="BR345" s="72"/>
      <c r="BS345" s="72"/>
      <c r="BT345" s="72"/>
      <c r="BU345" s="72"/>
      <c r="BV345" s="72"/>
      <c r="BW345" s="72"/>
    </row>
    <row r="346" spans="1:75" ht="14.25" customHeight="1" x14ac:dyDescent="0.15">
      <c r="A346" s="74"/>
      <c r="B346" s="118" t="s">
        <v>75</v>
      </c>
      <c r="C346" s="108">
        <v>44410</v>
      </c>
      <c r="D346" s="110"/>
      <c r="E346" s="95">
        <f ca="1">IF(DATEDIF(C346,M$2,"m")&lt;1,"",IF(C346=0,"",IF(EDATE(C346,12)&lt;IF($D346&gt;0,$D346-1,M$2),EDATE(C346,DATEDIF(C346,IF($D346&gt;0,$D346-1,M$2+1),"y")*12),EDATE(C346,DATEDIF(C346,IF($D346&gt;0,$D346-1,M$2+1),"m")))))</f>
        <v>45871</v>
      </c>
      <c r="F346" s="93">
        <f ca="1">IF(E346="",0,IF(EDATE(C346,12)&lt;=E346,15+IF((YEAR(E346)-YEAR($C346))&gt;20,10,INT((YEAR(E346)-YEAR($C346)-1)/2)),0))</f>
        <v>16</v>
      </c>
      <c r="G346" s="112">
        <f ca="1">IF(E346="",0,IF(E346&gt;=EDATE(C346,12),IF(E346&lt;EDATE(C346,24),IF(C346&lt;SET!$J$20,0,MIN(DATEDIF(C346,E346,"m"),11)),0),IF(D346&gt;C346,IF(E346&lt;=EDATE(C346,12),MIN(DATEDIF(C346,D346+1,"m"),11),0),MIN(DATEDIF(C346,E346,"m"),11))))</f>
        <v>0</v>
      </c>
      <c r="H346" s="114">
        <v>2.5</v>
      </c>
      <c r="I346" s="99">
        <f>COUNTIF(P346:BW346,SET!$C$15)*SET!$C$16+COUNTIF(P346:BW346,SET!$D$15)*SET!$D$16+COUNTIF(P346:BW346,SET!E$15)*SET!$E$16+COUNTIF(P346:BW346,SET!$F$15)*SET!$F$16+COUNTIF(P346:BW346,SET!$G$15)*SET!$G$16+COUNTIF(P346:BW346,SET!$H$15)*SET!$H$16+COUNTIF(P346:BW346,SET!$I$15)*SET!$I$16+COUNTIF(P346:BW346,)*SET!$K$16+COUNTIF(P346:BW346,SET!$M$15)*SET!$M$16</f>
        <v>15.5</v>
      </c>
      <c r="J346" s="97">
        <f ca="1">F346+G346+H346-I346</f>
        <v>3</v>
      </c>
      <c r="K346" s="100">
        <f ca="1">IF(E346="","",IF(AND(D346&gt;C346,EDATE(IF(EDATE(C346,12)&lt;D346,C346,E346),12)&gt;D346),"퇴직정산",IF((E346-C346)&gt;=365,EDATE(E346,12),EDATE(C346,24))))</f>
        <v>46236</v>
      </c>
      <c r="L346" s="101">
        <f ca="1">IF(K346="퇴직정산",J346,IF((M$2-C346)&lt;365,"미확정",IF(M346="유예","유예",J346-M346)))</f>
        <v>3</v>
      </c>
      <c r="M346" s="103">
        <f ca="1">IF(C346=0,0,IF(K346="퇴직정산",0,IF(J346&lt;=0,0,IF(EDATE(C346,3)&gt;M$2,"유예",IF(SET!$J$3="없음",0,IF(SET!$J$3="전부",IF(E346&gt;=DATE(YEAR(SET!$I$11),MONTH(SET!$J$11),DAY(SET!$L$11)),MAX(0,F346-IF(I346&lt;(G346+H346),0,(I346-(G346+H346)))),0),IF(E346&gt;=DATE(YEAR(SET!$I$11),MONTH(SET!$J$11),DAY(SET!$L$11)),MAX(0,MIN(F346,SET!$L$3)-IF(I346&lt;(G346+H346),0,(I346-(G346+H346)))),0)))))))</f>
        <v>0</v>
      </c>
      <c r="N346" s="105" t="str">
        <f ca="1">IF(D346=0,IF(M346&gt;0,IF((E346-C346)&gt;=365,EDATE(E346,6),EDATE(K346,-6)),""),"")</f>
        <v/>
      </c>
      <c r="O346" s="106" t="str">
        <f ca="1">IF(D346=0,IF(M346&gt;0,IF((E346-C346)&gt;=365,EDATE(E346,10),EDATE(K346,-2)),""),"")</f>
        <v/>
      </c>
      <c r="P346" s="23" t="s">
        <v>24</v>
      </c>
      <c r="Q346" s="23" t="s">
        <v>25</v>
      </c>
      <c r="R346" s="23" t="s">
        <v>25</v>
      </c>
      <c r="S346" s="23" t="s">
        <v>25</v>
      </c>
      <c r="T346" s="23" t="s">
        <v>25</v>
      </c>
      <c r="U346" s="23" t="s">
        <v>24</v>
      </c>
      <c r="V346" s="23" t="s">
        <v>24</v>
      </c>
      <c r="W346" s="23" t="s">
        <v>25</v>
      </c>
      <c r="X346" s="23" t="s">
        <v>25</v>
      </c>
      <c r="Y346" s="23" t="s">
        <v>25</v>
      </c>
      <c r="Z346" s="23" t="s">
        <v>25</v>
      </c>
      <c r="AA346" s="23" t="s">
        <v>24</v>
      </c>
      <c r="AB346" s="23" t="s">
        <v>25</v>
      </c>
      <c r="AC346" s="23" t="s">
        <v>25</v>
      </c>
      <c r="AD346" s="23" t="s">
        <v>25</v>
      </c>
      <c r="AE346" s="23" t="s">
        <v>25</v>
      </c>
      <c r="AF346" s="23" t="s">
        <v>24</v>
      </c>
      <c r="AG346" s="23" t="s">
        <v>24</v>
      </c>
      <c r="AH346" s="23" t="s">
        <v>25</v>
      </c>
      <c r="AI346" s="23" t="s">
        <v>24</v>
      </c>
      <c r="AJ346" s="23" t="s">
        <v>25</v>
      </c>
      <c r="AK346" s="23" t="s">
        <v>25</v>
      </c>
      <c r="AL346" s="23" t="s">
        <v>25</v>
      </c>
      <c r="AM346" s="23" t="s">
        <v>25</v>
      </c>
      <c r="AN346" s="23"/>
      <c r="AO346" s="23"/>
      <c r="AP346" s="23"/>
      <c r="AQ346" s="23"/>
      <c r="AR346" s="23"/>
      <c r="AS346" s="23"/>
      <c r="AT346" s="23"/>
      <c r="AU346" s="23"/>
      <c r="AV346" s="23"/>
      <c r="AW346" s="23"/>
      <c r="AX346" s="23"/>
      <c r="AY346" s="23"/>
      <c r="AZ346" s="23"/>
      <c r="BA346" s="23"/>
      <c r="BB346" s="23"/>
      <c r="BC346" s="23"/>
      <c r="BD346" s="23"/>
      <c r="BE346" s="23"/>
      <c r="BF346" s="23"/>
      <c r="BG346" s="23"/>
      <c r="BH346" s="23"/>
      <c r="BI346" s="23"/>
      <c r="BJ346" s="23"/>
      <c r="BK346" s="23"/>
      <c r="BL346" s="23"/>
      <c r="BM346" s="23"/>
      <c r="BN346" s="23"/>
      <c r="BO346" s="23"/>
      <c r="BP346" s="23"/>
      <c r="BQ346" s="23"/>
      <c r="BR346" s="23"/>
      <c r="BS346" s="23"/>
      <c r="BT346" s="23"/>
      <c r="BU346" s="23"/>
      <c r="BV346" s="23"/>
      <c r="BW346" s="23"/>
    </row>
    <row r="347" spans="1:75" ht="14.25" customHeight="1" thickBot="1" x14ac:dyDescent="0.2">
      <c r="A347" s="74"/>
      <c r="B347" s="119"/>
      <c r="C347" s="109"/>
      <c r="D347" s="111"/>
      <c r="E347" s="96"/>
      <c r="F347" s="94"/>
      <c r="G347" s="113"/>
      <c r="H347" s="115"/>
      <c r="I347" s="99"/>
      <c r="J347" s="98"/>
      <c r="K347" s="100"/>
      <c r="L347" s="102"/>
      <c r="M347" s="104"/>
      <c r="N347" s="105"/>
      <c r="O347" s="107"/>
      <c r="P347" s="72">
        <v>45841</v>
      </c>
      <c r="Q347" s="72">
        <v>45848</v>
      </c>
      <c r="R347" s="72">
        <v>45856</v>
      </c>
      <c r="S347" s="72">
        <v>45861</v>
      </c>
      <c r="T347" s="72">
        <v>45874</v>
      </c>
      <c r="U347" s="72">
        <v>45883</v>
      </c>
      <c r="V347" s="72">
        <v>45925</v>
      </c>
      <c r="W347" s="72">
        <v>45947</v>
      </c>
      <c r="X347" s="72">
        <v>45960</v>
      </c>
      <c r="Y347" s="72">
        <v>45967</v>
      </c>
      <c r="Z347" s="72">
        <v>45971</v>
      </c>
      <c r="AA347" s="72" t="s">
        <v>572</v>
      </c>
      <c r="AB347" s="72" t="s">
        <v>577</v>
      </c>
      <c r="AC347" s="72" t="s">
        <v>578</v>
      </c>
      <c r="AD347" s="72" t="s">
        <v>643</v>
      </c>
      <c r="AE347" s="72" t="s">
        <v>638</v>
      </c>
      <c r="AF347" s="72" t="s">
        <v>647</v>
      </c>
      <c r="AG347" s="72" t="s">
        <v>704</v>
      </c>
      <c r="AH347" s="72" t="s">
        <v>684</v>
      </c>
      <c r="AI347" s="72" t="s">
        <v>687</v>
      </c>
      <c r="AJ347" s="72" t="s">
        <v>689</v>
      </c>
      <c r="AK347" s="72" t="s">
        <v>789</v>
      </c>
      <c r="AL347" s="72" t="s">
        <v>783</v>
      </c>
      <c r="AM347" s="72" t="s">
        <v>768</v>
      </c>
      <c r="AN347" s="72"/>
      <c r="AO347" s="72"/>
      <c r="AP347" s="72"/>
      <c r="AQ347" s="72"/>
      <c r="AR347" s="72"/>
      <c r="AS347" s="72"/>
      <c r="AT347" s="72"/>
      <c r="AU347" s="72"/>
      <c r="AV347" s="72"/>
      <c r="AW347" s="72"/>
      <c r="AX347" s="72"/>
      <c r="AY347" s="72"/>
      <c r="AZ347" s="72"/>
      <c r="BA347" s="72"/>
      <c r="BB347" s="72"/>
      <c r="BC347" s="72"/>
      <c r="BD347" s="72"/>
      <c r="BE347" s="72"/>
      <c r="BF347" s="72"/>
      <c r="BG347" s="72"/>
      <c r="BH347" s="72"/>
      <c r="BI347" s="72"/>
      <c r="BJ347" s="72"/>
      <c r="BK347" s="72"/>
      <c r="BL347" s="72"/>
      <c r="BM347" s="72"/>
      <c r="BN347" s="72"/>
      <c r="BO347" s="72"/>
      <c r="BP347" s="72"/>
      <c r="BQ347" s="72"/>
      <c r="BR347" s="72"/>
      <c r="BS347" s="72"/>
      <c r="BT347" s="72"/>
      <c r="BU347" s="72"/>
      <c r="BV347" s="72"/>
      <c r="BW347" s="72"/>
    </row>
    <row r="348" spans="1:75" ht="14.25" customHeight="1" x14ac:dyDescent="0.15">
      <c r="A348" s="74"/>
      <c r="B348" s="118" t="s">
        <v>98</v>
      </c>
      <c r="C348" s="108">
        <v>44571</v>
      </c>
      <c r="D348" s="110"/>
      <c r="E348" s="95">
        <f ca="1">IF(DATEDIF(C348,M$2,"m")&lt;1,"",IF(C348=0,"",IF(EDATE(C348,12)&lt;IF($D348&gt;0,$D348-1,M$2),EDATE(C348,DATEDIF(C348,IF($D348&gt;0,$D348-1,M$2+1),"y")*12),EDATE(C348,DATEDIF(C348,IF($D348&gt;0,$D348-1,M$2+1),"m")))))</f>
        <v>46032</v>
      </c>
      <c r="F348" s="93">
        <f ca="1">IF(E348="",0,IF(EDATE(C348,12)&lt;=E348,15+IF((YEAR(E348)-YEAR($C348))&gt;20,10,INT((YEAR(E348)-YEAR($C348)-1)/2)),0))</f>
        <v>16</v>
      </c>
      <c r="G348" s="112">
        <f ca="1">IF(E348="",0,IF(E348&gt;=EDATE(C348,12),IF(E348&lt;EDATE(C348,24),IF(C348&lt;SET!$J$20,0,MIN(DATEDIF(C348,E348,"m"),11)),0),IF(D348&gt;C348,IF(E348&lt;=EDATE(C348,12),MIN(DATEDIF(C348,D348+1,"m"),11),0),MIN(DATEDIF(C348,E348,"m"),11))))</f>
        <v>0</v>
      </c>
      <c r="H348" s="114">
        <v>2.5</v>
      </c>
      <c r="I348" s="99">
        <f>COUNTIF(P348:BW348,SET!$C$15)*SET!$C$16+COUNTIF(P348:BW348,SET!$D$15)*SET!$D$16+COUNTIF(P348:BW348,SET!E$15)*SET!$E$16+COUNTIF(P348:BW348,SET!$F$15)*SET!$F$16+COUNTIF(P348:BW348,SET!$G$15)*SET!$G$16+COUNTIF(P348:BW348,SET!$H$15)*SET!$H$16+COUNTIF(P348:BW348,SET!$I$15)*SET!$I$16+COUNTIF(P348:BW348,)*SET!$K$16+COUNTIF(P348:BW348,SET!$M$15)*SET!$M$16</f>
        <v>8</v>
      </c>
      <c r="J348" s="97">
        <f ca="1">F348+G348+H348-I348</f>
        <v>10.5</v>
      </c>
      <c r="K348" s="100">
        <f ca="1">IF(E348="","",IF(AND(D348&gt;C348,EDATE(IF(EDATE(C348,12)&lt;D348,C348,E348),12)&gt;D348),"퇴직정산",IF((E348-C348)&gt;=365,EDATE(E348,12),EDATE(C348,24))))</f>
        <v>46397</v>
      </c>
      <c r="L348" s="101">
        <f ca="1">IF(K348="퇴직정산",J348,IF((M$2-C348)&lt;365,"미확정",IF(M348="유예","유예",J348-M348)))</f>
        <v>9</v>
      </c>
      <c r="M348" s="103">
        <f ca="1">IF(C348=0,0,IF(K348="퇴직정산",0,IF(J348&lt;=0,0,IF(EDATE(C348,3)&gt;M$2,"유예",IF(SET!$J$3="없음",0,IF(SET!$J$3="전부",IF(E348&gt;=DATE(YEAR(SET!$I$11),MONTH(SET!$J$11),DAY(SET!$L$11)),MAX(0,F348-IF(I348&lt;(G348+H348),0,(I348-(G348+H348)))),0),IF(E348&gt;=DATE(YEAR(SET!$I$11),MONTH(SET!$J$11),DAY(SET!$L$11)),MAX(0,MIN(F348,SET!$L$3)-IF(I348&lt;(G348+H348),0,(I348-(G348+H348)))),0)))))))</f>
        <v>1.5</v>
      </c>
      <c r="N348" s="105">
        <f ca="1">IF(D348=0,IF(M348&gt;0,IF((E348-C348)&gt;=365,EDATE(E348,6),EDATE(K348,-6)),""),"")</f>
        <v>46213</v>
      </c>
      <c r="O348" s="106">
        <f ca="1">IF(D348=0,IF(M348&gt;0,IF((E348-C348)&gt;=365,EDATE(E348,10),EDATE(K348,-2)),""),"")</f>
        <v>46336</v>
      </c>
      <c r="P348" s="23" t="s">
        <v>25</v>
      </c>
      <c r="Q348" s="23" t="s">
        <v>24</v>
      </c>
      <c r="R348" s="23" t="s">
        <v>24</v>
      </c>
      <c r="S348" s="23" t="s">
        <v>25</v>
      </c>
      <c r="T348" s="23" t="s">
        <v>25</v>
      </c>
      <c r="U348" s="23" t="s">
        <v>24</v>
      </c>
      <c r="V348" s="23" t="s">
        <v>25</v>
      </c>
      <c r="W348" s="23" t="s">
        <v>24</v>
      </c>
      <c r="X348" s="23" t="s">
        <v>24</v>
      </c>
      <c r="Y348" s="23" t="s">
        <v>24</v>
      </c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  <c r="AL348" s="23"/>
      <c r="AM348" s="23"/>
      <c r="AN348" s="23"/>
      <c r="AO348" s="23"/>
      <c r="AP348" s="23"/>
      <c r="AQ348" s="23"/>
      <c r="AR348" s="23"/>
      <c r="AS348" s="23"/>
      <c r="AT348" s="23"/>
      <c r="AU348" s="23"/>
      <c r="AV348" s="23"/>
      <c r="AW348" s="23"/>
      <c r="AX348" s="23"/>
      <c r="AY348" s="23"/>
      <c r="AZ348" s="23"/>
      <c r="BA348" s="23"/>
      <c r="BB348" s="23"/>
      <c r="BC348" s="23"/>
      <c r="BD348" s="23"/>
      <c r="BE348" s="23"/>
      <c r="BF348" s="23"/>
      <c r="BG348" s="23"/>
      <c r="BH348" s="23"/>
      <c r="BI348" s="23"/>
      <c r="BJ348" s="23"/>
      <c r="BK348" s="23"/>
      <c r="BL348" s="23"/>
      <c r="BM348" s="23"/>
      <c r="BN348" s="23"/>
      <c r="BO348" s="23"/>
      <c r="BP348" s="23"/>
      <c r="BQ348" s="23"/>
      <c r="BR348" s="23"/>
      <c r="BS348" s="23"/>
      <c r="BT348" s="23"/>
      <c r="BU348" s="23"/>
      <c r="BV348" s="23"/>
      <c r="BW348" s="23"/>
    </row>
    <row r="349" spans="1:75" ht="14.25" customHeight="1" thickBot="1" x14ac:dyDescent="0.2">
      <c r="A349" s="74"/>
      <c r="B349" s="119"/>
      <c r="C349" s="109"/>
      <c r="D349" s="111"/>
      <c r="E349" s="96"/>
      <c r="F349" s="94"/>
      <c r="G349" s="113"/>
      <c r="H349" s="115"/>
      <c r="I349" s="99"/>
      <c r="J349" s="98"/>
      <c r="K349" s="100"/>
      <c r="L349" s="102"/>
      <c r="M349" s="104"/>
      <c r="N349" s="105"/>
      <c r="O349" s="107"/>
      <c r="P349" s="72" t="s">
        <v>571</v>
      </c>
      <c r="Q349" s="72" t="s">
        <v>581</v>
      </c>
      <c r="R349" s="72" t="s">
        <v>575</v>
      </c>
      <c r="S349" s="72" t="s">
        <v>635</v>
      </c>
      <c r="T349" s="72" t="s">
        <v>671</v>
      </c>
      <c r="U349" s="72" t="s">
        <v>688</v>
      </c>
      <c r="V349" s="72" t="s">
        <v>778</v>
      </c>
      <c r="W349" s="72" t="s">
        <v>784</v>
      </c>
      <c r="X349" s="72" t="s">
        <v>777</v>
      </c>
      <c r="Y349" s="72" t="s">
        <v>787</v>
      </c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72"/>
      <c r="AP349" s="72"/>
      <c r="AQ349" s="72"/>
      <c r="AR349" s="72"/>
      <c r="AS349" s="72"/>
      <c r="AT349" s="72"/>
      <c r="AU349" s="72"/>
      <c r="AV349" s="72"/>
      <c r="AW349" s="72"/>
      <c r="AX349" s="72"/>
      <c r="AY349" s="72"/>
      <c r="AZ349" s="72"/>
      <c r="BA349" s="72"/>
      <c r="BB349" s="72"/>
      <c r="BC349" s="72"/>
      <c r="BD349" s="72"/>
      <c r="BE349" s="72"/>
      <c r="BF349" s="72"/>
      <c r="BG349" s="72"/>
      <c r="BH349" s="72"/>
      <c r="BI349" s="72"/>
      <c r="BJ349" s="72"/>
      <c r="BK349" s="72"/>
      <c r="BL349" s="72"/>
      <c r="BM349" s="72"/>
      <c r="BN349" s="72"/>
      <c r="BO349" s="72"/>
      <c r="BP349" s="72"/>
      <c r="BQ349" s="72"/>
      <c r="BR349" s="72"/>
      <c r="BS349" s="72"/>
      <c r="BT349" s="72"/>
      <c r="BU349" s="72"/>
      <c r="BV349" s="72"/>
      <c r="BW349" s="72"/>
    </row>
    <row r="350" spans="1:75" ht="14.25" customHeight="1" x14ac:dyDescent="0.15">
      <c r="A350" s="76"/>
      <c r="B350" s="118" t="s">
        <v>100</v>
      </c>
      <c r="C350" s="108">
        <v>44896</v>
      </c>
      <c r="D350" s="110"/>
      <c r="E350" s="95">
        <f ca="1">IF(DATEDIF(C350,M$2,"m")&lt;1,"",IF(C350=0,"",IF(EDATE(C350,12)&lt;IF($D350&gt;0,$D350-1,M$2),EDATE(C350,DATEDIF(C350,IF($D350&gt;0,$D350-1,M$2+1),"y")*12),EDATE(C350,DATEDIF(C350,IF($D350&gt;0,$D350-1,M$2+1),"m")))))</f>
        <v>45992</v>
      </c>
      <c r="F350" s="93">
        <f ca="1">IF(E350="",0,IF(EDATE(C350,12)&lt;=E350,15+IF((YEAR(E350)-YEAR($C350))&gt;20,10,INT((YEAR(E350)-YEAR($C350)-1)/2)),0))</f>
        <v>16</v>
      </c>
      <c r="G350" s="112">
        <f ca="1">IF(E350="",0,IF(E350&gt;=EDATE(C350,12),IF(E350&lt;EDATE(C350,24),IF(C350&lt;SET!$J$20,0,MIN(DATEDIF(C350,E350,"m"),11)),0),IF(D350&gt;C350,IF(E350&lt;=EDATE(C350,12),MIN(DATEDIF(C350,D350+1,"m"),11),0),MIN(DATEDIF(C350,E350,"m"),11))))</f>
        <v>0</v>
      </c>
      <c r="H350" s="114">
        <v>0</v>
      </c>
      <c r="I350" s="99">
        <f>COUNTIF(P350:BW350,SET!$C$15)*SET!$C$16+COUNTIF(P350:BW350,SET!$D$15)*SET!$D$16+COUNTIF(P350:BW350,SET!E$15)*SET!$E$16+COUNTIF(P350:BW350,SET!$F$15)*SET!$F$16+COUNTIF(P350:BW350,SET!$G$15)*SET!$G$16+COUNTIF(P350:BW350,SET!$H$15)*SET!$H$16+COUNTIF(P350:BW350,SET!$I$15)*SET!$I$16+COUNTIF(P350:BW350,)*SET!$K$16+COUNTIF(P350:BW350,SET!$M$15)*SET!$M$16</f>
        <v>0.5</v>
      </c>
      <c r="J350" s="97">
        <f ca="1">F350+G350+H350-I350</f>
        <v>15.5</v>
      </c>
      <c r="K350" s="100">
        <f ca="1">IF(E350="","",IF(AND(D350&gt;C350,EDATE(IF(EDATE(C350,12)&lt;D350,C350,E350),12)&gt;D350),"퇴직정산",IF((E350-C350)&gt;=365,EDATE(E350,12),EDATE(C350,24))))</f>
        <v>46357</v>
      </c>
      <c r="L350" s="101">
        <f ca="1">IF(K350="퇴직정산",J350,IF((M$2-C350)&lt;365,"미확정",IF(M350="유예","유예",J350-M350)))</f>
        <v>9</v>
      </c>
      <c r="M350" s="103">
        <f ca="1">IF(C350=0,0,IF(K350="퇴직정산",0,IF(J350&lt;=0,0,IF(EDATE(C350,3)&gt;M$2,"유예",IF(SET!$J$3="없음",0,IF(SET!$J$3="전부",IF(E350&gt;=DATE(YEAR(SET!$I$11),MONTH(SET!$J$11),DAY(SET!$L$11)),MAX(0,F350-IF(I350&lt;(G350+H350),0,(I350-(G350+H350)))),0),IF(E350&gt;=DATE(YEAR(SET!$I$11),MONTH(SET!$J$11),DAY(SET!$L$11)),MAX(0,MIN(F350,SET!$L$3)-IF(I350&lt;(G350+H350),0,(I350-(G350+H350)))),0)))))))</f>
        <v>6.5</v>
      </c>
      <c r="N350" s="105">
        <f ca="1">IF(D350=0,IF(M350&gt;0,IF((E350-C350)&gt;=365,EDATE(E350,6),EDATE(K350,-6)),""),"")</f>
        <v>46174</v>
      </c>
      <c r="O350" s="106">
        <f ca="1">IF(D350=0,IF(M350&gt;0,IF((E350-C350)&gt;=365,EDATE(E350,10),EDATE(K350,-2)),""),"")</f>
        <v>46296</v>
      </c>
      <c r="P350" s="23" t="s">
        <v>25</v>
      </c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  <c r="AL350" s="23"/>
      <c r="AM350" s="23"/>
      <c r="AN350" s="23"/>
      <c r="AO350" s="23"/>
      <c r="AP350" s="23"/>
      <c r="AQ350" s="23"/>
      <c r="AR350" s="23"/>
      <c r="AS350" s="23"/>
      <c r="AT350" s="23"/>
      <c r="AU350" s="23"/>
      <c r="AV350" s="23"/>
      <c r="AW350" s="23"/>
      <c r="AX350" s="23"/>
      <c r="AY350" s="23"/>
      <c r="AZ350" s="23"/>
      <c r="BA350" s="23"/>
      <c r="BB350" s="23"/>
      <c r="BC350" s="23"/>
      <c r="BD350" s="23"/>
      <c r="BE350" s="23"/>
      <c r="BF350" s="23"/>
      <c r="BG350" s="23"/>
      <c r="BH350" s="23"/>
      <c r="BI350" s="23"/>
      <c r="BJ350" s="23"/>
      <c r="BK350" s="23"/>
      <c r="BL350" s="23"/>
      <c r="BM350" s="23"/>
      <c r="BN350" s="23"/>
      <c r="BO350" s="23"/>
      <c r="BP350" s="23"/>
      <c r="BQ350" s="23"/>
      <c r="BR350" s="23"/>
      <c r="BS350" s="23"/>
      <c r="BT350" s="23"/>
      <c r="BU350" s="23"/>
      <c r="BV350" s="23"/>
      <c r="BW350" s="23"/>
    </row>
    <row r="351" spans="1:75" ht="14.25" customHeight="1" thickBot="1" x14ac:dyDescent="0.2">
      <c r="A351" s="74"/>
      <c r="B351" s="119"/>
      <c r="C351" s="109"/>
      <c r="D351" s="111"/>
      <c r="E351" s="96"/>
      <c r="F351" s="94"/>
      <c r="G351" s="113"/>
      <c r="H351" s="115"/>
      <c r="I351" s="99"/>
      <c r="J351" s="98"/>
      <c r="K351" s="100"/>
      <c r="L351" s="102"/>
      <c r="M351" s="104"/>
      <c r="N351" s="105"/>
      <c r="O351" s="107"/>
      <c r="P351" s="72" t="s">
        <v>779</v>
      </c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72"/>
      <c r="AP351" s="72"/>
      <c r="AQ351" s="72"/>
      <c r="AR351" s="72"/>
      <c r="AS351" s="72"/>
      <c r="AT351" s="72"/>
      <c r="AU351" s="72"/>
      <c r="AV351" s="72"/>
      <c r="AW351" s="72"/>
      <c r="AX351" s="72"/>
      <c r="AY351" s="72"/>
      <c r="AZ351" s="72"/>
      <c r="BA351" s="72"/>
      <c r="BB351" s="72"/>
      <c r="BC351" s="72"/>
      <c r="BD351" s="72"/>
      <c r="BE351" s="72"/>
      <c r="BF351" s="72"/>
      <c r="BG351" s="72"/>
      <c r="BH351" s="72"/>
      <c r="BI351" s="72"/>
      <c r="BJ351" s="72"/>
      <c r="BK351" s="72"/>
      <c r="BL351" s="72"/>
      <c r="BM351" s="72"/>
      <c r="BN351" s="72"/>
      <c r="BO351" s="72"/>
      <c r="BP351" s="72"/>
      <c r="BQ351" s="72"/>
      <c r="BR351" s="72"/>
      <c r="BS351" s="72"/>
      <c r="BT351" s="72"/>
      <c r="BU351" s="72"/>
      <c r="BV351" s="72"/>
      <c r="BW351" s="72"/>
    </row>
    <row r="352" spans="1:75" ht="14.25" customHeight="1" x14ac:dyDescent="0.15">
      <c r="A352" s="76"/>
      <c r="B352" s="118" t="s">
        <v>130</v>
      </c>
      <c r="C352" s="108">
        <v>45369</v>
      </c>
      <c r="D352" s="110"/>
      <c r="E352" s="95">
        <f ca="1">IF(DATEDIF(C352,M$2,"m")&lt;1,"",IF(C352=0,"",IF(EDATE(C352,12)&lt;IF($D352&gt;0,$D352-1,M$2),EDATE(C352,DATEDIF(C352,IF($D352&gt;0,$D352-1,M$2+1),"y")*12),EDATE(C352,DATEDIF(C352,IF($D352&gt;0,$D352-1,M$2+1),"m")))))</f>
        <v>46099</v>
      </c>
      <c r="F352" s="93">
        <f ca="1">IF(E352="",0,IF(EDATE(C352,12)&lt;=E352,15+IF((YEAR(E352)-YEAR($C352))&gt;20,10,INT((YEAR(E352)-YEAR($C352)-1)/2)),0))</f>
        <v>15</v>
      </c>
      <c r="G352" s="112">
        <f ca="1">IF(E352="",0,IF(E352&gt;=EDATE(C352,12),IF(E352&lt;EDATE(C352,24),IF(C352&lt;SET!$J$20,0,MIN(DATEDIF(C352,E352,"m"),11)),0),IF(D352&gt;C352,IF(E352&lt;=EDATE(C352,12),MIN(DATEDIF(C352,D352+1,"m"),11),0),MIN(DATEDIF(C352,E352,"m"),11))))</f>
        <v>0</v>
      </c>
      <c r="H352" s="114">
        <v>1</v>
      </c>
      <c r="I352" s="99">
        <f>COUNTIF(P352:BW352,SET!$C$15)*SET!$C$16+COUNTIF(P352:BW352,SET!$D$15)*SET!$D$16+COUNTIF(P352:BW352,SET!E$15)*SET!$E$16+COUNTIF(P352:BW352,SET!$F$15)*SET!$F$16+COUNTIF(P352:BW352,SET!$G$15)*SET!$G$16+COUNTIF(P352:BW352,SET!$H$15)*SET!$H$16+COUNTIF(P352:BW352,SET!$I$15)*SET!$I$16+COUNTIF(P352:BW352,)*SET!$K$16+COUNTIF(P352:BW352,SET!$M$15)*SET!$M$16</f>
        <v>1</v>
      </c>
      <c r="J352" s="97">
        <f ca="1">F352+G352+H352-I352</f>
        <v>15</v>
      </c>
      <c r="K352" s="100">
        <f ca="1">IF(E352="","",IF(AND(D352&gt;C352,EDATE(IF(EDATE(C352,12)&lt;D352,C352,E352),12)&gt;D352),"퇴직정산",IF((E352-C352)&gt;=365,EDATE(E352,12),EDATE(C352,24))))</f>
        <v>46464</v>
      </c>
      <c r="L352" s="101">
        <f ca="1">IF(K352="퇴직정산",J352,IF((M$2-C352)&lt;365,"미확정",IF(M352="유예","유예",J352-M352)))</f>
        <v>8</v>
      </c>
      <c r="M352" s="103">
        <f ca="1">IF(C352=0,0,IF(K352="퇴직정산",0,IF(J352&lt;=0,0,IF(EDATE(C352,3)&gt;M$2,"유예",IF(SET!$J$3="없음",0,IF(SET!$J$3="전부",IF(E352&gt;=DATE(YEAR(SET!$I$11),MONTH(SET!$J$11),DAY(SET!$L$11)),MAX(0,F352-IF(I352&lt;(G352+H352),0,(I352-(G352+H352)))),0),IF(E352&gt;=DATE(YEAR(SET!$I$11),MONTH(SET!$J$11),DAY(SET!$L$11)),MAX(0,MIN(F352,SET!$L$3)-IF(I352&lt;(G352+H352),0,(I352-(G352+H352)))),0)))))))</f>
        <v>7</v>
      </c>
      <c r="N352" s="105">
        <f ca="1">IF(D352=0,IF(M352&gt;0,IF((E352-C352)&gt;=365,EDATE(E352,6),EDATE(K352,-6)),""),"")</f>
        <v>46283</v>
      </c>
      <c r="O352" s="106">
        <f ca="1">IF(D352=0,IF(M352&gt;0,IF((E352-C352)&gt;=365,EDATE(E352,10),EDATE(K352,-2)),""),"")</f>
        <v>46405</v>
      </c>
      <c r="P352" s="23" t="s">
        <v>24</v>
      </c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  <c r="AN352" s="23"/>
      <c r="AO352" s="23"/>
      <c r="AP352" s="23"/>
      <c r="AQ352" s="23"/>
      <c r="AR352" s="23"/>
      <c r="AS352" s="23"/>
      <c r="AT352" s="23"/>
      <c r="AU352" s="23"/>
      <c r="AV352" s="23"/>
      <c r="AW352" s="23"/>
      <c r="AX352" s="23"/>
      <c r="AY352" s="23"/>
      <c r="AZ352" s="23"/>
      <c r="BA352" s="23"/>
      <c r="BB352" s="23"/>
      <c r="BC352" s="23"/>
      <c r="BD352" s="23"/>
      <c r="BE352" s="23"/>
      <c r="BF352" s="23"/>
      <c r="BG352" s="23"/>
      <c r="BH352" s="23"/>
      <c r="BI352" s="23"/>
      <c r="BJ352" s="23"/>
      <c r="BK352" s="23"/>
      <c r="BL352" s="23"/>
      <c r="BM352" s="23"/>
      <c r="BN352" s="23"/>
      <c r="BO352" s="23"/>
      <c r="BP352" s="23"/>
      <c r="BQ352" s="23"/>
      <c r="BR352" s="23"/>
      <c r="BS352" s="23"/>
      <c r="BT352" s="23"/>
      <c r="BU352" s="23"/>
      <c r="BV352" s="23"/>
      <c r="BW352" s="23"/>
    </row>
    <row r="353" spans="1:75" ht="14.25" customHeight="1" thickBot="1" x14ac:dyDescent="0.2">
      <c r="A353" s="74"/>
      <c r="B353" s="119"/>
      <c r="C353" s="109"/>
      <c r="D353" s="111"/>
      <c r="E353" s="96"/>
      <c r="F353" s="94"/>
      <c r="G353" s="113"/>
      <c r="H353" s="115"/>
      <c r="I353" s="99"/>
      <c r="J353" s="98"/>
      <c r="K353" s="100"/>
      <c r="L353" s="102"/>
      <c r="M353" s="104"/>
      <c r="N353" s="105"/>
      <c r="O353" s="107"/>
      <c r="P353" s="72" t="s">
        <v>683</v>
      </c>
      <c r="Q353" s="72"/>
      <c r="R353" s="72"/>
      <c r="S353" s="72"/>
      <c r="T353" s="72"/>
      <c r="U353" s="72"/>
      <c r="V353" s="72"/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72"/>
      <c r="AP353" s="72"/>
      <c r="AQ353" s="72"/>
      <c r="AR353" s="72"/>
      <c r="AS353" s="72"/>
      <c r="AT353" s="72"/>
      <c r="AU353" s="72"/>
      <c r="AV353" s="72"/>
      <c r="AW353" s="72"/>
      <c r="AX353" s="72"/>
      <c r="AY353" s="72"/>
      <c r="AZ353" s="72"/>
      <c r="BA353" s="72"/>
      <c r="BB353" s="72"/>
      <c r="BC353" s="72"/>
      <c r="BD353" s="72"/>
      <c r="BE353" s="72"/>
      <c r="BF353" s="72"/>
      <c r="BG353" s="72"/>
      <c r="BH353" s="72"/>
      <c r="BI353" s="72"/>
      <c r="BJ353" s="72"/>
      <c r="BK353" s="72"/>
      <c r="BL353" s="72"/>
      <c r="BM353" s="72"/>
      <c r="BN353" s="72"/>
      <c r="BO353" s="72"/>
      <c r="BP353" s="72"/>
      <c r="BQ353" s="72"/>
      <c r="BR353" s="72"/>
      <c r="BS353" s="72"/>
      <c r="BT353" s="72"/>
      <c r="BU353" s="72"/>
      <c r="BV353" s="72"/>
      <c r="BW353" s="72"/>
    </row>
    <row r="354" spans="1:75" ht="14.25" customHeight="1" x14ac:dyDescent="0.15">
      <c r="A354" s="76"/>
      <c r="B354" s="118" t="s">
        <v>536</v>
      </c>
      <c r="C354" s="108">
        <v>45966</v>
      </c>
      <c r="D354" s="110"/>
      <c r="E354" s="95">
        <f ca="1">IF(DATEDIF(C354,M$2,"m")&lt;1,"",IF(C354=0,"",IF(EDATE(C354,12)&lt;IF($D354&gt;0,$D354-1,M$2),EDATE(C354,DATEDIF(C354,IF($D354&gt;0,$D354-1,M$2+1),"y")*12),EDATE(C354,DATEDIF(C354,IF($D354&gt;0,$D354-1,M$2+1),"m")))))</f>
        <v>46147</v>
      </c>
      <c r="F354" s="93">
        <f ca="1">IF(E354="",0,IF(EDATE(C354,12)&lt;=E354,15+IF((YEAR(E354)-YEAR($C354))&gt;20,10,INT((YEAR(E354)-YEAR($C354)-1)/2)),0))</f>
        <v>0</v>
      </c>
      <c r="G354" s="112">
        <f ca="1">IF(E354="",0,IF(E354&gt;=EDATE(C354,12),IF(E354&lt;EDATE(C354,24),IF(C354&lt;SET!$J$20,0,MIN(DATEDIF(C354,E354,"m"),11)),0),IF(D354&gt;C354,IF(E354&lt;=EDATE(C354,12),MIN(DATEDIF(C354,D354+1,"m"),11),0),MIN(DATEDIF(C354,E354,"m"),11))))</f>
        <v>6</v>
      </c>
      <c r="H354" s="114"/>
      <c r="I354" s="99">
        <f>COUNTIF(P354:BW354,SET!$C$15)*SET!$C$16+COUNTIF(P354:BW354,SET!$D$15)*SET!$D$16+COUNTIF(P354:BW354,SET!E$15)*SET!$E$16+COUNTIF(P354:BW354,SET!$F$15)*SET!$F$16+COUNTIF(P354:BW354,SET!$G$15)*SET!$G$16+COUNTIF(P354:BW354,SET!$H$15)*SET!$H$16+COUNTIF(P354:BW354,SET!$I$15)*SET!$I$16+COUNTIF(P354:BW354,)*SET!$K$16+COUNTIF(P354:BW354,SET!$M$15)*SET!$M$16</f>
        <v>0</v>
      </c>
      <c r="J354" s="97">
        <f ca="1">F354+G354+H354-I354</f>
        <v>6</v>
      </c>
      <c r="K354" s="100">
        <f ca="1">IF(E354="","",IF(AND(D354&gt;C354,EDATE(IF(EDATE(C354,12)&lt;D354,C354,E354),12)&gt;D354),"퇴직정산",IF((E354-C354)&gt;=365,EDATE(E354,12),EDATE(C354,24))))</f>
        <v>46696</v>
      </c>
      <c r="L354" s="101" t="str">
        <f ca="1">IF(K354="퇴직정산",J354,IF((M$2-C354)&lt;365,"미확정",IF(M354="유예","유예",J354-M354)))</f>
        <v>미확정</v>
      </c>
      <c r="M354" s="103">
        <f ca="1">IF(C354=0,0,IF(K354="퇴직정산",0,IF(J354&lt;=0,0,IF(EDATE(C354,3)&gt;M$2,"유예",IF(SET!$J$3="없음",0,IF(SET!$J$3="전부",IF(E354&gt;=DATE(YEAR(SET!$I$11),MONTH(SET!$J$11),DAY(SET!$L$11)),MAX(0,F354-IF(I354&lt;(G354+H354),0,(I354-(G354+H354)))),0),IF(E354&gt;=DATE(YEAR(SET!$I$11),MONTH(SET!$J$11),DAY(SET!$L$11)),MAX(0,MIN(F354,SET!$L$3)-IF(I354&lt;(G354+H354),0,(I354-(G354+H354)))),0)))))))</f>
        <v>0</v>
      </c>
      <c r="N354" s="105" t="str">
        <f ca="1">IF(D354=0,IF(M354&gt;0,IF((E354-C354)&gt;=365,EDATE(E354,6),EDATE(K354,-6)),""),"")</f>
        <v/>
      </c>
      <c r="O354" s="106" t="str">
        <f ca="1">IF(D354=0,IF(M354&gt;0,IF((E354-C354)&gt;=365,EDATE(E354,10),EDATE(K354,-2)),""),"")</f>
        <v/>
      </c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  <c r="AL354" s="23"/>
      <c r="AM354" s="23"/>
      <c r="AN354" s="23"/>
      <c r="AO354" s="23"/>
      <c r="AP354" s="23"/>
      <c r="AQ354" s="23"/>
      <c r="AR354" s="23"/>
      <c r="AS354" s="23"/>
      <c r="AT354" s="23"/>
      <c r="AU354" s="23"/>
      <c r="AV354" s="23"/>
      <c r="AW354" s="23"/>
      <c r="AX354" s="23"/>
      <c r="AY354" s="23"/>
      <c r="AZ354" s="23"/>
      <c r="BA354" s="23"/>
      <c r="BB354" s="23"/>
      <c r="BC354" s="23"/>
      <c r="BD354" s="23"/>
      <c r="BE354" s="23"/>
      <c r="BF354" s="23"/>
      <c r="BG354" s="23"/>
      <c r="BH354" s="23"/>
      <c r="BI354" s="23"/>
      <c r="BJ354" s="23"/>
      <c r="BK354" s="23"/>
      <c r="BL354" s="23"/>
      <c r="BM354" s="23"/>
      <c r="BN354" s="23"/>
      <c r="BO354" s="23"/>
      <c r="BP354" s="23"/>
      <c r="BQ354" s="23"/>
      <c r="BR354" s="23"/>
      <c r="BS354" s="23"/>
      <c r="BT354" s="23"/>
      <c r="BU354" s="23"/>
      <c r="BV354" s="23"/>
      <c r="BW354" s="23"/>
    </row>
    <row r="355" spans="1:75" ht="14.25" customHeight="1" thickBot="1" x14ac:dyDescent="0.2">
      <c r="A355" s="74"/>
      <c r="B355" s="119"/>
      <c r="C355" s="109"/>
      <c r="D355" s="111"/>
      <c r="E355" s="96"/>
      <c r="F355" s="94"/>
      <c r="G355" s="113"/>
      <c r="H355" s="115"/>
      <c r="I355" s="99"/>
      <c r="J355" s="98"/>
      <c r="K355" s="100"/>
      <c r="L355" s="102"/>
      <c r="M355" s="104"/>
      <c r="N355" s="105"/>
      <c r="O355" s="107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72"/>
      <c r="AP355" s="72"/>
      <c r="AQ355" s="72"/>
      <c r="AR355" s="72"/>
      <c r="AS355" s="72"/>
      <c r="AT355" s="72"/>
      <c r="AU355" s="72"/>
      <c r="AV355" s="72"/>
      <c r="AW355" s="72"/>
      <c r="AX355" s="72"/>
      <c r="AY355" s="72"/>
      <c r="AZ355" s="72"/>
      <c r="BA355" s="72"/>
      <c r="BB355" s="72"/>
      <c r="BC355" s="72"/>
      <c r="BD355" s="72"/>
      <c r="BE355" s="72"/>
      <c r="BF355" s="72"/>
      <c r="BG355" s="72"/>
      <c r="BH355" s="72"/>
      <c r="BI355" s="72"/>
      <c r="BJ355" s="72"/>
      <c r="BK355" s="72"/>
      <c r="BL355" s="72"/>
      <c r="BM355" s="72"/>
      <c r="BN355" s="72"/>
      <c r="BO355" s="72"/>
      <c r="BP355" s="72"/>
      <c r="BQ355" s="72"/>
      <c r="BR355" s="72"/>
      <c r="BS355" s="72"/>
      <c r="BT355" s="72"/>
      <c r="BU355" s="72"/>
      <c r="BV355" s="72"/>
      <c r="BW355" s="72"/>
    </row>
    <row r="356" spans="1:75" ht="14.25" customHeight="1" x14ac:dyDescent="0.15">
      <c r="A356" s="76" t="s">
        <v>104</v>
      </c>
      <c r="B356" s="118" t="s">
        <v>122</v>
      </c>
      <c r="C356" s="108">
        <v>44720</v>
      </c>
      <c r="D356" s="110"/>
      <c r="E356" s="95">
        <f ca="1">IF(DATEDIF(C356,M$2,"m")&lt;1,"",IF(C356=0,"",IF(EDATE(C356,12)&lt;IF($D356&gt;0,$D356-1,M$2),EDATE(C356,DATEDIF(C356,IF($D356&gt;0,$D356-1,M$2+1),"y")*12),EDATE(C356,DATEDIF(C356,IF($D356&gt;0,$D356-1,M$2+1),"m")))))</f>
        <v>45816</v>
      </c>
      <c r="F356" s="93">
        <f ca="1">IF(E356="",0,IF(EDATE(C356,12)&lt;=E356,15+IF((YEAR(E356)-YEAR($C356))&gt;20,10,INT((YEAR(E356)-YEAR($C356)-1)/2)),0))</f>
        <v>16</v>
      </c>
      <c r="G356" s="112">
        <f ca="1">IF(E356="",0,IF(E356&gt;=EDATE(C356,12),IF(E356&lt;EDATE(C356,24),IF(C356&lt;SET!$J$20,0,MIN(DATEDIF(C356,E356,"m"),11)),0),IF(D356&gt;C356,IF(E356&lt;=EDATE(C356,12),MIN(DATEDIF(C356,D356+1,"m"),11),0),MIN(DATEDIF(C356,E356,"m"),11))))</f>
        <v>0</v>
      </c>
      <c r="H356" s="114">
        <v>0.5</v>
      </c>
      <c r="I356" s="99">
        <f>COUNTIF(P356:BW356,SET!$C$15)*SET!$C$16+COUNTIF(P356:BW356,SET!$D$15)*SET!$D$16+COUNTIF(P356:BW356,SET!E$15)*SET!$E$16+COUNTIF(P356:BW356,SET!$F$15)*SET!$F$16+COUNTIF(P356:BW356,SET!$G$15)*SET!$G$16+COUNTIF(P356:BW356,SET!$H$15)*SET!$H$16+COUNTIF(P356:BW356,SET!$I$15)*SET!$I$16+COUNTIF(P356:BW356,)*SET!$K$16+COUNTIF(P356:BW356,SET!$M$15)*SET!$M$16</f>
        <v>16</v>
      </c>
      <c r="J356" s="97">
        <f ca="1">F356+G356+H356-I356</f>
        <v>0.5</v>
      </c>
      <c r="K356" s="100">
        <f ca="1">IF(E356="","",IF(AND(D356&gt;C356,EDATE(IF(EDATE(C356,12)&lt;D356,C356,E356),12)&gt;D356),"퇴직정산",IF((E356-C356)&gt;=365,EDATE(E356,12),EDATE(C356,24))))</f>
        <v>46181</v>
      </c>
      <c r="L356" s="101">
        <f ca="1">IF(K356="퇴직정산",J356,IF((M$2-C356)&lt;365,"미확정",IF(M356="유예","유예",J356-M356)))</f>
        <v>0.5</v>
      </c>
      <c r="M356" s="103">
        <f ca="1">IF(C356=0,0,IF(K356="퇴직정산",0,IF(J356&lt;=0,0,IF(EDATE(C356,3)&gt;M$2,"유예",IF(SET!$J$3="없음",0,IF(SET!$J$3="전부",IF(E356&gt;=DATE(YEAR(SET!$I$11),MONTH(SET!$J$11),DAY(SET!$L$11)),MAX(0,F356-IF(I356&lt;(G356+H356),0,(I356-(G356+H356)))),0),IF(E356&gt;=DATE(YEAR(SET!$I$11),MONTH(SET!$J$11),DAY(SET!$L$11)),MAX(0,MIN(F356,SET!$L$3)-IF(I356&lt;(G356+H356),0,(I356-(G356+H356)))),0)))))))</f>
        <v>0</v>
      </c>
      <c r="N356" s="105" t="str">
        <f ca="1">IF(D356=0,IF(M356&gt;0,IF((E356-C356)&gt;=365,EDATE(E356,6),EDATE(K356,-6)),""),"")</f>
        <v/>
      </c>
      <c r="O356" s="106" t="str">
        <f ca="1">IF(D356=0,IF(M356&gt;0,IF((E356-C356)&gt;=365,EDATE(E356,10),EDATE(K356,-2)),""),"")</f>
        <v/>
      </c>
      <c r="P356" s="23" t="s">
        <v>25</v>
      </c>
      <c r="Q356" s="23" t="s">
        <v>25</v>
      </c>
      <c r="R356" s="23" t="s">
        <v>25</v>
      </c>
      <c r="S356" s="23" t="s">
        <v>24</v>
      </c>
      <c r="T356" s="23" t="s">
        <v>24</v>
      </c>
      <c r="U356" s="23" t="s">
        <v>24</v>
      </c>
      <c r="V356" s="23" t="s">
        <v>25</v>
      </c>
      <c r="W356" s="23" t="s">
        <v>25</v>
      </c>
      <c r="X356" s="23" t="s">
        <v>25</v>
      </c>
      <c r="Y356" s="23" t="s">
        <v>25</v>
      </c>
      <c r="Z356" s="23" t="s">
        <v>25</v>
      </c>
      <c r="AA356" s="23" t="s">
        <v>25</v>
      </c>
      <c r="AB356" s="23" t="s">
        <v>25</v>
      </c>
      <c r="AC356" s="23" t="s">
        <v>25</v>
      </c>
      <c r="AD356" s="23" t="s">
        <v>25</v>
      </c>
      <c r="AE356" s="23" t="s">
        <v>25</v>
      </c>
      <c r="AF356" s="23" t="s">
        <v>25</v>
      </c>
      <c r="AG356" s="23" t="s">
        <v>25</v>
      </c>
      <c r="AH356" s="23" t="s">
        <v>25</v>
      </c>
      <c r="AI356" s="23" t="s">
        <v>25</v>
      </c>
      <c r="AJ356" s="23" t="s">
        <v>24</v>
      </c>
      <c r="AK356" s="23" t="s">
        <v>25</v>
      </c>
      <c r="AL356" s="23" t="s">
        <v>25</v>
      </c>
      <c r="AM356" s="23" t="s">
        <v>25</v>
      </c>
      <c r="AN356" s="23" t="s">
        <v>25</v>
      </c>
      <c r="AO356" s="23" t="s">
        <v>24</v>
      </c>
      <c r="AP356" s="23" t="s">
        <v>25</v>
      </c>
      <c r="AQ356" s="23"/>
      <c r="AR356" s="23"/>
      <c r="AS356" s="23"/>
      <c r="AT356" s="23"/>
      <c r="AU356" s="23"/>
      <c r="AV356" s="23"/>
      <c r="AW356" s="23"/>
      <c r="AX356" s="23"/>
      <c r="AY356" s="23"/>
      <c r="AZ356" s="23"/>
      <c r="BA356" s="23"/>
      <c r="BB356" s="23"/>
      <c r="BC356" s="23"/>
      <c r="BD356" s="23"/>
      <c r="BE356" s="23"/>
      <c r="BF356" s="23"/>
      <c r="BG356" s="23"/>
      <c r="BH356" s="23"/>
      <c r="BI356" s="23"/>
      <c r="BJ356" s="23"/>
      <c r="BK356" s="23"/>
      <c r="BL356" s="23"/>
      <c r="BM356" s="23"/>
      <c r="BN356" s="23"/>
      <c r="BO356" s="23"/>
      <c r="BP356" s="23"/>
      <c r="BQ356" s="23"/>
      <c r="BR356" s="23"/>
      <c r="BS356" s="23"/>
      <c r="BT356" s="23"/>
      <c r="BU356" s="23"/>
      <c r="BV356" s="23"/>
      <c r="BW356" s="23"/>
    </row>
    <row r="357" spans="1:75" ht="14.25" customHeight="1" thickBot="1" x14ac:dyDescent="0.2">
      <c r="A357" s="74"/>
      <c r="B357" s="119"/>
      <c r="C357" s="109"/>
      <c r="D357" s="111"/>
      <c r="E357" s="96"/>
      <c r="F357" s="94"/>
      <c r="G357" s="113"/>
      <c r="H357" s="115"/>
      <c r="I357" s="99"/>
      <c r="J357" s="98"/>
      <c r="K357" s="100"/>
      <c r="L357" s="102"/>
      <c r="M357" s="104"/>
      <c r="N357" s="105"/>
      <c r="O357" s="107"/>
      <c r="P357" s="72">
        <v>45847</v>
      </c>
      <c r="Q357" s="72">
        <v>45854</v>
      </c>
      <c r="R357" s="72">
        <v>45862</v>
      </c>
      <c r="S357" s="72">
        <v>45863</v>
      </c>
      <c r="T357" s="72">
        <v>45876</v>
      </c>
      <c r="U357" s="72">
        <v>45898</v>
      </c>
      <c r="V357" s="72">
        <v>45902</v>
      </c>
      <c r="W357" s="72">
        <v>45912</v>
      </c>
      <c r="X357" s="72">
        <v>45917</v>
      </c>
      <c r="Y357" s="72">
        <v>45925</v>
      </c>
      <c r="Z357" s="72">
        <v>45952</v>
      </c>
      <c r="AA357" s="72">
        <v>45960</v>
      </c>
      <c r="AB357" s="72">
        <v>45981</v>
      </c>
      <c r="AC357" s="72">
        <v>45989</v>
      </c>
      <c r="AD357" s="72">
        <v>45792</v>
      </c>
      <c r="AE357" s="72" t="s">
        <v>573</v>
      </c>
      <c r="AF357" s="72" t="s">
        <v>579</v>
      </c>
      <c r="AG357" s="72" t="s">
        <v>580</v>
      </c>
      <c r="AH357" s="72" t="s">
        <v>624</v>
      </c>
      <c r="AI357" s="72" t="s">
        <v>627</v>
      </c>
      <c r="AJ357" s="72" t="s">
        <v>644</v>
      </c>
      <c r="AK357" s="72" t="s">
        <v>676</v>
      </c>
      <c r="AL357" s="72" t="s">
        <v>681</v>
      </c>
      <c r="AM357" s="72" t="s">
        <v>686</v>
      </c>
      <c r="AN357" s="72" t="s">
        <v>780</v>
      </c>
      <c r="AO357" s="72" t="s">
        <v>785</v>
      </c>
      <c r="AP357" s="72" t="s">
        <v>775</v>
      </c>
      <c r="AQ357" s="72"/>
      <c r="AR357" s="72"/>
      <c r="AS357" s="72"/>
      <c r="AT357" s="72"/>
      <c r="AU357" s="72"/>
      <c r="AV357" s="72"/>
      <c r="AW357" s="72"/>
      <c r="AX357" s="72"/>
      <c r="AY357" s="72"/>
      <c r="AZ357" s="72"/>
      <c r="BA357" s="72"/>
      <c r="BB357" s="72"/>
      <c r="BC357" s="72"/>
      <c r="BD357" s="72"/>
      <c r="BE357" s="72"/>
      <c r="BF357" s="72"/>
      <c r="BG357" s="72"/>
      <c r="BH357" s="72"/>
      <c r="BI357" s="72"/>
      <c r="BJ357" s="72"/>
      <c r="BK357" s="72"/>
      <c r="BL357" s="72"/>
      <c r="BM357" s="72"/>
      <c r="BN357" s="72"/>
      <c r="BO357" s="72"/>
      <c r="BP357" s="72"/>
      <c r="BQ357" s="72"/>
      <c r="BR357" s="72"/>
      <c r="BS357" s="72"/>
      <c r="BT357" s="72"/>
      <c r="BU357" s="72"/>
      <c r="BV357" s="72"/>
      <c r="BW357" s="72"/>
    </row>
    <row r="358" spans="1:75" ht="14.25" customHeight="1" x14ac:dyDescent="0.15">
      <c r="A358" s="76"/>
      <c r="B358" s="118" t="s">
        <v>523</v>
      </c>
      <c r="C358" s="108">
        <v>45901</v>
      </c>
      <c r="D358" s="110"/>
      <c r="E358" s="95">
        <f ca="1">IF(DATEDIF(C358,M$2,"m")&lt;1,"",IF(C358=0,"",IF(EDATE(C358,12)&lt;IF($D358&gt;0,$D358-1,M$2),EDATE(C358,DATEDIF(C358,IF($D358&gt;0,$D358-1,M$2+1),"y")*12),EDATE(C358,DATEDIF(C358,IF($D358&gt;0,$D358-1,M$2+1),"m")))))</f>
        <v>46143</v>
      </c>
      <c r="F358" s="93">
        <f ca="1">IF(E358="",0,IF(EDATE(C358,12)&lt;=E358,15+IF((YEAR(E358)-YEAR($C358))&gt;20,10,INT((YEAR(E358)-YEAR($C358)-1)/2)),0))</f>
        <v>0</v>
      </c>
      <c r="G358" s="112">
        <f ca="1">IF(E358="",0,IF(E358&gt;=EDATE(C358,12),IF(E358&lt;EDATE(C358,24),IF(C358&lt;SET!$J$20,0,MIN(DATEDIF(C358,E358,"m"),11)),0),IF(D358&gt;C358,IF(E358&lt;=EDATE(C358,12),MIN(DATEDIF(C358,D358+1,"m"),11),0),MIN(DATEDIF(C358,E358,"m"),11))))</f>
        <v>8</v>
      </c>
      <c r="H358" s="114">
        <v>-2</v>
      </c>
      <c r="I358" s="99">
        <f>COUNTIF(P358:BW358,SET!$C$15)*SET!$C$16+COUNTIF(P358:BW358,SET!$D$15)*SET!$D$16+COUNTIF(P358:BW358,SET!E$15)*SET!$E$16+COUNTIF(P358:BW358,SET!$F$15)*SET!$F$16+COUNTIF(P358:BW358,SET!$G$15)*SET!$G$16+COUNTIF(P358:BW358,SET!$H$15)*SET!$H$16+COUNTIF(P358:BW358,SET!$I$15)*SET!$I$16+COUNTIF(P358:BW358,)*SET!$K$16+COUNTIF(P358:BW358,SET!$M$15)*SET!$M$16</f>
        <v>5</v>
      </c>
      <c r="J358" s="97">
        <f ca="1">F358+G358+H358-I358</f>
        <v>1</v>
      </c>
      <c r="K358" s="100">
        <f ca="1">IF(E358="","",IF(AND(D358&gt;C358,EDATE(IF(EDATE(C358,12)&lt;D358,C358,E358),12)&gt;D358),"퇴직정산",IF((E358-C358)&gt;=365,EDATE(E358,12),EDATE(C358,24))))</f>
        <v>46631</v>
      </c>
      <c r="L358" s="101" t="str">
        <f ca="1">IF(K358="퇴직정산",J358,IF((M$2-C358)&lt;365,"미확정",IF(M358="유예","유예",J358-M358)))</f>
        <v>미확정</v>
      </c>
      <c r="M358" s="103">
        <f ca="1">IF(C358=0,0,IF(K358="퇴직정산",0,IF(J358&lt;=0,0,IF(EDATE(C358,3)&gt;M$2,"유예",IF(SET!$J$3="없음",0,IF(SET!$J$3="전부",IF(E358&gt;=DATE(YEAR(SET!$I$11),MONTH(SET!$J$11),DAY(SET!$L$11)),MAX(0,F358-IF(I358&lt;(G358+H358),0,(I358-(G358+H358)))),0),IF(E358&gt;=DATE(YEAR(SET!$I$11),MONTH(SET!$J$11),DAY(SET!$L$11)),MAX(0,MIN(F358,SET!$L$3)-IF(I358&lt;(G358+H358),0,(I358-(G358+H358)))),0)))))))</f>
        <v>0</v>
      </c>
      <c r="N358" s="105" t="str">
        <f ca="1">IF(D358=0,IF(M358&gt;0,IF((E358-C358)&gt;=365,EDATE(E358,6),EDATE(K358,-6)),""),"")</f>
        <v/>
      </c>
      <c r="O358" s="106" t="str">
        <f ca="1">IF(D358=0,IF(M358&gt;0,IF((E358-C358)&gt;=365,EDATE(E358,10),EDATE(K358,-2)),""),"")</f>
        <v/>
      </c>
      <c r="P358" s="23" t="s">
        <v>24</v>
      </c>
      <c r="Q358" s="23" t="s">
        <v>24</v>
      </c>
      <c r="R358" s="23" t="s">
        <v>24</v>
      </c>
      <c r="S358" s="23" t="s">
        <v>24</v>
      </c>
      <c r="T358" s="23" t="s">
        <v>25</v>
      </c>
      <c r="U358" s="23" t="s">
        <v>25</v>
      </c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  <c r="AO358" s="23"/>
      <c r="AP358" s="23"/>
      <c r="AQ358" s="23"/>
      <c r="AR358" s="23"/>
      <c r="AS358" s="23"/>
      <c r="AT358" s="23"/>
      <c r="AU358" s="23"/>
      <c r="AV358" s="23"/>
      <c r="AW358" s="23"/>
      <c r="AX358" s="23"/>
      <c r="AY358" s="23"/>
      <c r="AZ358" s="23"/>
      <c r="BA358" s="23"/>
      <c r="BB358" s="23"/>
      <c r="BC358" s="23"/>
      <c r="BD358" s="23"/>
      <c r="BE358" s="23"/>
      <c r="BF358" s="23"/>
      <c r="BG358" s="23"/>
      <c r="BH358" s="23"/>
      <c r="BI358" s="23"/>
      <c r="BJ358" s="23"/>
      <c r="BK358" s="23"/>
      <c r="BL358" s="23"/>
      <c r="BM358" s="23"/>
      <c r="BN358" s="23"/>
      <c r="BO358" s="23"/>
      <c r="BP358" s="23"/>
      <c r="BQ358" s="23"/>
      <c r="BR358" s="23"/>
      <c r="BS358" s="23"/>
      <c r="BT358" s="23"/>
      <c r="BU358" s="23"/>
      <c r="BV358" s="23"/>
      <c r="BW358" s="23"/>
    </row>
    <row r="359" spans="1:75" ht="14.25" customHeight="1" thickBot="1" x14ac:dyDescent="0.2">
      <c r="A359" s="74"/>
      <c r="B359" s="119"/>
      <c r="C359" s="109"/>
      <c r="D359" s="111"/>
      <c r="E359" s="96"/>
      <c r="F359" s="94"/>
      <c r="G359" s="113"/>
      <c r="H359" s="115"/>
      <c r="I359" s="99"/>
      <c r="J359" s="98"/>
      <c r="K359" s="100"/>
      <c r="L359" s="102"/>
      <c r="M359" s="104"/>
      <c r="N359" s="105"/>
      <c r="O359" s="107"/>
      <c r="P359" s="72">
        <v>45990</v>
      </c>
      <c r="Q359" s="72" t="s">
        <v>634</v>
      </c>
      <c r="R359" s="72" t="s">
        <v>677</v>
      </c>
      <c r="S359" s="72" t="s">
        <v>690</v>
      </c>
      <c r="T359" s="72" t="s">
        <v>769</v>
      </c>
      <c r="U359" s="72" t="s">
        <v>784</v>
      </c>
      <c r="V359" s="72"/>
      <c r="W359" s="72"/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72"/>
      <c r="AP359" s="72"/>
      <c r="AQ359" s="72"/>
      <c r="AR359" s="72"/>
      <c r="AS359" s="72"/>
      <c r="AT359" s="72"/>
      <c r="AU359" s="72"/>
      <c r="AV359" s="72"/>
      <c r="AW359" s="72"/>
      <c r="AX359" s="72"/>
      <c r="AY359" s="72"/>
      <c r="AZ359" s="72"/>
      <c r="BA359" s="72"/>
      <c r="BB359" s="72"/>
      <c r="BC359" s="72"/>
      <c r="BD359" s="72"/>
      <c r="BE359" s="72"/>
      <c r="BF359" s="72"/>
      <c r="BG359" s="72"/>
      <c r="BH359" s="72"/>
      <c r="BI359" s="72"/>
      <c r="BJ359" s="72"/>
      <c r="BK359" s="72"/>
      <c r="BL359" s="72"/>
      <c r="BM359" s="72"/>
      <c r="BN359" s="72"/>
      <c r="BO359" s="72"/>
      <c r="BP359" s="72"/>
      <c r="BQ359" s="72"/>
      <c r="BR359" s="72"/>
      <c r="BS359" s="72"/>
      <c r="BT359" s="72"/>
      <c r="BU359" s="72"/>
      <c r="BV359" s="72"/>
      <c r="BW359" s="72"/>
    </row>
    <row r="360" spans="1:75" ht="14.25" customHeight="1" x14ac:dyDescent="0.15">
      <c r="A360" s="76"/>
      <c r="B360" s="118" t="s">
        <v>552</v>
      </c>
      <c r="C360" s="108">
        <v>46000</v>
      </c>
      <c r="D360" s="110"/>
      <c r="E360" s="95">
        <f ca="1">IF(DATEDIF(C360,M$2,"m")&lt;1,"",IF(C360=0,"",IF(EDATE(C360,12)&lt;IF($D360&gt;0,$D360-1,M$2),EDATE(C360,DATEDIF(C360,IF($D360&gt;0,$D360-1,M$2+1),"y")*12),EDATE(C360,DATEDIF(C360,IF($D360&gt;0,$D360-1,M$2+1),"m")))))</f>
        <v>46151</v>
      </c>
      <c r="F360" s="93">
        <f ca="1">IF(E360="",0,IF(EDATE(C360,12)&lt;=E360,15+IF((YEAR(E360)-YEAR($C360))&gt;20,10,INT((YEAR(E360)-YEAR($C360)-1)/2)),0))</f>
        <v>0</v>
      </c>
      <c r="G360" s="112">
        <f ca="1">IF(E360="",0,IF(E360&gt;=EDATE(C360,12),IF(E360&lt;EDATE(C360,24),IF(C360&lt;SET!$J$20,0,MIN(DATEDIF(C360,E360,"m"),11)),0),IF(D360&gt;C360,IF(E360&lt;=EDATE(C360,12),MIN(DATEDIF(C360,D360+1,"m"),11),0),MIN(DATEDIF(C360,E360,"m"),11))))</f>
        <v>5</v>
      </c>
      <c r="H360" s="114"/>
      <c r="I360" s="99">
        <f>COUNTIF(P360:BW360,SET!$C$15)*SET!$C$16+COUNTIF(P360:BW360,SET!$D$15)*SET!$D$16+COUNTIF(P360:BW360,SET!E$15)*SET!$E$16+COUNTIF(P360:BW360,SET!$F$15)*SET!$F$16+COUNTIF(P360:BW360,SET!$G$15)*SET!$G$16+COUNTIF(P360:BW360,SET!$H$15)*SET!$H$16+COUNTIF(P360:BW360,SET!$I$15)*SET!$I$16+COUNTIF(P360:BW360,)*SET!$K$16+COUNTIF(P360:BW360,SET!$M$15)*SET!$M$16</f>
        <v>2</v>
      </c>
      <c r="J360" s="97">
        <f ca="1">F360+G360+H360-I360</f>
        <v>3</v>
      </c>
      <c r="K360" s="100">
        <f ca="1">IF(E360="","",IF(AND(D360&gt;C360,EDATE(IF(EDATE(C360,12)&lt;D360,C360,E360),12)&gt;D360),"퇴직정산",IF((E360-C360)&gt;=365,EDATE(E360,12),EDATE(C360,24))))</f>
        <v>46730</v>
      </c>
      <c r="L360" s="101" t="str">
        <f ca="1">IF(K360="퇴직정산",J360,IF((M$2-C360)&lt;365,"미확정",IF(M360="유예","유예",J360-M360)))</f>
        <v>미확정</v>
      </c>
      <c r="M360" s="103">
        <f ca="1">IF(C360=0,0,IF(K360="퇴직정산",0,IF(J360&lt;=0,0,IF(EDATE(C360,3)&gt;M$2,"유예",IF(SET!$J$3="없음",0,IF(SET!$J$3="전부",IF(E360&gt;=DATE(YEAR(SET!$I$11),MONTH(SET!$J$11),DAY(SET!$L$11)),MAX(0,F360-IF(I360&lt;(G360+H360),0,(I360-(G360+H360)))),0),IF(E360&gt;=DATE(YEAR(SET!$I$11),MONTH(SET!$J$11),DAY(SET!$L$11)),MAX(0,MIN(F360,SET!$L$3)-IF(I360&lt;(G360+H360),0,(I360-(G360+H360)))),0)))))))</f>
        <v>0</v>
      </c>
      <c r="N360" s="105" t="str">
        <f ca="1">IF(D360=0,IF(M360&gt;0,IF((E360-C360)&gt;=365,EDATE(E360,6),EDATE(K360,-6)),""),"")</f>
        <v/>
      </c>
      <c r="O360" s="106" t="str">
        <f ca="1">IF(D360=0,IF(M360&gt;0,IF((E360-C360)&gt;=365,EDATE(E360,10),EDATE(K360,-2)),""),"")</f>
        <v/>
      </c>
      <c r="P360" s="23" t="s">
        <v>24</v>
      </c>
      <c r="Q360" s="23" t="s">
        <v>24</v>
      </c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  <c r="AO360" s="23"/>
      <c r="AP360" s="23"/>
      <c r="AQ360" s="23"/>
      <c r="AR360" s="23"/>
      <c r="AS360" s="23"/>
      <c r="AT360" s="23"/>
      <c r="AU360" s="23"/>
      <c r="AV360" s="23"/>
      <c r="AW360" s="23"/>
      <c r="AX360" s="23"/>
      <c r="AY360" s="23"/>
      <c r="AZ360" s="23"/>
      <c r="BA360" s="23"/>
      <c r="BB360" s="23"/>
      <c r="BC360" s="23"/>
      <c r="BD360" s="23"/>
      <c r="BE360" s="23"/>
      <c r="BF360" s="23"/>
      <c r="BG360" s="23"/>
      <c r="BH360" s="23"/>
      <c r="BI360" s="23"/>
      <c r="BJ360" s="23"/>
      <c r="BK360" s="23"/>
      <c r="BL360" s="23"/>
      <c r="BM360" s="23"/>
      <c r="BN360" s="23"/>
      <c r="BO360" s="23"/>
      <c r="BP360" s="23"/>
      <c r="BQ360" s="23"/>
      <c r="BR360" s="23"/>
      <c r="BS360" s="23"/>
      <c r="BT360" s="23"/>
      <c r="BU360" s="23"/>
      <c r="BV360" s="23"/>
      <c r="BW360" s="23"/>
    </row>
    <row r="361" spans="1:75" ht="14.25" customHeight="1" thickBot="1" x14ac:dyDescent="0.2">
      <c r="A361" s="74"/>
      <c r="B361" s="119"/>
      <c r="C361" s="109"/>
      <c r="D361" s="111"/>
      <c r="E361" s="96"/>
      <c r="F361" s="94"/>
      <c r="G361" s="113"/>
      <c r="H361" s="115"/>
      <c r="I361" s="99"/>
      <c r="J361" s="98"/>
      <c r="K361" s="100"/>
      <c r="L361" s="102"/>
      <c r="M361" s="104"/>
      <c r="N361" s="105"/>
      <c r="O361" s="107"/>
      <c r="P361" s="72" t="s">
        <v>674</v>
      </c>
      <c r="Q361" s="72" t="s">
        <v>676</v>
      </c>
      <c r="R361" s="72"/>
      <c r="S361" s="72"/>
      <c r="T361" s="72"/>
      <c r="U361" s="72"/>
      <c r="V361" s="72"/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72"/>
      <c r="AP361" s="72"/>
      <c r="AQ361" s="72"/>
      <c r="AR361" s="72"/>
      <c r="AS361" s="72"/>
      <c r="AT361" s="72"/>
      <c r="AU361" s="72"/>
      <c r="AV361" s="72"/>
      <c r="AW361" s="72"/>
      <c r="AX361" s="72"/>
      <c r="AY361" s="72"/>
      <c r="AZ361" s="72"/>
      <c r="BA361" s="72"/>
      <c r="BB361" s="72"/>
      <c r="BC361" s="72"/>
      <c r="BD361" s="72"/>
      <c r="BE361" s="72"/>
      <c r="BF361" s="72"/>
      <c r="BG361" s="72"/>
      <c r="BH361" s="72"/>
      <c r="BI361" s="72"/>
      <c r="BJ361" s="72"/>
      <c r="BK361" s="72"/>
      <c r="BL361" s="72"/>
      <c r="BM361" s="72"/>
      <c r="BN361" s="72"/>
      <c r="BO361" s="72"/>
      <c r="BP361" s="72"/>
      <c r="BQ361" s="72"/>
      <c r="BR361" s="72"/>
      <c r="BS361" s="72"/>
      <c r="BT361" s="72"/>
      <c r="BU361" s="72"/>
      <c r="BV361" s="72"/>
      <c r="BW361" s="72"/>
    </row>
    <row r="362" spans="1:75" ht="14.25" customHeight="1" x14ac:dyDescent="0.15">
      <c r="A362" s="77" t="s">
        <v>53</v>
      </c>
      <c r="B362" s="108" t="s">
        <v>339</v>
      </c>
      <c r="C362" s="108">
        <v>43703</v>
      </c>
      <c r="D362" s="110"/>
      <c r="E362" s="95">
        <f ca="1">IF(DATEDIF(C362,M$2,"m")&lt;1,"",IF(C362=0,"",IF(EDATE(C362,12)&lt;IF($D362&gt;0,$D362-1,M$2),EDATE(C362,DATEDIF(C362,IF($D362&gt;0,$D362-1,M$2+1),"y")*12),EDATE(C362,DATEDIF(C362,IF($D362&gt;0,$D362-1,M$2+1),"m")))))</f>
        <v>45895</v>
      </c>
      <c r="F362" s="93">
        <f ca="1">IF(E362="",0,IF(EDATE(C362,12)&lt;=E362,15+IF((YEAR(E362)-YEAR($C362))&gt;20,10,INT((YEAR(E362)-YEAR($C362)-1)/2)),0))</f>
        <v>17</v>
      </c>
      <c r="G362" s="112">
        <f ca="1">IF(E362="",0,IF(E362&gt;=EDATE(C362,12),IF(E362&lt;EDATE(C362,24),IF(C362&lt;SET!$J$20,0,MIN(DATEDIF(C362,E362,"m"),11)),0),IF(D362&gt;C362,IF(E362&lt;=EDATE(C362,12),MIN(DATEDIF(C362,D362+1,"m"),11),0),MIN(DATEDIF(C362,E362,"m"),11))))</f>
        <v>0</v>
      </c>
      <c r="H362" s="114">
        <v>-0.5</v>
      </c>
      <c r="I362" s="99">
        <f>COUNTIF(P362:BW362,SET!$C$15)*SET!$C$16+COUNTIF(P362:BW362,SET!$D$15)*SET!$D$16+COUNTIF(P362:BW362,SET!E$15)*SET!$E$16+COUNTIF(P362:BW362,SET!$F$15)*SET!$F$16+COUNTIF(P362:BW362,SET!$G$15)*SET!$G$16+COUNTIF(P362:BW362,SET!$H$15)*SET!$H$16+COUNTIF(P362:BW362,SET!$I$15)*SET!$I$16+COUNTIF(P362:BW362,)*SET!$K$16+COUNTIF(P362:BW362,SET!$M$15)*SET!$M$16</f>
        <v>10</v>
      </c>
      <c r="J362" s="97">
        <f ca="1">F362+G362+H362-I362</f>
        <v>6.5</v>
      </c>
      <c r="K362" s="100">
        <f ca="1">IF(E362="","",IF(AND(D362&gt;C362,EDATE(IF(EDATE(C362,12)&lt;D362,C362,E362),12)&gt;D362),"퇴직정산",IF((E362-C362)&gt;=365,EDATE(E362,12),EDATE(C362,24))))</f>
        <v>46260</v>
      </c>
      <c r="L362" s="101">
        <f ca="1">IF(K362="퇴직정산",J362,IF((M$2-C362)&lt;365,"미확정",IF(M362="유예","유예",J362-M362)))</f>
        <v>6.5</v>
      </c>
      <c r="M362" s="103">
        <f ca="1">IF(C362=0,0,IF(K362="퇴직정산",0,IF(J362&lt;=0,0,IF(EDATE(C362,3)&gt;M$2,"유예",IF(SET!$J$3="없음",0,IF(SET!$J$3="전부",IF(E362&gt;=DATE(YEAR(SET!$I$11),MONTH(SET!$J$11),DAY(SET!$L$11)),MAX(0,F362-IF(I362&lt;(G362+H362),0,(I362-(G362+H362)))),0),IF(E362&gt;=DATE(YEAR(SET!$I$11),MONTH(SET!$J$11),DAY(SET!$L$11)),MAX(0,MIN(F362,SET!$L$3)-IF(I362&lt;(G362+H362),0,(I362-(G362+H362)))),0)))))))</f>
        <v>0</v>
      </c>
      <c r="N362" s="105" t="str">
        <f ca="1">IF(D362=0,IF(M362&gt;0,IF((E362-C362)&gt;=365,EDATE(E362,6),EDATE(K362,-6)),""),"")</f>
        <v/>
      </c>
      <c r="O362" s="106" t="str">
        <f ca="1">IF(D362=0,IF(M362&gt;0,IF((E362-C362)&gt;=365,EDATE(E362,10),EDATE(K362,-2)),""),"")</f>
        <v/>
      </c>
      <c r="P362" s="23" t="s">
        <v>24</v>
      </c>
      <c r="Q362" s="23" t="s">
        <v>24</v>
      </c>
      <c r="R362" s="23" t="s">
        <v>24</v>
      </c>
      <c r="S362" s="23" t="s">
        <v>24</v>
      </c>
      <c r="T362" s="23" t="s">
        <v>24</v>
      </c>
      <c r="U362" s="23" t="s">
        <v>24</v>
      </c>
      <c r="V362" s="23" t="s">
        <v>24</v>
      </c>
      <c r="W362" s="23" t="s">
        <v>24</v>
      </c>
      <c r="X362" s="23" t="s">
        <v>24</v>
      </c>
      <c r="Y362" s="23" t="s">
        <v>24</v>
      </c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  <c r="AO362" s="23"/>
      <c r="AP362" s="23"/>
      <c r="AQ362" s="23"/>
      <c r="AR362" s="23"/>
      <c r="AS362" s="23"/>
      <c r="AT362" s="23"/>
      <c r="AU362" s="23"/>
      <c r="AV362" s="23"/>
      <c r="AW362" s="23"/>
      <c r="AX362" s="23"/>
      <c r="AY362" s="23"/>
      <c r="AZ362" s="23"/>
      <c r="BA362" s="23"/>
      <c r="BB362" s="23"/>
      <c r="BC362" s="23"/>
      <c r="BD362" s="23"/>
      <c r="BE362" s="23"/>
      <c r="BF362" s="23"/>
      <c r="BG362" s="23"/>
      <c r="BH362" s="23"/>
      <c r="BI362" s="23"/>
      <c r="BJ362" s="23"/>
      <c r="BK362" s="23"/>
      <c r="BL362" s="23"/>
      <c r="BM362" s="23"/>
      <c r="BN362" s="23"/>
      <c r="BO362" s="23"/>
      <c r="BP362" s="23"/>
      <c r="BQ362" s="23"/>
      <c r="BR362" s="23"/>
      <c r="BS362" s="23"/>
      <c r="BT362" s="23"/>
      <c r="BU362" s="23"/>
      <c r="BV362" s="23"/>
      <c r="BW362" s="23"/>
    </row>
    <row r="363" spans="1:75" ht="14.25" customHeight="1" thickBot="1" x14ac:dyDescent="0.2">
      <c r="A363" s="74"/>
      <c r="B363" s="109"/>
      <c r="C363" s="109"/>
      <c r="D363" s="111"/>
      <c r="E363" s="96"/>
      <c r="F363" s="94"/>
      <c r="G363" s="113"/>
      <c r="H363" s="115"/>
      <c r="I363" s="99"/>
      <c r="J363" s="98"/>
      <c r="K363" s="100"/>
      <c r="L363" s="102"/>
      <c r="M363" s="104"/>
      <c r="N363" s="105"/>
      <c r="O363" s="107"/>
      <c r="P363" s="72">
        <v>46142</v>
      </c>
      <c r="Q363" s="72">
        <v>46146</v>
      </c>
      <c r="R363" s="72">
        <v>46148</v>
      </c>
      <c r="S363" s="72">
        <v>46149</v>
      </c>
      <c r="T363" s="72">
        <v>46150</v>
      </c>
      <c r="U363" s="72">
        <v>46153</v>
      </c>
      <c r="V363" s="72">
        <v>46154</v>
      </c>
      <c r="W363" s="72">
        <v>46155</v>
      </c>
      <c r="X363" s="72">
        <v>46156</v>
      </c>
      <c r="Y363" s="72">
        <v>46157</v>
      </c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72"/>
      <c r="AP363" s="72"/>
      <c r="AQ363" s="72"/>
      <c r="AR363" s="72"/>
      <c r="AS363" s="72"/>
      <c r="AT363" s="72"/>
      <c r="AU363" s="72"/>
      <c r="AV363" s="72"/>
      <c r="AW363" s="72"/>
      <c r="AX363" s="72"/>
      <c r="AY363" s="72"/>
      <c r="AZ363" s="72"/>
      <c r="BA363" s="72"/>
      <c r="BB363" s="72"/>
      <c r="BC363" s="72"/>
      <c r="BD363" s="72"/>
      <c r="BE363" s="72"/>
      <c r="BF363" s="72"/>
      <c r="BG363" s="72"/>
      <c r="BH363" s="72"/>
      <c r="BI363" s="72"/>
      <c r="BJ363" s="72"/>
      <c r="BK363" s="72"/>
      <c r="BL363" s="72"/>
      <c r="BM363" s="72"/>
      <c r="BN363" s="72"/>
      <c r="BO363" s="72"/>
      <c r="BP363" s="72"/>
      <c r="BQ363" s="72"/>
      <c r="BR363" s="72"/>
      <c r="BS363" s="72"/>
      <c r="BT363" s="72"/>
      <c r="BU363" s="72"/>
      <c r="BV363" s="72"/>
      <c r="BW363" s="72"/>
    </row>
    <row r="364" spans="1:75" ht="14.25" customHeight="1" x14ac:dyDescent="0.15">
      <c r="A364" s="76"/>
      <c r="B364" s="108" t="s">
        <v>331</v>
      </c>
      <c r="C364" s="108">
        <v>44257</v>
      </c>
      <c r="D364" s="110"/>
      <c r="E364" s="95">
        <f ca="1">IF(DATEDIF(C364,M$2,"m")&lt;1,"",IF(C364=0,"",IF(EDATE(C364,12)&lt;IF($D364&gt;0,$D364-1,M$2),EDATE(C364,DATEDIF(C364,IF($D364&gt;0,$D364-1,M$2+1),"y")*12),EDATE(C364,DATEDIF(C364,IF($D364&gt;0,$D364-1,M$2+1),"m")))))</f>
        <v>46083</v>
      </c>
      <c r="F364" s="93">
        <f ca="1">IF(E364="",0,IF(EDATE(C364,12)&lt;=E364,15+IF((YEAR(E364)-YEAR($C364))&gt;20,10,INT((YEAR(E364)-YEAR($C364)-1)/2)),0))</f>
        <v>17</v>
      </c>
      <c r="G364" s="112">
        <f ca="1">IF(E364="",0,IF(E364&gt;=EDATE(C364,12),IF(E364&lt;EDATE(C364,24),IF(C364&lt;SET!$J$20,0,MIN(DATEDIF(C364,E364,"m"),11)),0),IF(D364&gt;C364,IF(E364&lt;=EDATE(C364,12),MIN(DATEDIF(C364,D364+1,"m"),11),0),MIN(DATEDIF(C364,E364,"m"),11))))</f>
        <v>0</v>
      </c>
      <c r="H364" s="114">
        <v>3</v>
      </c>
      <c r="I364" s="99">
        <f>COUNTIF(P364:BW364,SET!$C$15)*SET!$C$16+COUNTIF(P364:BW364,SET!$D$15)*SET!$D$16+COUNTIF(P364:BW364,SET!E$15)*SET!$E$16+COUNTIF(P364:BW364,SET!$F$15)*SET!$F$16+COUNTIF(P364:BW364,SET!$G$15)*SET!$G$16+COUNTIF(P364:BW364,SET!$H$15)*SET!$H$16+COUNTIF(P364:BW364,SET!$I$15)*SET!$I$16+COUNTIF(P364:BW364,)*SET!$K$16+COUNTIF(P364:BW364,SET!$M$15)*SET!$M$16</f>
        <v>3.5</v>
      </c>
      <c r="J364" s="97">
        <f ca="1">F364+G364+H364-I364</f>
        <v>16.5</v>
      </c>
      <c r="K364" s="100">
        <f ca="1">IF(E364="","",IF(AND(D364&gt;C364,EDATE(IF(EDATE(C364,12)&lt;D364,C364,E364),12)&gt;D364),"퇴직정산",IF((E364-C364)&gt;=365,EDATE(E364,12),EDATE(C364,24))))</f>
        <v>46448</v>
      </c>
      <c r="L364" s="101">
        <f ca="1">IF(K364="퇴직정산",J364,IF((M$2-C364)&lt;365,"미확정",IF(M364="유예","유예",J364-M364)))</f>
        <v>10</v>
      </c>
      <c r="M364" s="103">
        <f ca="1">IF(C364=0,0,IF(K364="퇴직정산",0,IF(J364&lt;=0,0,IF(EDATE(C364,3)&gt;M$2,"유예",IF(SET!$J$3="없음",0,IF(SET!$J$3="전부",IF(E364&gt;=DATE(YEAR(SET!$I$11),MONTH(SET!$J$11),DAY(SET!$L$11)),MAX(0,F364-IF(I364&lt;(G364+H364),0,(I364-(G364+H364)))),0),IF(E364&gt;=DATE(YEAR(SET!$I$11),MONTH(SET!$J$11),DAY(SET!$L$11)),MAX(0,MIN(F364,SET!$L$3)-IF(I364&lt;(G364+H364),0,(I364-(G364+H364)))),0)))))))</f>
        <v>6.5</v>
      </c>
      <c r="N364" s="105">
        <f ca="1">IF(D364=0,IF(M364&gt;0,IF((E364-C364)&gt;=365,EDATE(E364,6),EDATE(K364,-6)),""),"")</f>
        <v>46267</v>
      </c>
      <c r="O364" s="106">
        <f ca="1">IF(D364=0,IF(M364&gt;0,IF((E364-C364)&gt;=365,EDATE(E364,10),EDATE(K364,-2)),""),"")</f>
        <v>46389</v>
      </c>
      <c r="P364" s="23" t="s">
        <v>24</v>
      </c>
      <c r="Q364" s="23" t="s">
        <v>24</v>
      </c>
      <c r="R364" s="23" t="s">
        <v>24</v>
      </c>
      <c r="S364" s="23" t="s">
        <v>25</v>
      </c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  <c r="AO364" s="23"/>
      <c r="AP364" s="23"/>
      <c r="AQ364" s="23"/>
      <c r="AR364" s="23"/>
      <c r="AS364" s="23"/>
      <c r="AT364" s="23"/>
      <c r="AU364" s="23"/>
      <c r="AV364" s="23"/>
      <c r="AW364" s="23"/>
      <c r="AX364" s="23"/>
      <c r="AY364" s="23"/>
      <c r="AZ364" s="23"/>
      <c r="BA364" s="23"/>
      <c r="BB364" s="23"/>
      <c r="BC364" s="23"/>
      <c r="BD364" s="23"/>
      <c r="BE364" s="23"/>
      <c r="BF364" s="23"/>
      <c r="BG364" s="23"/>
      <c r="BH364" s="23"/>
      <c r="BI364" s="23"/>
      <c r="BJ364" s="23"/>
      <c r="BK364" s="23"/>
      <c r="BL364" s="23"/>
      <c r="BM364" s="23"/>
      <c r="BN364" s="23"/>
      <c r="BO364" s="23"/>
      <c r="BP364" s="23"/>
      <c r="BQ364" s="23"/>
      <c r="BR364" s="23"/>
      <c r="BS364" s="23"/>
      <c r="BT364" s="23"/>
      <c r="BU364" s="23"/>
      <c r="BV364" s="23"/>
      <c r="BW364" s="23"/>
    </row>
    <row r="365" spans="1:75" ht="14.25" customHeight="1" thickBot="1" x14ac:dyDescent="0.2">
      <c r="A365" s="74"/>
      <c r="B365" s="109"/>
      <c r="C365" s="109"/>
      <c r="D365" s="111"/>
      <c r="E365" s="96"/>
      <c r="F365" s="94"/>
      <c r="G365" s="113"/>
      <c r="H365" s="115"/>
      <c r="I365" s="99"/>
      <c r="J365" s="98"/>
      <c r="K365" s="100"/>
      <c r="L365" s="102"/>
      <c r="M365" s="104"/>
      <c r="N365" s="105"/>
      <c r="O365" s="107"/>
      <c r="P365" s="72" t="s">
        <v>704</v>
      </c>
      <c r="Q365" s="72" t="s">
        <v>673</v>
      </c>
      <c r="R365" s="72" t="s">
        <v>679</v>
      </c>
      <c r="S365" s="72" t="s">
        <v>787</v>
      </c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72"/>
      <c r="AP365" s="72"/>
      <c r="AQ365" s="72"/>
      <c r="AR365" s="72"/>
      <c r="AS365" s="72"/>
      <c r="AT365" s="72"/>
      <c r="AU365" s="72"/>
      <c r="AV365" s="72"/>
      <c r="AW365" s="72"/>
      <c r="AX365" s="72"/>
      <c r="AY365" s="72"/>
      <c r="AZ365" s="72"/>
      <c r="BA365" s="72"/>
      <c r="BB365" s="72"/>
      <c r="BC365" s="72"/>
      <c r="BD365" s="72"/>
      <c r="BE365" s="72"/>
      <c r="BF365" s="72"/>
      <c r="BG365" s="72"/>
      <c r="BH365" s="72"/>
      <c r="BI365" s="72"/>
      <c r="BJ365" s="72"/>
      <c r="BK365" s="72"/>
      <c r="BL365" s="72"/>
      <c r="BM365" s="72"/>
      <c r="BN365" s="72"/>
      <c r="BO365" s="72"/>
      <c r="BP365" s="72"/>
      <c r="BQ365" s="72"/>
      <c r="BR365" s="72"/>
      <c r="BS365" s="72"/>
      <c r="BT365" s="72"/>
      <c r="BU365" s="72"/>
      <c r="BV365" s="72"/>
      <c r="BW365" s="72"/>
    </row>
    <row r="366" spans="1:75" ht="14.25" customHeight="1" x14ac:dyDescent="0.15">
      <c r="A366" s="74"/>
      <c r="B366" s="108" t="s">
        <v>284</v>
      </c>
      <c r="C366" s="118">
        <v>43739</v>
      </c>
      <c r="D366" s="110"/>
      <c r="E366" s="95">
        <f ca="1">IF(DATEDIF(C366,M$2,"m")&lt;1,"",IF(C366=0,"",IF(EDATE(C366,12)&lt;IF($D366&gt;0,$D366-1,M$2),EDATE(C366,DATEDIF(C366,IF($D366&gt;0,$D366-1,M$2+1),"y")*12),EDATE(C366,DATEDIF(C366,IF($D366&gt;0,$D366-1,M$2+1),"m")))))</f>
        <v>45931</v>
      </c>
      <c r="F366" s="93">
        <f ca="1">IF(E366="",0,IF(EDATE(C366,12)&lt;=E366,15+IF((YEAR(E366)-YEAR($C366))&gt;20,10,INT((YEAR(E366)-YEAR($C366)-1)/2)),0))</f>
        <v>17</v>
      </c>
      <c r="G366" s="112">
        <f ca="1">IF(E366="",0,IF(E366&gt;=EDATE(C366,12),IF(E366&lt;EDATE(C366,24),IF(C366&lt;SET!$J$20,0,MIN(DATEDIF(C366,E366,"m"),11)),0),IF(D366&gt;C366,IF(E366&lt;=EDATE(C366,12),MIN(DATEDIF(C366,D366+1,"m"),11),0),MIN(DATEDIF(C366,E366,"m"),11))))</f>
        <v>0</v>
      </c>
      <c r="H366" s="114">
        <v>1</v>
      </c>
      <c r="I366" s="99">
        <f>COUNTIF(P366:BW366,SET!$C$15)*SET!$C$16+COUNTIF(P366:BW366,SET!$D$15)*SET!$D$16+COUNTIF(P366:BW366,SET!E$15)*SET!$E$16+COUNTIF(P366:BW366,SET!$F$15)*SET!$F$16+COUNTIF(P366:BW366,SET!$G$15)*SET!$G$16+COUNTIF(P366:BW366,SET!$H$15)*SET!$H$16+COUNTIF(P366:BW366,SET!$I$15)*SET!$I$16+COUNTIF(P366:BW366,)*SET!$K$16+COUNTIF(P366:BW366,SET!$M$15)*SET!$M$16</f>
        <v>11</v>
      </c>
      <c r="J366" s="97">
        <f ca="1">F366+G366+H366-I366</f>
        <v>7</v>
      </c>
      <c r="K366" s="100">
        <f ca="1">IF(E366="","",IF(AND(D366&gt;C366,EDATE(IF(EDATE(C366,12)&lt;D366,C366,E366),12)&gt;D366),"퇴직정산",IF((E366-C366)&gt;=365,EDATE(E366,12),EDATE(C366,24))))</f>
        <v>46296</v>
      </c>
      <c r="L366" s="101">
        <f ca="1">IF(K366="퇴직정산",J366,IF((M$2-C366)&lt;365,"미확정",IF(M366="유예","유예",J366-M366)))</f>
        <v>7</v>
      </c>
      <c r="M366" s="103">
        <f ca="1">IF(C366=0,0,IF(K366="퇴직정산",0,IF(J366&lt;=0,0,IF(EDATE(C366,3)&gt;M$2,"유예",IF(SET!$J$3="없음",0,IF(SET!$J$3="전부",IF(E366&gt;=DATE(YEAR(SET!$I$11),MONTH(SET!$J$11),DAY(SET!$L$11)),MAX(0,F366-IF(I366&lt;(G366+H366),0,(I366-(G366+H366)))),0),IF(E366&gt;=DATE(YEAR(SET!$I$11),MONTH(SET!$J$11),DAY(SET!$L$11)),MAX(0,MIN(F366,SET!$L$3)-IF(I366&lt;(G366+H366),0,(I366-(G366+H366)))),0)))))))</f>
        <v>0</v>
      </c>
      <c r="N366" s="105" t="str">
        <f ca="1">IF(D366=0,IF(M366&gt;0,IF((E366-C366)&gt;=365,EDATE(E366,6),EDATE(K366,-6)),""),"")</f>
        <v/>
      </c>
      <c r="O366" s="106" t="str">
        <f ca="1">IF(D366=0,IF(M366&gt;0,IF((E366-C366)&gt;=365,EDATE(E366,10),EDATE(K366,-2)),""),"")</f>
        <v/>
      </c>
      <c r="P366" s="23" t="s">
        <v>24</v>
      </c>
      <c r="Q366" s="23" t="s">
        <v>24</v>
      </c>
      <c r="R366" s="23" t="s">
        <v>25</v>
      </c>
      <c r="S366" s="23" t="s">
        <v>24</v>
      </c>
      <c r="T366" s="23" t="s">
        <v>25</v>
      </c>
      <c r="U366" s="23" t="s">
        <v>24</v>
      </c>
      <c r="V366" s="23" t="s">
        <v>24</v>
      </c>
      <c r="W366" s="23" t="s">
        <v>24</v>
      </c>
      <c r="X366" s="23" t="s">
        <v>25</v>
      </c>
      <c r="Y366" s="23" t="s">
        <v>25</v>
      </c>
      <c r="Z366" s="23" t="s">
        <v>25</v>
      </c>
      <c r="AA366" s="23" t="s">
        <v>25</v>
      </c>
      <c r="AB366" s="23" t="s">
        <v>25</v>
      </c>
      <c r="AC366" s="23" t="s">
        <v>25</v>
      </c>
      <c r="AD366" s="23" t="s">
        <v>24</v>
      </c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  <c r="AY366" s="23"/>
      <c r="AZ366" s="23"/>
      <c r="BA366" s="23"/>
      <c r="BB366" s="23"/>
      <c r="BC366" s="23"/>
      <c r="BD366" s="23"/>
      <c r="BE366" s="23"/>
      <c r="BF366" s="23"/>
      <c r="BG366" s="23"/>
      <c r="BH366" s="23"/>
      <c r="BI366" s="23"/>
      <c r="BJ366" s="23"/>
      <c r="BK366" s="23"/>
      <c r="BL366" s="23"/>
      <c r="BM366" s="23"/>
      <c r="BN366" s="23"/>
      <c r="BO366" s="23"/>
      <c r="BP366" s="23"/>
      <c r="BQ366" s="23"/>
      <c r="BR366" s="23"/>
      <c r="BS366" s="23"/>
      <c r="BT366" s="23"/>
      <c r="BU366" s="23"/>
      <c r="BV366" s="23"/>
      <c r="BW366" s="23"/>
    </row>
    <row r="367" spans="1:75" ht="14.25" customHeight="1" thickBot="1" x14ac:dyDescent="0.2">
      <c r="A367" s="74"/>
      <c r="B367" s="109"/>
      <c r="C367" s="119"/>
      <c r="D367" s="111"/>
      <c r="E367" s="96"/>
      <c r="F367" s="94"/>
      <c r="G367" s="113"/>
      <c r="H367" s="115"/>
      <c r="I367" s="99"/>
      <c r="J367" s="98"/>
      <c r="K367" s="100"/>
      <c r="L367" s="102"/>
      <c r="M367" s="104"/>
      <c r="N367" s="105"/>
      <c r="O367" s="107"/>
      <c r="P367" s="72">
        <v>45904</v>
      </c>
      <c r="Q367" s="72">
        <v>45912</v>
      </c>
      <c r="R367" s="72">
        <v>45967</v>
      </c>
      <c r="S367" s="72">
        <v>45980</v>
      </c>
      <c r="T367" s="72">
        <v>45988</v>
      </c>
      <c r="U367" s="72" t="s">
        <v>584</v>
      </c>
      <c r="V367" s="72" t="s">
        <v>585</v>
      </c>
      <c r="W367" s="72" t="s">
        <v>586</v>
      </c>
      <c r="X367" s="72" t="s">
        <v>576</v>
      </c>
      <c r="Y367" s="72" t="s">
        <v>638</v>
      </c>
      <c r="Z367" s="72" t="s">
        <v>650</v>
      </c>
      <c r="AA367" s="72" t="s">
        <v>677</v>
      </c>
      <c r="AB367" s="72" t="s">
        <v>696</v>
      </c>
      <c r="AC367" s="72" t="s">
        <v>789</v>
      </c>
      <c r="AD367" s="72" t="s">
        <v>784</v>
      </c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72"/>
      <c r="AP367" s="72"/>
      <c r="AQ367" s="72"/>
      <c r="AR367" s="72"/>
      <c r="AS367" s="72"/>
      <c r="AT367" s="72"/>
      <c r="AU367" s="72"/>
      <c r="AV367" s="72"/>
      <c r="AW367" s="72"/>
      <c r="AX367" s="72"/>
      <c r="AY367" s="72"/>
      <c r="AZ367" s="72"/>
      <c r="BA367" s="72"/>
      <c r="BB367" s="72"/>
      <c r="BC367" s="72"/>
      <c r="BD367" s="72"/>
      <c r="BE367" s="72"/>
      <c r="BF367" s="72"/>
      <c r="BG367" s="72"/>
      <c r="BH367" s="72"/>
      <c r="BI367" s="72"/>
      <c r="BJ367" s="72"/>
      <c r="BK367" s="72"/>
      <c r="BL367" s="72"/>
      <c r="BM367" s="72"/>
      <c r="BN367" s="72"/>
      <c r="BO367" s="72"/>
      <c r="BP367" s="72"/>
      <c r="BQ367" s="72"/>
      <c r="BR367" s="72"/>
      <c r="BS367" s="72"/>
      <c r="BT367" s="72"/>
      <c r="BU367" s="72"/>
      <c r="BV367" s="72"/>
      <c r="BW367" s="72"/>
    </row>
    <row r="368" spans="1:75" ht="14.25" customHeight="1" x14ac:dyDescent="0.15">
      <c r="A368" s="74"/>
      <c r="B368" s="108" t="s">
        <v>281</v>
      </c>
      <c r="C368" s="118">
        <v>44819</v>
      </c>
      <c r="D368" s="110"/>
      <c r="E368" s="95">
        <f ca="1">IF(DATEDIF(C368,M$2,"m")&lt;1,"",IF(C368=0,"",IF(EDATE(C368,12)&lt;IF($D368&gt;0,$D368-1,M$2),EDATE(C368,DATEDIF(C368,IF($D368&gt;0,$D368-1,M$2+1),"y")*12),EDATE(C368,DATEDIF(C368,IF($D368&gt;0,$D368-1,M$2+1),"m")))))</f>
        <v>45915</v>
      </c>
      <c r="F368" s="93">
        <f ca="1">IF(E368="",0,IF(EDATE(C368,12)&lt;=E368,15+IF((YEAR(E368)-YEAR($C368))&gt;20,10,INT((YEAR(E368)-YEAR($C368)-1)/2)),0))</f>
        <v>16</v>
      </c>
      <c r="G368" s="112">
        <f ca="1">IF(E368="",0,IF(E368&gt;=EDATE(C368,12),IF(E368&lt;EDATE(C368,24),IF(C368&lt;SET!$J$20,0,MIN(DATEDIF(C368,E368,"m"),11)),0),IF(D368&gt;C368,IF(E368&lt;=EDATE(C368,12),MIN(DATEDIF(C368,D368+1,"m"),11),0),MIN(DATEDIF(C368,E368,"m"),11))))</f>
        <v>0</v>
      </c>
      <c r="H368" s="114">
        <v>0.5</v>
      </c>
      <c r="I368" s="99">
        <f>COUNTIF(P368:BW368,SET!$C$15)*SET!$C$16+COUNTIF(P368:BW368,SET!$D$15)*SET!$D$16+COUNTIF(P368:BW368,SET!E$15)*SET!$E$16+COUNTIF(P368:BW368,SET!$F$15)*SET!$F$16+COUNTIF(P368:BW368,SET!$G$15)*SET!$G$16+COUNTIF(P368:BW368,SET!$H$15)*SET!$H$16+COUNTIF(P368:BW368,SET!$I$15)*SET!$I$16+COUNTIF(P368:BW368,)*SET!$K$16+COUNTIF(P368:BW368,SET!$M$15)*SET!$M$16</f>
        <v>9</v>
      </c>
      <c r="J368" s="97">
        <f ca="1">F368+G368+H368-I368</f>
        <v>7.5</v>
      </c>
      <c r="K368" s="100">
        <f ca="1">IF(E368="","",IF(AND(D368&gt;C368,EDATE(IF(EDATE(C368,12)&lt;D368,C368,E368),12)&gt;D368),"퇴직정산",IF((E368-C368)&gt;=365,EDATE(E368,12),EDATE(C368,24))))</f>
        <v>46280</v>
      </c>
      <c r="L368" s="101">
        <f ca="1">IF(K368="퇴직정산",J368,IF((M$2-C368)&lt;365,"미확정",IF(M368="유예","유예",J368-M368)))</f>
        <v>7.5</v>
      </c>
      <c r="M368" s="103">
        <f ca="1">IF(C368=0,0,IF(K368="퇴직정산",0,IF(J368&lt;=0,0,IF(EDATE(C368,3)&gt;M$2,"유예",IF(SET!$J$3="없음",0,IF(SET!$J$3="전부",IF(E368&gt;=DATE(YEAR(SET!$I$11),MONTH(SET!$J$11),DAY(SET!$L$11)),MAX(0,F368-IF(I368&lt;(G368+H368),0,(I368-(G368+H368)))),0),IF(E368&gt;=DATE(YEAR(SET!$I$11),MONTH(SET!$J$11),DAY(SET!$L$11)),MAX(0,MIN(F368,SET!$L$3)-IF(I368&lt;(G368+H368),0,(I368-(G368+H368)))),0)))))))</f>
        <v>0</v>
      </c>
      <c r="N368" s="105" t="str">
        <f ca="1">IF(D368=0,IF(M368&gt;0,IF((E368-C368)&gt;=365,EDATE(E368,6),EDATE(K368,-6)),""),"")</f>
        <v/>
      </c>
      <c r="O368" s="106" t="str">
        <f ca="1">IF(D368=0,IF(M368&gt;0,IF((E368-C368)&gt;=365,EDATE(E368,10),EDATE(K368,-2)),""),"")</f>
        <v/>
      </c>
      <c r="P368" s="23" t="s">
        <v>24</v>
      </c>
      <c r="Q368" s="23" t="s">
        <v>25</v>
      </c>
      <c r="R368" s="23" t="s">
        <v>24</v>
      </c>
      <c r="S368" s="23" t="s">
        <v>24</v>
      </c>
      <c r="T368" s="23" t="s">
        <v>24</v>
      </c>
      <c r="U368" s="23" t="s">
        <v>24</v>
      </c>
      <c r="V368" s="23" t="s">
        <v>25</v>
      </c>
      <c r="W368" s="23" t="s">
        <v>24</v>
      </c>
      <c r="X368" s="23" t="s">
        <v>24</v>
      </c>
      <c r="Y368" s="23" t="s">
        <v>24</v>
      </c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  <c r="AO368" s="23"/>
      <c r="AP368" s="23"/>
      <c r="AQ368" s="23"/>
      <c r="AR368" s="23"/>
      <c r="AS368" s="23"/>
      <c r="AT368" s="23"/>
      <c r="AU368" s="23"/>
      <c r="AV368" s="23"/>
      <c r="AW368" s="23"/>
      <c r="AX368" s="23"/>
      <c r="AY368" s="23"/>
      <c r="AZ368" s="23"/>
      <c r="BA368" s="23"/>
      <c r="BB368" s="23"/>
      <c r="BC368" s="23"/>
      <c r="BD368" s="23"/>
      <c r="BE368" s="23"/>
      <c r="BF368" s="23"/>
      <c r="BG368" s="23"/>
      <c r="BH368" s="23"/>
      <c r="BI368" s="23"/>
      <c r="BJ368" s="23"/>
      <c r="BK368" s="23"/>
      <c r="BL368" s="23"/>
      <c r="BM368" s="23"/>
      <c r="BN368" s="23"/>
      <c r="BO368" s="23"/>
      <c r="BP368" s="23"/>
      <c r="BQ368" s="23"/>
      <c r="BR368" s="23"/>
      <c r="BS368" s="23"/>
      <c r="BT368" s="23"/>
      <c r="BU368" s="23"/>
      <c r="BV368" s="23"/>
      <c r="BW368" s="23"/>
    </row>
    <row r="369" spans="1:75" ht="14.25" customHeight="1" thickBot="1" x14ac:dyDescent="0.2">
      <c r="A369" s="74"/>
      <c r="B369" s="109"/>
      <c r="C369" s="119"/>
      <c r="D369" s="111"/>
      <c r="E369" s="96"/>
      <c r="F369" s="94"/>
      <c r="G369" s="113"/>
      <c r="H369" s="115"/>
      <c r="I369" s="99"/>
      <c r="J369" s="98"/>
      <c r="K369" s="100"/>
      <c r="L369" s="102"/>
      <c r="M369" s="104"/>
      <c r="N369" s="105"/>
      <c r="O369" s="107"/>
      <c r="P369" s="72">
        <v>45905</v>
      </c>
      <c r="Q369" s="72">
        <v>45925</v>
      </c>
      <c r="R369" s="72">
        <v>45981</v>
      </c>
      <c r="S369" s="72" t="s">
        <v>575</v>
      </c>
      <c r="T369" s="72" t="s">
        <v>587</v>
      </c>
      <c r="U369" s="72" t="s">
        <v>642</v>
      </c>
      <c r="V369" s="72" t="s">
        <v>640</v>
      </c>
      <c r="W369" s="72" t="s">
        <v>644</v>
      </c>
      <c r="X369" s="72" t="s">
        <v>707</v>
      </c>
      <c r="Y369" s="72" t="s">
        <v>776</v>
      </c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72"/>
      <c r="AP369" s="72"/>
      <c r="AQ369" s="72"/>
      <c r="AR369" s="72"/>
      <c r="AS369" s="72"/>
      <c r="AT369" s="72"/>
      <c r="AU369" s="72"/>
      <c r="AV369" s="72"/>
      <c r="AW369" s="72"/>
      <c r="AX369" s="72"/>
      <c r="AY369" s="72"/>
      <c r="AZ369" s="72"/>
      <c r="BA369" s="72"/>
      <c r="BB369" s="72"/>
      <c r="BC369" s="72"/>
      <c r="BD369" s="72"/>
      <c r="BE369" s="72"/>
      <c r="BF369" s="72"/>
      <c r="BG369" s="72"/>
      <c r="BH369" s="72"/>
      <c r="BI369" s="72"/>
      <c r="BJ369" s="72"/>
      <c r="BK369" s="72"/>
      <c r="BL369" s="72"/>
      <c r="BM369" s="72"/>
      <c r="BN369" s="72"/>
      <c r="BO369" s="72"/>
      <c r="BP369" s="72"/>
      <c r="BQ369" s="72"/>
      <c r="BR369" s="72"/>
      <c r="BS369" s="72"/>
      <c r="BT369" s="72"/>
      <c r="BU369" s="72"/>
      <c r="BV369" s="72"/>
      <c r="BW369" s="72"/>
    </row>
    <row r="370" spans="1:75" ht="14.25" customHeight="1" x14ac:dyDescent="0.15">
      <c r="A370" s="74"/>
      <c r="B370" s="108" t="s">
        <v>373</v>
      </c>
      <c r="C370" s="118">
        <v>45474</v>
      </c>
      <c r="D370" s="110"/>
      <c r="E370" s="95">
        <f ca="1">IF(DATEDIF(C370,M$2,"m")&lt;1,"",IF(C370=0,"",IF(EDATE(C370,12)&lt;IF($D370&gt;0,$D370-1,M$2),EDATE(C370,DATEDIF(C370,IF($D370&gt;0,$D370-1,M$2+1),"y")*12),EDATE(C370,DATEDIF(C370,IF($D370&gt;0,$D370-1,M$2+1),"m")))))</f>
        <v>45839</v>
      </c>
      <c r="F370" s="93">
        <f ca="1">IF(E370="",0,IF(EDATE(C370,12)&lt;=E370,15+IF((YEAR(E370)-YEAR($C370))&gt;20,10,INT((YEAR(E370)-YEAR($C370)-1)/2)),0))</f>
        <v>15</v>
      </c>
      <c r="G370" s="112">
        <f ca="1">IF(E370="",0,IF(E370&gt;=EDATE(C370,12),IF(E370&lt;EDATE(C370,24),IF(C370&lt;SET!$J$20,0,MIN(DATEDIF(C370,E370,"m"),11)),0),IF(D370&gt;C370,IF(E370&lt;=EDATE(C370,12),MIN(DATEDIF(C370,D370+1,"m"),11),0),MIN(DATEDIF(C370,E370,"m"),11))))</f>
        <v>11</v>
      </c>
      <c r="H370" s="114"/>
      <c r="I370" s="99">
        <f>COUNTIF(P370:BW370,SET!$C$15)*SET!$C$16+COUNTIF(P370:BW370,SET!$D$15)*SET!$D$16+COUNTIF(P370:BW370,SET!E$15)*SET!$E$16+COUNTIF(P370:BW370,SET!$F$15)*SET!$F$16+COUNTIF(P370:BW370,SET!$G$15)*SET!$G$16+COUNTIF(P370:BW370,SET!$H$15)*SET!$H$16+COUNTIF(P370:BW370,SET!$I$15)*SET!$I$16+COUNTIF(P370:BW370,)*SET!$K$16+COUNTIF(P370:BW370,SET!$M$15)*SET!$M$16</f>
        <v>25</v>
      </c>
      <c r="J370" s="97">
        <f ca="1">F370+G370+H370-I370</f>
        <v>1</v>
      </c>
      <c r="K370" s="100">
        <f ca="1">IF(E370="","",IF(AND(D370&gt;C370,EDATE(IF(EDATE(C370,12)&lt;D370,C370,E370),12)&gt;D370),"퇴직정산",IF((E370-C370)&gt;=365,EDATE(E370,12),EDATE(C370,24))))</f>
        <v>46204</v>
      </c>
      <c r="L370" s="101">
        <f ca="1">IF(K370="퇴직정산",J370,IF((M$2-C370)&lt;365,"미확정",IF(M370="유예","유예",J370-M370)))</f>
        <v>1</v>
      </c>
      <c r="M370" s="103">
        <f ca="1">IF(C370=0,0,IF(K370="퇴직정산",0,IF(J370&lt;=0,0,IF(EDATE(C370,3)&gt;M$2,"유예",IF(SET!$J$3="없음",0,IF(SET!$J$3="전부",IF(E370&gt;=DATE(YEAR(SET!$I$11),MONTH(SET!$J$11),DAY(SET!$L$11)),MAX(0,F370-IF(I370&lt;(G370+H370),0,(I370-(G370+H370)))),0),IF(E370&gt;=DATE(YEAR(SET!$I$11),MONTH(SET!$J$11),DAY(SET!$L$11)),MAX(0,MIN(F370,SET!$L$3)-IF(I370&lt;(G370+H370),0,(I370-(G370+H370)))),0)))))))</f>
        <v>0</v>
      </c>
      <c r="N370" s="105" t="str">
        <f ca="1">IF(D370=0,IF(M370&gt;0,IF((E370-C370)&gt;=365,EDATE(E370,6),EDATE(K370,-6)),""),"")</f>
        <v/>
      </c>
      <c r="O370" s="106" t="str">
        <f ca="1">IF(D370=0,IF(M370&gt;0,IF((E370-C370)&gt;=365,EDATE(E370,10),EDATE(K370,-2)),""),"")</f>
        <v/>
      </c>
      <c r="P370" s="23" t="s">
        <v>25</v>
      </c>
      <c r="Q370" s="23" t="s">
        <v>25</v>
      </c>
      <c r="R370" s="23" t="s">
        <v>25</v>
      </c>
      <c r="S370" s="23" t="s">
        <v>25</v>
      </c>
      <c r="T370" s="23" t="s">
        <v>25</v>
      </c>
      <c r="U370" s="23" t="s">
        <v>25</v>
      </c>
      <c r="V370" s="23" t="s">
        <v>24</v>
      </c>
      <c r="W370" s="23" t="s">
        <v>24</v>
      </c>
      <c r="X370" s="23" t="s">
        <v>24</v>
      </c>
      <c r="Y370" s="23" t="s">
        <v>24</v>
      </c>
      <c r="Z370" s="23" t="s">
        <v>25</v>
      </c>
      <c r="AA370" s="23" t="s">
        <v>25</v>
      </c>
      <c r="AB370" s="23" t="s">
        <v>25</v>
      </c>
      <c r="AC370" s="23" t="s">
        <v>25</v>
      </c>
      <c r="AD370" s="23" t="s">
        <v>24</v>
      </c>
      <c r="AE370" s="23" t="s">
        <v>25</v>
      </c>
      <c r="AF370" s="23" t="s">
        <v>25</v>
      </c>
      <c r="AG370" s="23" t="s">
        <v>25</v>
      </c>
      <c r="AH370" s="23" t="s">
        <v>25</v>
      </c>
      <c r="AI370" s="23" t="s">
        <v>25</v>
      </c>
      <c r="AJ370" s="23" t="s">
        <v>25</v>
      </c>
      <c r="AK370" s="23" t="s">
        <v>25</v>
      </c>
      <c r="AL370" s="23" t="s">
        <v>25</v>
      </c>
      <c r="AM370" s="23" t="s">
        <v>25</v>
      </c>
      <c r="AN370" s="23" t="s">
        <v>25</v>
      </c>
      <c r="AO370" s="23" t="s">
        <v>25</v>
      </c>
      <c r="AP370" s="23" t="s">
        <v>25</v>
      </c>
      <c r="AQ370" s="23" t="s">
        <v>25</v>
      </c>
      <c r="AR370" s="23" t="s">
        <v>24</v>
      </c>
      <c r="AS370" s="23" t="s">
        <v>24</v>
      </c>
      <c r="AT370" s="23" t="s">
        <v>25</v>
      </c>
      <c r="AU370" s="23" t="s">
        <v>25</v>
      </c>
      <c r="AV370" s="23" t="s">
        <v>25</v>
      </c>
      <c r="AW370" s="23" t="s">
        <v>25</v>
      </c>
      <c r="AX370" s="23" t="s">
        <v>24</v>
      </c>
      <c r="AY370" s="23" t="s">
        <v>24</v>
      </c>
      <c r="AZ370" s="23" t="s">
        <v>24</v>
      </c>
      <c r="BA370" s="23" t="s">
        <v>25</v>
      </c>
      <c r="BB370" s="23" t="s">
        <v>25</v>
      </c>
      <c r="BC370" s="23" t="s">
        <v>25</v>
      </c>
      <c r="BD370" s="23"/>
      <c r="BE370" s="23"/>
      <c r="BF370" s="23"/>
      <c r="BG370" s="23"/>
      <c r="BH370" s="23"/>
      <c r="BI370" s="23"/>
      <c r="BJ370" s="23"/>
      <c r="BK370" s="23"/>
      <c r="BL370" s="23"/>
      <c r="BM370" s="23"/>
      <c r="BN370" s="23"/>
      <c r="BO370" s="23"/>
      <c r="BP370" s="23"/>
      <c r="BQ370" s="23"/>
      <c r="BR370" s="23"/>
      <c r="BS370" s="23"/>
      <c r="BT370" s="23"/>
      <c r="BU370" s="23"/>
      <c r="BV370" s="23"/>
      <c r="BW370" s="23"/>
    </row>
    <row r="371" spans="1:75" ht="14.25" customHeight="1" thickBot="1" x14ac:dyDescent="0.2">
      <c r="A371" s="74"/>
      <c r="B371" s="109"/>
      <c r="C371" s="119"/>
      <c r="D371" s="111"/>
      <c r="E371" s="96"/>
      <c r="F371" s="94"/>
      <c r="G371" s="113"/>
      <c r="H371" s="115"/>
      <c r="I371" s="99"/>
      <c r="J371" s="98"/>
      <c r="K371" s="100"/>
      <c r="L371" s="102"/>
      <c r="M371" s="104"/>
      <c r="N371" s="105"/>
      <c r="O371" s="107"/>
      <c r="P371" s="72">
        <v>45488</v>
      </c>
      <c r="Q371" s="72">
        <v>45517</v>
      </c>
      <c r="R371" s="72">
        <v>45526</v>
      </c>
      <c r="S371" s="72">
        <v>45539</v>
      </c>
      <c r="T371" s="72">
        <v>45580</v>
      </c>
      <c r="U371" s="72">
        <v>45587</v>
      </c>
      <c r="V371" s="72">
        <v>45623</v>
      </c>
      <c r="W371" s="72">
        <v>45646</v>
      </c>
      <c r="X371" s="72">
        <v>45665</v>
      </c>
      <c r="Y371" s="72">
        <v>45706</v>
      </c>
      <c r="Z371" s="72">
        <v>45707</v>
      </c>
      <c r="AA371" s="72">
        <v>45716</v>
      </c>
      <c r="AB371" s="72">
        <v>45720</v>
      </c>
      <c r="AC371" s="72">
        <v>45735</v>
      </c>
      <c r="AD371" s="72">
        <v>45763</v>
      </c>
      <c r="AE371" s="72">
        <v>45775</v>
      </c>
      <c r="AF371" s="72">
        <v>45832</v>
      </c>
      <c r="AG371" s="72">
        <v>45835</v>
      </c>
      <c r="AH371" s="72">
        <v>45849</v>
      </c>
      <c r="AI371" s="72">
        <v>45860</v>
      </c>
      <c r="AJ371" s="72">
        <v>45867</v>
      </c>
      <c r="AK371" s="72">
        <v>45877</v>
      </c>
      <c r="AL371" s="72">
        <v>45889</v>
      </c>
      <c r="AM371" s="72">
        <v>45896</v>
      </c>
      <c r="AN371" s="72">
        <v>45904</v>
      </c>
      <c r="AO371" s="72">
        <v>45916</v>
      </c>
      <c r="AP371" s="72">
        <v>45922</v>
      </c>
      <c r="AQ371" s="72">
        <v>45929</v>
      </c>
      <c r="AR371" s="72">
        <v>45951</v>
      </c>
      <c r="AS371" s="72">
        <v>45954</v>
      </c>
      <c r="AT371" s="72">
        <v>45973</v>
      </c>
      <c r="AU371" s="72">
        <v>45979</v>
      </c>
      <c r="AV371" s="72">
        <v>45988</v>
      </c>
      <c r="AW371" s="72" t="s">
        <v>582</v>
      </c>
      <c r="AX371" s="72" t="s">
        <v>626</v>
      </c>
      <c r="AY371" s="72" t="s">
        <v>681</v>
      </c>
      <c r="AZ371" s="72" t="s">
        <v>687</v>
      </c>
      <c r="BA371" s="72" t="s">
        <v>692</v>
      </c>
      <c r="BB371" s="72" t="s">
        <v>702</v>
      </c>
      <c r="BC371" s="72" t="s">
        <v>780</v>
      </c>
      <c r="BD371" s="72"/>
      <c r="BE371" s="72"/>
      <c r="BF371" s="72"/>
      <c r="BG371" s="72"/>
      <c r="BH371" s="72"/>
      <c r="BI371" s="72"/>
      <c r="BJ371" s="72"/>
      <c r="BK371" s="72"/>
      <c r="BL371" s="72"/>
      <c r="BM371" s="72"/>
      <c r="BN371" s="72"/>
      <c r="BO371" s="72"/>
      <c r="BP371" s="72"/>
      <c r="BQ371" s="72"/>
      <c r="BR371" s="72"/>
      <c r="BS371" s="72"/>
      <c r="BT371" s="72"/>
      <c r="BU371" s="72"/>
      <c r="BV371" s="72"/>
      <c r="BW371" s="72"/>
    </row>
    <row r="372" spans="1:75" ht="14.25" customHeight="1" x14ac:dyDescent="0.15">
      <c r="A372" s="77" t="s">
        <v>41</v>
      </c>
      <c r="B372" s="108" t="s">
        <v>34</v>
      </c>
      <c r="C372" s="108">
        <v>42856</v>
      </c>
      <c r="D372" s="110"/>
      <c r="E372" s="95">
        <f ca="1">IF(DATEDIF(C372,M$2,"m")&lt;1,"",IF(C372=0,"",IF(EDATE(C372,12)&lt;IF($D372&gt;0,$D372-1,M$2),EDATE(C372,DATEDIF(C372,IF($D372&gt;0,$D372-1,M$2+1),"y")*12),EDATE(C372,DATEDIF(C372,IF($D372&gt;0,$D372-1,M$2+1),"m")))))</f>
        <v>46143</v>
      </c>
      <c r="F372" s="93">
        <f ca="1">IF(E372="",0,IF(EDATE(C372,12)&lt;=E372,15+IF((YEAR(E372)-YEAR($C372))&gt;20,10,INT((YEAR(E372)-YEAR($C372)-1)/2)),0))</f>
        <v>19</v>
      </c>
      <c r="G372" s="112">
        <f ca="1">IF(E372="",0,IF(E372&gt;=EDATE(C372,12),IF(E372&lt;EDATE(C372,24),IF(C372&lt;SET!$J$20,0,MIN(DATEDIF(C372,E372,"m"),11)),0),IF(D372&gt;C372,IF(E372&lt;=EDATE(C372,12),MIN(DATEDIF(C372,D372+1,"m"),11),0),MIN(DATEDIF(C372,E372,"m"),11))))</f>
        <v>0</v>
      </c>
      <c r="H372" s="114">
        <v>20</v>
      </c>
      <c r="I372" s="99">
        <f>COUNTIF(P372:BW372,SET!$C$15)*SET!$C$16+COUNTIF(P372:BW372,SET!$D$15)*SET!$D$16+COUNTIF(P372:BW372,SET!E$15)*SET!$E$16+COUNTIF(P372:BW372,SET!$F$15)*SET!$F$16+COUNTIF(P372:BW372,SET!$G$15)*SET!$G$16+COUNTIF(P372:BW372,SET!$H$15)*SET!$H$16+COUNTIF(P372:BW372,SET!$I$15)*SET!$I$16+COUNTIF(P372:BW372,)*SET!$K$16+COUNTIF(P372:BW372,SET!$M$15)*SET!$M$16</f>
        <v>1</v>
      </c>
      <c r="J372" s="97">
        <f ca="1">F372+G372+H372-I372</f>
        <v>38</v>
      </c>
      <c r="K372" s="100">
        <f ca="1">IF(E372="","",IF(AND(D372&gt;C372,EDATE(IF(EDATE(C372,12)&lt;D372,C372,E372),12)&gt;D372),"퇴직정산",IF((E372-C372)&gt;=365,EDATE(E372,12),EDATE(C372,24))))</f>
        <v>46508</v>
      </c>
      <c r="L372" s="101">
        <f ca="1">IF(K372="퇴직정산",J372,IF((M$2-C372)&lt;365,"미확정",IF(M372="유예","유예",J372-M372)))</f>
        <v>31</v>
      </c>
      <c r="M372" s="103">
        <f ca="1">IF(C372=0,0,IF(K372="퇴직정산",0,IF(J372&lt;=0,0,IF(EDATE(C372,3)&gt;M$2,"유예",IF(SET!$J$3="없음",0,IF(SET!$J$3="전부",IF(E372&gt;=DATE(YEAR(SET!$I$11),MONTH(SET!$J$11),DAY(SET!$L$11)),MAX(0,F372-IF(I372&lt;(G372+H372),0,(I372-(G372+H372)))),0),IF(E372&gt;=DATE(YEAR(SET!$I$11),MONTH(SET!$J$11),DAY(SET!$L$11)),MAX(0,MIN(F372,SET!$L$3)-IF(I372&lt;(G372+H372),0,(I372-(G372+H372)))),0)))))))</f>
        <v>7</v>
      </c>
      <c r="N372" s="105">
        <f ca="1">IF(D372=0,IF(M372&gt;0,IF((E372-C372)&gt;=365,EDATE(E372,6),EDATE(K372,-6)),""),"")</f>
        <v>46327</v>
      </c>
      <c r="O372" s="106">
        <f ca="1">IF(D372=0,IF(M372&gt;0,IF((E372-C372)&gt;=365,EDATE(E372,10),EDATE(K372,-2)),""),"")</f>
        <v>46447</v>
      </c>
      <c r="P372" s="23" t="s">
        <v>25</v>
      </c>
      <c r="Q372" s="23" t="s">
        <v>25</v>
      </c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  <c r="AO372" s="23"/>
      <c r="AP372" s="23"/>
      <c r="AQ372" s="23"/>
      <c r="AR372" s="23"/>
      <c r="AS372" s="23"/>
      <c r="AT372" s="23"/>
      <c r="AU372" s="23"/>
      <c r="AV372" s="23"/>
      <c r="AW372" s="23"/>
      <c r="AX372" s="23"/>
      <c r="AY372" s="23"/>
      <c r="AZ372" s="23"/>
      <c r="BA372" s="23"/>
      <c r="BB372" s="23"/>
      <c r="BC372" s="23"/>
      <c r="BD372" s="23"/>
      <c r="BE372" s="23"/>
      <c r="BF372" s="23"/>
      <c r="BG372" s="23"/>
      <c r="BH372" s="23"/>
      <c r="BI372" s="23"/>
      <c r="BJ372" s="23"/>
      <c r="BK372" s="23"/>
      <c r="BL372" s="23"/>
      <c r="BM372" s="23"/>
      <c r="BN372" s="23"/>
      <c r="BO372" s="23"/>
      <c r="BP372" s="23"/>
      <c r="BQ372" s="23"/>
      <c r="BR372" s="23"/>
      <c r="BS372" s="23"/>
      <c r="BT372" s="23"/>
      <c r="BU372" s="23"/>
      <c r="BV372" s="23"/>
      <c r="BW372" s="23"/>
    </row>
    <row r="373" spans="1:75" ht="14.25" customHeight="1" thickBot="1" x14ac:dyDescent="0.2">
      <c r="A373" s="74"/>
      <c r="B373" s="109"/>
      <c r="C373" s="109"/>
      <c r="D373" s="111"/>
      <c r="E373" s="96"/>
      <c r="F373" s="94"/>
      <c r="G373" s="113"/>
      <c r="H373" s="115"/>
      <c r="I373" s="99"/>
      <c r="J373" s="98"/>
      <c r="K373" s="100"/>
      <c r="L373" s="102"/>
      <c r="M373" s="104"/>
      <c r="N373" s="105"/>
      <c r="O373" s="107"/>
      <c r="P373" s="72" t="s">
        <v>771</v>
      </c>
      <c r="Q373" s="72" t="s">
        <v>784</v>
      </c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72"/>
      <c r="AP373" s="72"/>
      <c r="AQ373" s="72"/>
      <c r="AR373" s="72"/>
      <c r="AS373" s="72"/>
      <c r="AT373" s="72"/>
      <c r="AU373" s="72"/>
      <c r="AV373" s="72"/>
      <c r="AW373" s="72"/>
      <c r="AX373" s="72"/>
      <c r="AY373" s="72"/>
      <c r="AZ373" s="72"/>
      <c r="BA373" s="72"/>
      <c r="BB373" s="72"/>
      <c r="BC373" s="72"/>
      <c r="BD373" s="72"/>
      <c r="BE373" s="72"/>
      <c r="BF373" s="72"/>
      <c r="BG373" s="72"/>
      <c r="BH373" s="72"/>
      <c r="BI373" s="72"/>
      <c r="BJ373" s="72"/>
      <c r="BK373" s="72"/>
      <c r="BL373" s="72"/>
      <c r="BM373" s="72"/>
      <c r="BN373" s="72"/>
      <c r="BO373" s="72"/>
      <c r="BP373" s="72"/>
      <c r="BQ373" s="72"/>
      <c r="BR373" s="72"/>
      <c r="BS373" s="72"/>
      <c r="BT373" s="72"/>
      <c r="BU373" s="72"/>
      <c r="BV373" s="72"/>
      <c r="BW373" s="72"/>
    </row>
    <row r="374" spans="1:75" ht="14.25" customHeight="1" x14ac:dyDescent="0.15">
      <c r="A374" s="74"/>
      <c r="B374" s="108" t="s">
        <v>49</v>
      </c>
      <c r="C374" s="108">
        <v>42856</v>
      </c>
      <c r="D374" s="110"/>
      <c r="E374" s="95">
        <f ca="1">IF(DATEDIF(C374,M$2,"m")&lt;1,"",IF(C374=0,"",IF(EDATE(C374,12)&lt;IF($D374&gt;0,$D374-1,M$2),EDATE(C374,DATEDIF(C374,IF($D374&gt;0,$D374-1,M$2+1),"y")*12),EDATE(C374,DATEDIF(C374,IF($D374&gt;0,$D374-1,M$2+1),"m")))))</f>
        <v>46143</v>
      </c>
      <c r="F374" s="93">
        <f ca="1">IF(E374="",0,IF(EDATE(C374,12)&lt;=E374,15+IF((YEAR(E374)-YEAR($C374))&gt;20,10,INT((YEAR(E374)-YEAR($C374)-1)/2)),0))</f>
        <v>19</v>
      </c>
      <c r="G374" s="112">
        <f ca="1">IF(E374="",0,IF(E374&gt;=EDATE(C374,12),IF(E374&lt;EDATE(C374,24),IF(C374&lt;SET!$J$20,0,MIN(DATEDIF(C374,E374,"m"),11)),0),IF(D374&gt;C374,IF(E374&lt;=EDATE(C374,12),MIN(DATEDIF(C374,D374+1,"m"),11),0),MIN(DATEDIF(C374,E374,"m"),11))))</f>
        <v>0</v>
      </c>
      <c r="H374" s="114">
        <v>10.5</v>
      </c>
      <c r="I374" s="99">
        <f>COUNTIF(P374:BW374,SET!$C$15)*SET!$C$16+COUNTIF(P374:BW374,SET!$D$15)*SET!$D$16+COUNTIF(P374:BW374,SET!E$15)*SET!$E$16+COUNTIF(P374:BW374,SET!$F$15)*SET!$F$16+COUNTIF(P374:BW374,SET!$G$15)*SET!$G$16+COUNTIF(P374:BW374,SET!$H$15)*SET!$H$16+COUNTIF(P374:BW374,SET!$I$15)*SET!$I$16+COUNTIF(P374:BW374,)*SET!$K$16+COUNTIF(P374:BW374,SET!$M$15)*SET!$M$16</f>
        <v>0</v>
      </c>
      <c r="J374" s="97">
        <f ca="1">F374+G374+H374-I374</f>
        <v>29.5</v>
      </c>
      <c r="K374" s="100">
        <f ca="1">IF(E374="","",IF(AND(D374&gt;C374,EDATE(IF(EDATE(C374,12)&lt;D374,C374,E374),12)&gt;D374),"퇴직정산",IF((E374-C374)&gt;=365,EDATE(E374,12),EDATE(C374,24))))</f>
        <v>46508</v>
      </c>
      <c r="L374" s="101">
        <f ca="1">IF(K374="퇴직정산",J374,IF((M$2-C374)&lt;365,"미확정",IF(M374="유예","유예",J374-M374)))</f>
        <v>22.5</v>
      </c>
      <c r="M374" s="103">
        <f ca="1">IF(C374=0,0,IF(K374="퇴직정산",0,IF(J374&lt;=0,0,IF(EDATE(C374,3)&gt;M$2,"유예",IF(SET!$J$3="없음",0,IF(SET!$J$3="전부",IF(E374&gt;=DATE(YEAR(SET!$I$11),MONTH(SET!$J$11),DAY(SET!$L$11)),MAX(0,F374-IF(I374&lt;(G374+H374),0,(I374-(G374+H374)))),0),IF(E374&gt;=DATE(YEAR(SET!$I$11),MONTH(SET!$J$11),DAY(SET!$L$11)),MAX(0,MIN(F374,SET!$L$3)-IF(I374&lt;(G374+H374),0,(I374-(G374+H374)))),0)))))))</f>
        <v>7</v>
      </c>
      <c r="N374" s="105">
        <f ca="1">IF(D374=0,IF(M374&gt;0,IF((E374-C374)&gt;=365,EDATE(E374,6),EDATE(K374,-6)),""),"")</f>
        <v>46327</v>
      </c>
      <c r="O374" s="106">
        <f ca="1">IF(D374=0,IF(M374&gt;0,IF((E374-C374)&gt;=365,EDATE(E374,10),EDATE(K374,-2)),""),"")</f>
        <v>46447</v>
      </c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  <c r="AO374" s="23"/>
      <c r="AP374" s="23"/>
      <c r="AQ374" s="23"/>
      <c r="AR374" s="23"/>
      <c r="AS374" s="23"/>
      <c r="AT374" s="23"/>
      <c r="AU374" s="23"/>
      <c r="AV374" s="23"/>
      <c r="AW374" s="23"/>
      <c r="AX374" s="23"/>
      <c r="AY374" s="23"/>
      <c r="AZ374" s="23"/>
      <c r="BA374" s="23"/>
      <c r="BB374" s="23"/>
      <c r="BC374" s="23"/>
      <c r="BD374" s="23"/>
      <c r="BE374" s="23"/>
      <c r="BF374" s="23"/>
      <c r="BG374" s="23"/>
      <c r="BH374" s="23"/>
      <c r="BI374" s="23"/>
      <c r="BJ374" s="23"/>
      <c r="BK374" s="23"/>
      <c r="BL374" s="23"/>
      <c r="BM374" s="23"/>
      <c r="BN374" s="23"/>
      <c r="BO374" s="23"/>
      <c r="BP374" s="23"/>
      <c r="BQ374" s="23"/>
      <c r="BR374" s="23"/>
      <c r="BS374" s="23"/>
      <c r="BT374" s="23"/>
      <c r="BU374" s="23"/>
      <c r="BV374" s="23"/>
      <c r="BW374" s="23"/>
    </row>
    <row r="375" spans="1:75" ht="14.25" customHeight="1" thickBot="1" x14ac:dyDescent="0.2">
      <c r="A375" s="74"/>
      <c r="B375" s="109"/>
      <c r="C375" s="109"/>
      <c r="D375" s="111"/>
      <c r="E375" s="96"/>
      <c r="F375" s="94"/>
      <c r="G375" s="113"/>
      <c r="H375" s="115"/>
      <c r="I375" s="99"/>
      <c r="J375" s="98"/>
      <c r="K375" s="100"/>
      <c r="L375" s="102"/>
      <c r="M375" s="104"/>
      <c r="N375" s="105"/>
      <c r="O375" s="107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72"/>
      <c r="AP375" s="72"/>
      <c r="AQ375" s="72"/>
      <c r="AR375" s="72"/>
      <c r="AS375" s="72"/>
      <c r="AT375" s="72"/>
      <c r="AU375" s="72"/>
      <c r="AV375" s="72"/>
      <c r="AW375" s="72"/>
      <c r="AX375" s="72"/>
      <c r="AY375" s="72"/>
      <c r="AZ375" s="72"/>
      <c r="BA375" s="72"/>
      <c r="BB375" s="72"/>
      <c r="BC375" s="72"/>
      <c r="BD375" s="72"/>
      <c r="BE375" s="72"/>
      <c r="BF375" s="72"/>
      <c r="BG375" s="72"/>
      <c r="BH375" s="72"/>
      <c r="BI375" s="72"/>
      <c r="BJ375" s="72"/>
      <c r="BK375" s="72"/>
      <c r="BL375" s="72"/>
      <c r="BM375" s="72"/>
      <c r="BN375" s="72"/>
      <c r="BO375" s="72"/>
      <c r="BP375" s="72"/>
      <c r="BQ375" s="72"/>
      <c r="BR375" s="72"/>
      <c r="BS375" s="72"/>
      <c r="BT375" s="72"/>
      <c r="BU375" s="72"/>
      <c r="BV375" s="72"/>
      <c r="BW375" s="72"/>
    </row>
    <row r="376" spans="1:75" ht="14.25" customHeight="1" x14ac:dyDescent="0.15">
      <c r="A376" s="74"/>
      <c r="B376" s="108" t="s">
        <v>76</v>
      </c>
      <c r="C376" s="108">
        <v>43857</v>
      </c>
      <c r="D376" s="110"/>
      <c r="E376" s="95">
        <f ca="1">IF(DATEDIF(C376,M$2,"m")&lt;1,"",IF(C376=0,"",IF(EDATE(C376,12)&lt;IF($D376&gt;0,$D376-1,M$2),EDATE(C376,DATEDIF(C376,IF($D376&gt;0,$D376-1,M$2+1),"y")*12),EDATE(C376,DATEDIF(C376,IF($D376&gt;0,$D376-1,M$2+1),"m")))))</f>
        <v>46049</v>
      </c>
      <c r="F376" s="93">
        <f ca="1">IF(E376="",0,IF(EDATE(C376,12)&lt;=E376,15+IF((YEAR(E376)-YEAR($C376))&gt;20,10,INT((YEAR(E376)-YEAR($C376)-1)/2)),0))</f>
        <v>17</v>
      </c>
      <c r="G376" s="112">
        <f ca="1">IF(E376="",0,IF(E376&gt;=EDATE(C376,12),IF(E376&lt;EDATE(C376,24),IF(C376&lt;SET!$J$20,0,MIN(DATEDIF(C376,E376,"m"),11)),0),IF(D376&gt;C376,IF(E376&lt;=EDATE(C376,12),MIN(DATEDIF(C376,D376+1,"m"),11),0),MIN(DATEDIF(C376,E376,"m"),11))))</f>
        <v>0</v>
      </c>
      <c r="H376" s="114">
        <v>-3</v>
      </c>
      <c r="I376" s="99">
        <f>COUNTIF(P376:BW376,SET!$C$15)*SET!$C$16+COUNTIF(P376:BW376,SET!$D$15)*SET!$D$16+COUNTIF(P376:BW376,SET!E$15)*SET!$E$16+COUNTIF(P376:BW376,SET!$F$15)*SET!$F$16+COUNTIF(P376:BW376,SET!$G$15)*SET!$G$16+COUNTIF(P376:BW376,SET!$H$15)*SET!$H$16+COUNTIF(P376:BW376,SET!$I$15)*SET!$I$16+COUNTIF(P376:BW376,)*SET!$K$16+COUNTIF(P376:BW376,SET!$M$15)*SET!$M$16</f>
        <v>14</v>
      </c>
      <c r="J376" s="97">
        <f ca="1">F376+G376+H376-I376</f>
        <v>0</v>
      </c>
      <c r="K376" s="100">
        <f ca="1">IF(E376="","",IF(AND(D376&gt;C376,EDATE(IF(EDATE(C376,12)&lt;D376,C376,E376),12)&gt;D376),"퇴직정산",IF((E376-C376)&gt;=365,EDATE(E376,12),EDATE(C376,24))))</f>
        <v>46414</v>
      </c>
      <c r="L376" s="101">
        <f ca="1">IF(K376="퇴직정산",J376,IF((M$2-C376)&lt;365,"미확정",IF(M376="유예","유예",J376-M376)))</f>
        <v>0</v>
      </c>
      <c r="M376" s="103">
        <f ca="1">IF(C376=0,0,IF(K376="퇴직정산",0,IF(J376&lt;=0,0,IF(EDATE(C376,3)&gt;M$2,"유예",IF(SET!$J$3="없음",0,IF(SET!$J$3="전부",IF(E376&gt;=DATE(YEAR(SET!$I$11),MONTH(SET!$J$11),DAY(SET!$L$11)),MAX(0,F376-IF(I376&lt;(G376+H376),0,(I376-(G376+H376)))),0),IF(E376&gt;=DATE(YEAR(SET!$I$11),MONTH(SET!$J$11),DAY(SET!$L$11)),MAX(0,MIN(F376,SET!$L$3)-IF(I376&lt;(G376+H376),0,(I376-(G376+H376)))),0)))))))</f>
        <v>0</v>
      </c>
      <c r="N376" s="105" t="str">
        <f ca="1">IF(D376=0,IF(M376&gt;0,IF((E376-C376)&gt;=365,EDATE(E376,6),EDATE(K376,-6)),""),"")</f>
        <v/>
      </c>
      <c r="O376" s="106" t="str">
        <f ca="1">IF(D376=0,IF(M376&gt;0,IF((E376-C376)&gt;=365,EDATE(E376,10),EDATE(K376,-2)),""),"")</f>
        <v/>
      </c>
      <c r="P376" s="23" t="s">
        <v>25</v>
      </c>
      <c r="Q376" s="23" t="s">
        <v>25</v>
      </c>
      <c r="R376" s="23" t="s">
        <v>24</v>
      </c>
      <c r="S376" s="23" t="s">
        <v>24</v>
      </c>
      <c r="T376" s="23" t="s">
        <v>24</v>
      </c>
      <c r="U376" s="23" t="s">
        <v>24</v>
      </c>
      <c r="V376" s="23" t="s">
        <v>24</v>
      </c>
      <c r="W376" s="23" t="s">
        <v>24</v>
      </c>
      <c r="X376" s="23" t="s">
        <v>24</v>
      </c>
      <c r="Y376" s="23" t="s">
        <v>24</v>
      </c>
      <c r="Z376" s="23" t="s">
        <v>24</v>
      </c>
      <c r="AA376" s="23" t="s">
        <v>24</v>
      </c>
      <c r="AB376" s="23" t="s">
        <v>24</v>
      </c>
      <c r="AC376" s="23" t="s">
        <v>24</v>
      </c>
      <c r="AD376" s="23" t="s">
        <v>24</v>
      </c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  <c r="AO376" s="23"/>
      <c r="AP376" s="23"/>
      <c r="AQ376" s="23"/>
      <c r="AR376" s="23"/>
      <c r="AS376" s="23"/>
      <c r="AT376" s="23"/>
      <c r="AU376" s="23"/>
      <c r="AV376" s="23"/>
      <c r="AW376" s="23"/>
      <c r="AX376" s="23"/>
      <c r="AY376" s="23"/>
      <c r="AZ376" s="23"/>
      <c r="BA376" s="23"/>
      <c r="BB376" s="23"/>
      <c r="BC376" s="23"/>
      <c r="BD376" s="23"/>
      <c r="BE376" s="23"/>
      <c r="BF376" s="23"/>
      <c r="BG376" s="23"/>
      <c r="BH376" s="23"/>
      <c r="BI376" s="23"/>
      <c r="BJ376" s="23"/>
      <c r="BK376" s="23"/>
      <c r="BL376" s="23"/>
      <c r="BM376" s="23"/>
      <c r="BN376" s="23"/>
      <c r="BO376" s="23"/>
      <c r="BP376" s="23"/>
      <c r="BQ376" s="23"/>
      <c r="BR376" s="23"/>
      <c r="BS376" s="23"/>
      <c r="BT376" s="23"/>
      <c r="BU376" s="23"/>
      <c r="BV376" s="23"/>
      <c r="BW376" s="23"/>
    </row>
    <row r="377" spans="1:75" ht="14.25" customHeight="1" thickBot="1" x14ac:dyDescent="0.2">
      <c r="A377" s="74"/>
      <c r="B377" s="109"/>
      <c r="C377" s="109"/>
      <c r="D377" s="111"/>
      <c r="E377" s="96"/>
      <c r="F377" s="94"/>
      <c r="G377" s="113"/>
      <c r="H377" s="115"/>
      <c r="I377" s="99"/>
      <c r="J377" s="98"/>
      <c r="K377" s="100"/>
      <c r="L377" s="102"/>
      <c r="M377" s="104"/>
      <c r="N377" s="105"/>
      <c r="O377" s="107"/>
      <c r="P377" s="72" t="s">
        <v>641</v>
      </c>
      <c r="Q377" s="72" t="s">
        <v>634</v>
      </c>
      <c r="R377" s="72" t="s">
        <v>647</v>
      </c>
      <c r="S377" s="72" t="s">
        <v>681</v>
      </c>
      <c r="T377" s="72" t="s">
        <v>682</v>
      </c>
      <c r="U377" s="72" t="s">
        <v>683</v>
      </c>
      <c r="V377" s="72" t="s">
        <v>709</v>
      </c>
      <c r="W377" s="72" t="s">
        <v>710</v>
      </c>
      <c r="X377" s="72" t="s">
        <v>684</v>
      </c>
      <c r="Y377" s="72" t="s">
        <v>685</v>
      </c>
      <c r="Z377" s="72" t="s">
        <v>686</v>
      </c>
      <c r="AA377" s="72" t="s">
        <v>687</v>
      </c>
      <c r="AB377" s="72" t="s">
        <v>688</v>
      </c>
      <c r="AC377" s="72" t="s">
        <v>711</v>
      </c>
      <c r="AD377" s="72" t="s">
        <v>712</v>
      </c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72"/>
      <c r="AP377" s="72"/>
      <c r="AQ377" s="72"/>
      <c r="AR377" s="72"/>
      <c r="AS377" s="72"/>
      <c r="AT377" s="72"/>
      <c r="AU377" s="72"/>
      <c r="AV377" s="72"/>
      <c r="AW377" s="72"/>
      <c r="AX377" s="72"/>
      <c r="AY377" s="72"/>
      <c r="AZ377" s="72"/>
      <c r="BA377" s="72"/>
      <c r="BB377" s="72"/>
      <c r="BC377" s="72"/>
      <c r="BD377" s="72"/>
      <c r="BE377" s="72"/>
      <c r="BF377" s="72"/>
      <c r="BG377" s="72"/>
      <c r="BH377" s="72"/>
      <c r="BI377" s="72"/>
      <c r="BJ377" s="72"/>
      <c r="BK377" s="72"/>
      <c r="BL377" s="72"/>
      <c r="BM377" s="72"/>
      <c r="BN377" s="72"/>
      <c r="BO377" s="72"/>
      <c r="BP377" s="72"/>
      <c r="BQ377" s="72"/>
      <c r="BR377" s="72"/>
      <c r="BS377" s="72"/>
      <c r="BT377" s="72"/>
      <c r="BU377" s="72"/>
      <c r="BV377" s="72"/>
      <c r="BW377" s="72"/>
    </row>
    <row r="378" spans="1:75" ht="14.25" customHeight="1" x14ac:dyDescent="0.15">
      <c r="A378" s="74"/>
      <c r="B378" s="108" t="s">
        <v>106</v>
      </c>
      <c r="C378" s="108">
        <v>45215</v>
      </c>
      <c r="D378" s="110"/>
      <c r="E378" s="95">
        <f ca="1">IF(DATEDIF(C378,M$2,"m")&lt;1,"",IF(C378=0,"",IF(EDATE(C378,12)&lt;IF($D378&gt;0,$D378-1,M$2),EDATE(C378,DATEDIF(C378,IF($D378&gt;0,$D378-1,M$2+1),"y")*12),EDATE(C378,DATEDIF(C378,IF($D378&gt;0,$D378-1,M$2+1),"m")))))</f>
        <v>45946</v>
      </c>
      <c r="F378" s="93">
        <f ca="1">IF(E378="",0,IF(EDATE(C378,12)&lt;=E378,15+IF((YEAR(E378)-YEAR($C378))&gt;20,10,INT((YEAR(E378)-YEAR($C378)-1)/2)),0))</f>
        <v>15</v>
      </c>
      <c r="G378" s="112">
        <f ca="1">IF(E378="",0,IF(E378&gt;=EDATE(C378,12),IF(E378&lt;EDATE(C378,24),IF(C378&lt;SET!$J$20,0,MIN(DATEDIF(C378,E378,"m"),11)),0),IF(D378&gt;C378,IF(E378&lt;=EDATE(C378,12),MIN(DATEDIF(C378,D378+1,"m"),11),0),MIN(DATEDIF(C378,E378,"m"),11))))</f>
        <v>0</v>
      </c>
      <c r="H378" s="114">
        <v>10</v>
      </c>
      <c r="I378" s="99">
        <f>COUNTIF(P378:BW378,SET!$C$15)*SET!$C$16+COUNTIF(P378:BW378,SET!$D$15)*SET!$D$16+COUNTIF(P378:BW378,SET!E$15)*SET!$E$16+COUNTIF(P378:BW378,SET!$F$15)*SET!$F$16+COUNTIF(P378:BW378,SET!$G$15)*SET!$G$16+COUNTIF(P378:BW378,SET!$H$15)*SET!$H$16+COUNTIF(P378:BW378,SET!$I$15)*SET!$I$16+COUNTIF(P378:BW378,)*SET!$K$16+COUNTIF(P378:BW378,SET!$M$15)*SET!$M$16</f>
        <v>10</v>
      </c>
      <c r="J378" s="97">
        <f ca="1">F378+G378+H378-I378</f>
        <v>15</v>
      </c>
      <c r="K378" s="100">
        <f ca="1">IF(E378="","",IF(AND(D378&gt;C378,EDATE(IF(EDATE(C378,12)&lt;D378,C378,E378),12)&gt;D378),"퇴직정산",IF((E378-C378)&gt;=365,EDATE(E378,12),EDATE(C378,24))))</f>
        <v>46311</v>
      </c>
      <c r="L378" s="101">
        <f ca="1">IF(K378="퇴직정산",J378,IF((M$2-C378)&lt;365,"미확정",IF(M378="유예","유예",J378-M378)))</f>
        <v>8</v>
      </c>
      <c r="M378" s="103">
        <f ca="1">IF(C378=0,0,IF(K378="퇴직정산",0,IF(J378&lt;=0,0,IF(EDATE(C378,3)&gt;M$2,"유예",IF(SET!$J$3="없음",0,IF(SET!$J$3="전부",IF(E378&gt;=DATE(YEAR(SET!$I$11),MONTH(SET!$J$11),DAY(SET!$L$11)),MAX(0,F378-IF(I378&lt;(G378+H378),0,(I378-(G378+H378)))),0),IF(E378&gt;=DATE(YEAR(SET!$I$11),MONTH(SET!$J$11),DAY(SET!$L$11)),MAX(0,MIN(F378,SET!$L$3)-IF(I378&lt;(G378+H378),0,(I378-(G378+H378)))),0)))))))</f>
        <v>7</v>
      </c>
      <c r="N378" s="105">
        <f ca="1">IF(D378=0,IF(M378&gt;0,IF((E378-C378)&gt;=365,EDATE(E378,6),EDATE(K378,-6)),""),"")</f>
        <v>46128</v>
      </c>
      <c r="O378" s="106">
        <f ca="1">IF(D378=0,IF(M378&gt;0,IF((E378-C378)&gt;=365,EDATE(E378,10),EDATE(K378,-2)),""),"")</f>
        <v>46250</v>
      </c>
      <c r="P378" s="23" t="s">
        <v>24</v>
      </c>
      <c r="Q378" s="23" t="s">
        <v>24</v>
      </c>
      <c r="R378" s="23" t="s">
        <v>25</v>
      </c>
      <c r="S378" s="23" t="s">
        <v>24</v>
      </c>
      <c r="T378" s="23" t="s">
        <v>445</v>
      </c>
      <c r="U378" s="23" t="s">
        <v>25</v>
      </c>
      <c r="V378" s="23" t="s">
        <v>25</v>
      </c>
      <c r="W378" s="23" t="s">
        <v>24</v>
      </c>
      <c r="X378" s="23" t="s">
        <v>24</v>
      </c>
      <c r="Y378" s="23" t="s">
        <v>54</v>
      </c>
      <c r="Z378" s="23" t="s">
        <v>24</v>
      </c>
      <c r="AA378" s="23" t="s">
        <v>25</v>
      </c>
      <c r="AB378" s="23" t="s">
        <v>25</v>
      </c>
      <c r="AC378" s="23" t="s">
        <v>24</v>
      </c>
      <c r="AD378" s="23" t="s">
        <v>25</v>
      </c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  <c r="AO378" s="23"/>
      <c r="AP378" s="23"/>
      <c r="AQ378" s="23"/>
      <c r="AR378" s="23"/>
      <c r="AS378" s="23"/>
      <c r="AT378" s="23"/>
      <c r="AU378" s="23"/>
      <c r="AV378" s="23"/>
      <c r="AW378" s="23"/>
      <c r="AX378" s="23"/>
      <c r="AY378" s="23"/>
      <c r="AZ378" s="23"/>
      <c r="BA378" s="23"/>
      <c r="BB378" s="23"/>
      <c r="BC378" s="23"/>
      <c r="BD378" s="23"/>
      <c r="BE378" s="23"/>
      <c r="BF378" s="23"/>
      <c r="BG378" s="23"/>
      <c r="BH378" s="23"/>
      <c r="BI378" s="23"/>
      <c r="BJ378" s="23"/>
      <c r="BK378" s="23"/>
      <c r="BL378" s="23"/>
      <c r="BM378" s="23"/>
      <c r="BN378" s="23"/>
      <c r="BO378" s="23"/>
      <c r="BP378" s="23"/>
      <c r="BQ378" s="23"/>
      <c r="BR378" s="23"/>
      <c r="BS378" s="23"/>
      <c r="BT378" s="23"/>
      <c r="BU378" s="23"/>
      <c r="BV378" s="23"/>
      <c r="BW378" s="23"/>
    </row>
    <row r="379" spans="1:75" ht="14.25" customHeight="1" thickBot="1" x14ac:dyDescent="0.2">
      <c r="A379" s="74"/>
      <c r="B379" s="109"/>
      <c r="C379" s="109"/>
      <c r="D379" s="111"/>
      <c r="E379" s="96"/>
      <c r="F379" s="94"/>
      <c r="G379" s="113"/>
      <c r="H379" s="115"/>
      <c r="I379" s="99"/>
      <c r="J379" s="98"/>
      <c r="K379" s="100"/>
      <c r="L379" s="102"/>
      <c r="M379" s="104"/>
      <c r="N379" s="105"/>
      <c r="O379" s="107"/>
      <c r="P379" s="72">
        <v>45950</v>
      </c>
      <c r="Q379" s="72" t="s">
        <v>530</v>
      </c>
      <c r="R379" s="72">
        <v>45987</v>
      </c>
      <c r="S379" s="72">
        <v>45996</v>
      </c>
      <c r="T379" s="72" t="s">
        <v>545</v>
      </c>
      <c r="U379" s="72">
        <v>46004</v>
      </c>
      <c r="V379" s="72" t="s">
        <v>572</v>
      </c>
      <c r="W379" s="72" t="s">
        <v>573</v>
      </c>
      <c r="X379" s="72" t="s">
        <v>595</v>
      </c>
      <c r="Y379" s="72" t="s">
        <v>641</v>
      </c>
      <c r="Z379" s="72" t="s">
        <v>638</v>
      </c>
      <c r="AA379" s="72" t="s">
        <v>677</v>
      </c>
      <c r="AB379" s="72" t="s">
        <v>678</v>
      </c>
      <c r="AC379" s="72" t="s">
        <v>679</v>
      </c>
      <c r="AD379" s="72" t="s">
        <v>783</v>
      </c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72"/>
      <c r="AP379" s="72"/>
      <c r="AQ379" s="72"/>
      <c r="AR379" s="72"/>
      <c r="AS379" s="72"/>
      <c r="AT379" s="72"/>
      <c r="AU379" s="72"/>
      <c r="AV379" s="72"/>
      <c r="AW379" s="72"/>
      <c r="AX379" s="72"/>
      <c r="AY379" s="72"/>
      <c r="AZ379" s="72"/>
      <c r="BA379" s="72"/>
      <c r="BB379" s="72"/>
      <c r="BC379" s="72"/>
      <c r="BD379" s="72"/>
      <c r="BE379" s="72"/>
      <c r="BF379" s="72"/>
      <c r="BG379" s="72"/>
      <c r="BH379" s="72"/>
      <c r="BI379" s="72"/>
      <c r="BJ379" s="72"/>
      <c r="BK379" s="72"/>
      <c r="BL379" s="72"/>
      <c r="BM379" s="72"/>
      <c r="BN379" s="72"/>
      <c r="BO379" s="72"/>
      <c r="BP379" s="72"/>
      <c r="BQ379" s="72"/>
      <c r="BR379" s="72"/>
      <c r="BS379" s="72"/>
      <c r="BT379" s="72"/>
      <c r="BU379" s="72"/>
      <c r="BV379" s="72"/>
      <c r="BW379" s="72"/>
    </row>
    <row r="380" spans="1:75" ht="14.25" customHeight="1" x14ac:dyDescent="0.15">
      <c r="A380" s="74"/>
      <c r="B380" s="108" t="s">
        <v>153</v>
      </c>
      <c r="C380" s="108">
        <v>45670</v>
      </c>
      <c r="D380" s="110"/>
      <c r="E380" s="95">
        <f ca="1">IF(DATEDIF(C380,M$2,"m")&lt;1,"",IF(C380=0,"",IF(EDATE(C380,12)&lt;IF($D380&gt;0,$D380-1,M$2),EDATE(C380,DATEDIF(C380,IF($D380&gt;0,$D380-1,M$2+1),"y")*12),EDATE(C380,DATEDIF(C380,IF($D380&gt;0,$D380-1,M$2+1),"m")))))</f>
        <v>46035</v>
      </c>
      <c r="F380" s="93">
        <f ca="1">IF(E380="",0,IF(EDATE(C380,12)&lt;=E380,15+IF((YEAR(E380)-YEAR($C380))&gt;20,10,INT((YEAR(E380)-YEAR($C380)-1)/2)),0))</f>
        <v>15</v>
      </c>
      <c r="G380" s="112">
        <f ca="1">IF(E380="",0,IF(E380&gt;=EDATE(C380,12),IF(E380&lt;EDATE(C380,24),IF(C380&lt;SET!$J$20,0,MIN(DATEDIF(C380,E380,"m"),11)),0),IF(D380&gt;C380,IF(E380&lt;=EDATE(C380,12),MIN(DATEDIF(C380,D380+1,"m"),11),0),MIN(DATEDIF(C380,E380,"m"),11))))</f>
        <v>11</v>
      </c>
      <c r="H380" s="114"/>
      <c r="I380" s="99">
        <f>COUNTIF(P380:BW380,SET!$C$15)*SET!$C$16+COUNTIF(P380:BW380,SET!$D$15)*SET!$D$16+COUNTIF(P380:BW380,SET!E$15)*SET!$E$16+COUNTIF(P380:BW380,SET!$F$15)*SET!$F$16+COUNTIF(P380:BW380,SET!$G$15)*SET!$G$16+COUNTIF(P380:BW380,SET!$H$15)*SET!$H$16+COUNTIF(P380:BW380,SET!$I$15)*SET!$I$16+COUNTIF(P380:BW380,)*SET!$K$16+COUNTIF(P380:BW380,SET!$M$15)*SET!$M$16</f>
        <v>17</v>
      </c>
      <c r="J380" s="97">
        <f ca="1">F380+G380+H380-I380</f>
        <v>9</v>
      </c>
      <c r="K380" s="100">
        <f ca="1">IF(E380="","",IF(AND(D380&gt;C380,EDATE(IF(EDATE(C380,12)&lt;D380,C380,E380),12)&gt;D380),"퇴직정산",IF((E380-C380)&gt;=365,EDATE(E380,12),EDATE(C380,24))))</f>
        <v>46400</v>
      </c>
      <c r="L380" s="101">
        <f ca="1">IF(K380="퇴직정산",J380,IF((M$2-C380)&lt;365,"미확정",IF(M380="유예","유예",J380-M380)))</f>
        <v>8</v>
      </c>
      <c r="M380" s="103">
        <f ca="1">IF(C380=0,0,IF(K380="퇴직정산",0,IF(J380&lt;=0,0,IF(EDATE(C380,3)&gt;M$2,"유예",IF(SET!$J$3="없음",0,IF(SET!$J$3="전부",IF(E380&gt;=DATE(YEAR(SET!$I$11),MONTH(SET!$J$11),DAY(SET!$L$11)),MAX(0,F380-IF(I380&lt;(G380+H380),0,(I380-(G380+H380)))),0),IF(E380&gt;=DATE(YEAR(SET!$I$11),MONTH(SET!$J$11),DAY(SET!$L$11)),MAX(0,MIN(F380,SET!$L$3)-IF(I380&lt;(G380+H380),0,(I380-(G380+H380)))),0)))))))</f>
        <v>1</v>
      </c>
      <c r="N380" s="105">
        <f ca="1">IF(D380=0,IF(M380&gt;0,IF((E380-C380)&gt;=365,EDATE(E380,6),EDATE(K380,-6)),""),"")</f>
        <v>46216</v>
      </c>
      <c r="O380" s="106">
        <f ca="1">IF(D380=0,IF(M380&gt;0,IF((E380-C380)&gt;=365,EDATE(E380,10),EDATE(K380,-2)),""),"")</f>
        <v>46339</v>
      </c>
      <c r="P380" s="23" t="s">
        <v>24</v>
      </c>
      <c r="Q380" s="23" t="s">
        <v>25</v>
      </c>
      <c r="R380" s="23" t="s">
        <v>24</v>
      </c>
      <c r="S380" s="23" t="s">
        <v>25</v>
      </c>
      <c r="T380" s="23" t="s">
        <v>25</v>
      </c>
      <c r="U380" s="23" t="s">
        <v>25</v>
      </c>
      <c r="V380" s="23" t="s">
        <v>25</v>
      </c>
      <c r="W380" s="23" t="s">
        <v>24</v>
      </c>
      <c r="X380" s="23" t="s">
        <v>24</v>
      </c>
      <c r="Y380" s="23" t="s">
        <v>24</v>
      </c>
      <c r="Z380" s="23" t="s">
        <v>25</v>
      </c>
      <c r="AA380" s="23" t="s">
        <v>25</v>
      </c>
      <c r="AB380" s="23" t="s">
        <v>24</v>
      </c>
      <c r="AC380" s="23" t="s">
        <v>24</v>
      </c>
      <c r="AD380" s="23" t="s">
        <v>24</v>
      </c>
      <c r="AE380" s="23" t="s">
        <v>25</v>
      </c>
      <c r="AF380" s="23" t="s">
        <v>24</v>
      </c>
      <c r="AG380" s="23" t="s">
        <v>25</v>
      </c>
      <c r="AH380" s="23" t="s">
        <v>24</v>
      </c>
      <c r="AI380" s="23" t="s">
        <v>25</v>
      </c>
      <c r="AJ380" s="23" t="s">
        <v>24</v>
      </c>
      <c r="AK380" s="23" t="s">
        <v>24</v>
      </c>
      <c r="AL380" s="23"/>
      <c r="AM380" s="23"/>
      <c r="AN380" s="23"/>
      <c r="AO380" s="23"/>
      <c r="AP380" s="23"/>
      <c r="AQ380" s="23"/>
      <c r="AR380" s="23"/>
      <c r="AS380" s="23"/>
      <c r="AT380" s="23"/>
      <c r="AU380" s="23"/>
      <c r="AV380" s="23"/>
      <c r="AW380" s="23"/>
      <c r="AX380" s="23"/>
      <c r="AY380" s="23"/>
      <c r="AZ380" s="23"/>
      <c r="BA380" s="23"/>
      <c r="BB380" s="23"/>
      <c r="BC380" s="23"/>
      <c r="BD380" s="23"/>
      <c r="BE380" s="23"/>
      <c r="BF380" s="23"/>
      <c r="BG380" s="23"/>
      <c r="BH380" s="23"/>
      <c r="BI380" s="23"/>
      <c r="BJ380" s="23"/>
      <c r="BK380" s="23"/>
      <c r="BL380" s="23"/>
      <c r="BM380" s="23"/>
      <c r="BN380" s="23"/>
      <c r="BO380" s="23"/>
      <c r="BP380" s="23"/>
      <c r="BQ380" s="23"/>
      <c r="BR380" s="23"/>
      <c r="BS380" s="23"/>
      <c r="BT380" s="23"/>
      <c r="BU380" s="23"/>
      <c r="BV380" s="23"/>
      <c r="BW380" s="23"/>
    </row>
    <row r="381" spans="1:75" ht="14.25" customHeight="1" thickBot="1" x14ac:dyDescent="0.2">
      <c r="A381" s="74"/>
      <c r="B381" s="109"/>
      <c r="C381" s="109"/>
      <c r="D381" s="111"/>
      <c r="E381" s="96"/>
      <c r="F381" s="94"/>
      <c r="G381" s="113"/>
      <c r="H381" s="115"/>
      <c r="I381" s="99"/>
      <c r="J381" s="98"/>
      <c r="K381" s="100"/>
      <c r="L381" s="102"/>
      <c r="M381" s="104"/>
      <c r="N381" s="105"/>
      <c r="O381" s="107"/>
      <c r="P381" s="72">
        <v>45672</v>
      </c>
      <c r="Q381" s="72">
        <v>45749</v>
      </c>
      <c r="R381" s="72">
        <v>45763</v>
      </c>
      <c r="S381" s="72">
        <v>45799</v>
      </c>
      <c r="T381" s="72">
        <v>45835</v>
      </c>
      <c r="U381" s="72">
        <v>45869</v>
      </c>
      <c r="V381" s="72">
        <v>45883</v>
      </c>
      <c r="W381" s="72">
        <v>45904</v>
      </c>
      <c r="X381" s="72">
        <v>45905</v>
      </c>
      <c r="Y381" s="72">
        <v>45929</v>
      </c>
      <c r="Z381" s="72">
        <v>45954</v>
      </c>
      <c r="AA381" s="72">
        <v>45973</v>
      </c>
      <c r="AB381" s="72">
        <v>45999</v>
      </c>
      <c r="AC381" s="72">
        <v>46000</v>
      </c>
      <c r="AD381" s="72">
        <v>46017</v>
      </c>
      <c r="AE381" s="72" t="s">
        <v>635</v>
      </c>
      <c r="AF381" s="72" t="s">
        <v>634</v>
      </c>
      <c r="AG381" s="72" t="s">
        <v>649</v>
      </c>
      <c r="AH381" s="72" t="s">
        <v>673</v>
      </c>
      <c r="AI381" s="72" t="s">
        <v>674</v>
      </c>
      <c r="AJ381" s="72" t="s">
        <v>769</v>
      </c>
      <c r="AK381" s="72" t="s">
        <v>767</v>
      </c>
      <c r="AL381" s="72"/>
      <c r="AM381" s="72"/>
      <c r="AN381" s="72"/>
      <c r="AO381" s="72"/>
      <c r="AP381" s="72"/>
      <c r="AQ381" s="72"/>
      <c r="AR381" s="72"/>
      <c r="AS381" s="72"/>
      <c r="AT381" s="72"/>
      <c r="AU381" s="72"/>
      <c r="AV381" s="72"/>
      <c r="AW381" s="72"/>
      <c r="AX381" s="72"/>
      <c r="AY381" s="72"/>
      <c r="AZ381" s="72"/>
      <c r="BA381" s="72"/>
      <c r="BB381" s="72"/>
      <c r="BC381" s="72"/>
      <c r="BD381" s="72"/>
      <c r="BE381" s="72"/>
      <c r="BF381" s="72"/>
      <c r="BG381" s="72"/>
      <c r="BH381" s="72"/>
      <c r="BI381" s="72"/>
      <c r="BJ381" s="72"/>
      <c r="BK381" s="72"/>
      <c r="BL381" s="72"/>
      <c r="BM381" s="72"/>
      <c r="BN381" s="72"/>
      <c r="BO381" s="72"/>
      <c r="BP381" s="72"/>
      <c r="BQ381" s="72"/>
      <c r="BR381" s="72"/>
      <c r="BS381" s="72"/>
      <c r="BT381" s="72"/>
      <c r="BU381" s="72"/>
      <c r="BV381" s="72"/>
      <c r="BW381" s="72"/>
    </row>
    <row r="382" spans="1:75" ht="14.25" customHeight="1" x14ac:dyDescent="0.15">
      <c r="A382" s="74"/>
      <c r="B382" s="108" t="s">
        <v>115</v>
      </c>
      <c r="C382" s="108">
        <v>44197</v>
      </c>
      <c r="D382" s="110"/>
      <c r="E382" s="95">
        <f ca="1">IF(DATEDIF(C382,M$2,"m")&lt;1,"",IF(C382=0,"",IF(EDATE(C382,12)&lt;IF($D382&gt;0,$D382-1,M$2),EDATE(C382,DATEDIF(C382,IF($D382&gt;0,$D382-1,M$2+1),"y")*12),EDATE(C382,DATEDIF(C382,IF($D382&gt;0,$D382-1,M$2+1),"m")))))</f>
        <v>46023</v>
      </c>
      <c r="F382" s="93">
        <f ca="1">IF(E382="",0,IF(EDATE(C382,12)&lt;=E382,15+IF((YEAR(E382)-YEAR($C382))&gt;20,10,INT((YEAR(E382)-YEAR($C382)-1)/2)),0))</f>
        <v>17</v>
      </c>
      <c r="G382" s="112">
        <f ca="1">IF(E382="",0,IF(E382&gt;=EDATE(C382,12),IF(E382&lt;EDATE(C382,24),IF(C382&lt;SET!$J$20,0,MIN(DATEDIF(C382,E382,"m"),11)),0),IF(D382&gt;C382,IF(E382&lt;=EDATE(C382,12),MIN(DATEDIF(C382,D382+1,"m"),11),0),MIN(DATEDIF(C382,E382,"m"),11))))</f>
        <v>0</v>
      </c>
      <c r="H382" s="114">
        <v>0</v>
      </c>
      <c r="I382" s="99">
        <f>COUNTIF(P382:BW382,SET!$C$15)*SET!$C$16+COUNTIF(P382:BW382,SET!$D$15)*SET!$D$16+COUNTIF(P382:BW382,SET!E$15)*SET!$E$16+COUNTIF(P382:BW382,SET!$F$15)*SET!$F$16+COUNTIF(P382:BW382,SET!$G$15)*SET!$G$16+COUNTIF(P382:BW382,SET!$H$15)*SET!$H$16+COUNTIF(P382:BW382,SET!$I$15)*SET!$I$16+COUNTIF(P382:BW382,)*SET!$K$16+COUNTIF(P382:BW382,SET!$M$15)*SET!$M$16</f>
        <v>0</v>
      </c>
      <c r="J382" s="97">
        <f ca="1">F382+G382+H382-I382</f>
        <v>17</v>
      </c>
      <c r="K382" s="100">
        <f ca="1">IF(E382="","",IF(AND(D382&gt;C382,EDATE(IF(EDATE(C382,12)&lt;D382,C382,E382),12)&gt;D382),"퇴직정산",IF((E382-C382)&gt;=365,EDATE(E382,12),EDATE(C382,24))))</f>
        <v>46388</v>
      </c>
      <c r="L382" s="101">
        <f ca="1">IF(K382="퇴직정산",J382,IF((M$2-C382)&lt;365,"미확정",IF(M382="유예","유예",J382-M382)))</f>
        <v>10</v>
      </c>
      <c r="M382" s="103">
        <f ca="1">IF(C382=0,0,IF(K382="퇴직정산",0,IF(J382&lt;=0,0,IF(EDATE(C382,3)&gt;M$2,"유예",IF(SET!$J$3="없음",0,IF(SET!$J$3="전부",IF(E382&gt;=DATE(YEAR(SET!$I$11),MONTH(SET!$J$11),DAY(SET!$L$11)),MAX(0,F382-IF(I382&lt;(G382+H382),0,(I382-(G382+H382)))),0),IF(E382&gt;=DATE(YEAR(SET!$I$11),MONTH(SET!$J$11),DAY(SET!$L$11)),MAX(0,MIN(F382,SET!$L$3)-IF(I382&lt;(G382+H382),0,(I382-(G382+H382)))),0)))))))</f>
        <v>7</v>
      </c>
      <c r="N382" s="105">
        <f ca="1">IF(D382=0,IF(M382&gt;0,IF((E382-C382)&gt;=365,EDATE(E382,6),EDATE(K382,-6)),""),"")</f>
        <v>46204</v>
      </c>
      <c r="O382" s="106">
        <f ca="1">IF(D382=0,IF(M382&gt;0,IF((E382-C382)&gt;=365,EDATE(E382,10),EDATE(K382,-2)),""),"")</f>
        <v>46327</v>
      </c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  <c r="AO382" s="23"/>
      <c r="AP382" s="23"/>
      <c r="AQ382" s="23"/>
      <c r="AR382" s="23"/>
      <c r="AS382" s="23"/>
      <c r="AT382" s="23"/>
      <c r="AU382" s="23"/>
      <c r="AV382" s="23"/>
      <c r="AW382" s="23"/>
      <c r="AX382" s="23"/>
      <c r="AY382" s="23"/>
      <c r="AZ382" s="23"/>
      <c r="BA382" s="23"/>
      <c r="BB382" s="23"/>
      <c r="BC382" s="23"/>
      <c r="BD382" s="23"/>
      <c r="BE382" s="23"/>
      <c r="BF382" s="23"/>
      <c r="BG382" s="23"/>
      <c r="BH382" s="23"/>
      <c r="BI382" s="23"/>
      <c r="BJ382" s="23"/>
      <c r="BK382" s="23"/>
      <c r="BL382" s="23"/>
      <c r="BM382" s="23"/>
      <c r="BN382" s="23"/>
      <c r="BO382" s="23"/>
      <c r="BP382" s="23"/>
      <c r="BQ382" s="23"/>
      <c r="BR382" s="23"/>
      <c r="BS382" s="23"/>
      <c r="BT382" s="23"/>
      <c r="BU382" s="23"/>
      <c r="BV382" s="23"/>
      <c r="BW382" s="23"/>
    </row>
    <row r="383" spans="1:75" ht="14.25" customHeight="1" thickBot="1" x14ac:dyDescent="0.2">
      <c r="A383" s="74"/>
      <c r="B383" s="109"/>
      <c r="C383" s="109"/>
      <c r="D383" s="111"/>
      <c r="E383" s="96"/>
      <c r="F383" s="94"/>
      <c r="G383" s="113"/>
      <c r="H383" s="115"/>
      <c r="I383" s="99"/>
      <c r="J383" s="98"/>
      <c r="K383" s="100"/>
      <c r="L383" s="102"/>
      <c r="M383" s="104"/>
      <c r="N383" s="105"/>
      <c r="O383" s="107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72"/>
      <c r="AP383" s="72"/>
      <c r="AQ383" s="72"/>
      <c r="AR383" s="72"/>
      <c r="AS383" s="72"/>
      <c r="AT383" s="72"/>
      <c r="AU383" s="72"/>
      <c r="AV383" s="72"/>
      <c r="AW383" s="72"/>
      <c r="AX383" s="72"/>
      <c r="AY383" s="72"/>
      <c r="AZ383" s="72"/>
      <c r="BA383" s="72"/>
      <c r="BB383" s="72"/>
      <c r="BC383" s="72"/>
      <c r="BD383" s="72"/>
      <c r="BE383" s="72"/>
      <c r="BF383" s="72"/>
      <c r="BG383" s="72"/>
      <c r="BH383" s="72"/>
      <c r="BI383" s="72"/>
      <c r="BJ383" s="72"/>
      <c r="BK383" s="72"/>
      <c r="BL383" s="72"/>
      <c r="BM383" s="72"/>
      <c r="BN383" s="72"/>
      <c r="BO383" s="72"/>
      <c r="BP383" s="72"/>
      <c r="BQ383" s="72"/>
      <c r="BR383" s="72"/>
      <c r="BS383" s="72"/>
      <c r="BT383" s="72"/>
      <c r="BU383" s="72"/>
      <c r="BV383" s="72"/>
      <c r="BW383" s="72"/>
    </row>
    <row r="384" spans="1:75" ht="14.25" customHeight="1" x14ac:dyDescent="0.15">
      <c r="A384" s="74"/>
      <c r="B384" s="108" t="s">
        <v>105</v>
      </c>
      <c r="C384" s="108">
        <v>44652</v>
      </c>
      <c r="D384" s="110"/>
      <c r="E384" s="95">
        <f ca="1">IF(DATEDIF(C384,M$2,"m")&lt;1,"",IF(C384=0,"",IF(EDATE(C384,12)&lt;IF($D384&gt;0,$D384-1,M$2),EDATE(C384,DATEDIF(C384,IF($D384&gt;0,$D384-1,M$2+1),"y")*12),EDATE(C384,DATEDIF(C384,IF($D384&gt;0,$D384-1,M$2+1),"m")))))</f>
        <v>46113</v>
      </c>
      <c r="F384" s="93">
        <f ca="1">IF(E384="",0,IF(EDATE(C384,12)&lt;=E384,15+IF((YEAR(E384)-YEAR($C384))&gt;20,10,INT((YEAR(E384)-YEAR($C384)-1)/2)),0))</f>
        <v>16</v>
      </c>
      <c r="G384" s="112">
        <f ca="1">IF(E384="",0,IF(E384&gt;=EDATE(C384,12),IF(E384&lt;EDATE(C384,24),IF(C384&lt;SET!$J$20,0,MIN(DATEDIF(C384,E384,"m"),11)),0),IF(D384&gt;C384,IF(E384&lt;=EDATE(C384,12),MIN(DATEDIF(C384,D384+1,"m"),11),0),MIN(DATEDIF(C384,E384,"m"),11))))</f>
        <v>0</v>
      </c>
      <c r="H384" s="114">
        <v>-1</v>
      </c>
      <c r="I384" s="99">
        <f>COUNTIF(P384:BW384,SET!$C$15)*SET!$C$16+COUNTIF(P384:BW384,SET!$D$15)*SET!$D$16+COUNTIF(P384:BW384,SET!E$15)*SET!$E$16+COUNTIF(P384:BW384,SET!$F$15)*SET!$F$16+COUNTIF(P384:BW384,SET!$G$15)*SET!$G$16+COUNTIF(P384:BW384,SET!$H$15)*SET!$H$16+COUNTIF(P384:BW384,SET!$I$15)*SET!$I$16+COUNTIF(P384:BW384,)*SET!$K$16+COUNTIF(P384:BW384,SET!$M$15)*SET!$M$16</f>
        <v>0</v>
      </c>
      <c r="J384" s="97">
        <f ca="1">F384+G384+H384-I384</f>
        <v>15</v>
      </c>
      <c r="K384" s="100">
        <f ca="1">IF(E384="","",IF(AND(D384&gt;C384,EDATE(IF(EDATE(C384,12)&lt;D384,C384,E384),12)&gt;D384),"퇴직정산",IF((E384-C384)&gt;=365,EDATE(E384,12),EDATE(C384,24))))</f>
        <v>46478</v>
      </c>
      <c r="L384" s="101">
        <f ca="1">IF(K384="퇴직정산",J384,IF((M$2-C384)&lt;365,"미확정",IF(M384="유예","유예",J384-M384)))</f>
        <v>9</v>
      </c>
      <c r="M384" s="103">
        <f ca="1">IF(C384=0,0,IF(K384="퇴직정산",0,IF(J384&lt;=0,0,IF(EDATE(C384,3)&gt;M$2,"유예",IF(SET!$J$3="없음",0,IF(SET!$J$3="전부",IF(E384&gt;=DATE(YEAR(SET!$I$11),MONTH(SET!$J$11),DAY(SET!$L$11)),MAX(0,F384-IF(I384&lt;(G384+H384),0,(I384-(G384+H384)))),0),IF(E384&gt;=DATE(YEAR(SET!$I$11),MONTH(SET!$J$11),DAY(SET!$L$11)),MAX(0,MIN(F384,SET!$L$3)-IF(I384&lt;(G384+H384),0,(I384-(G384+H384)))),0)))))))</f>
        <v>6</v>
      </c>
      <c r="N384" s="105">
        <f ca="1">IF(D384=0,IF(M384&gt;0,IF((E384-C384)&gt;=365,EDATE(E384,6),EDATE(K384,-6)),""),"")</f>
        <v>46296</v>
      </c>
      <c r="O384" s="106">
        <f ca="1">IF(D384=0,IF(M384&gt;0,IF((E384-C384)&gt;=365,EDATE(E384,10),EDATE(K384,-2)),""),"")</f>
        <v>46419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/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/>
      <c r="BP384" s="23"/>
      <c r="BQ384" s="23"/>
      <c r="BR384" s="23"/>
      <c r="BS384" s="23"/>
      <c r="BT384" s="23"/>
      <c r="BU384" s="23"/>
      <c r="BV384" s="23"/>
      <c r="BW384" s="23"/>
    </row>
    <row r="385" spans="1:75" ht="14.25" customHeight="1" thickBot="1" x14ac:dyDescent="0.2">
      <c r="A385" s="74"/>
      <c r="B385" s="109"/>
      <c r="C385" s="109"/>
      <c r="D385" s="111"/>
      <c r="E385" s="96"/>
      <c r="F385" s="94"/>
      <c r="G385" s="113"/>
      <c r="H385" s="115"/>
      <c r="I385" s="99"/>
      <c r="J385" s="98"/>
      <c r="K385" s="100"/>
      <c r="L385" s="102"/>
      <c r="M385" s="104"/>
      <c r="N385" s="105"/>
      <c r="O385" s="107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  <c r="AA385" s="72"/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72"/>
      <c r="AP385" s="72"/>
      <c r="AQ385" s="72"/>
      <c r="AR385" s="72"/>
      <c r="AS385" s="72"/>
      <c r="AT385" s="72"/>
      <c r="AU385" s="72"/>
      <c r="AV385" s="72"/>
      <c r="AW385" s="72"/>
      <c r="AX385" s="72"/>
      <c r="AY385" s="72"/>
      <c r="AZ385" s="72"/>
      <c r="BA385" s="72"/>
      <c r="BB385" s="72"/>
      <c r="BC385" s="72"/>
      <c r="BD385" s="72"/>
      <c r="BE385" s="72"/>
      <c r="BF385" s="72"/>
      <c r="BG385" s="72"/>
      <c r="BH385" s="72"/>
      <c r="BI385" s="72"/>
      <c r="BJ385" s="72"/>
      <c r="BK385" s="72"/>
      <c r="BL385" s="72"/>
      <c r="BM385" s="72"/>
      <c r="BN385" s="72"/>
      <c r="BO385" s="72"/>
      <c r="BP385" s="72"/>
      <c r="BQ385" s="72"/>
      <c r="BR385" s="72"/>
      <c r="BS385" s="72"/>
      <c r="BT385" s="72"/>
      <c r="BU385" s="72"/>
      <c r="BV385" s="72"/>
      <c r="BW385" s="72"/>
    </row>
    <row r="386" spans="1:75" ht="14.25" customHeight="1" x14ac:dyDescent="0.15">
      <c r="A386" s="74"/>
      <c r="B386" s="108" t="s">
        <v>657</v>
      </c>
      <c r="C386" s="108">
        <v>46072</v>
      </c>
      <c r="D386" s="110"/>
      <c r="E386" s="95">
        <f ca="1">IF(DATEDIF(C386,M$2,"m")&lt;1,"",IF(C386=0,"",IF(EDATE(C386,12)&lt;IF($D386&gt;0,$D386-1,M$2),EDATE(C386,DATEDIF(C386,IF($D386&gt;0,$D386-1,M$2+1),"y")*12),EDATE(C386,DATEDIF(C386,IF($D386&gt;0,$D386-1,M$2+1),"m")))))</f>
        <v>46131</v>
      </c>
      <c r="F386" s="93">
        <f ca="1">IF(E386="",0,IF(EDATE(C386,12)&lt;=E386,15+IF((YEAR(E386)-YEAR($C386))&gt;20,10,INT((YEAR(E386)-YEAR($C386)-1)/2)),0))</f>
        <v>0</v>
      </c>
      <c r="G386" s="112">
        <f ca="1">IF(E386="",0,IF(E386&gt;=EDATE(C386,12),IF(E386&lt;EDATE(C386,24),IF(C386&lt;SET!$J$20,0,MIN(DATEDIF(C386,E386,"m"),11)),0),IF(D386&gt;C386,IF(E386&lt;=EDATE(C386,12),MIN(DATEDIF(C386,D386+1,"m"),11),0),MIN(DATEDIF(C386,E386,"m"),11))))</f>
        <v>2</v>
      </c>
      <c r="H386" s="114"/>
      <c r="I386" s="99">
        <f>COUNTIF(P386:BW386,SET!$C$15)*SET!$C$16+COUNTIF(P386:BW386,SET!$D$15)*SET!$D$16+COUNTIF(P386:BW386,SET!E$15)*SET!$E$16+COUNTIF(P386:BW386,SET!$F$15)*SET!$F$16+COUNTIF(P386:BW386,SET!$G$15)*SET!$G$16+COUNTIF(P386:BW386,SET!$H$15)*SET!$H$16+COUNTIF(P386:BW386,SET!$I$15)*SET!$I$16+COUNTIF(P386:BW386,)*SET!$K$16+COUNTIF(P386:BW386,SET!$M$15)*SET!$M$16</f>
        <v>1</v>
      </c>
      <c r="J386" s="97">
        <f ca="1">F386+G386+H386-I386</f>
        <v>1</v>
      </c>
      <c r="K386" s="100">
        <f ca="1">IF(E386="","",IF(AND(D386&gt;C386,EDATE(IF(EDATE(C386,12)&lt;D386,C386,E386),12)&gt;D386),"퇴직정산",IF((E386-C386)&gt;=365,EDATE(E386,12),EDATE(C386,24))))</f>
        <v>46802</v>
      </c>
      <c r="L386" s="101" t="str">
        <f ca="1">IF(K386="퇴직정산",J386,IF((M$2-C386)&lt;365,"미확정",IF(M386="유예","유예",J386-M386)))</f>
        <v>미확정</v>
      </c>
      <c r="M386" s="103" t="str">
        <f ca="1">IF(C386=0,0,IF(K386="퇴직정산",0,IF(J386&lt;=0,0,IF(EDATE(C386,3)&gt;M$2,"유예",IF(SET!$J$3="없음",0,IF(SET!$J$3="전부",IF(E386&gt;=DATE(YEAR(SET!$I$11),MONTH(SET!$J$11),DAY(SET!$L$11)),MAX(0,F386-IF(I386&lt;(G386+H386),0,(I386-(G386+H386)))),0),IF(E386&gt;=DATE(YEAR(SET!$I$11),MONTH(SET!$J$11),DAY(SET!$L$11)),MAX(0,MIN(F386,SET!$L$3)-IF(I386&lt;(G386+H386),0,(I386-(G386+H386)))),0)))))))</f>
        <v>유예</v>
      </c>
      <c r="N386" s="105">
        <f ca="1">IF(D386=0,IF(M386&gt;0,IF((E386-C386)&gt;=365,EDATE(E386,6),EDATE(K386,-6)),""),"")</f>
        <v>46618</v>
      </c>
      <c r="O386" s="106">
        <f ca="1">IF(D386=0,IF(M386&gt;0,IF((E386-C386)&gt;=365,EDATE(E386,10),EDATE(K386,-2)),""),"")</f>
        <v>46740</v>
      </c>
      <c r="P386" s="23" t="s">
        <v>24</v>
      </c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  <c r="AO386" s="23"/>
      <c r="AP386" s="23"/>
      <c r="AQ386" s="23"/>
      <c r="AR386" s="23"/>
      <c r="AS386" s="23"/>
      <c r="AT386" s="23"/>
      <c r="AU386" s="23"/>
      <c r="AV386" s="23"/>
      <c r="AW386" s="23"/>
      <c r="AX386" s="23"/>
      <c r="AY386" s="23"/>
      <c r="AZ386" s="23"/>
      <c r="BA386" s="23"/>
      <c r="BB386" s="23"/>
      <c r="BC386" s="23"/>
      <c r="BD386" s="23"/>
      <c r="BE386" s="23"/>
      <c r="BF386" s="23"/>
      <c r="BG386" s="23"/>
      <c r="BH386" s="23"/>
      <c r="BI386" s="23"/>
      <c r="BJ386" s="23"/>
      <c r="BK386" s="23"/>
      <c r="BL386" s="23"/>
      <c r="BM386" s="23"/>
      <c r="BN386" s="23"/>
      <c r="BO386" s="23"/>
      <c r="BP386" s="23"/>
      <c r="BQ386" s="23"/>
      <c r="BR386" s="23"/>
      <c r="BS386" s="23"/>
      <c r="BT386" s="23"/>
      <c r="BU386" s="23"/>
      <c r="BV386" s="23"/>
      <c r="BW386" s="23"/>
    </row>
    <row r="387" spans="1:75" ht="14.25" customHeight="1" thickBot="1" x14ac:dyDescent="0.2">
      <c r="A387" s="74"/>
      <c r="B387" s="109"/>
      <c r="C387" s="109"/>
      <c r="D387" s="111"/>
      <c r="E387" s="96"/>
      <c r="F387" s="94"/>
      <c r="G387" s="113"/>
      <c r="H387" s="115"/>
      <c r="I387" s="99"/>
      <c r="J387" s="98"/>
      <c r="K387" s="100"/>
      <c r="L387" s="102"/>
      <c r="M387" s="104"/>
      <c r="N387" s="105"/>
      <c r="O387" s="107"/>
      <c r="P387" s="72" t="s">
        <v>778</v>
      </c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72"/>
      <c r="AP387" s="72"/>
      <c r="AQ387" s="72"/>
      <c r="AR387" s="72"/>
      <c r="AS387" s="72"/>
      <c r="AT387" s="72"/>
      <c r="AU387" s="72"/>
      <c r="AV387" s="72"/>
      <c r="AW387" s="72"/>
      <c r="AX387" s="72"/>
      <c r="AY387" s="72"/>
      <c r="AZ387" s="72"/>
      <c r="BA387" s="72"/>
      <c r="BB387" s="72"/>
      <c r="BC387" s="72"/>
      <c r="BD387" s="72"/>
      <c r="BE387" s="72"/>
      <c r="BF387" s="72"/>
      <c r="BG387" s="72"/>
      <c r="BH387" s="72"/>
      <c r="BI387" s="72"/>
      <c r="BJ387" s="72"/>
      <c r="BK387" s="72"/>
      <c r="BL387" s="72"/>
      <c r="BM387" s="72"/>
      <c r="BN387" s="72"/>
      <c r="BO387" s="72"/>
      <c r="BP387" s="72"/>
      <c r="BQ387" s="72"/>
      <c r="BR387" s="72"/>
      <c r="BS387" s="72"/>
      <c r="BT387" s="72"/>
      <c r="BU387" s="72"/>
      <c r="BV387" s="72"/>
      <c r="BW387" s="72"/>
    </row>
    <row r="388" spans="1:75" ht="14.25" customHeight="1" x14ac:dyDescent="0.15">
      <c r="A388" s="77" t="s">
        <v>381</v>
      </c>
      <c r="B388" s="108" t="s">
        <v>84</v>
      </c>
      <c r="C388" s="108">
        <v>43425</v>
      </c>
      <c r="D388" s="110"/>
      <c r="E388" s="95">
        <f ca="1">IF(DATEDIF(C388,M$2,"m")&lt;1,"",IF(C388=0,"",IF(EDATE(C388,12)&lt;IF($D388&gt;0,$D388-1,M$2),EDATE(C388,DATEDIF(C388,IF($D388&gt;0,$D388-1,M$2+1),"y")*12),EDATE(C388,DATEDIF(C388,IF($D388&gt;0,$D388-1,M$2+1),"m")))))</f>
        <v>45982</v>
      </c>
      <c r="F388" s="93">
        <f ca="1">IF(E388="",0,IF(EDATE(C388,12)&lt;=E388,15+IF((YEAR(E388)-YEAR($C388))&gt;20,10,INT((YEAR(E388)-YEAR($C388)-1)/2)),0))</f>
        <v>18</v>
      </c>
      <c r="G388" s="112">
        <f ca="1">IF(E388="",0,IF(E388&gt;=EDATE(C388,12),IF(E388&lt;EDATE(C388,24),IF(C388&lt;SET!$J$20,0,MIN(DATEDIF(C388,E388,"m"),11)),0),IF(D388&gt;C388,IF(E388&lt;=EDATE(C388,12),MIN(DATEDIF(C388,D388+1,"m"),11),0),MIN(DATEDIF(C388,E388,"m"),11))))</f>
        <v>0</v>
      </c>
      <c r="H388" s="114">
        <v>7</v>
      </c>
      <c r="I388" s="99">
        <f>COUNTIF(P388:BW388,SET!$C$15)*SET!$C$16+COUNTIF(P388:BW388,SET!$D$15)*SET!$D$16+COUNTIF(P388:BW388,SET!E$15)*SET!$E$16+COUNTIF(P388:BW388,SET!$F$15)*SET!$F$16+COUNTIF(P388:BW388,SET!$G$15)*SET!$G$16+COUNTIF(P388:BW388,SET!$H$15)*SET!$H$16+COUNTIF(P388:BW388,SET!$I$15)*SET!$I$16+COUNTIF(P388:BW388,)*SET!$K$16+COUNTIF(P388:BW388,SET!$M$15)*SET!$M$16</f>
        <v>17.5</v>
      </c>
      <c r="J388" s="97">
        <f ca="1">F388+G388+H388-I388</f>
        <v>7.5</v>
      </c>
      <c r="K388" s="100">
        <f ca="1">IF(E388="","",IF(AND(D388&gt;C388,EDATE(IF(EDATE(C388,12)&lt;D388,C388,E388),12)&gt;D388),"퇴직정산",IF((E388-C388)&gt;=365,EDATE(E388,12),EDATE(C388,24))))</f>
        <v>46347</v>
      </c>
      <c r="L388" s="101">
        <f ca="1">IF(K388="퇴직정산",J388,IF((M$2-C388)&lt;365,"미확정",IF(M388="유예","유예",J388-M388)))</f>
        <v>7.5</v>
      </c>
      <c r="M388" s="103">
        <f ca="1">IF(C388=0,0,IF(K388="퇴직정산",0,IF(J388&lt;=0,0,IF(EDATE(C388,3)&gt;M$2,"유예",IF(SET!$J$3="없음",0,IF(SET!$J$3="전부",IF(E388&gt;=DATE(YEAR(SET!$I$11),MONTH(SET!$J$11),DAY(SET!$L$11)),MAX(0,F388-IF(I388&lt;(G388+H388),0,(I388-(G388+H388)))),0),IF(E388&gt;=DATE(YEAR(SET!$I$11),MONTH(SET!$J$11),DAY(SET!$L$11)),MAX(0,MIN(F388,SET!$L$3)-IF(I388&lt;(G388+H388),0,(I388-(G388+H388)))),0)))))))</f>
        <v>0</v>
      </c>
      <c r="N388" s="105" t="str">
        <f ca="1">IF(D388=0,IF(M388&gt;0,IF((E388-C388)&gt;=365,EDATE(E388,6),EDATE(K388,-6)),""),"")</f>
        <v/>
      </c>
      <c r="O388" s="106" t="str">
        <f ca="1">IF(D388=0,IF(M388&gt;0,IF((E388-C388)&gt;=365,EDATE(E388,10),EDATE(K388,-2)),""),"")</f>
        <v/>
      </c>
      <c r="P388" s="23" t="s">
        <v>24</v>
      </c>
      <c r="Q388" s="23" t="s">
        <v>24</v>
      </c>
      <c r="R388" s="23" t="s">
        <v>25</v>
      </c>
      <c r="S388" s="23" t="s">
        <v>24</v>
      </c>
      <c r="T388" s="23" t="s">
        <v>25</v>
      </c>
      <c r="U388" s="23" t="s">
        <v>25</v>
      </c>
      <c r="V388" s="23" t="s">
        <v>25</v>
      </c>
      <c r="W388" s="23" t="s">
        <v>25</v>
      </c>
      <c r="X388" s="23" t="s">
        <v>25</v>
      </c>
      <c r="Y388" s="23" t="s">
        <v>25</v>
      </c>
      <c r="Z388" s="23" t="s">
        <v>25</v>
      </c>
      <c r="AA388" s="23" t="s">
        <v>25</v>
      </c>
      <c r="AB388" s="23" t="s">
        <v>25</v>
      </c>
      <c r="AC388" s="23" t="s">
        <v>25</v>
      </c>
      <c r="AD388" s="23" t="s">
        <v>25</v>
      </c>
      <c r="AE388" s="23" t="s">
        <v>24</v>
      </c>
      <c r="AF388" s="23" t="s">
        <v>24</v>
      </c>
      <c r="AG388" s="23" t="s">
        <v>25</v>
      </c>
      <c r="AH388" s="23" t="s">
        <v>25</v>
      </c>
      <c r="AI388" s="23" t="s">
        <v>24</v>
      </c>
      <c r="AJ388" s="23" t="s">
        <v>25</v>
      </c>
      <c r="AK388" s="23" t="s">
        <v>24</v>
      </c>
      <c r="AL388" s="23" t="s">
        <v>24</v>
      </c>
      <c r="AM388" s="23" t="s">
        <v>25</v>
      </c>
      <c r="AN388" s="23" t="s">
        <v>25</v>
      </c>
      <c r="AO388" s="23" t="s">
        <v>25</v>
      </c>
      <c r="AP388" s="23" t="s">
        <v>25</v>
      </c>
      <c r="AQ388" s="23"/>
      <c r="AR388" s="23"/>
      <c r="AS388" s="23"/>
      <c r="AT388" s="23"/>
      <c r="AU388" s="23"/>
      <c r="AV388" s="23"/>
      <c r="AW388" s="23"/>
      <c r="AX388" s="23"/>
      <c r="AY388" s="23"/>
      <c r="AZ388" s="23"/>
      <c r="BA388" s="23"/>
      <c r="BB388" s="23"/>
      <c r="BC388" s="23"/>
      <c r="BD388" s="23"/>
      <c r="BE388" s="23"/>
      <c r="BF388" s="23"/>
      <c r="BG388" s="23"/>
      <c r="BH388" s="23"/>
      <c r="BI388" s="23"/>
      <c r="BJ388" s="23"/>
      <c r="BK388" s="23"/>
      <c r="BL388" s="23"/>
      <c r="BM388" s="23"/>
      <c r="BN388" s="23"/>
      <c r="BO388" s="23"/>
      <c r="BP388" s="23"/>
      <c r="BQ388" s="23"/>
      <c r="BR388" s="23"/>
      <c r="BS388" s="23"/>
      <c r="BT388" s="23"/>
      <c r="BU388" s="23"/>
      <c r="BV388" s="23"/>
      <c r="BW388" s="23"/>
    </row>
    <row r="389" spans="1:75" ht="14.25" customHeight="1" thickBot="1" x14ac:dyDescent="0.2">
      <c r="A389" s="74"/>
      <c r="B389" s="109"/>
      <c r="C389" s="109"/>
      <c r="D389" s="111"/>
      <c r="E389" s="96"/>
      <c r="F389" s="94"/>
      <c r="G389" s="113"/>
      <c r="H389" s="115"/>
      <c r="I389" s="99"/>
      <c r="J389" s="98"/>
      <c r="K389" s="100"/>
      <c r="L389" s="102"/>
      <c r="M389" s="104"/>
      <c r="N389" s="105"/>
      <c r="O389" s="107"/>
      <c r="P389" s="72">
        <v>45960</v>
      </c>
      <c r="Q389" s="72">
        <v>45982</v>
      </c>
      <c r="R389" s="72">
        <v>45985</v>
      </c>
      <c r="S389" s="72">
        <v>45987</v>
      </c>
      <c r="T389" s="72" t="s">
        <v>584</v>
      </c>
      <c r="U389" s="72" t="s">
        <v>583</v>
      </c>
      <c r="V389" s="72" t="s">
        <v>581</v>
      </c>
      <c r="W389" s="72" t="s">
        <v>580</v>
      </c>
      <c r="X389" s="72" t="s">
        <v>572</v>
      </c>
      <c r="Y389" s="72" t="s">
        <v>595</v>
      </c>
      <c r="Z389" s="72" t="s">
        <v>633</v>
      </c>
      <c r="AA389" s="72" t="s">
        <v>624</v>
      </c>
      <c r="AB389" s="72" t="s">
        <v>645</v>
      </c>
      <c r="AC389" s="72" t="s">
        <v>634</v>
      </c>
      <c r="AD389" s="72" t="s">
        <v>638</v>
      </c>
      <c r="AE389" s="72" t="s">
        <v>689</v>
      </c>
      <c r="AF389" s="72" t="s">
        <v>691</v>
      </c>
      <c r="AG389" s="72" t="s">
        <v>692</v>
      </c>
      <c r="AH389" s="72" t="s">
        <v>693</v>
      </c>
      <c r="AI389" s="72" t="s">
        <v>694</v>
      </c>
      <c r="AJ389" s="72" t="s">
        <v>700</v>
      </c>
      <c r="AK389" s="72" t="s">
        <v>773</v>
      </c>
      <c r="AL389" s="72" t="s">
        <v>776</v>
      </c>
      <c r="AM389" s="72" t="s">
        <v>785</v>
      </c>
      <c r="AN389" s="72" t="s">
        <v>783</v>
      </c>
      <c r="AO389" s="72" t="s">
        <v>777</v>
      </c>
      <c r="AP389" s="72" t="s">
        <v>768</v>
      </c>
      <c r="AQ389" s="72"/>
      <c r="AR389" s="72"/>
      <c r="AS389" s="72"/>
      <c r="AT389" s="72"/>
      <c r="AU389" s="72"/>
      <c r="AV389" s="72"/>
      <c r="AW389" s="72"/>
      <c r="AX389" s="72"/>
      <c r="AY389" s="72"/>
      <c r="AZ389" s="72"/>
      <c r="BA389" s="72"/>
      <c r="BB389" s="72"/>
      <c r="BC389" s="72"/>
      <c r="BD389" s="72"/>
      <c r="BE389" s="72"/>
      <c r="BF389" s="72"/>
      <c r="BG389" s="72"/>
      <c r="BH389" s="72"/>
      <c r="BI389" s="72"/>
      <c r="BJ389" s="72"/>
      <c r="BK389" s="72"/>
      <c r="BL389" s="72"/>
      <c r="BM389" s="72"/>
      <c r="BN389" s="72"/>
      <c r="BO389" s="72"/>
      <c r="BP389" s="72"/>
      <c r="BQ389" s="72"/>
      <c r="BR389" s="72"/>
      <c r="BS389" s="72"/>
      <c r="BT389" s="72"/>
      <c r="BU389" s="72"/>
      <c r="BV389" s="72"/>
      <c r="BW389" s="72"/>
    </row>
    <row r="390" spans="1:75" ht="14.25" customHeight="1" x14ac:dyDescent="0.15">
      <c r="A390" s="74"/>
      <c r="B390" s="108" t="s">
        <v>452</v>
      </c>
      <c r="C390" s="108">
        <v>45810</v>
      </c>
      <c r="D390" s="110"/>
      <c r="E390" s="95">
        <f ca="1">IF(DATEDIF(C390,M$2,"m")&lt;1,"",IF(C390=0,"",IF(EDATE(C390,12)&lt;IF($D390&gt;0,$D390-1,M$2),EDATE(C390,DATEDIF(C390,IF($D390&gt;0,$D390-1,M$2+1),"y")*12),EDATE(C390,DATEDIF(C390,IF($D390&gt;0,$D390-1,M$2+1),"m")))))</f>
        <v>46144</v>
      </c>
      <c r="F390" s="93">
        <f ca="1">IF(E390="",0,IF(EDATE(C390,12)&lt;=E390,15+IF((YEAR(E390)-YEAR($C390))&gt;20,10,INT((YEAR(E390)-YEAR($C390)-1)/2)),0))</f>
        <v>0</v>
      </c>
      <c r="G390" s="112">
        <f ca="1">IF(E390="",0,IF(E390&gt;=EDATE(C390,12),IF(E390&lt;EDATE(C390,24),IF(C390&lt;SET!$J$20,0,MIN(DATEDIF(C390,E390,"m"),11)),0),IF(D390&gt;C390,IF(E390&lt;=EDATE(C390,12),MIN(DATEDIF(C390,D390+1,"m"),11),0),MIN(DATEDIF(C390,E390,"m"),11))))</f>
        <v>11</v>
      </c>
      <c r="H390" s="114"/>
      <c r="I390" s="99">
        <f>COUNTIF(P390:BW390,SET!$C$15)*SET!$C$16+COUNTIF(P390:BW390,SET!$D$15)*SET!$D$16+COUNTIF(P390:BW390,SET!E$15)*SET!$E$16+COUNTIF(P390:BW390,SET!$F$15)*SET!$F$16+COUNTIF(P390:BW390,SET!$G$15)*SET!$G$16+COUNTIF(P390:BW390,SET!$H$15)*SET!$H$16+COUNTIF(P390:BW390,SET!$I$15)*SET!$I$16+COUNTIF(P390:BW390,)*SET!$K$16+COUNTIF(P390:BW390,SET!$M$15)*SET!$M$16</f>
        <v>11</v>
      </c>
      <c r="J390" s="97">
        <f ca="1">F390+G390+H390-I390</f>
        <v>0</v>
      </c>
      <c r="K390" s="100">
        <f ca="1">IF(E390="","",IF(AND(D390&gt;C390,EDATE(IF(EDATE(C390,12)&lt;D390,C390,E390),12)&gt;D390),"퇴직정산",IF((E390-C390)&gt;=365,EDATE(E390,12),EDATE(C390,24))))</f>
        <v>46540</v>
      </c>
      <c r="L390" s="101" t="str">
        <f ca="1">IF(K390="퇴직정산",J390,IF((M$2-C390)&lt;365,"미확정",IF(M390="유예","유예",J390-M390)))</f>
        <v>미확정</v>
      </c>
      <c r="M390" s="103">
        <f ca="1">IF(C390=0,0,IF(K390="퇴직정산",0,IF(J390&lt;=0,0,IF(EDATE(C390,3)&gt;M$2,"유예",IF(SET!$J$3="없음",0,IF(SET!$J$3="전부",IF(E390&gt;=DATE(YEAR(SET!$I$11),MONTH(SET!$J$11),DAY(SET!$L$11)),MAX(0,F390-IF(I390&lt;(G390+H390),0,(I390-(G390+H390)))),0),IF(E390&gt;=DATE(YEAR(SET!$I$11),MONTH(SET!$J$11),DAY(SET!$L$11)),MAX(0,MIN(F390,SET!$L$3)-IF(I390&lt;(G390+H390),0,(I390-(G390+H390)))),0)))))))</f>
        <v>0</v>
      </c>
      <c r="N390" s="105" t="str">
        <f ca="1">IF(D390=0,IF(M390&gt;0,IF((E390-C390)&gt;=365,EDATE(E390,6),EDATE(K390,-6)),""),"")</f>
        <v/>
      </c>
      <c r="O390" s="106" t="str">
        <f ca="1">IF(D390=0,IF(M390&gt;0,IF((E390-C390)&gt;=365,EDATE(E390,10),EDATE(K390,-2)),""),"")</f>
        <v/>
      </c>
      <c r="P390" s="23" t="s">
        <v>24</v>
      </c>
      <c r="Q390" s="23" t="s">
        <v>24</v>
      </c>
      <c r="R390" s="23" t="s">
        <v>24</v>
      </c>
      <c r="S390" s="23" t="s">
        <v>24</v>
      </c>
      <c r="T390" s="23" t="s">
        <v>25</v>
      </c>
      <c r="U390" s="23" t="s">
        <v>24</v>
      </c>
      <c r="V390" s="23" t="s">
        <v>25</v>
      </c>
      <c r="W390" s="23" t="s">
        <v>25</v>
      </c>
      <c r="X390" s="23" t="s">
        <v>24</v>
      </c>
      <c r="Y390" s="23" t="s">
        <v>25</v>
      </c>
      <c r="Z390" s="23" t="s">
        <v>25</v>
      </c>
      <c r="AA390" s="23" t="s">
        <v>25</v>
      </c>
      <c r="AB390" s="23" t="s">
        <v>24</v>
      </c>
      <c r="AC390" s="23" t="s">
        <v>25</v>
      </c>
      <c r="AD390" s="23" t="s">
        <v>25</v>
      </c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  <c r="AO390" s="23"/>
      <c r="AP390" s="23"/>
      <c r="AQ390" s="23"/>
      <c r="AR390" s="23"/>
      <c r="AS390" s="23"/>
      <c r="AT390" s="23"/>
      <c r="AU390" s="23"/>
      <c r="AV390" s="23"/>
      <c r="AW390" s="23"/>
      <c r="AX390" s="23"/>
      <c r="AY390" s="23"/>
      <c r="AZ390" s="23"/>
      <c r="BA390" s="23"/>
      <c r="BB390" s="23"/>
      <c r="BC390" s="23"/>
      <c r="BD390" s="23"/>
      <c r="BE390" s="23"/>
      <c r="BF390" s="23"/>
      <c r="BG390" s="23"/>
      <c r="BH390" s="23"/>
      <c r="BI390" s="23"/>
      <c r="BJ390" s="23"/>
      <c r="BK390" s="23"/>
      <c r="BL390" s="23"/>
      <c r="BM390" s="23"/>
      <c r="BN390" s="23"/>
      <c r="BO390" s="23"/>
      <c r="BP390" s="23"/>
      <c r="BQ390" s="23"/>
      <c r="BR390" s="23"/>
      <c r="BS390" s="23"/>
      <c r="BT390" s="23"/>
      <c r="BU390" s="23"/>
      <c r="BV390" s="23"/>
      <c r="BW390" s="23"/>
    </row>
    <row r="391" spans="1:75" ht="14.25" customHeight="1" thickBot="1" x14ac:dyDescent="0.2">
      <c r="A391" s="74"/>
      <c r="B391" s="109"/>
      <c r="C391" s="109"/>
      <c r="D391" s="111"/>
      <c r="E391" s="96"/>
      <c r="F391" s="94"/>
      <c r="G391" s="113"/>
      <c r="H391" s="115"/>
      <c r="I391" s="99"/>
      <c r="J391" s="98"/>
      <c r="K391" s="100"/>
      <c r="L391" s="102"/>
      <c r="M391" s="104"/>
      <c r="N391" s="105"/>
      <c r="O391" s="107"/>
      <c r="P391" s="72">
        <v>45898</v>
      </c>
      <c r="Q391" s="72">
        <v>45901</v>
      </c>
      <c r="R391" s="72">
        <v>45924</v>
      </c>
      <c r="S391" s="72">
        <v>45959</v>
      </c>
      <c r="T391" s="72">
        <v>45989</v>
      </c>
      <c r="U391" s="72" t="s">
        <v>590</v>
      </c>
      <c r="V391" s="72" t="s">
        <v>587</v>
      </c>
      <c r="W391" s="72" t="s">
        <v>643</v>
      </c>
      <c r="X391" s="72" t="s">
        <v>648</v>
      </c>
      <c r="Y391" s="72" t="s">
        <v>741</v>
      </c>
      <c r="Z391" s="72" t="s">
        <v>685</v>
      </c>
      <c r="AA391" s="72" t="s">
        <v>702</v>
      </c>
      <c r="AB391" s="72" t="s">
        <v>765</v>
      </c>
      <c r="AC391" s="72" t="s">
        <v>789</v>
      </c>
      <c r="AD391" s="72" t="s">
        <v>787</v>
      </c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72"/>
      <c r="AP391" s="72"/>
      <c r="AQ391" s="72"/>
      <c r="AR391" s="72"/>
      <c r="AS391" s="72"/>
      <c r="AT391" s="72"/>
      <c r="AU391" s="72"/>
      <c r="AV391" s="72"/>
      <c r="AW391" s="72"/>
      <c r="AX391" s="72"/>
      <c r="AY391" s="72"/>
      <c r="AZ391" s="72"/>
      <c r="BA391" s="72"/>
      <c r="BB391" s="72"/>
      <c r="BC391" s="72"/>
      <c r="BD391" s="72"/>
      <c r="BE391" s="72"/>
      <c r="BF391" s="72"/>
      <c r="BG391" s="72"/>
      <c r="BH391" s="72"/>
      <c r="BI391" s="72"/>
      <c r="BJ391" s="72"/>
      <c r="BK391" s="72"/>
      <c r="BL391" s="72"/>
      <c r="BM391" s="72"/>
      <c r="BN391" s="72"/>
      <c r="BO391" s="72"/>
      <c r="BP391" s="72"/>
      <c r="BQ391" s="72"/>
      <c r="BR391" s="72"/>
      <c r="BS391" s="72"/>
      <c r="BT391" s="72"/>
      <c r="BU391" s="72"/>
      <c r="BV391" s="72"/>
      <c r="BW391" s="72"/>
    </row>
    <row r="392" spans="1:75" ht="14.25" customHeight="1" x14ac:dyDescent="0.15">
      <c r="A392" s="74"/>
      <c r="B392" s="108" t="s">
        <v>71</v>
      </c>
      <c r="C392" s="108">
        <v>43405</v>
      </c>
      <c r="D392" s="110"/>
      <c r="E392" s="95">
        <f ca="1">IF(DATEDIF(C392,M$2,"m")&lt;1,"",IF(C392=0,"",IF(EDATE(C392,12)&lt;IF($D392&gt;0,$D392-1,M$2),EDATE(C392,DATEDIF(C392,IF($D392&gt;0,$D392-1,M$2+1),"y")*12),EDATE(C392,DATEDIF(C392,IF($D392&gt;0,$D392-1,M$2+1),"m")))))</f>
        <v>45962</v>
      </c>
      <c r="F392" s="93">
        <f ca="1">IF(E392="",0,IF(EDATE(C392,12)&lt;=E392,15+IF((YEAR(E392)-YEAR($C392))&gt;20,10,INT((YEAR(E392)-YEAR($C392)-1)/2)),0))</f>
        <v>18</v>
      </c>
      <c r="G392" s="112">
        <f ca="1">IF(E392="",0,IF(E392&gt;=EDATE(C392,12),IF(E392&lt;EDATE(C392,24),IF(C392&lt;SET!$J$20,0,MIN(DATEDIF(C392,E392,"m"),11)),0),IF(D392&gt;C392,IF(E392&lt;=EDATE(C392,12),MIN(DATEDIF(C392,D392+1,"m"),11),0),MIN(DATEDIF(C392,E392,"m"),11))))</f>
        <v>0</v>
      </c>
      <c r="H392" s="114">
        <v>-8</v>
      </c>
      <c r="I392" s="99">
        <f>COUNTIF(P392:BW392,SET!$C$15)*SET!$C$16+COUNTIF(P392:BW392,SET!$D$15)*SET!$D$16+COUNTIF(P392:BW392,SET!E$15)*SET!$E$16+COUNTIF(P392:BW392,SET!$F$15)*SET!$F$16+COUNTIF(P392:BW392,SET!$G$15)*SET!$G$16+COUNTIF(P392:BW392,SET!$H$15)*SET!$H$16+COUNTIF(P392:BW392,SET!$I$15)*SET!$I$16+COUNTIF(P392:BW392,)*SET!$K$16+COUNTIF(P392:BW392,SET!$M$15)*SET!$M$16</f>
        <v>8</v>
      </c>
      <c r="J392" s="97">
        <f ca="1">F392+G392+H392-I392</f>
        <v>2</v>
      </c>
      <c r="K392" s="100">
        <f ca="1">IF(E392="","",IF(AND(D392&gt;C392,EDATE(IF(EDATE(C392,12)&lt;D392,C392,E392),12)&gt;D392),"퇴직정산",IF((E392-C392)&gt;=365,EDATE(E392,12),EDATE(C392,24))))</f>
        <v>46327</v>
      </c>
      <c r="L392" s="101">
        <f ca="1">IF(K392="퇴직정산",J392,IF((M$2-C392)&lt;365,"미확정",IF(M392="유예","유예",J392-M392)))</f>
        <v>2</v>
      </c>
      <c r="M392" s="103">
        <f ca="1">IF(C392=0,0,IF(K392="퇴직정산",0,IF(J392&lt;=0,0,IF(EDATE(C392,3)&gt;M$2,"유예",IF(SET!$J$3="없음",0,IF(SET!$J$3="전부",IF(E392&gt;=DATE(YEAR(SET!$I$11),MONTH(SET!$J$11),DAY(SET!$L$11)),MAX(0,F392-IF(I392&lt;(G392+H392),0,(I392-(G392+H392)))),0),IF(E392&gt;=DATE(YEAR(SET!$I$11),MONTH(SET!$J$11),DAY(SET!$L$11)),MAX(0,MIN(F392,SET!$L$3)-IF(I392&lt;(G392+H392),0,(I392-(G392+H392)))),0)))))))</f>
        <v>0</v>
      </c>
      <c r="N392" s="105" t="str">
        <f ca="1">IF(D392=0,IF(M392&gt;0,IF((E392-C392)&gt;=365,EDATE(E392,6),EDATE(K392,-6)),""),"")</f>
        <v/>
      </c>
      <c r="O392" s="106" t="str">
        <f ca="1">IF(D392=0,IF(M392&gt;0,IF((E392-C392)&gt;=365,EDATE(E392,10),EDATE(K392,-2)),""),"")</f>
        <v/>
      </c>
      <c r="P392" s="23" t="s">
        <v>25</v>
      </c>
      <c r="Q392" s="23" t="s">
        <v>25</v>
      </c>
      <c r="R392" s="23" t="s">
        <v>25</v>
      </c>
      <c r="S392" s="23" t="s">
        <v>25</v>
      </c>
      <c r="T392" s="23" t="s">
        <v>24</v>
      </c>
      <c r="U392" s="23" t="s">
        <v>24</v>
      </c>
      <c r="V392" s="23" t="s">
        <v>24</v>
      </c>
      <c r="W392" s="23" t="s">
        <v>24</v>
      </c>
      <c r="X392" s="23" t="s">
        <v>24</v>
      </c>
      <c r="Y392" s="23" t="s">
        <v>24</v>
      </c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  <c r="AO392" s="23"/>
      <c r="AP392" s="23"/>
      <c r="AQ392" s="23"/>
      <c r="AR392" s="23"/>
      <c r="AS392" s="23"/>
      <c r="AT392" s="23"/>
      <c r="AU392" s="23"/>
      <c r="AV392" s="23"/>
      <c r="AW392" s="23"/>
      <c r="AX392" s="23"/>
      <c r="AY392" s="23"/>
      <c r="AZ392" s="23"/>
      <c r="BA392" s="23"/>
      <c r="BB392" s="23"/>
      <c r="BC392" s="23"/>
      <c r="BD392" s="23"/>
      <c r="BE392" s="23"/>
      <c r="BF392" s="23"/>
      <c r="BG392" s="23"/>
      <c r="BH392" s="23"/>
      <c r="BI392" s="23"/>
      <c r="BJ392" s="23"/>
      <c r="BK392" s="23"/>
      <c r="BL392" s="23"/>
      <c r="BM392" s="23"/>
      <c r="BN392" s="23"/>
      <c r="BO392" s="23"/>
      <c r="BP392" s="23"/>
      <c r="BQ392" s="23"/>
      <c r="BR392" s="23"/>
      <c r="BS392" s="23"/>
      <c r="BT392" s="23"/>
      <c r="BU392" s="23"/>
      <c r="BV392" s="23"/>
      <c r="BW392" s="23"/>
    </row>
    <row r="393" spans="1:75" ht="14.25" customHeight="1" thickBot="1" x14ac:dyDescent="0.2">
      <c r="A393" s="74"/>
      <c r="B393" s="109"/>
      <c r="C393" s="109"/>
      <c r="D393" s="111"/>
      <c r="E393" s="96"/>
      <c r="F393" s="94"/>
      <c r="G393" s="113"/>
      <c r="H393" s="115"/>
      <c r="I393" s="99"/>
      <c r="J393" s="98"/>
      <c r="K393" s="100"/>
      <c r="L393" s="102"/>
      <c r="M393" s="104"/>
      <c r="N393" s="105"/>
      <c r="O393" s="107"/>
      <c r="P393" s="72">
        <v>45955</v>
      </c>
      <c r="Q393" s="72">
        <v>45990</v>
      </c>
      <c r="R393" s="72" t="s">
        <v>589</v>
      </c>
      <c r="S393" s="72" t="s">
        <v>622</v>
      </c>
      <c r="T393" s="72" t="s">
        <v>704</v>
      </c>
      <c r="U393" s="72" t="s">
        <v>691</v>
      </c>
      <c r="V393" s="72" t="s">
        <v>699</v>
      </c>
      <c r="W393" s="72" t="s">
        <v>700</v>
      </c>
      <c r="X393" s="72" t="s">
        <v>701</v>
      </c>
      <c r="Y393" s="72" t="s">
        <v>702</v>
      </c>
      <c r="Z393" s="72"/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72"/>
      <c r="AP393" s="72"/>
      <c r="AQ393" s="72"/>
      <c r="AR393" s="72"/>
      <c r="AS393" s="72"/>
      <c r="AT393" s="72"/>
      <c r="AU393" s="72"/>
      <c r="AV393" s="72"/>
      <c r="AW393" s="72"/>
      <c r="AX393" s="72"/>
      <c r="AY393" s="72"/>
      <c r="AZ393" s="72"/>
      <c r="BA393" s="72"/>
      <c r="BB393" s="72"/>
      <c r="BC393" s="72"/>
      <c r="BD393" s="72"/>
      <c r="BE393" s="72"/>
      <c r="BF393" s="72"/>
      <c r="BG393" s="72"/>
      <c r="BH393" s="72"/>
      <c r="BI393" s="72"/>
      <c r="BJ393" s="72"/>
      <c r="BK393" s="72"/>
      <c r="BL393" s="72"/>
      <c r="BM393" s="72"/>
      <c r="BN393" s="72"/>
      <c r="BO393" s="72"/>
      <c r="BP393" s="72"/>
      <c r="BQ393" s="72"/>
      <c r="BR393" s="72"/>
      <c r="BS393" s="72"/>
      <c r="BT393" s="72"/>
      <c r="BU393" s="72"/>
      <c r="BV393" s="72"/>
      <c r="BW393" s="72"/>
    </row>
    <row r="394" spans="1:75" ht="14.25" customHeight="1" x14ac:dyDescent="0.15">
      <c r="A394" s="74"/>
      <c r="B394" s="108" t="s">
        <v>68</v>
      </c>
      <c r="C394" s="108">
        <v>43966</v>
      </c>
      <c r="D394" s="110"/>
      <c r="E394" s="95">
        <f ca="1">IF(DATEDIF(C394,M$2,"m")&lt;1,"",IF(C394=0,"",IF(EDATE(C394,12)&lt;IF($D394&gt;0,$D394-1,M$2),EDATE(C394,DATEDIF(C394,IF($D394&gt;0,$D394-1,M$2+1),"y")*12),EDATE(C394,DATEDIF(C394,IF($D394&gt;0,$D394-1,M$2+1),"m")))))</f>
        <v>46157</v>
      </c>
      <c r="F394" s="93">
        <f ca="1">IF(E394="",0,IF(EDATE(C394,12)&lt;=E394,15+IF((YEAR(E394)-YEAR($C394))&gt;20,10,INT((YEAR(E394)-YEAR($C394)-1)/2)),0))</f>
        <v>17</v>
      </c>
      <c r="G394" s="112">
        <f ca="1">IF(E394="",0,IF(E394&gt;=EDATE(C394,12),IF(E394&lt;EDATE(C394,24),IF(C394&lt;SET!$J$20,0,MIN(DATEDIF(C394,E394,"m"),11)),0),IF(D394&gt;C394,IF(E394&lt;=EDATE(C394,12),MIN(DATEDIF(C394,D394+1,"m"),11),0),MIN(DATEDIF(C394,E394,"m"),11))))</f>
        <v>0</v>
      </c>
      <c r="H394" s="114">
        <v>4</v>
      </c>
      <c r="I394" s="99">
        <f>COUNTIF(P394:BW394,SET!$C$15)*SET!$C$16+COUNTIF(P394:BW394,SET!$D$15)*SET!$D$16+COUNTIF(P394:BW394,SET!E$15)*SET!$E$16+COUNTIF(P394:BW394,SET!$F$15)*SET!$F$16+COUNTIF(P394:BW394,SET!$G$15)*SET!$G$16+COUNTIF(P394:BW394,SET!$H$15)*SET!$H$16+COUNTIF(P394:BW394,SET!$I$15)*SET!$I$16+COUNTIF(P394:BW394,)*SET!$K$16+COUNTIF(P394:BW394,SET!$M$15)*SET!$M$16</f>
        <v>0</v>
      </c>
      <c r="J394" s="97">
        <f ca="1">F394+G394+H394-I394</f>
        <v>21</v>
      </c>
      <c r="K394" s="100">
        <f ca="1">IF(E394="","",IF(AND(D394&gt;C394,EDATE(IF(EDATE(C394,12)&lt;D394,C394,E394),12)&gt;D394),"퇴직정산",IF((E394-C394)&gt;=365,EDATE(E394,12),EDATE(C394,24))))</f>
        <v>46522</v>
      </c>
      <c r="L394" s="101">
        <f ca="1">IF(K394="퇴직정산",J394,IF((M$2-C394)&lt;365,"미확정",IF(M394="유예","유예",J394-M394)))</f>
        <v>14</v>
      </c>
      <c r="M394" s="103">
        <f ca="1">IF(C394=0,0,IF(K394="퇴직정산",0,IF(J394&lt;=0,0,IF(EDATE(C394,3)&gt;M$2,"유예",IF(SET!$J$3="없음",0,IF(SET!$J$3="전부",IF(E394&gt;=DATE(YEAR(SET!$I$11),MONTH(SET!$J$11),DAY(SET!$L$11)),MAX(0,F394-IF(I394&lt;(G394+H394),0,(I394-(G394+H394)))),0),IF(E394&gt;=DATE(YEAR(SET!$I$11),MONTH(SET!$J$11),DAY(SET!$L$11)),MAX(0,MIN(F394,SET!$L$3)-IF(I394&lt;(G394+H394),0,(I394-(G394+H394)))),0)))))))</f>
        <v>7</v>
      </c>
      <c r="N394" s="105">
        <f ca="1">IF(D394=0,IF(M394&gt;0,IF((E394-C394)&gt;=365,EDATE(E394,6),EDATE(K394,-6)),""),"")</f>
        <v>46341</v>
      </c>
      <c r="O394" s="106">
        <f ca="1">IF(D394=0,IF(M394&gt;0,IF((E394-C394)&gt;=365,EDATE(E394,10),EDATE(K394,-2)),""),"")</f>
        <v>46461</v>
      </c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  <c r="AO394" s="23"/>
      <c r="AP394" s="23"/>
      <c r="AQ394" s="23"/>
      <c r="AR394" s="23"/>
      <c r="AS394" s="23"/>
      <c r="AT394" s="23"/>
      <c r="AU394" s="23"/>
      <c r="AV394" s="23"/>
      <c r="AW394" s="23"/>
      <c r="AX394" s="23"/>
      <c r="AY394" s="23"/>
      <c r="AZ394" s="23"/>
      <c r="BA394" s="23"/>
      <c r="BB394" s="23"/>
      <c r="BC394" s="23"/>
      <c r="BD394" s="23"/>
      <c r="BE394" s="23"/>
      <c r="BF394" s="23"/>
      <c r="BG394" s="23"/>
      <c r="BH394" s="23"/>
      <c r="BI394" s="23"/>
      <c r="BJ394" s="23"/>
      <c r="BK394" s="23"/>
      <c r="BL394" s="23"/>
      <c r="BM394" s="23"/>
      <c r="BN394" s="23"/>
      <c r="BO394" s="23"/>
      <c r="BP394" s="23"/>
      <c r="BQ394" s="23"/>
      <c r="BR394" s="23"/>
      <c r="BS394" s="23"/>
      <c r="BT394" s="23"/>
      <c r="BU394" s="23"/>
      <c r="BV394" s="23"/>
      <c r="BW394" s="23"/>
    </row>
    <row r="395" spans="1:75" ht="14.25" customHeight="1" thickBot="1" x14ac:dyDescent="0.2">
      <c r="A395" s="74"/>
      <c r="B395" s="109"/>
      <c r="C395" s="109"/>
      <c r="D395" s="111"/>
      <c r="E395" s="96"/>
      <c r="F395" s="94"/>
      <c r="G395" s="113"/>
      <c r="H395" s="115"/>
      <c r="I395" s="99"/>
      <c r="J395" s="98"/>
      <c r="K395" s="100"/>
      <c r="L395" s="102"/>
      <c r="M395" s="104"/>
      <c r="N395" s="105"/>
      <c r="O395" s="107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72"/>
      <c r="AP395" s="72"/>
      <c r="AQ395" s="72"/>
      <c r="AR395" s="72"/>
      <c r="AS395" s="72"/>
      <c r="AT395" s="72"/>
      <c r="AU395" s="72"/>
      <c r="AV395" s="72"/>
      <c r="AW395" s="72"/>
      <c r="AX395" s="72"/>
      <c r="AY395" s="72"/>
      <c r="AZ395" s="72"/>
      <c r="BA395" s="72"/>
      <c r="BB395" s="72"/>
      <c r="BC395" s="72"/>
      <c r="BD395" s="72"/>
      <c r="BE395" s="72"/>
      <c r="BF395" s="72"/>
      <c r="BG395" s="72"/>
      <c r="BH395" s="72"/>
      <c r="BI395" s="72"/>
      <c r="BJ395" s="72"/>
      <c r="BK395" s="72"/>
      <c r="BL395" s="72"/>
      <c r="BM395" s="72"/>
      <c r="BN395" s="72"/>
      <c r="BO395" s="72"/>
      <c r="BP395" s="72"/>
      <c r="BQ395" s="72"/>
      <c r="BR395" s="72"/>
      <c r="BS395" s="72"/>
      <c r="BT395" s="72"/>
      <c r="BU395" s="72"/>
      <c r="BV395" s="72"/>
      <c r="BW395" s="72"/>
    </row>
    <row r="396" spans="1:75" ht="14.25" customHeight="1" x14ac:dyDescent="0.15">
      <c r="A396" s="74"/>
      <c r="B396" s="152" t="s">
        <v>120</v>
      </c>
      <c r="C396" s="108">
        <v>45292</v>
      </c>
      <c r="D396" s="110"/>
      <c r="E396" s="95">
        <f ca="1">IF(DATEDIF(C396,M$2,"m")&lt;1,"",IF(C396=0,"",IF(EDATE(C396,12)&lt;IF($D396&gt;0,$D396-1,M$2),EDATE(C396,DATEDIF(C396,IF($D396&gt;0,$D396-1,M$2+1),"y")*12),EDATE(C396,DATEDIF(C396,IF($D396&gt;0,$D396-1,M$2+1),"m")))))</f>
        <v>46023</v>
      </c>
      <c r="F396" s="93">
        <f ca="1">IF(E396="",0,IF(EDATE(C396,12)&lt;=E396,15+IF((YEAR(E396)-YEAR($C396))&gt;20,10,INT((YEAR(E396)-YEAR($C396)-1)/2)),0))</f>
        <v>15</v>
      </c>
      <c r="G396" s="112">
        <f ca="1">IF(E396="",0,IF(E396&gt;=EDATE(C396,12),IF(E396&lt;EDATE(C396,24),IF(C396&lt;SET!$J$20,0,MIN(DATEDIF(C396,E396,"m"),11)),0),IF(D396&gt;C396,IF(E396&lt;=EDATE(C396,12),MIN(DATEDIF(C396,D396+1,"m"),11),0),MIN(DATEDIF(C396,E396,"m"),11))))</f>
        <v>0</v>
      </c>
      <c r="H396" s="114"/>
      <c r="I396" s="99">
        <f>COUNTIF(P396:BW396,SET!$C$15)*SET!$C$16+COUNTIF(P396:BW396,SET!$D$15)*SET!$D$16+COUNTIF(P396:BW396,SET!E$15)*SET!$E$16+COUNTIF(P396:BW396,SET!$F$15)*SET!$F$16+COUNTIF(P396:BW396,SET!$G$15)*SET!$G$16+COUNTIF(P396:BW396,SET!$H$15)*SET!$H$16+COUNTIF(P396:BW396,SET!$I$15)*SET!$I$16+COUNTIF(P396:BW396,)*SET!$K$16+COUNTIF(P396:BW396,SET!$M$15)*SET!$M$16</f>
        <v>24</v>
      </c>
      <c r="J396" s="97">
        <f ca="1">F396+G396+H396-I396</f>
        <v>-9</v>
      </c>
      <c r="K396" s="100">
        <f ca="1">IF(E396="","",IF(AND(D396&gt;C396,EDATE(IF(EDATE(C396,12)&lt;D396,C396,E396),12)&gt;D396),"퇴직정산",IF((E396-C396)&gt;=365,EDATE(E396,12),EDATE(C396,24))))</f>
        <v>46388</v>
      </c>
      <c r="L396" s="101">
        <f ca="1">IF(K396="퇴직정산",J396,IF((M$2-C396)&lt;365,"미확정",IF(M396="유예","유예",J396-M396)))</f>
        <v>-9</v>
      </c>
      <c r="M396" s="103">
        <f ca="1">IF(C396=0,0,IF(K396="퇴직정산",0,IF(J396&lt;=0,0,IF(EDATE(C396,3)&gt;M$2,"유예",IF(SET!$J$3="없음",0,IF(SET!$J$3="전부",IF(E396&gt;=DATE(YEAR(SET!$I$11),MONTH(SET!$J$11),DAY(SET!$L$11)),MAX(0,F396-IF(I396&lt;(G396+H396),0,(I396-(G396+H396)))),0),IF(E396&gt;=DATE(YEAR(SET!$I$11),MONTH(SET!$J$11),DAY(SET!$L$11)),MAX(0,MIN(F396,SET!$L$3)-IF(I396&lt;(G396+H396),0,(I396-(G396+H396)))),0)))))))</f>
        <v>0</v>
      </c>
      <c r="N396" s="105" t="str">
        <f ca="1">IF(D396=0,IF(M396&gt;0,IF((E396-C396)&gt;=365,EDATE(E396,6),EDATE(K396,-6)),""),"")</f>
        <v/>
      </c>
      <c r="O396" s="106" t="str">
        <f ca="1">IF(D396=0,IF(M396&gt;0,IF((E396-C396)&gt;=365,EDATE(E396,10),EDATE(K396,-2)),""),"")</f>
        <v/>
      </c>
      <c r="P396" s="23" t="s">
        <v>24</v>
      </c>
      <c r="Q396" s="23" t="s">
        <v>24</v>
      </c>
      <c r="R396" s="23" t="s">
        <v>24</v>
      </c>
      <c r="S396" s="23" t="s">
        <v>24</v>
      </c>
      <c r="T396" s="23" t="s">
        <v>24</v>
      </c>
      <c r="U396" s="23" t="s">
        <v>24</v>
      </c>
      <c r="V396" s="23" t="s">
        <v>24</v>
      </c>
      <c r="W396" s="23" t="s">
        <v>24</v>
      </c>
      <c r="X396" s="23" t="s">
        <v>24</v>
      </c>
      <c r="Y396" s="23" t="s">
        <v>24</v>
      </c>
      <c r="Z396" s="23" t="s">
        <v>24</v>
      </c>
      <c r="AA396" s="23" t="s">
        <v>24</v>
      </c>
      <c r="AB396" s="23" t="s">
        <v>24</v>
      </c>
      <c r="AC396" s="23" t="s">
        <v>24</v>
      </c>
      <c r="AD396" s="23" t="s">
        <v>24</v>
      </c>
      <c r="AE396" s="23" t="s">
        <v>24</v>
      </c>
      <c r="AF396" s="23" t="s">
        <v>24</v>
      </c>
      <c r="AG396" s="23" t="s">
        <v>24</v>
      </c>
      <c r="AH396" s="23" t="s">
        <v>24</v>
      </c>
      <c r="AI396" s="23" t="s">
        <v>24</v>
      </c>
      <c r="AJ396" s="23" t="s">
        <v>24</v>
      </c>
      <c r="AK396" s="23" t="s">
        <v>24</v>
      </c>
      <c r="AL396" s="23" t="s">
        <v>24</v>
      </c>
      <c r="AM396" s="23" t="s">
        <v>24</v>
      </c>
      <c r="AN396" s="23"/>
      <c r="AO396" s="23"/>
      <c r="AP396" s="23"/>
      <c r="AQ396" s="23"/>
      <c r="AR396" s="23"/>
      <c r="AS396" s="23"/>
      <c r="AT396" s="23"/>
      <c r="AU396" s="23"/>
      <c r="AV396" s="23"/>
      <c r="AW396" s="23"/>
      <c r="AX396" s="23"/>
      <c r="AY396" s="23"/>
      <c r="AZ396" s="23"/>
      <c r="BA396" s="23"/>
      <c r="BB396" s="23"/>
      <c r="BC396" s="23"/>
      <c r="BD396" s="23"/>
      <c r="BE396" s="23"/>
      <c r="BF396" s="23"/>
      <c r="BG396" s="23"/>
      <c r="BH396" s="23"/>
      <c r="BI396" s="23"/>
      <c r="BJ396" s="23"/>
      <c r="BK396" s="23"/>
      <c r="BL396" s="23"/>
      <c r="BM396" s="23"/>
      <c r="BN396" s="23"/>
      <c r="BO396" s="23"/>
      <c r="BP396" s="23"/>
      <c r="BQ396" s="23"/>
      <c r="BR396" s="23"/>
      <c r="BS396" s="23"/>
      <c r="BT396" s="23"/>
      <c r="BU396" s="23"/>
      <c r="BV396" s="23"/>
      <c r="BW396" s="23"/>
    </row>
    <row r="397" spans="1:75" ht="14.25" customHeight="1" thickBot="1" x14ac:dyDescent="0.2">
      <c r="A397" s="74"/>
      <c r="B397" s="153"/>
      <c r="C397" s="109"/>
      <c r="D397" s="111"/>
      <c r="E397" s="96"/>
      <c r="F397" s="94"/>
      <c r="G397" s="113"/>
      <c r="H397" s="115"/>
      <c r="I397" s="99"/>
      <c r="J397" s="98"/>
      <c r="K397" s="100"/>
      <c r="L397" s="102"/>
      <c r="M397" s="104"/>
      <c r="N397" s="105"/>
      <c r="O397" s="107"/>
      <c r="P397" s="72">
        <v>45310</v>
      </c>
      <c r="Q397" s="72">
        <v>45366</v>
      </c>
      <c r="R397" s="72">
        <v>45374</v>
      </c>
      <c r="S397" s="72">
        <v>45406</v>
      </c>
      <c r="T397" s="72">
        <v>45429</v>
      </c>
      <c r="U397" s="72">
        <v>45464</v>
      </c>
      <c r="V397" s="72">
        <v>45492</v>
      </c>
      <c r="W397" s="72">
        <v>45520</v>
      </c>
      <c r="X397" s="72">
        <v>45611</v>
      </c>
      <c r="Y397" s="72">
        <v>45640</v>
      </c>
      <c r="Z397" s="72">
        <v>45654</v>
      </c>
      <c r="AA397" s="72">
        <v>45768</v>
      </c>
      <c r="AB397" s="72">
        <v>45856</v>
      </c>
      <c r="AC397" s="72">
        <v>45859</v>
      </c>
      <c r="AD397" s="72">
        <v>45919</v>
      </c>
      <c r="AE397" s="72">
        <v>45927</v>
      </c>
      <c r="AF397" s="72">
        <v>45983</v>
      </c>
      <c r="AG397" s="72">
        <v>45985</v>
      </c>
      <c r="AH397" s="72" t="s">
        <v>588</v>
      </c>
      <c r="AI397" s="72" t="s">
        <v>580</v>
      </c>
      <c r="AJ397" s="72" t="s">
        <v>575</v>
      </c>
      <c r="AK397" s="72" t="s">
        <v>624</v>
      </c>
      <c r="AL397" s="72" t="s">
        <v>785</v>
      </c>
      <c r="AM397" s="72" t="s">
        <v>782</v>
      </c>
      <c r="AN397" s="72"/>
      <c r="AO397" s="72"/>
      <c r="AP397" s="72"/>
      <c r="AQ397" s="72"/>
      <c r="AR397" s="72"/>
      <c r="AS397" s="72"/>
      <c r="AT397" s="72"/>
      <c r="AU397" s="72"/>
      <c r="AV397" s="72"/>
      <c r="AW397" s="72"/>
      <c r="AX397" s="72"/>
      <c r="AY397" s="72"/>
      <c r="AZ397" s="72"/>
      <c r="BA397" s="72"/>
      <c r="BB397" s="72"/>
      <c r="BC397" s="72"/>
      <c r="BD397" s="72"/>
      <c r="BE397" s="72"/>
      <c r="BF397" s="72"/>
      <c r="BG397" s="72"/>
      <c r="BH397" s="72"/>
      <c r="BI397" s="72"/>
      <c r="BJ397" s="72"/>
      <c r="BK397" s="72"/>
      <c r="BL397" s="72"/>
      <c r="BM397" s="72"/>
      <c r="BN397" s="72"/>
      <c r="BO397" s="72"/>
      <c r="BP397" s="72"/>
      <c r="BQ397" s="72"/>
      <c r="BR397" s="72"/>
      <c r="BS397" s="72"/>
      <c r="BT397" s="72"/>
      <c r="BU397" s="72"/>
      <c r="BV397" s="72"/>
      <c r="BW397" s="72"/>
    </row>
    <row r="398" spans="1:75" ht="14.25" customHeight="1" x14ac:dyDescent="0.15">
      <c r="A398" s="74"/>
      <c r="B398" s="108" t="s">
        <v>478</v>
      </c>
      <c r="C398" s="108">
        <v>45891</v>
      </c>
      <c r="D398" s="110"/>
      <c r="E398" s="95">
        <f t="shared" ref="E398" ca="1" si="63">IF(DATEDIF(C398,M$2,"m")&lt;1,"",IF(C398=0,"",IF(EDATE(C398,12)&lt;IF($D398&gt;0,$D398-1,M$2),EDATE(C398,DATEDIF(C398,IF($D398&gt;0,$D398-1,M$2+1),"y")*12),EDATE(C398,DATEDIF(C398,IF($D398&gt;0,$D398-1,M$2+1),"m")))))</f>
        <v>46134</v>
      </c>
      <c r="F398" s="93">
        <f t="shared" ref="F398" ca="1" si="64">IF(E398="",0,IF(EDATE(C398,12)&lt;=E398,15+IF((YEAR(E398)-YEAR($C398))&gt;20,10,INT((YEAR(E398)-YEAR($C398)-1)/2)),0))</f>
        <v>0</v>
      </c>
      <c r="G398" s="112">
        <f ca="1">IF(E398="",0,IF(E398&gt;=EDATE(C398,12),IF(E398&lt;EDATE(C398,24),IF(C398&lt;SET!$J$20,0,MIN(DATEDIF(C398,E398,"m"),11)),0),IF(D398&gt;C398,IF(E398&lt;=EDATE(C398,12),MIN(DATEDIF(C398,D398+1,"m"),11),0),MIN(DATEDIF(C398,E398,"m"),11))))</f>
        <v>8</v>
      </c>
      <c r="H398" s="114"/>
      <c r="I398" s="99">
        <f>COUNTIF(P398:BW398,SET!$C$15)*SET!$C$16+COUNTIF(P398:BW398,SET!$D$15)*SET!$D$16+COUNTIF(P398:BW398,SET!E$15)*SET!$E$16+COUNTIF(P398:BW398,SET!$F$15)*SET!$F$16+COUNTIF(P398:BW398,SET!$G$15)*SET!$G$16+COUNTIF(P398:BW398,SET!$H$15)*SET!$H$16+COUNTIF(P398:BW398,SET!$I$15)*SET!$I$16+COUNTIF(P398:BW398,)*SET!$K$16+COUNTIF(P398:BW398,SET!$M$15)*SET!$M$16</f>
        <v>8</v>
      </c>
      <c r="J398" s="97">
        <f t="shared" ref="J398" ca="1" si="65">F398+G398+H398-I398</f>
        <v>0</v>
      </c>
      <c r="K398" s="100">
        <f t="shared" ref="K398" ca="1" si="66">IF(E398="","",IF(AND(D398&gt;C398,EDATE(IF(EDATE(C398,12)&lt;D398,C398,E398),12)&gt;D398),"퇴직정산",IF((E398-C398)&gt;=365,EDATE(E398,12),EDATE(C398,24))))</f>
        <v>46621</v>
      </c>
      <c r="L398" s="101" t="str">
        <f t="shared" ref="L398" ca="1" si="67">IF(K398="퇴직정산",J398,IF((M$2-C398)&lt;365,"미확정",IF(M398="유예","유예",J398-M398)))</f>
        <v>미확정</v>
      </c>
      <c r="M398" s="103">
        <f ca="1">IF(C398=0,0,IF(K398="퇴직정산",0,IF(J398&lt;=0,0,IF(EDATE(C398,3)&gt;M$2,"유예",IF(SET!$J$3="없음",0,IF(SET!$J$3="전부",IF(E398&gt;=DATE(YEAR(SET!$I$11),MONTH(SET!$J$11),DAY(SET!$L$11)),MAX(0,F398-IF(I398&lt;(G398+H398),0,(I398-(G398+H398)))),0),IF(E398&gt;=DATE(YEAR(SET!$I$11),MONTH(SET!$J$11),DAY(SET!$L$11)),MAX(0,MIN(F398,SET!$L$3)-IF(I398&lt;(G398+H398),0,(I398-(G398+H398)))),0)))))))</f>
        <v>0</v>
      </c>
      <c r="N398" s="105" t="str">
        <f t="shared" ref="N398" ca="1" si="68">IF(D398=0,IF(M398&gt;0,IF((E398-C398)&gt;=365,EDATE(E398,6),EDATE(K398,-6)),""),"")</f>
        <v/>
      </c>
      <c r="O398" s="106" t="str">
        <f t="shared" ref="O398" ca="1" si="69">IF(D398=0,IF(M398&gt;0,IF((E398-C398)&gt;=365,EDATE(E398,10),EDATE(K398,-2)),""),"")</f>
        <v/>
      </c>
      <c r="P398" s="23" t="s">
        <v>24</v>
      </c>
      <c r="Q398" s="23" t="s">
        <v>24</v>
      </c>
      <c r="R398" s="23" t="s">
        <v>24</v>
      </c>
      <c r="S398" s="23" t="s">
        <v>24</v>
      </c>
      <c r="T398" s="23" t="s">
        <v>24</v>
      </c>
      <c r="U398" s="23" t="s">
        <v>24</v>
      </c>
      <c r="V398" s="23" t="s">
        <v>24</v>
      </c>
      <c r="W398" s="23" t="s">
        <v>24</v>
      </c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  <c r="AO398" s="23"/>
      <c r="AP398" s="23"/>
      <c r="AQ398" s="23"/>
      <c r="AR398" s="23"/>
      <c r="AS398" s="23"/>
      <c r="AT398" s="23"/>
      <c r="AU398" s="23"/>
      <c r="AV398" s="23"/>
      <c r="AW398" s="23"/>
      <c r="AX398" s="23"/>
      <c r="AY398" s="23"/>
      <c r="AZ398" s="23"/>
      <c r="BA398" s="23"/>
      <c r="BB398" s="23"/>
      <c r="BC398" s="23"/>
      <c r="BD398" s="23"/>
      <c r="BE398" s="23"/>
      <c r="BF398" s="23"/>
      <c r="BG398" s="23"/>
      <c r="BH398" s="23"/>
      <c r="BI398" s="23"/>
      <c r="BJ398" s="23"/>
      <c r="BK398" s="23"/>
      <c r="BL398" s="23"/>
      <c r="BM398" s="23"/>
      <c r="BN398" s="23"/>
      <c r="BO398" s="23"/>
      <c r="BP398" s="23"/>
      <c r="BQ398" s="23"/>
      <c r="BR398" s="23"/>
      <c r="BS398" s="23"/>
      <c r="BT398" s="23"/>
      <c r="BU398" s="23"/>
      <c r="BV398" s="23"/>
      <c r="BW398" s="23"/>
    </row>
    <row r="399" spans="1:75" ht="14.25" customHeight="1" thickBot="1" x14ac:dyDescent="0.2">
      <c r="A399" s="74"/>
      <c r="B399" s="109"/>
      <c r="C399" s="109"/>
      <c r="D399" s="111"/>
      <c r="E399" s="96"/>
      <c r="F399" s="94"/>
      <c r="G399" s="113"/>
      <c r="H399" s="115"/>
      <c r="I399" s="99"/>
      <c r="J399" s="98"/>
      <c r="K399" s="100"/>
      <c r="L399" s="102"/>
      <c r="M399" s="104"/>
      <c r="N399" s="105"/>
      <c r="O399" s="107"/>
      <c r="P399" s="72">
        <v>45929</v>
      </c>
      <c r="Q399" s="72">
        <v>45973</v>
      </c>
      <c r="R399" s="72" t="s">
        <v>581</v>
      </c>
      <c r="S399" s="72" t="s">
        <v>633</v>
      </c>
      <c r="T399" s="72" t="s">
        <v>635</v>
      </c>
      <c r="U399" s="72" t="s">
        <v>678</v>
      </c>
      <c r="V399" s="72" t="s">
        <v>696</v>
      </c>
      <c r="W399" s="72" t="s">
        <v>780</v>
      </c>
      <c r="X399" s="72"/>
      <c r="Y399" s="72"/>
      <c r="Z399" s="72"/>
      <c r="AA399" s="72"/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72"/>
      <c r="AP399" s="72"/>
      <c r="AQ399" s="72"/>
      <c r="AR399" s="72"/>
      <c r="AS399" s="72"/>
      <c r="AT399" s="72"/>
      <c r="AU399" s="72"/>
      <c r="AV399" s="72"/>
      <c r="AW399" s="72"/>
      <c r="AX399" s="72"/>
      <c r="AY399" s="72"/>
      <c r="AZ399" s="72"/>
      <c r="BA399" s="72"/>
      <c r="BB399" s="72"/>
      <c r="BC399" s="72"/>
      <c r="BD399" s="72"/>
      <c r="BE399" s="72"/>
      <c r="BF399" s="72"/>
      <c r="BG399" s="72"/>
      <c r="BH399" s="72"/>
      <c r="BI399" s="72"/>
      <c r="BJ399" s="72"/>
      <c r="BK399" s="72"/>
      <c r="BL399" s="72"/>
      <c r="BM399" s="72"/>
      <c r="BN399" s="72"/>
      <c r="BO399" s="72"/>
      <c r="BP399" s="72"/>
      <c r="BQ399" s="72"/>
      <c r="BR399" s="72"/>
      <c r="BS399" s="72"/>
      <c r="BT399" s="72"/>
      <c r="BU399" s="72"/>
      <c r="BV399" s="72"/>
      <c r="BW399" s="72"/>
    </row>
    <row r="400" spans="1:75" ht="14.25" customHeight="1" x14ac:dyDescent="0.15">
      <c r="A400" s="74"/>
      <c r="B400" s="108" t="s">
        <v>479</v>
      </c>
      <c r="C400" s="108">
        <v>45894</v>
      </c>
      <c r="D400" s="110"/>
      <c r="E400" s="95">
        <f t="shared" ref="E400" ca="1" si="70">IF(DATEDIF(C400,M$2,"m")&lt;1,"",IF(C400=0,"",IF(EDATE(C400,12)&lt;IF($D400&gt;0,$D400-1,M$2),EDATE(C400,DATEDIF(C400,IF($D400&gt;0,$D400-1,M$2+1),"y")*12),EDATE(C400,DATEDIF(C400,IF($D400&gt;0,$D400-1,M$2+1),"m")))))</f>
        <v>46137</v>
      </c>
      <c r="F400" s="93">
        <f t="shared" ref="F400" ca="1" si="71">IF(E400="",0,IF(EDATE(C400,12)&lt;=E400,15+IF((YEAR(E400)-YEAR($C400))&gt;20,10,INT((YEAR(E400)-YEAR($C400)-1)/2)),0))</f>
        <v>0</v>
      </c>
      <c r="G400" s="112">
        <f ca="1">IF(E400="",0,IF(E400&gt;=EDATE(C400,12),IF(E400&lt;EDATE(C400,24),IF(C400&lt;SET!$J$20,0,MIN(DATEDIF(C400,E400,"m"),11)),0),IF(D400&gt;C400,IF(E400&lt;=EDATE(C400,12),MIN(DATEDIF(C400,D400+1,"m"),11),0),MIN(DATEDIF(C400,E400,"m"),11))))</f>
        <v>8</v>
      </c>
      <c r="H400" s="114"/>
      <c r="I400" s="99">
        <f>COUNTIF(P400:BW400,SET!$C$15)*SET!$C$16+COUNTIF(P400:BW400,SET!$D$15)*SET!$D$16+COUNTIF(P400:BW400,SET!E$15)*SET!$E$16+COUNTIF(P400:BW400,SET!$F$15)*SET!$F$16+COUNTIF(P400:BW400,SET!$G$15)*SET!$G$16+COUNTIF(P400:BW400,SET!$H$15)*SET!$H$16+COUNTIF(P400:BW400,SET!$I$15)*SET!$I$16+COUNTIF(P400:BW400,)*SET!$K$16+COUNTIF(P400:BW400,SET!$M$15)*SET!$M$16</f>
        <v>7</v>
      </c>
      <c r="J400" s="97">
        <f t="shared" ref="J400" ca="1" si="72">F400+G400+H400-I400</f>
        <v>1</v>
      </c>
      <c r="K400" s="100">
        <f t="shared" ref="K400" ca="1" si="73">IF(E400="","",IF(AND(D400&gt;C400,EDATE(IF(EDATE(C400,12)&lt;D400,C400,E400),12)&gt;D400),"퇴직정산",IF((E400-C400)&gt;=365,EDATE(E400,12),EDATE(C400,24))))</f>
        <v>46624</v>
      </c>
      <c r="L400" s="101" t="str">
        <f t="shared" ref="L400" ca="1" si="74">IF(K400="퇴직정산",J400,IF((M$2-C400)&lt;365,"미확정",IF(M400="유예","유예",J400-M400)))</f>
        <v>미확정</v>
      </c>
      <c r="M400" s="103">
        <f ca="1">IF(C400=0,0,IF(K400="퇴직정산",0,IF(J400&lt;=0,0,IF(EDATE(C400,3)&gt;M$2,"유예",IF(SET!$J$3="없음",0,IF(SET!$J$3="전부",IF(E400&gt;=DATE(YEAR(SET!$I$11),MONTH(SET!$J$11),DAY(SET!$L$11)),MAX(0,F400-IF(I400&lt;(G400+H400),0,(I400-(G400+H400)))),0),IF(E400&gt;=DATE(YEAR(SET!$I$11),MONTH(SET!$J$11),DAY(SET!$L$11)),MAX(0,MIN(F400,SET!$L$3)-IF(I400&lt;(G400+H400),0,(I400-(G400+H400)))),0)))))))</f>
        <v>0</v>
      </c>
      <c r="N400" s="105" t="str">
        <f t="shared" ref="N400" ca="1" si="75">IF(D400=0,IF(M400&gt;0,IF((E400-C400)&gt;=365,EDATE(E400,6),EDATE(K400,-6)),""),"")</f>
        <v/>
      </c>
      <c r="O400" s="106" t="str">
        <f t="shared" ref="O400" ca="1" si="76">IF(D400=0,IF(M400&gt;0,IF((E400-C400)&gt;=365,EDATE(E400,10),EDATE(K400,-2)),""),"")</f>
        <v/>
      </c>
      <c r="P400" s="23" t="s">
        <v>24</v>
      </c>
      <c r="Q400" s="23" t="s">
        <v>24</v>
      </c>
      <c r="R400" s="23" t="s">
        <v>24</v>
      </c>
      <c r="S400" s="23" t="s">
        <v>24</v>
      </c>
      <c r="T400" s="23" t="s">
        <v>24</v>
      </c>
      <c r="U400" s="23" t="s">
        <v>24</v>
      </c>
      <c r="V400" s="23" t="s">
        <v>24</v>
      </c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  <c r="AO400" s="23"/>
      <c r="AP400" s="23"/>
      <c r="AQ400" s="23"/>
      <c r="AR400" s="23"/>
      <c r="AS400" s="23"/>
      <c r="AT400" s="23"/>
      <c r="AU400" s="23"/>
      <c r="AV400" s="23"/>
      <c r="AW400" s="23"/>
      <c r="AX400" s="23"/>
      <c r="AY400" s="23"/>
      <c r="AZ400" s="23"/>
      <c r="BA400" s="23"/>
      <c r="BB400" s="23"/>
      <c r="BC400" s="23"/>
      <c r="BD400" s="23"/>
      <c r="BE400" s="23"/>
      <c r="BF400" s="23"/>
      <c r="BG400" s="23"/>
      <c r="BH400" s="23"/>
      <c r="BI400" s="23"/>
      <c r="BJ400" s="23"/>
      <c r="BK400" s="23"/>
      <c r="BL400" s="23"/>
      <c r="BM400" s="23"/>
      <c r="BN400" s="23"/>
      <c r="BO400" s="23"/>
      <c r="BP400" s="23"/>
      <c r="BQ400" s="23"/>
      <c r="BR400" s="23"/>
      <c r="BS400" s="23"/>
      <c r="BT400" s="23"/>
      <c r="BU400" s="23"/>
      <c r="BV400" s="23"/>
      <c r="BW400" s="23"/>
    </row>
    <row r="401" spans="1:75" ht="14.25" customHeight="1" thickBot="1" x14ac:dyDescent="0.2">
      <c r="A401" s="74"/>
      <c r="B401" s="109"/>
      <c r="C401" s="109"/>
      <c r="D401" s="111"/>
      <c r="E401" s="96"/>
      <c r="F401" s="94"/>
      <c r="G401" s="113"/>
      <c r="H401" s="115"/>
      <c r="I401" s="99"/>
      <c r="J401" s="98"/>
      <c r="K401" s="100"/>
      <c r="L401" s="102"/>
      <c r="M401" s="104"/>
      <c r="N401" s="105"/>
      <c r="O401" s="107"/>
      <c r="P401" s="72">
        <v>45982</v>
      </c>
      <c r="Q401" s="72">
        <v>45988</v>
      </c>
      <c r="R401" s="72" t="s">
        <v>575</v>
      </c>
      <c r="S401" s="72" t="s">
        <v>646</v>
      </c>
      <c r="T401" s="72" t="s">
        <v>679</v>
      </c>
      <c r="U401" s="72" t="s">
        <v>694</v>
      </c>
      <c r="V401" s="72" t="s">
        <v>765</v>
      </c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72"/>
      <c r="AP401" s="72"/>
      <c r="AQ401" s="72"/>
      <c r="AR401" s="72"/>
      <c r="AS401" s="72"/>
      <c r="AT401" s="72"/>
      <c r="AU401" s="72"/>
      <c r="AV401" s="72"/>
      <c r="AW401" s="72"/>
      <c r="AX401" s="72"/>
      <c r="AY401" s="72"/>
      <c r="AZ401" s="72"/>
      <c r="BA401" s="72"/>
      <c r="BB401" s="72"/>
      <c r="BC401" s="72"/>
      <c r="BD401" s="72"/>
      <c r="BE401" s="72"/>
      <c r="BF401" s="72"/>
      <c r="BG401" s="72"/>
      <c r="BH401" s="72"/>
      <c r="BI401" s="72"/>
      <c r="BJ401" s="72"/>
      <c r="BK401" s="72"/>
      <c r="BL401" s="72"/>
      <c r="BM401" s="72"/>
      <c r="BN401" s="72"/>
      <c r="BO401" s="72"/>
      <c r="BP401" s="72"/>
      <c r="BQ401" s="72"/>
      <c r="BR401" s="72"/>
      <c r="BS401" s="72"/>
      <c r="BT401" s="72"/>
      <c r="BU401" s="72"/>
      <c r="BV401" s="72"/>
      <c r="BW401" s="72"/>
    </row>
    <row r="402" spans="1:75" ht="14.25" customHeight="1" x14ac:dyDescent="0.15">
      <c r="A402" s="74"/>
      <c r="B402" s="108" t="s">
        <v>569</v>
      </c>
      <c r="C402" s="108">
        <v>45943</v>
      </c>
      <c r="D402" s="110"/>
      <c r="E402" s="95">
        <f t="shared" ref="E402" ca="1" si="77">IF(DATEDIF(C402,M$2,"m")&lt;1,"",IF(C402=0,"",IF(EDATE(C402,12)&lt;IF($D402&gt;0,$D402-1,M$2),EDATE(C402,DATEDIF(C402,IF($D402&gt;0,$D402-1,M$2+1),"y")*12),EDATE(C402,DATEDIF(C402,IF($D402&gt;0,$D402-1,M$2+1),"m")))))</f>
        <v>46155</v>
      </c>
      <c r="F402" s="93">
        <f t="shared" ref="F402" ca="1" si="78">IF(E402="",0,IF(EDATE(C402,12)&lt;=E402,15+IF((YEAR(E402)-YEAR($C402))&gt;20,10,INT((YEAR(E402)-YEAR($C402)-1)/2)),0))</f>
        <v>0</v>
      </c>
      <c r="G402" s="112">
        <f ca="1">IF(E402="",0,IF(E402&gt;=EDATE(C402,12),IF(E402&lt;EDATE(C402,24),IF(C402&lt;SET!$J$20,0,MIN(DATEDIF(C402,E402,"m"),11)),0),IF(D402&gt;C402,IF(E402&lt;=EDATE(C402,12),MIN(DATEDIF(C402,D402+1,"m"),11),0),MIN(DATEDIF(C402,E402,"m"),11))))</f>
        <v>7</v>
      </c>
      <c r="H402" s="114"/>
      <c r="I402" s="99">
        <f>COUNTIF(P402:BW402,SET!$C$15)*SET!$C$16+COUNTIF(P402:BW402,SET!$D$15)*SET!$D$16+COUNTIF(P402:BW402,SET!E$15)*SET!$E$16+COUNTIF(P402:BW402,SET!$F$15)*SET!$F$16+COUNTIF(P402:BW402,SET!$G$15)*SET!$G$16+COUNTIF(P402:BW402,SET!$H$15)*SET!$H$16+COUNTIF(P402:BW402,SET!$I$15)*SET!$I$16+COUNTIF(P402:BW402,)*SET!$K$16+COUNTIF(P402:BW402,SET!$M$15)*SET!$M$16</f>
        <v>6</v>
      </c>
      <c r="J402" s="97">
        <f t="shared" ref="J402" ca="1" si="79">F402+G402+H402-I402</f>
        <v>1</v>
      </c>
      <c r="K402" s="100">
        <f t="shared" ref="K402" ca="1" si="80">IF(E402="","",IF(AND(D402&gt;C402,EDATE(IF(EDATE(C402,12)&lt;D402,C402,E402),12)&gt;D402),"퇴직정산",IF((E402-C402)&gt;=365,EDATE(E402,12),EDATE(C402,24))))</f>
        <v>46673</v>
      </c>
      <c r="L402" s="101" t="str">
        <f t="shared" ref="L402" ca="1" si="81">IF(K402="퇴직정산",J402,IF((M$2-C402)&lt;365,"미확정",IF(M402="유예","유예",J402-M402)))</f>
        <v>미확정</v>
      </c>
      <c r="M402" s="103">
        <f ca="1">IF(C402=0,0,IF(K402="퇴직정산",0,IF(J402&lt;=0,0,IF(EDATE(C402,3)&gt;M$2,"유예",IF(SET!$J$3="없음",0,IF(SET!$J$3="전부",IF(E402&gt;=DATE(YEAR(SET!$I$11),MONTH(SET!$J$11),DAY(SET!$L$11)),MAX(0,F402-IF(I402&lt;(G402+H402),0,(I402-(G402+H402)))),0),IF(E402&gt;=DATE(YEAR(SET!$I$11),MONTH(SET!$J$11),DAY(SET!$L$11)),MAX(0,MIN(F402,SET!$L$3)-IF(I402&lt;(G402+H402),0,(I402-(G402+H402)))),0)))))))</f>
        <v>0</v>
      </c>
      <c r="N402" s="105" t="str">
        <f t="shared" ref="N402" ca="1" si="82">IF(D402=0,IF(M402&gt;0,IF((E402-C402)&gt;=365,EDATE(E402,6),EDATE(K402,-6)),""),"")</f>
        <v/>
      </c>
      <c r="O402" s="106" t="str">
        <f t="shared" ref="O402" ca="1" si="83">IF(D402=0,IF(M402&gt;0,IF((E402-C402)&gt;=365,EDATE(E402,10),EDATE(K402,-2)),""),"")</f>
        <v/>
      </c>
      <c r="P402" s="23" t="s">
        <v>24</v>
      </c>
      <c r="Q402" s="23" t="s">
        <v>24</v>
      </c>
      <c r="R402" s="23" t="s">
        <v>24</v>
      </c>
      <c r="S402" s="23" t="s">
        <v>24</v>
      </c>
      <c r="T402" s="23" t="s">
        <v>24</v>
      </c>
      <c r="U402" s="23" t="s">
        <v>24</v>
      </c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O402" s="23"/>
      <c r="AP402" s="23"/>
      <c r="AQ402" s="23"/>
      <c r="AR402" s="23"/>
      <c r="AS402" s="23"/>
      <c r="AT402" s="23"/>
      <c r="AU402" s="23"/>
      <c r="AV402" s="23"/>
      <c r="AW402" s="23"/>
      <c r="AX402" s="23"/>
      <c r="AY402" s="23"/>
      <c r="AZ402" s="23"/>
      <c r="BA402" s="23"/>
      <c r="BB402" s="23"/>
      <c r="BC402" s="23"/>
      <c r="BD402" s="23"/>
      <c r="BE402" s="23"/>
      <c r="BF402" s="23"/>
      <c r="BG402" s="23"/>
      <c r="BH402" s="23"/>
      <c r="BI402" s="23"/>
      <c r="BJ402" s="23"/>
      <c r="BK402" s="23"/>
      <c r="BL402" s="23"/>
      <c r="BM402" s="23"/>
      <c r="BN402" s="23"/>
      <c r="BO402" s="23"/>
      <c r="BP402" s="23"/>
      <c r="BQ402" s="23"/>
      <c r="BR402" s="23"/>
      <c r="BS402" s="23"/>
      <c r="BT402" s="23"/>
      <c r="BU402" s="23"/>
      <c r="BV402" s="23"/>
      <c r="BW402" s="23"/>
    </row>
    <row r="403" spans="1:75" ht="14.25" customHeight="1" thickBot="1" x14ac:dyDescent="0.2">
      <c r="A403" s="74"/>
      <c r="B403" s="109"/>
      <c r="C403" s="109"/>
      <c r="D403" s="111"/>
      <c r="E403" s="96"/>
      <c r="F403" s="94"/>
      <c r="G403" s="113"/>
      <c r="H403" s="115"/>
      <c r="I403" s="99"/>
      <c r="J403" s="98"/>
      <c r="K403" s="100"/>
      <c r="L403" s="102"/>
      <c r="M403" s="104"/>
      <c r="N403" s="105"/>
      <c r="O403" s="107"/>
      <c r="P403" s="72" t="s">
        <v>578</v>
      </c>
      <c r="Q403" s="72">
        <v>46043</v>
      </c>
      <c r="R403" s="72" t="s">
        <v>649</v>
      </c>
      <c r="S403" s="72" t="s">
        <v>677</v>
      </c>
      <c r="T403" s="72">
        <v>46136</v>
      </c>
      <c r="U403" s="72">
        <v>46141</v>
      </c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72"/>
      <c r="AP403" s="72"/>
      <c r="AQ403" s="72"/>
      <c r="AR403" s="72"/>
      <c r="AS403" s="72"/>
      <c r="AT403" s="72"/>
      <c r="AU403" s="72"/>
      <c r="AV403" s="72"/>
      <c r="AW403" s="72"/>
      <c r="AX403" s="72"/>
      <c r="AY403" s="72"/>
      <c r="AZ403" s="72"/>
      <c r="BA403" s="72"/>
      <c r="BB403" s="72"/>
      <c r="BC403" s="72"/>
      <c r="BD403" s="72"/>
      <c r="BE403" s="72"/>
      <c r="BF403" s="72"/>
      <c r="BG403" s="72"/>
      <c r="BH403" s="72"/>
      <c r="BI403" s="72"/>
      <c r="BJ403" s="72"/>
      <c r="BK403" s="72"/>
      <c r="BL403" s="72"/>
      <c r="BM403" s="72"/>
      <c r="BN403" s="72"/>
      <c r="BO403" s="72"/>
      <c r="BP403" s="72"/>
      <c r="BQ403" s="72"/>
      <c r="BR403" s="72"/>
      <c r="BS403" s="72"/>
      <c r="BT403" s="72"/>
      <c r="BU403" s="72"/>
      <c r="BV403" s="72"/>
      <c r="BW403" s="72"/>
    </row>
    <row r="404" spans="1:75" ht="14.25" customHeight="1" x14ac:dyDescent="0.15">
      <c r="A404" s="77" t="s">
        <v>416</v>
      </c>
      <c r="B404" s="108" t="s">
        <v>57</v>
      </c>
      <c r="C404" s="108">
        <v>42856</v>
      </c>
      <c r="D404" s="110"/>
      <c r="E404" s="95">
        <f ca="1">IF(DATEDIF(C404,M$2,"m")&lt;1,"",IF(C404=0,"",IF(EDATE(C404,12)&lt;IF($D404&gt;0,$D404-1,M$2),EDATE(C404,DATEDIF(C404,IF($D404&gt;0,$D404-1,M$2+1),"y")*12),EDATE(C404,DATEDIF(C404,IF($D404&gt;0,$D404-1,M$2+1),"m")))))</f>
        <v>46143</v>
      </c>
      <c r="F404" s="93">
        <f ca="1">IF(E404="",0,IF(EDATE(C404,12)&lt;=E404,15+IF((YEAR(E404)-YEAR($C404))&gt;20,10,INT((YEAR(E404)-YEAR($C404)-1)/2)),0))</f>
        <v>19</v>
      </c>
      <c r="G404" s="112">
        <f ca="1">IF(E404="",0,IF(E404&gt;=EDATE(C404,12),IF(E404&lt;EDATE(C404,24),IF(C404&lt;SET!$J$20,0,MIN(DATEDIF(C404,E404,"m"),11)),0),IF(D404&gt;C404,IF(E404&lt;=EDATE(C404,12),MIN(DATEDIF(C404,D404+1,"m"),11),0),MIN(DATEDIF(C404,E404,"m"),11))))</f>
        <v>0</v>
      </c>
      <c r="H404" s="114">
        <v>31</v>
      </c>
      <c r="I404" s="99">
        <f>COUNTIF(P404:BW404,SET!$C$15)*SET!$C$16+COUNTIF(P404:BW404,SET!$D$15)*SET!$D$16+COUNTIF(P404:BW404,SET!E$15)*SET!$E$16+COUNTIF(P404:BW404,SET!$F$15)*SET!$F$16+COUNTIF(P404:BW404,SET!$G$15)*SET!$G$16+COUNTIF(P404:BW404,SET!$H$15)*SET!$H$16+COUNTIF(P404:BW404,SET!$I$15)*SET!$I$16+COUNTIF(P404:BW404,)*SET!$K$16+COUNTIF(P404:BW404,SET!$M$15)*SET!$M$16</f>
        <v>0</v>
      </c>
      <c r="J404" s="97">
        <f ca="1">F404+G404+H404-I404</f>
        <v>50</v>
      </c>
      <c r="K404" s="100">
        <f ca="1">IF(E404="","",IF(AND(D404&gt;C404,EDATE(IF(EDATE(C404,12)&lt;D404,C404,E404),12)&gt;D404),"퇴직정산",IF((E404-C404)&gt;=365,EDATE(E404,12),EDATE(C404,24))))</f>
        <v>46508</v>
      </c>
      <c r="L404" s="101">
        <f ca="1">IF(K404="퇴직정산",J404,IF((M$2-C404)&lt;365,"미확정",IF(M404="유예","유예",J404-M404)))</f>
        <v>43</v>
      </c>
      <c r="M404" s="103">
        <f ca="1">IF(C404=0,0,IF(K404="퇴직정산",0,IF(J404&lt;=0,0,IF(EDATE(C404,3)&gt;M$2,"유예",IF(SET!$J$3="없음",0,IF(SET!$J$3="전부",IF(E404&gt;=DATE(YEAR(SET!$I$11),MONTH(SET!$J$11),DAY(SET!$L$11)),MAX(0,F404-IF(I404&lt;(G404+H404),0,(I404-(G404+H404)))),0),IF(E404&gt;=DATE(YEAR(SET!$I$11),MONTH(SET!$J$11),DAY(SET!$L$11)),MAX(0,MIN(F404,SET!$L$3)-IF(I404&lt;(G404+H404),0,(I404-(G404+H404)))),0)))))))</f>
        <v>7</v>
      </c>
      <c r="N404" s="105">
        <f ca="1">IF(D404=0,IF(M404&gt;0,IF((E404-C404)&gt;=365,EDATE(E404,6),EDATE(K404,-6)),""),"")</f>
        <v>46327</v>
      </c>
      <c r="O404" s="106">
        <f ca="1">IF(D404=0,IF(M404&gt;0,IF((E404-C404)&gt;=365,EDATE(E404,10),EDATE(K404,-2)),""),"")</f>
        <v>46447</v>
      </c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/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  <c r="AY404" s="23"/>
      <c r="AZ404" s="23"/>
      <c r="BA404" s="23"/>
      <c r="BB404" s="23"/>
      <c r="BC404" s="23"/>
      <c r="BD404" s="23"/>
      <c r="BE404" s="23"/>
      <c r="BF404" s="23"/>
      <c r="BG404" s="23"/>
      <c r="BH404" s="23"/>
      <c r="BI404" s="23"/>
      <c r="BJ404" s="23"/>
      <c r="BK404" s="23"/>
      <c r="BL404" s="23"/>
      <c r="BM404" s="23"/>
      <c r="BN404" s="23"/>
      <c r="BO404" s="23"/>
      <c r="BP404" s="23"/>
      <c r="BQ404" s="23"/>
      <c r="BR404" s="23"/>
      <c r="BS404" s="23"/>
      <c r="BT404" s="23"/>
      <c r="BU404" s="23"/>
      <c r="BV404" s="23"/>
      <c r="BW404" s="23"/>
    </row>
    <row r="405" spans="1:75" ht="14.25" customHeight="1" thickBot="1" x14ac:dyDescent="0.2">
      <c r="A405" s="74"/>
      <c r="B405" s="109"/>
      <c r="C405" s="109"/>
      <c r="D405" s="111"/>
      <c r="E405" s="96"/>
      <c r="F405" s="94"/>
      <c r="G405" s="113"/>
      <c r="H405" s="115"/>
      <c r="I405" s="99"/>
      <c r="J405" s="98"/>
      <c r="K405" s="100"/>
      <c r="L405" s="102"/>
      <c r="M405" s="104"/>
      <c r="N405" s="105"/>
      <c r="O405" s="107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72"/>
      <c r="AP405" s="72"/>
      <c r="AQ405" s="72"/>
      <c r="AR405" s="72"/>
      <c r="AS405" s="72"/>
      <c r="AT405" s="72"/>
      <c r="AU405" s="72"/>
      <c r="AV405" s="72"/>
      <c r="AW405" s="72"/>
      <c r="AX405" s="72"/>
      <c r="AY405" s="72"/>
      <c r="AZ405" s="72"/>
      <c r="BA405" s="72"/>
      <c r="BB405" s="72"/>
      <c r="BC405" s="72"/>
      <c r="BD405" s="72"/>
      <c r="BE405" s="72"/>
      <c r="BF405" s="72"/>
      <c r="BG405" s="72"/>
      <c r="BH405" s="72"/>
      <c r="BI405" s="72"/>
      <c r="BJ405" s="72"/>
      <c r="BK405" s="72"/>
      <c r="BL405" s="72"/>
      <c r="BM405" s="72"/>
      <c r="BN405" s="72"/>
      <c r="BO405" s="72"/>
      <c r="BP405" s="72"/>
      <c r="BQ405" s="72"/>
      <c r="BR405" s="72"/>
      <c r="BS405" s="72"/>
      <c r="BT405" s="72"/>
      <c r="BU405" s="72"/>
      <c r="BV405" s="72"/>
      <c r="BW405" s="72"/>
    </row>
    <row r="406" spans="1:75" ht="14.25" customHeight="1" x14ac:dyDescent="0.15">
      <c r="A406" s="76"/>
      <c r="B406" s="108" t="s">
        <v>72</v>
      </c>
      <c r="C406" s="108">
        <v>44354</v>
      </c>
      <c r="D406" s="110"/>
      <c r="E406" s="95">
        <f ca="1">IF(DATEDIF(C406,M$2,"m")&lt;1,"",IF(C406=0,"",IF(EDATE(C406,12)&lt;IF($D406&gt;0,$D406-1,M$2),EDATE(C406,DATEDIF(C406,IF($D406&gt;0,$D406-1,M$2+1),"y")*12),EDATE(C406,DATEDIF(C406,IF($D406&gt;0,$D406-1,M$2+1),"m")))))</f>
        <v>45815</v>
      </c>
      <c r="F406" s="93">
        <f ca="1">IF(E406="",0,IF(EDATE(C406,12)&lt;=E406,15+IF((YEAR(E406)-YEAR($C406))&gt;20,10,INT((YEAR(E406)-YEAR($C406)-1)/2)),0))</f>
        <v>16</v>
      </c>
      <c r="G406" s="112">
        <f ca="1">IF(E406="",0,IF(E406&gt;=EDATE(C406,12),IF(E406&lt;EDATE(C406,24),IF(C406&lt;SET!$J$20,0,MIN(DATEDIF(C406,E406,"m"),11)),0),IF(D406&gt;C406,IF(E406&lt;=EDATE(C406,12),MIN(DATEDIF(C406,D406+1,"m"),11),0),MIN(DATEDIF(C406,E406,"m"),11))))</f>
        <v>0</v>
      </c>
      <c r="H406" s="114">
        <v>3</v>
      </c>
      <c r="I406" s="99">
        <f>COUNTIF(P406:BW406,SET!$C$15)*SET!$C$16+COUNTIF(P406:BW406,SET!$D$15)*SET!$D$16+COUNTIF(P406:BW406,SET!E$15)*SET!$E$16+COUNTIF(P406:BW406,SET!$F$15)*SET!$F$16+COUNTIF(P406:BW406,SET!$G$15)*SET!$G$16+COUNTIF(P406:BW406,SET!$H$15)*SET!$H$16+COUNTIF(P406:BW406,SET!$I$15)*SET!$I$16+COUNTIF(P406:BW406,)*SET!$K$16+COUNTIF(P406:BW406,SET!$M$15)*SET!$M$16</f>
        <v>13</v>
      </c>
      <c r="J406" s="97">
        <f ca="1">F406+G406+H406-I406</f>
        <v>6</v>
      </c>
      <c r="K406" s="100">
        <f ca="1">IF(E406="","",IF(AND(D406&gt;C406,EDATE(IF(EDATE(C406,12)&lt;D406,C406,E406),12)&gt;D406),"퇴직정산",IF((E406-C406)&gt;=365,EDATE(E406,12),EDATE(C406,24))))</f>
        <v>46180</v>
      </c>
      <c r="L406" s="101">
        <f ca="1">IF(K406="퇴직정산",J406,IF((M$2-C406)&lt;365,"미확정",IF(M406="유예","유예",J406-M406)))</f>
        <v>6</v>
      </c>
      <c r="M406" s="103">
        <f ca="1">IF(C406=0,0,IF(K406="퇴직정산",0,IF(J406&lt;=0,0,IF(EDATE(C406,3)&gt;M$2,"유예",IF(SET!$J$3="없음",0,IF(SET!$J$3="전부",IF(E406&gt;=DATE(YEAR(SET!$I$11),MONTH(SET!$J$11),DAY(SET!$L$11)),MAX(0,F406-IF(I406&lt;(G406+H406),0,(I406-(G406+H406)))),0),IF(E406&gt;=DATE(YEAR(SET!$I$11),MONTH(SET!$J$11),DAY(SET!$L$11)),MAX(0,MIN(F406,SET!$L$3)-IF(I406&lt;(G406+H406),0,(I406-(G406+H406)))),0)))))))</f>
        <v>0</v>
      </c>
      <c r="N406" s="105" t="str">
        <f ca="1">IF(D406=0,IF(M406&gt;0,IF((E406-C406)&gt;=365,EDATE(E406,6),EDATE(K406,-6)),""),"")</f>
        <v/>
      </c>
      <c r="O406" s="106" t="str">
        <f ca="1">IF(D406=0,IF(M406&gt;0,IF((E406-C406)&gt;=365,EDATE(E406,10),EDATE(K406,-2)),""),"")</f>
        <v/>
      </c>
      <c r="P406" s="23" t="s">
        <v>24</v>
      </c>
      <c r="Q406" s="23" t="s">
        <v>25</v>
      </c>
      <c r="R406" s="23" t="s">
        <v>25</v>
      </c>
      <c r="S406" s="23" t="s">
        <v>24</v>
      </c>
      <c r="T406" s="23" t="s">
        <v>24</v>
      </c>
      <c r="U406" s="23" t="s">
        <v>25</v>
      </c>
      <c r="V406" s="23" t="s">
        <v>25</v>
      </c>
      <c r="W406" s="23" t="s">
        <v>25</v>
      </c>
      <c r="X406" s="23" t="s">
        <v>25</v>
      </c>
      <c r="Y406" s="23" t="s">
        <v>25</v>
      </c>
      <c r="Z406" s="23" t="s">
        <v>24</v>
      </c>
      <c r="AA406" s="23" t="s">
        <v>25</v>
      </c>
      <c r="AB406" s="23" t="s">
        <v>25</v>
      </c>
      <c r="AC406" s="23" t="s">
        <v>24</v>
      </c>
      <c r="AD406" s="23" t="s">
        <v>25</v>
      </c>
      <c r="AE406" s="23" t="s">
        <v>25</v>
      </c>
      <c r="AF406" s="23" t="s">
        <v>24</v>
      </c>
      <c r="AG406" s="23" t="s">
        <v>24</v>
      </c>
      <c r="AH406" s="23" t="s">
        <v>25</v>
      </c>
      <c r="AI406" s="23"/>
      <c r="AJ406" s="23"/>
      <c r="AK406" s="23"/>
      <c r="AL406" s="23"/>
      <c r="AM406" s="23"/>
      <c r="AN406" s="23"/>
      <c r="AO406" s="23"/>
      <c r="AP406" s="23"/>
      <c r="AQ406" s="23"/>
      <c r="AR406" s="23"/>
      <c r="AS406" s="23"/>
      <c r="AT406" s="23"/>
      <c r="AU406" s="23"/>
      <c r="AV406" s="23"/>
      <c r="AW406" s="23"/>
      <c r="AX406" s="23"/>
      <c r="AY406" s="23"/>
      <c r="AZ406" s="23"/>
      <c r="BA406" s="23"/>
      <c r="BB406" s="23"/>
      <c r="BC406" s="23"/>
      <c r="BD406" s="23"/>
      <c r="BE406" s="23"/>
      <c r="BF406" s="23"/>
      <c r="BG406" s="23"/>
      <c r="BH406" s="23"/>
      <c r="BI406" s="23"/>
      <c r="BJ406" s="23"/>
      <c r="BK406" s="23"/>
      <c r="BL406" s="23"/>
      <c r="BM406" s="23"/>
      <c r="BN406" s="23"/>
      <c r="BO406" s="23"/>
      <c r="BP406" s="23"/>
      <c r="BQ406" s="23"/>
      <c r="BR406" s="23"/>
      <c r="BS406" s="23"/>
      <c r="BT406" s="23"/>
      <c r="BU406" s="23"/>
      <c r="BV406" s="23"/>
      <c r="BW406" s="23"/>
    </row>
    <row r="407" spans="1:75" ht="14.25" customHeight="1" thickBot="1" x14ac:dyDescent="0.2">
      <c r="A407" s="74"/>
      <c r="B407" s="109"/>
      <c r="C407" s="109"/>
      <c r="D407" s="111"/>
      <c r="E407" s="96"/>
      <c r="F407" s="94"/>
      <c r="G407" s="113"/>
      <c r="H407" s="115"/>
      <c r="I407" s="99"/>
      <c r="J407" s="98"/>
      <c r="K407" s="100"/>
      <c r="L407" s="102"/>
      <c r="M407" s="104"/>
      <c r="N407" s="105"/>
      <c r="O407" s="107"/>
      <c r="P407" s="72">
        <v>45807</v>
      </c>
      <c r="Q407" s="72">
        <v>45846</v>
      </c>
      <c r="R407" s="72">
        <v>45863</v>
      </c>
      <c r="S407" s="72">
        <v>45867</v>
      </c>
      <c r="T407" s="72">
        <v>45868</v>
      </c>
      <c r="U407" s="72">
        <v>45877</v>
      </c>
      <c r="V407" s="72">
        <v>45891</v>
      </c>
      <c r="W407" s="72">
        <v>45897</v>
      </c>
      <c r="X407" s="72">
        <v>45911</v>
      </c>
      <c r="Y407" s="72">
        <v>45930</v>
      </c>
      <c r="Z407" s="72">
        <v>45959</v>
      </c>
      <c r="AA407" s="72">
        <v>45971</v>
      </c>
      <c r="AB407" s="72">
        <v>45987</v>
      </c>
      <c r="AC407" s="72" t="s">
        <v>575</v>
      </c>
      <c r="AD407" s="72" t="s">
        <v>574</v>
      </c>
      <c r="AE407" s="72" t="s">
        <v>604</v>
      </c>
      <c r="AF407" s="72" t="s">
        <v>627</v>
      </c>
      <c r="AG407" s="72" t="s">
        <v>779</v>
      </c>
      <c r="AH407" s="72" t="s">
        <v>787</v>
      </c>
      <c r="AI407" s="72"/>
      <c r="AJ407" s="72"/>
      <c r="AK407" s="72"/>
      <c r="AL407" s="72"/>
      <c r="AM407" s="72"/>
      <c r="AN407" s="72"/>
      <c r="AO407" s="72"/>
      <c r="AP407" s="72"/>
      <c r="AQ407" s="72"/>
      <c r="AR407" s="72"/>
      <c r="AS407" s="72"/>
      <c r="AT407" s="72"/>
      <c r="AU407" s="72"/>
      <c r="AV407" s="72"/>
      <c r="AW407" s="72"/>
      <c r="AX407" s="72"/>
      <c r="AY407" s="72"/>
      <c r="AZ407" s="72"/>
      <c r="BA407" s="72"/>
      <c r="BB407" s="72"/>
      <c r="BC407" s="72"/>
      <c r="BD407" s="72"/>
      <c r="BE407" s="72"/>
      <c r="BF407" s="72"/>
      <c r="BG407" s="72"/>
      <c r="BH407" s="72"/>
      <c r="BI407" s="72"/>
      <c r="BJ407" s="72"/>
      <c r="BK407" s="72"/>
      <c r="BL407" s="72"/>
      <c r="BM407" s="72"/>
      <c r="BN407" s="72"/>
      <c r="BO407" s="72"/>
      <c r="BP407" s="72"/>
      <c r="BQ407" s="72"/>
      <c r="BR407" s="72"/>
      <c r="BS407" s="72"/>
      <c r="BT407" s="72"/>
      <c r="BU407" s="72"/>
      <c r="BV407" s="72"/>
      <c r="BW407" s="72"/>
    </row>
    <row r="408" spans="1:75" ht="14.25" customHeight="1" x14ac:dyDescent="0.15">
      <c r="A408" s="74"/>
      <c r="B408" s="108" t="s">
        <v>136</v>
      </c>
      <c r="C408" s="108">
        <v>45376</v>
      </c>
      <c r="D408" s="110"/>
      <c r="E408" s="95">
        <f ca="1">IF(DATEDIF(C408,M$2,"m")&lt;1,"",IF(C408=0,"",IF(EDATE(C408,12)&lt;IF($D408&gt;0,$D408-1,M$2),EDATE(C408,DATEDIF(C408,IF($D408&gt;0,$D408-1,M$2+1),"y")*12),EDATE(C408,DATEDIF(C408,IF($D408&gt;0,$D408-1,M$2+1),"m")))))</f>
        <v>46106</v>
      </c>
      <c r="F408" s="93">
        <f ca="1">IF(E408="",0,IF(EDATE(C408,12)&lt;=E408,15+IF((YEAR(E408)-YEAR($C408))&gt;20,10,INT((YEAR(E408)-YEAR($C408)-1)/2)),0))</f>
        <v>15</v>
      </c>
      <c r="G408" s="112">
        <f ca="1">IF(E408="",0,IF(E408&gt;=EDATE(C408,12),IF(E408&lt;EDATE(C408,24),IF(C408&lt;SET!$J$20,0,MIN(DATEDIF(C408,E408,"m"),11)),0),IF(D408&gt;C408,IF(E408&lt;=EDATE(C408,12),MIN(DATEDIF(C408,D408+1,"m"),11),0),MIN(DATEDIF(C408,E408,"m"),11))))</f>
        <v>0</v>
      </c>
      <c r="H408" s="114">
        <v>21</v>
      </c>
      <c r="I408" s="99">
        <f>COUNTIF(P408:BW408,SET!$C$15)*SET!$C$16+COUNTIF(P408:BW408,SET!$D$15)*SET!$D$16+COUNTIF(P408:BW408,SET!E$15)*SET!$E$16+COUNTIF(P408:BW408,SET!$F$15)*SET!$F$16+COUNTIF(P408:BW408,SET!$G$15)*SET!$G$16+COUNTIF(P408:BW408,SET!$H$15)*SET!$H$16+COUNTIF(P408:BW408,SET!$I$15)*SET!$I$16+COUNTIF(P408:BW408,)*SET!$K$16+COUNTIF(P408:BW408,SET!$M$15)*SET!$M$16</f>
        <v>0</v>
      </c>
      <c r="J408" s="97">
        <f ca="1">F408+G408+H408-I408</f>
        <v>36</v>
      </c>
      <c r="K408" s="100">
        <f ca="1">IF(E408="","",IF(AND(D408&gt;C408,EDATE(IF(EDATE(C408,12)&lt;D408,C408,E408),12)&gt;D408),"퇴직정산",IF((E408-C408)&gt;=365,EDATE(E408,12),EDATE(C408,24))))</f>
        <v>46471</v>
      </c>
      <c r="L408" s="101">
        <f ca="1">IF(K408="퇴직정산",J408,IF((M$2-C408)&lt;365,"미확정",IF(M408="유예","유예",J408-M408)))</f>
        <v>29</v>
      </c>
      <c r="M408" s="103">
        <f ca="1">IF(C408=0,0,IF(K408="퇴직정산",0,IF(J408&lt;=0,0,IF(EDATE(C408,3)&gt;M$2,"유예",IF(SET!$J$3="없음",0,IF(SET!$J$3="전부",IF(E408&gt;=DATE(YEAR(SET!$I$11),MONTH(SET!$J$11),DAY(SET!$L$11)),MAX(0,F408-IF(I408&lt;(G408+H408),0,(I408-(G408+H408)))),0),IF(E408&gt;=DATE(YEAR(SET!$I$11),MONTH(SET!$J$11),DAY(SET!$L$11)),MAX(0,MIN(F408,SET!$L$3)-IF(I408&lt;(G408+H408),0,(I408-(G408+H408)))),0)))))))</f>
        <v>7</v>
      </c>
      <c r="N408" s="105">
        <f ca="1">IF(D408=0,IF(M408&gt;0,IF((E408-C408)&gt;=365,EDATE(E408,6),EDATE(K408,-6)),""),"")</f>
        <v>46290</v>
      </c>
      <c r="O408" s="106">
        <f ca="1">IF(D408=0,IF(M408&gt;0,IF((E408-C408)&gt;=365,EDATE(E408,10),EDATE(K408,-2)),""),"")</f>
        <v>46412</v>
      </c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  <c r="AL408" s="23"/>
      <c r="AM408" s="23"/>
      <c r="AN408" s="23"/>
      <c r="AO408" s="23"/>
      <c r="AP408" s="23"/>
      <c r="AQ408" s="23"/>
      <c r="AR408" s="23"/>
      <c r="AS408" s="23"/>
      <c r="AT408" s="23"/>
      <c r="AU408" s="23"/>
      <c r="AV408" s="23"/>
      <c r="AW408" s="23"/>
      <c r="AX408" s="23"/>
      <c r="AY408" s="23"/>
      <c r="AZ408" s="23"/>
      <c r="BA408" s="23"/>
      <c r="BB408" s="23"/>
      <c r="BC408" s="23"/>
      <c r="BD408" s="23"/>
      <c r="BE408" s="23"/>
      <c r="BF408" s="23"/>
      <c r="BG408" s="23"/>
      <c r="BH408" s="23"/>
      <c r="BI408" s="23"/>
      <c r="BJ408" s="23"/>
      <c r="BK408" s="23"/>
      <c r="BL408" s="23"/>
      <c r="BM408" s="23"/>
      <c r="BN408" s="23"/>
      <c r="BO408" s="23"/>
      <c r="BP408" s="23"/>
      <c r="BQ408" s="23"/>
      <c r="BR408" s="23"/>
      <c r="BS408" s="23"/>
      <c r="BT408" s="23"/>
      <c r="BU408" s="23"/>
      <c r="BV408" s="23"/>
      <c r="BW408" s="23"/>
    </row>
    <row r="409" spans="1:75" ht="14.25" customHeight="1" thickBot="1" x14ac:dyDescent="0.2">
      <c r="A409" s="74"/>
      <c r="B409" s="109"/>
      <c r="C409" s="109"/>
      <c r="D409" s="111"/>
      <c r="E409" s="96"/>
      <c r="F409" s="94"/>
      <c r="G409" s="113"/>
      <c r="H409" s="115"/>
      <c r="I409" s="99"/>
      <c r="J409" s="98"/>
      <c r="K409" s="100"/>
      <c r="L409" s="102"/>
      <c r="M409" s="104"/>
      <c r="N409" s="105"/>
      <c r="O409" s="107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72"/>
      <c r="AP409" s="72"/>
      <c r="AQ409" s="72"/>
      <c r="AR409" s="72"/>
      <c r="AS409" s="72"/>
      <c r="AT409" s="72"/>
      <c r="AU409" s="72"/>
      <c r="AV409" s="72"/>
      <c r="AW409" s="72"/>
      <c r="AX409" s="72"/>
      <c r="AY409" s="72"/>
      <c r="AZ409" s="72"/>
      <c r="BA409" s="72"/>
      <c r="BB409" s="72"/>
      <c r="BC409" s="72"/>
      <c r="BD409" s="72"/>
      <c r="BE409" s="72"/>
      <c r="BF409" s="72"/>
      <c r="BG409" s="72"/>
      <c r="BH409" s="72"/>
      <c r="BI409" s="72"/>
      <c r="BJ409" s="72"/>
      <c r="BK409" s="72"/>
      <c r="BL409" s="72"/>
      <c r="BM409" s="72"/>
      <c r="BN409" s="72"/>
      <c r="BO409" s="72"/>
      <c r="BP409" s="72"/>
      <c r="BQ409" s="72"/>
      <c r="BR409" s="72"/>
      <c r="BS409" s="72"/>
      <c r="BT409" s="72"/>
      <c r="BU409" s="72"/>
      <c r="BV409" s="72"/>
      <c r="BW409" s="72"/>
    </row>
    <row r="410" spans="1:75" ht="14.25" customHeight="1" x14ac:dyDescent="0.15">
      <c r="A410" s="74"/>
      <c r="B410" s="108" t="s">
        <v>418</v>
      </c>
      <c r="C410" s="108">
        <v>45763</v>
      </c>
      <c r="D410" s="110"/>
      <c r="E410" s="95">
        <f t="shared" ref="E410" ca="1" si="84">IF(DATEDIF(C410,M$2,"m")&lt;1,"",IF(C410=0,"",IF(EDATE(C410,12)&lt;IF($D410&gt;0,$D410-1,M$2),EDATE(C410,DATEDIF(C410,IF($D410&gt;0,$D410-1,M$2+1),"y")*12),EDATE(C410,DATEDIF(C410,IF($D410&gt;0,$D410-1,M$2+1),"m")))))</f>
        <v>46128</v>
      </c>
      <c r="F410" s="93">
        <f t="shared" ref="F410" ca="1" si="85">IF(E410="",0,IF(EDATE(C410,12)&lt;=E410,15+IF((YEAR(E410)-YEAR($C410))&gt;20,10,INT((YEAR(E410)-YEAR($C410)-1)/2)),0))</f>
        <v>15</v>
      </c>
      <c r="G410" s="112">
        <f ca="1">IF(E410="",0,IF(E410&gt;=EDATE(C410,12),IF(E410&lt;EDATE(C410,24),IF(C410&lt;SET!$J$20,0,MIN(DATEDIF(C410,E410,"m"),11)),0),IF(D410&gt;C410,IF(E410&lt;=EDATE(C410,12),MIN(DATEDIF(C410,D410+1,"m"),11),0),MIN(DATEDIF(C410,E410,"m"),11))))</f>
        <v>11</v>
      </c>
      <c r="H410" s="114">
        <v>-6</v>
      </c>
      <c r="I410" s="99">
        <f>COUNTIF(P410:BW410,SET!$C$15)*SET!$C$16+COUNTIF(P410:BW410,SET!$D$15)*SET!$D$16+COUNTIF(P410:BW410,SET!E$15)*SET!$E$16+COUNTIF(P410:BW410,SET!$F$15)*SET!$F$16+COUNTIF(P410:BW410,SET!$G$15)*SET!$G$16+COUNTIF(P410:BW410,SET!$H$15)*SET!$H$16+COUNTIF(P410:BW410,SET!$I$15)*SET!$I$16+COUNTIF(P410:BW410,)*SET!$K$16+COUNTIF(P410:BW410,SET!$M$15)*SET!$M$16</f>
        <v>9</v>
      </c>
      <c r="J410" s="97">
        <f t="shared" ref="J410" ca="1" si="86">F410+G410+H410-I410</f>
        <v>11</v>
      </c>
      <c r="K410" s="100">
        <f t="shared" ref="K410" ca="1" si="87">IF(E410="","",IF(AND(D410&gt;C410,EDATE(IF(EDATE(C410,12)&lt;D410,C410,E410),12)&gt;D410),"퇴직정산",IF((E410-C410)&gt;=365,EDATE(E410,12),EDATE(C410,24))))</f>
        <v>46493</v>
      </c>
      <c r="L410" s="101">
        <f t="shared" ref="L410" ca="1" si="88">IF(K410="퇴직정산",J410,IF((M$2-C410)&lt;365,"미확정",IF(M410="유예","유예",J410-M410)))</f>
        <v>8</v>
      </c>
      <c r="M410" s="103">
        <f ca="1">IF(C410=0,0,IF(K410="퇴직정산",0,IF(J410&lt;=0,0,IF(EDATE(C410,3)&gt;M$2,"유예",IF(SET!$J$3="없음",0,IF(SET!$J$3="전부",IF(E410&gt;=DATE(YEAR(SET!$I$11),MONTH(SET!$J$11),DAY(SET!$L$11)),MAX(0,F410-IF(I410&lt;(G410+H410),0,(I410-(G410+H410)))),0),IF(E410&gt;=DATE(YEAR(SET!$I$11),MONTH(SET!$J$11),DAY(SET!$L$11)),MAX(0,MIN(F410,SET!$L$3)-IF(I410&lt;(G410+H410),0,(I410-(G410+H410)))),0)))))))</f>
        <v>3</v>
      </c>
      <c r="N410" s="105">
        <f t="shared" ref="N410" ca="1" si="89">IF(D410=0,IF(M410&gt;0,IF((E410-C410)&gt;=365,EDATE(E410,6),EDATE(K410,-6)),""),"")</f>
        <v>46311</v>
      </c>
      <c r="O410" s="106">
        <f t="shared" ref="O410" ca="1" si="90">IF(D410=0,IF(M410&gt;0,IF((E410-C410)&gt;=365,EDATE(E410,10),EDATE(K410,-2)),""),"")</f>
        <v>46434</v>
      </c>
      <c r="P410" s="23" t="s">
        <v>24</v>
      </c>
      <c r="Q410" s="23" t="s">
        <v>24</v>
      </c>
      <c r="R410" s="23" t="s">
        <v>24</v>
      </c>
      <c r="S410" s="23" t="s">
        <v>24</v>
      </c>
      <c r="T410" s="23" t="s">
        <v>24</v>
      </c>
      <c r="U410" s="23" t="s">
        <v>24</v>
      </c>
      <c r="V410" s="23" t="s">
        <v>24</v>
      </c>
      <c r="W410" s="23" t="s">
        <v>24</v>
      </c>
      <c r="X410" s="23" t="s">
        <v>24</v>
      </c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  <c r="AL410" s="23"/>
      <c r="AM410" s="23"/>
      <c r="AN410" s="23"/>
      <c r="AO410" s="23"/>
      <c r="AP410" s="23"/>
      <c r="AQ410" s="23"/>
      <c r="AR410" s="23"/>
      <c r="AS410" s="23"/>
      <c r="AT410" s="23"/>
      <c r="AU410" s="23"/>
      <c r="AV410" s="23"/>
      <c r="AW410" s="23"/>
      <c r="AX410" s="23"/>
      <c r="AY410" s="23"/>
      <c r="AZ410" s="23"/>
      <c r="BA410" s="23"/>
      <c r="BB410" s="23"/>
      <c r="BC410" s="23"/>
      <c r="BD410" s="23"/>
      <c r="BE410" s="23"/>
      <c r="BF410" s="23"/>
      <c r="BG410" s="23"/>
      <c r="BH410" s="23"/>
      <c r="BI410" s="23"/>
      <c r="BJ410" s="23"/>
      <c r="BK410" s="23"/>
      <c r="BL410" s="23"/>
      <c r="BM410" s="23"/>
      <c r="BN410" s="23"/>
      <c r="BO410" s="23"/>
      <c r="BP410" s="23"/>
      <c r="BQ410" s="23"/>
      <c r="BR410" s="23"/>
      <c r="BS410" s="23"/>
      <c r="BT410" s="23"/>
      <c r="BU410" s="23"/>
      <c r="BV410" s="23"/>
      <c r="BW410" s="23"/>
    </row>
    <row r="411" spans="1:75" ht="14.25" customHeight="1" thickBot="1" x14ac:dyDescent="0.2">
      <c r="A411" s="74"/>
      <c r="B411" s="109"/>
      <c r="C411" s="109"/>
      <c r="D411" s="111"/>
      <c r="E411" s="96"/>
      <c r="F411" s="94"/>
      <c r="G411" s="113"/>
      <c r="H411" s="115"/>
      <c r="I411" s="99"/>
      <c r="J411" s="98"/>
      <c r="K411" s="100"/>
      <c r="L411" s="102"/>
      <c r="M411" s="104"/>
      <c r="N411" s="105"/>
      <c r="O411" s="107"/>
      <c r="P411" s="72">
        <v>45868</v>
      </c>
      <c r="Q411" s="72">
        <v>45895</v>
      </c>
      <c r="R411" s="72">
        <v>45952</v>
      </c>
      <c r="S411" s="72">
        <v>45957</v>
      </c>
      <c r="T411" s="72">
        <v>45958</v>
      </c>
      <c r="U411" s="72">
        <v>45959</v>
      </c>
      <c r="V411" s="72" t="s">
        <v>576</v>
      </c>
      <c r="W411" s="72" t="s">
        <v>627</v>
      </c>
      <c r="X411" s="72" t="s">
        <v>783</v>
      </c>
      <c r="Y411" s="72"/>
      <c r="Z411" s="72"/>
      <c r="AA411" s="72"/>
      <c r="AB411" s="72"/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72"/>
      <c r="AP411" s="72"/>
      <c r="AQ411" s="72"/>
      <c r="AR411" s="72"/>
      <c r="AS411" s="72"/>
      <c r="AT411" s="72"/>
      <c r="AU411" s="72"/>
      <c r="AV411" s="72"/>
      <c r="AW411" s="72"/>
      <c r="AX411" s="72"/>
      <c r="AY411" s="72"/>
      <c r="AZ411" s="72"/>
      <c r="BA411" s="72"/>
      <c r="BB411" s="72"/>
      <c r="BC411" s="72"/>
      <c r="BD411" s="72"/>
      <c r="BE411" s="72"/>
      <c r="BF411" s="72"/>
      <c r="BG411" s="72"/>
      <c r="BH411" s="72"/>
      <c r="BI411" s="72"/>
      <c r="BJ411" s="72"/>
      <c r="BK411" s="72"/>
      <c r="BL411" s="72"/>
      <c r="BM411" s="72"/>
      <c r="BN411" s="72"/>
      <c r="BO411" s="72"/>
      <c r="BP411" s="72"/>
      <c r="BQ411" s="72"/>
      <c r="BR411" s="72"/>
      <c r="BS411" s="72"/>
      <c r="BT411" s="72"/>
      <c r="BU411" s="72"/>
      <c r="BV411" s="72"/>
      <c r="BW411" s="72"/>
    </row>
    <row r="412" spans="1:75" ht="14.25" customHeight="1" x14ac:dyDescent="0.15">
      <c r="A412" s="77" t="s">
        <v>77</v>
      </c>
      <c r="B412" s="108" t="s">
        <v>35</v>
      </c>
      <c r="C412" s="108">
        <v>42835</v>
      </c>
      <c r="D412" s="110"/>
      <c r="E412" s="95">
        <f ca="1">IF(DATEDIF(C412,M$2,"m")&lt;1,"",IF(C412=0,"",IF(EDATE(C412,12)&lt;IF($D412&gt;0,$D412-1,M$2),EDATE(C412,DATEDIF(C412,IF($D412&gt;0,$D412-1,M$2+1),"y")*12),EDATE(C412,DATEDIF(C412,IF($D412&gt;0,$D412-1,M$2+1),"m")))))</f>
        <v>46122</v>
      </c>
      <c r="F412" s="93">
        <f ca="1">IF(E412="",0,IF(EDATE(C412,12)&lt;=E412,15+IF((YEAR(E412)-YEAR($C412))&gt;20,10,INT((YEAR(E412)-YEAR($C412)-1)/2)),0))</f>
        <v>19</v>
      </c>
      <c r="G412" s="112">
        <f ca="1">IF(E412="",0,IF(E412&gt;=EDATE(C412,12),IF(E412&lt;EDATE(C412,24),IF(C412&lt;SET!$J$20,0,MIN(DATEDIF(C412,E412,"m"),11)),0),IF(D412&gt;C412,IF(E412&lt;=EDATE(C412,12),MIN(DATEDIF(C412,D412+1,"m"),11),0),MIN(DATEDIF(C412,E412,"m"),11))))</f>
        <v>0</v>
      </c>
      <c r="H412" s="114">
        <v>-2</v>
      </c>
      <c r="I412" s="99">
        <f>COUNTIF(P412:BW412,SET!$C$15)*SET!$C$16+COUNTIF(P412:BW412,SET!$D$15)*SET!$D$16+COUNTIF(P412:BW412,SET!E$15)*SET!$E$16+COUNTIF(P412:BW412,SET!$F$15)*SET!$F$16+COUNTIF(P412:BW412,SET!$G$15)*SET!$G$16+COUNTIF(P412:BW412,SET!$H$15)*SET!$H$16+COUNTIF(P412:BW412,SET!$I$15)*SET!$I$16+COUNTIF(P412:BW412,)*SET!$K$16+COUNTIF(P412:BW412,SET!$M$15)*SET!$M$16</f>
        <v>7.5</v>
      </c>
      <c r="J412" s="97">
        <f ca="1">F412+G412+H412-I412</f>
        <v>9.5</v>
      </c>
      <c r="K412" s="100">
        <f ca="1">IF(E412="","",IF(AND(D412&gt;C412,EDATE(IF(EDATE(C412,12)&lt;D412,C412,E412),12)&gt;D412),"퇴직정산",IF((E412-C412)&gt;=365,EDATE(E412,12),EDATE(C412,24))))</f>
        <v>46487</v>
      </c>
      <c r="L412" s="101">
        <f ca="1">IF(K412="퇴직정산",J412,IF((M$2-C412)&lt;365,"미확정",IF(M412="유예","유예",J412-M412)))</f>
        <v>9.5</v>
      </c>
      <c r="M412" s="103">
        <f ca="1">IF(C412=0,0,IF(K412="퇴직정산",0,IF(J412&lt;=0,0,IF(EDATE(C412,3)&gt;M$2,"유예",IF(SET!$J$3="없음",0,IF(SET!$J$3="전부",IF(E412&gt;=DATE(YEAR(SET!$I$11),MONTH(SET!$J$11),DAY(SET!$L$11)),MAX(0,F412-IF(I412&lt;(G412+H412),0,(I412-(G412+H412)))),0),IF(E412&gt;=DATE(YEAR(SET!$I$11),MONTH(SET!$J$11),DAY(SET!$L$11)),MAX(0,MIN(F412,SET!$L$3)-IF(I412&lt;(G412+H412),0,(I412-(G412+H412)))),0)))))))</f>
        <v>0</v>
      </c>
      <c r="N412" s="105" t="str">
        <f ca="1">IF(D412=0,IF(M412&gt;0,IF((E412-C412)&gt;=365,EDATE(E412,6),EDATE(K412,-6)),""),"")</f>
        <v/>
      </c>
      <c r="O412" s="106" t="str">
        <f ca="1">IF(D412=0,IF(M412&gt;0,IF((E412-C412)&gt;=365,EDATE(E412,10),EDATE(K412,-2)),""),"")</f>
        <v/>
      </c>
      <c r="P412" s="23" t="s">
        <v>25</v>
      </c>
      <c r="Q412" s="23" t="s">
        <v>24</v>
      </c>
      <c r="R412" s="23" t="s">
        <v>25</v>
      </c>
      <c r="S412" s="23" t="s">
        <v>24</v>
      </c>
      <c r="T412" s="23" t="s">
        <v>25</v>
      </c>
      <c r="U412" s="23" t="s">
        <v>25</v>
      </c>
      <c r="V412" s="23" t="s">
        <v>25</v>
      </c>
      <c r="W412" s="23" t="s">
        <v>24</v>
      </c>
      <c r="X412" s="23" t="s">
        <v>24</v>
      </c>
      <c r="Y412" s="23" t="s">
        <v>24</v>
      </c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  <c r="AL412" s="23"/>
      <c r="AM412" s="23"/>
      <c r="AN412" s="23"/>
      <c r="AO412" s="23"/>
      <c r="AP412" s="23"/>
      <c r="AQ412" s="23"/>
      <c r="AR412" s="23"/>
      <c r="AS412" s="23"/>
      <c r="AT412" s="23"/>
      <c r="AU412" s="23"/>
      <c r="AV412" s="23"/>
      <c r="AW412" s="23"/>
      <c r="AX412" s="23"/>
      <c r="AY412" s="23"/>
      <c r="AZ412" s="23"/>
      <c r="BA412" s="23"/>
      <c r="BB412" s="23"/>
      <c r="BC412" s="23"/>
      <c r="BD412" s="23"/>
      <c r="BE412" s="23"/>
      <c r="BF412" s="23"/>
      <c r="BG412" s="23"/>
      <c r="BH412" s="23"/>
      <c r="BI412" s="23"/>
      <c r="BJ412" s="23"/>
      <c r="BK412" s="23"/>
      <c r="BL412" s="23"/>
      <c r="BM412" s="23"/>
      <c r="BN412" s="23"/>
      <c r="BO412" s="23"/>
      <c r="BP412" s="23"/>
      <c r="BQ412" s="23"/>
      <c r="BR412" s="23"/>
      <c r="BS412" s="23"/>
      <c r="BT412" s="23"/>
      <c r="BU412" s="23"/>
      <c r="BV412" s="23"/>
      <c r="BW412" s="23"/>
    </row>
    <row r="413" spans="1:75" ht="14.25" customHeight="1" thickBot="1" x14ac:dyDescent="0.2">
      <c r="A413" s="74"/>
      <c r="B413" s="109"/>
      <c r="C413" s="109"/>
      <c r="D413" s="111"/>
      <c r="E413" s="96"/>
      <c r="F413" s="94"/>
      <c r="G413" s="113"/>
      <c r="H413" s="115"/>
      <c r="I413" s="99"/>
      <c r="J413" s="98"/>
      <c r="K413" s="100"/>
      <c r="L413" s="102"/>
      <c r="M413" s="104"/>
      <c r="N413" s="105"/>
      <c r="O413" s="107"/>
      <c r="P413" s="72" t="s">
        <v>681</v>
      </c>
      <c r="Q413" s="72" t="s">
        <v>689</v>
      </c>
      <c r="R413" s="72" t="s">
        <v>692</v>
      </c>
      <c r="S413" s="72" t="s">
        <v>694</v>
      </c>
      <c r="T413" s="72" t="s">
        <v>701</v>
      </c>
      <c r="U413" s="72" t="s">
        <v>771</v>
      </c>
      <c r="V413" s="72" t="s">
        <v>782</v>
      </c>
      <c r="W413" s="72" t="s">
        <v>788</v>
      </c>
      <c r="X413" s="72" t="s">
        <v>775</v>
      </c>
      <c r="Y413" s="72" t="s">
        <v>768</v>
      </c>
      <c r="Z413" s="72"/>
      <c r="AA413" s="72"/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72"/>
      <c r="AP413" s="72"/>
      <c r="AQ413" s="72"/>
      <c r="AR413" s="72"/>
      <c r="AS413" s="72"/>
      <c r="AT413" s="72"/>
      <c r="AU413" s="72"/>
      <c r="AV413" s="72"/>
      <c r="AW413" s="72"/>
      <c r="AX413" s="72"/>
      <c r="AY413" s="72"/>
      <c r="AZ413" s="72"/>
      <c r="BA413" s="72"/>
      <c r="BB413" s="72"/>
      <c r="BC413" s="72"/>
      <c r="BD413" s="72"/>
      <c r="BE413" s="72"/>
      <c r="BF413" s="72"/>
      <c r="BG413" s="72"/>
      <c r="BH413" s="72"/>
      <c r="BI413" s="72"/>
      <c r="BJ413" s="72"/>
      <c r="BK413" s="72"/>
      <c r="BL413" s="72"/>
      <c r="BM413" s="72"/>
      <c r="BN413" s="72"/>
      <c r="BO413" s="72"/>
      <c r="BP413" s="72"/>
      <c r="BQ413" s="72"/>
      <c r="BR413" s="72"/>
      <c r="BS413" s="72"/>
      <c r="BT413" s="72"/>
      <c r="BU413" s="72"/>
      <c r="BV413" s="72"/>
      <c r="BW413" s="72"/>
    </row>
    <row r="414" spans="1:75" ht="14.25" customHeight="1" x14ac:dyDescent="0.15">
      <c r="A414" s="74"/>
      <c r="B414" s="108" t="s">
        <v>151</v>
      </c>
      <c r="C414" s="108">
        <v>45497</v>
      </c>
      <c r="D414" s="110"/>
      <c r="E414" s="95">
        <f ca="1">IF(DATEDIF(C414,M$2,"m")&lt;1,"",IF(C414=0,"",IF(EDATE(C414,12)&lt;IF($D414&gt;0,$D414-1,M$2),EDATE(C414,DATEDIF(C414,IF($D414&gt;0,$D414-1,M$2+1),"y")*12),EDATE(C414,DATEDIF(C414,IF($D414&gt;0,$D414-1,M$2+1),"m")))))</f>
        <v>45862</v>
      </c>
      <c r="F414" s="93">
        <f ca="1">IF(E414="",0,IF(EDATE(C414,12)&lt;=E414,15+IF((YEAR(E414)-YEAR($C414))&gt;20,10,INT((YEAR(E414)-YEAR($C414)-1)/2)),0))</f>
        <v>15</v>
      </c>
      <c r="G414" s="112">
        <f ca="1">IF(E414="",0,IF(E414&gt;=EDATE(C414,12),IF(E414&lt;EDATE(C414,24),IF(C414&lt;SET!$J$20,0,MIN(DATEDIF(C414,E414,"m"),11)),0),IF(D414&gt;C414,IF(E414&lt;=EDATE(C414,12),MIN(DATEDIF(C414,D414+1,"m"),11),0),MIN(DATEDIF(C414,E414,"m"),11))))</f>
        <v>11</v>
      </c>
      <c r="H414" s="114"/>
      <c r="I414" s="99">
        <f>COUNTIF(P414:BW414,SET!$C$15)*SET!$C$16+COUNTIF(P414:BW414,SET!$D$15)*SET!$D$16+COUNTIF(P414:BW414,SET!E$15)*SET!$E$16+COUNTIF(P414:BW414,SET!$F$15)*SET!$F$16+COUNTIF(P414:BW414,SET!$G$15)*SET!$G$16+COUNTIF(P414:BW414,SET!$H$15)*SET!$H$16+COUNTIF(P414:BW414,SET!$I$15)*SET!$I$16+COUNTIF(P414:BW414,)*SET!$K$16+COUNTIF(P414:BW414,SET!$M$15)*SET!$M$16</f>
        <v>33</v>
      </c>
      <c r="J414" s="97">
        <f ca="1">F414+G414+H414-I414</f>
        <v>-7</v>
      </c>
      <c r="K414" s="100">
        <f ca="1">IF(E414="","",IF(AND(D414&gt;C414,EDATE(IF(EDATE(C414,12)&lt;D414,C414,E414),12)&gt;D414),"퇴직정산",IF((E414-C414)&gt;=365,EDATE(E414,12),EDATE(C414,24))))</f>
        <v>46227</v>
      </c>
      <c r="L414" s="101">
        <f ca="1">IF(K414="퇴직정산",J414,IF((M$2-C414)&lt;365,"미확정",IF(M414="유예","유예",J414-M414)))</f>
        <v>-7</v>
      </c>
      <c r="M414" s="103">
        <f ca="1">IF(C414=0,0,IF(K414="퇴직정산",0,IF(J414&lt;=0,0,IF(EDATE(C414,3)&gt;M$2,"유예",IF(SET!$J$3="없음",0,IF(SET!$J$3="전부",IF(E414&gt;=DATE(YEAR(SET!$I$11),MONTH(SET!$J$11),DAY(SET!$L$11)),MAX(0,F414-IF(I414&lt;(G414+H414),0,(I414-(G414+H414)))),0),IF(E414&gt;=DATE(YEAR(SET!$I$11),MONTH(SET!$J$11),DAY(SET!$L$11)),MAX(0,MIN(F414,SET!$L$3)-IF(I414&lt;(G414+H414),0,(I414-(G414+H414)))),0)))))))</f>
        <v>0</v>
      </c>
      <c r="N414" s="105" t="str">
        <f ca="1">IF(D414=0,IF(M414&gt;0,IF((E414-C414)&gt;=365,EDATE(E414,6),EDATE(K414,-6)),""),"")</f>
        <v/>
      </c>
      <c r="O414" s="106" t="str">
        <f ca="1">IF(D414=0,IF(M414&gt;0,IF((E414-C414)&gt;=365,EDATE(E414,10),EDATE(K414,-2)),""),"")</f>
        <v/>
      </c>
      <c r="P414" s="23" t="s">
        <v>25</v>
      </c>
      <c r="Q414" s="23" t="s">
        <v>25</v>
      </c>
      <c r="R414" s="23" t="s">
        <v>25</v>
      </c>
      <c r="S414" s="23" t="s">
        <v>25</v>
      </c>
      <c r="T414" s="23" t="s">
        <v>24</v>
      </c>
      <c r="U414" s="23" t="s">
        <v>24</v>
      </c>
      <c r="V414" s="23" t="s">
        <v>24</v>
      </c>
      <c r="W414" s="23" t="s">
        <v>438</v>
      </c>
      <c r="X414" s="23" t="s">
        <v>25</v>
      </c>
      <c r="Y414" s="23" t="s">
        <v>25</v>
      </c>
      <c r="Z414" s="23" t="s">
        <v>25</v>
      </c>
      <c r="AA414" s="23" t="s">
        <v>25</v>
      </c>
      <c r="AB414" s="23" t="s">
        <v>25</v>
      </c>
      <c r="AC414" s="23" t="s">
        <v>24</v>
      </c>
      <c r="AD414" s="23" t="s">
        <v>24</v>
      </c>
      <c r="AE414" s="23" t="s">
        <v>25</v>
      </c>
      <c r="AF414" s="23" t="s">
        <v>25</v>
      </c>
      <c r="AG414" s="23" t="s">
        <v>25</v>
      </c>
      <c r="AH414" s="23" t="s">
        <v>25</v>
      </c>
      <c r="AI414" s="23" t="s">
        <v>25</v>
      </c>
      <c r="AJ414" s="23" t="s">
        <v>25</v>
      </c>
      <c r="AK414" s="23" t="s">
        <v>24</v>
      </c>
      <c r="AL414" s="23" t="s">
        <v>25</v>
      </c>
      <c r="AM414" s="23" t="s">
        <v>25</v>
      </c>
      <c r="AN414" s="23" t="s">
        <v>24</v>
      </c>
      <c r="AO414" s="23" t="s">
        <v>25</v>
      </c>
      <c r="AP414" s="23" t="s">
        <v>25</v>
      </c>
      <c r="AQ414" s="23" t="s">
        <v>25</v>
      </c>
      <c r="AR414" s="23" t="s">
        <v>25</v>
      </c>
      <c r="AS414" s="23" t="s">
        <v>24</v>
      </c>
      <c r="AT414" s="23" t="s">
        <v>25</v>
      </c>
      <c r="AU414" s="23" t="s">
        <v>25</v>
      </c>
      <c r="AV414" s="23" t="s">
        <v>25</v>
      </c>
      <c r="AW414" s="23" t="s">
        <v>25</v>
      </c>
      <c r="AX414" s="23" t="s">
        <v>24</v>
      </c>
      <c r="AY414" s="23" t="s">
        <v>25</v>
      </c>
      <c r="AZ414" s="23" t="s">
        <v>25</v>
      </c>
      <c r="BA414" s="23" t="s">
        <v>24</v>
      </c>
      <c r="BB414" s="23" t="s">
        <v>24</v>
      </c>
      <c r="BC414" s="23" t="s">
        <v>25</v>
      </c>
      <c r="BD414" s="23" t="s">
        <v>25</v>
      </c>
      <c r="BE414" s="23" t="s">
        <v>25</v>
      </c>
      <c r="BF414" s="23" t="s">
        <v>25</v>
      </c>
      <c r="BG414" s="23" t="s">
        <v>24</v>
      </c>
      <c r="BH414" s="23" t="s">
        <v>25</v>
      </c>
      <c r="BI414" s="23" t="s">
        <v>25</v>
      </c>
      <c r="BJ414" s="23" t="s">
        <v>25</v>
      </c>
      <c r="BK414" s="23" t="s">
        <v>24</v>
      </c>
      <c r="BL414" s="23" t="s">
        <v>24</v>
      </c>
      <c r="BM414" s="23" t="s">
        <v>24</v>
      </c>
      <c r="BN414" s="23" t="s">
        <v>25</v>
      </c>
      <c r="BO414" s="23"/>
      <c r="BP414" s="23"/>
      <c r="BQ414" s="23"/>
      <c r="BR414" s="23"/>
      <c r="BS414" s="23"/>
      <c r="BT414" s="23"/>
      <c r="BU414" s="23"/>
      <c r="BV414" s="23"/>
      <c r="BW414" s="23"/>
    </row>
    <row r="415" spans="1:75" ht="14.25" customHeight="1" thickBot="1" x14ac:dyDescent="0.2">
      <c r="A415" s="74"/>
      <c r="B415" s="109"/>
      <c r="C415" s="109"/>
      <c r="D415" s="111"/>
      <c r="E415" s="96"/>
      <c r="F415" s="94"/>
      <c r="G415" s="113"/>
      <c r="H415" s="115"/>
      <c r="I415" s="99"/>
      <c r="J415" s="98"/>
      <c r="K415" s="100"/>
      <c r="L415" s="102"/>
      <c r="M415" s="104"/>
      <c r="N415" s="105"/>
      <c r="O415" s="107"/>
      <c r="P415" s="72">
        <v>45518</v>
      </c>
      <c r="Q415" s="72">
        <v>45534</v>
      </c>
      <c r="R415" s="72">
        <v>45576</v>
      </c>
      <c r="S415" s="72">
        <v>45583</v>
      </c>
      <c r="T415" s="72">
        <v>45586</v>
      </c>
      <c r="U415" s="72">
        <v>45607</v>
      </c>
      <c r="V415" s="72">
        <v>45632</v>
      </c>
      <c r="W415" s="72">
        <v>45677</v>
      </c>
      <c r="X415" s="72">
        <v>45695</v>
      </c>
      <c r="Y415" s="72">
        <v>45702</v>
      </c>
      <c r="Z415" s="72">
        <v>45723</v>
      </c>
      <c r="AA415" s="72">
        <v>45726</v>
      </c>
      <c r="AB415" s="72">
        <v>45730</v>
      </c>
      <c r="AC415" s="72">
        <v>45734</v>
      </c>
      <c r="AD415" s="72">
        <v>45735</v>
      </c>
      <c r="AE415" s="72">
        <v>45754</v>
      </c>
      <c r="AF415" s="72">
        <v>45758</v>
      </c>
      <c r="AG415" s="72">
        <v>45762</v>
      </c>
      <c r="AH415" s="72">
        <v>45775</v>
      </c>
      <c r="AI415" s="72">
        <v>45798</v>
      </c>
      <c r="AJ415" s="72">
        <v>45805</v>
      </c>
      <c r="AK415" s="72">
        <v>45810</v>
      </c>
      <c r="AL415" s="72">
        <v>45827</v>
      </c>
      <c r="AM415" s="72">
        <v>45847</v>
      </c>
      <c r="AN415" s="72">
        <v>45854</v>
      </c>
      <c r="AO415" s="72">
        <v>45874</v>
      </c>
      <c r="AP415" s="72">
        <v>45876</v>
      </c>
      <c r="AQ415" s="72">
        <v>45890</v>
      </c>
      <c r="AR415" s="72">
        <v>45908</v>
      </c>
      <c r="AS415" s="72">
        <v>45912</v>
      </c>
      <c r="AT415" s="72">
        <v>45947</v>
      </c>
      <c r="AU415" s="72">
        <v>45957</v>
      </c>
      <c r="AV415" s="72">
        <v>45974</v>
      </c>
      <c r="AW415" s="72">
        <v>45981</v>
      </c>
      <c r="AX415" s="72">
        <v>45982</v>
      </c>
      <c r="AY415" s="72" t="s">
        <v>582</v>
      </c>
      <c r="AZ415" s="72" t="s">
        <v>578</v>
      </c>
      <c r="BA415" s="72" t="s">
        <v>595</v>
      </c>
      <c r="BB415" s="72" t="s">
        <v>628</v>
      </c>
      <c r="BC415" s="72" t="s">
        <v>621</v>
      </c>
      <c r="BD415" s="72" t="s">
        <v>639</v>
      </c>
      <c r="BE415" s="72" t="s">
        <v>638</v>
      </c>
      <c r="BF415" s="72" t="s">
        <v>671</v>
      </c>
      <c r="BG415" s="72" t="s">
        <v>674</v>
      </c>
      <c r="BH415" s="72" t="s">
        <v>683</v>
      </c>
      <c r="BI415" s="72" t="s">
        <v>688</v>
      </c>
      <c r="BJ415" s="72" t="s">
        <v>698</v>
      </c>
      <c r="BK415" s="72" t="s">
        <v>763</v>
      </c>
      <c r="BL415" s="72" t="s">
        <v>778</v>
      </c>
      <c r="BM415" s="72" t="s">
        <v>765</v>
      </c>
      <c r="BN415" s="72" t="s">
        <v>787</v>
      </c>
      <c r="BO415" s="72"/>
      <c r="BP415" s="72"/>
      <c r="BQ415" s="72"/>
      <c r="BR415" s="72"/>
      <c r="BS415" s="72"/>
      <c r="BT415" s="72"/>
      <c r="BU415" s="72"/>
      <c r="BV415" s="72"/>
      <c r="BW415" s="72"/>
    </row>
    <row r="416" spans="1:75" ht="14.25" customHeight="1" x14ac:dyDescent="0.15">
      <c r="A416" s="74"/>
      <c r="B416" s="108" t="s">
        <v>83</v>
      </c>
      <c r="C416" s="108">
        <v>43875</v>
      </c>
      <c r="D416" s="110"/>
      <c r="E416" s="95">
        <f ca="1">IF(DATEDIF(C416,M$2,"m")&lt;1,"",IF(C416=0,"",IF(EDATE(C416,12)&lt;IF($D416&gt;0,$D416-1,M$2),EDATE(C416,DATEDIF(C416,IF($D416&gt;0,$D416-1,M$2+1),"y")*12),EDATE(C416,DATEDIF(C416,IF($D416&gt;0,$D416-1,M$2+1),"m")))))</f>
        <v>46067</v>
      </c>
      <c r="F416" s="93">
        <f ca="1">IF(E416="",0,IF(EDATE(C416,12)&lt;=E416,15+IF((YEAR(E416)-YEAR($C416))&gt;20,10,INT((YEAR(E416)-YEAR($C416)-1)/2)),0))</f>
        <v>17</v>
      </c>
      <c r="G416" s="112">
        <f ca="1">IF(E416="",0,IF(E416&gt;=EDATE(C416,12),IF(E416&lt;EDATE(C416,24),IF(C416&lt;SET!$J$20,0,MIN(DATEDIF(C416,E416,"m"),11)),0),IF(D416&gt;C416,IF(E416&lt;=EDATE(C416,12),MIN(DATEDIF(C416,D416+1,"m"),11),0),MIN(DATEDIF(C416,E416,"m"),11))))</f>
        <v>0</v>
      </c>
      <c r="H416" s="114">
        <v>3</v>
      </c>
      <c r="I416" s="99">
        <f>COUNTIF(P416:BW416,SET!$C$15)*SET!$C$16+COUNTIF(P416:BW416,SET!$D$15)*SET!$D$16+COUNTIF(P416:BW416,SET!E$15)*SET!$E$16+COUNTIF(P416:BW416,SET!$F$15)*SET!$F$16+COUNTIF(P416:BW416,SET!$G$15)*SET!$G$16+COUNTIF(P416:BW416,SET!$H$15)*SET!$H$16+COUNTIF(P416:BW416,SET!$I$15)*SET!$I$16+COUNTIF(P416:BW416,)*SET!$K$16+COUNTIF(P416:BW416,SET!$M$15)*SET!$M$16</f>
        <v>3</v>
      </c>
      <c r="J416" s="97">
        <f ca="1">F416+G416+H416-I416</f>
        <v>17</v>
      </c>
      <c r="K416" s="100">
        <f ca="1">IF(E416="","",IF(AND(D416&gt;C416,EDATE(IF(EDATE(C416,12)&lt;D416,C416,E416),12)&gt;D416),"퇴직정산",IF((E416-C416)&gt;=365,EDATE(E416,12),EDATE(C416,24))))</f>
        <v>46432</v>
      </c>
      <c r="L416" s="101">
        <f ca="1">IF(K416="퇴직정산",J416,IF((M$2-C416)&lt;365,"미확정",IF(M416="유예","유예",J416-M416)))</f>
        <v>10</v>
      </c>
      <c r="M416" s="103">
        <f ca="1">IF(C416=0,0,IF(K416="퇴직정산",0,IF(J416&lt;=0,0,IF(EDATE(C416,3)&gt;M$2,"유예",IF(SET!$J$3="없음",0,IF(SET!$J$3="전부",IF(E416&gt;=DATE(YEAR(SET!$I$11),MONTH(SET!$J$11),DAY(SET!$L$11)),MAX(0,F416-IF(I416&lt;(G416+H416),0,(I416-(G416+H416)))),0),IF(E416&gt;=DATE(YEAR(SET!$I$11),MONTH(SET!$J$11),DAY(SET!$L$11)),MAX(0,MIN(F416,SET!$L$3)-IF(I416&lt;(G416+H416),0,(I416-(G416+H416)))),0)))))))</f>
        <v>7</v>
      </c>
      <c r="N416" s="105">
        <f ca="1">IF(D416=0,IF(M416&gt;0,IF((E416-C416)&gt;=365,EDATE(E416,6),EDATE(K416,-6)),""),"")</f>
        <v>46248</v>
      </c>
      <c r="O416" s="106">
        <f ca="1">IF(D416=0,IF(M416&gt;0,IF((E416-C416)&gt;=365,EDATE(E416,10),EDATE(K416,-2)),""),"")</f>
        <v>46370</v>
      </c>
      <c r="P416" s="23" t="s">
        <v>24</v>
      </c>
      <c r="Q416" s="23" t="s">
        <v>51</v>
      </c>
      <c r="R416" s="23" t="s">
        <v>24</v>
      </c>
      <c r="S416" s="23" t="s">
        <v>24</v>
      </c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  <c r="AL416" s="23"/>
      <c r="AM416" s="23"/>
      <c r="AN416" s="23"/>
      <c r="AO416" s="23"/>
      <c r="AP416" s="23"/>
      <c r="AQ416" s="23"/>
      <c r="AR416" s="23"/>
      <c r="AS416" s="23"/>
      <c r="AT416" s="23"/>
      <c r="AU416" s="23"/>
      <c r="AV416" s="23"/>
      <c r="AW416" s="23"/>
      <c r="AX416" s="23"/>
      <c r="AY416" s="23"/>
      <c r="AZ416" s="23"/>
      <c r="BA416" s="23"/>
      <c r="BB416" s="23"/>
      <c r="BC416" s="23"/>
      <c r="BD416" s="23"/>
      <c r="BE416" s="23"/>
      <c r="BF416" s="23"/>
      <c r="BG416" s="23"/>
      <c r="BH416" s="23"/>
      <c r="BI416" s="23"/>
      <c r="BJ416" s="23"/>
      <c r="BK416" s="23"/>
      <c r="BL416" s="23"/>
      <c r="BM416" s="23"/>
      <c r="BN416" s="23"/>
      <c r="BO416" s="23"/>
      <c r="BP416" s="23"/>
      <c r="BQ416" s="23"/>
      <c r="BR416" s="23"/>
      <c r="BS416" s="23"/>
      <c r="BT416" s="23"/>
      <c r="BU416" s="23"/>
      <c r="BV416" s="23"/>
      <c r="BW416" s="23"/>
    </row>
    <row r="417" spans="1:75" ht="14.25" customHeight="1" thickBot="1" x14ac:dyDescent="0.2">
      <c r="A417" s="74"/>
      <c r="B417" s="109"/>
      <c r="C417" s="109"/>
      <c r="D417" s="111"/>
      <c r="E417" s="96"/>
      <c r="F417" s="94"/>
      <c r="G417" s="113"/>
      <c r="H417" s="115"/>
      <c r="I417" s="99"/>
      <c r="J417" s="98"/>
      <c r="K417" s="100"/>
      <c r="L417" s="102"/>
      <c r="M417" s="104"/>
      <c r="N417" s="105"/>
      <c r="O417" s="107"/>
      <c r="P417" s="72" t="s">
        <v>738</v>
      </c>
      <c r="Q417" s="72" t="s">
        <v>744</v>
      </c>
      <c r="R417" s="72" t="s">
        <v>784</v>
      </c>
      <c r="S417" s="72" t="s">
        <v>775</v>
      </c>
      <c r="T417" s="72"/>
      <c r="U417" s="72"/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72"/>
      <c r="AP417" s="72"/>
      <c r="AQ417" s="72"/>
      <c r="AR417" s="72"/>
      <c r="AS417" s="72"/>
      <c r="AT417" s="72"/>
      <c r="AU417" s="72"/>
      <c r="AV417" s="72"/>
      <c r="AW417" s="72"/>
      <c r="AX417" s="72"/>
      <c r="AY417" s="72"/>
      <c r="AZ417" s="72"/>
      <c r="BA417" s="72"/>
      <c r="BB417" s="72"/>
      <c r="BC417" s="72"/>
      <c r="BD417" s="72"/>
      <c r="BE417" s="72"/>
      <c r="BF417" s="72"/>
      <c r="BG417" s="72"/>
      <c r="BH417" s="72"/>
      <c r="BI417" s="72"/>
      <c r="BJ417" s="72"/>
      <c r="BK417" s="72"/>
      <c r="BL417" s="72"/>
      <c r="BM417" s="72"/>
      <c r="BN417" s="72"/>
      <c r="BO417" s="72"/>
      <c r="BP417" s="72"/>
      <c r="BQ417" s="72"/>
      <c r="BR417" s="72"/>
      <c r="BS417" s="72"/>
      <c r="BT417" s="72"/>
      <c r="BU417" s="72"/>
      <c r="BV417" s="72"/>
      <c r="BW417" s="72"/>
    </row>
    <row r="418" spans="1:75" ht="14.25" customHeight="1" x14ac:dyDescent="0.15">
      <c r="A418" s="74"/>
      <c r="B418" s="108" t="s">
        <v>65</v>
      </c>
      <c r="C418" s="108">
        <v>43810</v>
      </c>
      <c r="D418" s="110"/>
      <c r="E418" s="95">
        <f ca="1">IF(DATEDIF(C418,M$2,"m")&lt;1,"",IF(C418=0,"",IF(EDATE(C418,12)&lt;IF($D418&gt;0,$D418-1,M$2),EDATE(C418,DATEDIF(C418,IF($D418&gt;0,$D418-1,M$2+1),"y")*12),EDATE(C418,DATEDIF(C418,IF($D418&gt;0,$D418-1,M$2+1),"m")))))</f>
        <v>46002</v>
      </c>
      <c r="F418" s="93">
        <f ca="1">IF(E418="",0,IF(EDATE(C418,12)&lt;=E418,15+IF((YEAR(E418)-YEAR($C418))&gt;20,10,INT((YEAR(E418)-YEAR($C418)-1)/2)),0))</f>
        <v>17</v>
      </c>
      <c r="G418" s="112">
        <f ca="1">IF(E418="",0,IF(E418&gt;=EDATE(C418,12),IF(E418&lt;EDATE(C418,24),IF(C418&lt;SET!$J$20,0,MIN(DATEDIF(C418,E418,"m"),11)),0),IF(D418&gt;C418,IF(E418&lt;=EDATE(C418,12),MIN(DATEDIF(C418,D418+1,"m"),11),0),MIN(DATEDIF(C418,E418,"m"),11))))</f>
        <v>0</v>
      </c>
      <c r="H418" s="114">
        <v>-6.5</v>
      </c>
      <c r="I418" s="99">
        <f>COUNTIF(P418:BW418,SET!$C$15)*SET!$C$16+COUNTIF(P418:BW418,SET!$D$15)*SET!$D$16+COUNTIF(P418:BW418,SET!E$15)*SET!$E$16+COUNTIF(P418:BW418,SET!$F$15)*SET!$F$16+COUNTIF(P418:BW418,SET!$G$15)*SET!$G$16+COUNTIF(P418:BW418,SET!$H$15)*SET!$H$16+COUNTIF(P418:BW418,SET!$I$15)*SET!$I$16+COUNTIF(P418:BW418,)*SET!$K$16+COUNTIF(P418:BW418,SET!$M$15)*SET!$M$16</f>
        <v>12.5</v>
      </c>
      <c r="J418" s="97">
        <f ca="1">F418+G418+H418-I418</f>
        <v>-2</v>
      </c>
      <c r="K418" s="100">
        <f ca="1">IF(E418="","",IF(AND(D418&gt;C418,EDATE(IF(EDATE(C418,12)&lt;D418,C418,E418),12)&gt;D418),"퇴직정산",IF((E418-C418)&gt;=365,EDATE(E418,12),EDATE(C418,24))))</f>
        <v>46367</v>
      </c>
      <c r="L418" s="101">
        <f ca="1">IF(K418="퇴직정산",J418,IF((M$2-C418)&lt;365,"미확정",IF(M418="유예","유예",J418-M418)))</f>
        <v>-2</v>
      </c>
      <c r="M418" s="103">
        <f ca="1">IF(C418=0,0,IF(K418="퇴직정산",0,IF(J418&lt;=0,0,IF(EDATE(C418,3)&gt;M$2,"유예",IF(SET!$J$3="없음",0,IF(SET!$J$3="전부",IF(E418&gt;=DATE(YEAR(SET!$I$11),MONTH(SET!$J$11),DAY(SET!$L$11)),MAX(0,F418-IF(I418&lt;(G418+H418),0,(I418-(G418+H418)))),0),IF(E418&gt;=DATE(YEAR(SET!$I$11),MONTH(SET!$J$11),DAY(SET!$L$11)),MAX(0,MIN(F418,SET!$L$3)-IF(I418&lt;(G418+H418),0,(I418-(G418+H418)))),0)))))))</f>
        <v>0</v>
      </c>
      <c r="N418" s="105" t="str">
        <f ca="1">IF(D418=0,IF(M418&gt;0,IF((E418-C418)&gt;=365,EDATE(E418,6),EDATE(K418,-6)),""),"")</f>
        <v/>
      </c>
      <c r="O418" s="106" t="str">
        <f ca="1">IF(D418=0,IF(M418&gt;0,IF((E418-C418)&gt;=365,EDATE(E418,10),EDATE(K418,-2)),""),"")</f>
        <v/>
      </c>
      <c r="P418" s="23" t="s">
        <v>25</v>
      </c>
      <c r="Q418" s="23" t="s">
        <v>25</v>
      </c>
      <c r="R418" s="23" t="s">
        <v>25</v>
      </c>
      <c r="S418" s="23" t="s">
        <v>24</v>
      </c>
      <c r="T418" s="23" t="s">
        <v>24</v>
      </c>
      <c r="U418" s="23" t="s">
        <v>24</v>
      </c>
      <c r="V418" s="23" t="s">
        <v>24</v>
      </c>
      <c r="W418" s="23" t="s">
        <v>24</v>
      </c>
      <c r="X418" s="23" t="s">
        <v>24</v>
      </c>
      <c r="Y418" s="23" t="s">
        <v>25</v>
      </c>
      <c r="Z418" s="23" t="s">
        <v>25</v>
      </c>
      <c r="AA418" s="23" t="s">
        <v>25</v>
      </c>
      <c r="AB418" s="23" t="s">
        <v>24</v>
      </c>
      <c r="AC418" s="23" t="s">
        <v>25</v>
      </c>
      <c r="AD418" s="23" t="s">
        <v>24</v>
      </c>
      <c r="AE418" s="23" t="s">
        <v>24</v>
      </c>
      <c r="AF418" s="23"/>
      <c r="AG418" s="23"/>
      <c r="AH418" s="23"/>
      <c r="AI418" s="23"/>
      <c r="AJ418" s="23"/>
      <c r="AK418" s="23"/>
      <c r="AL418" s="23"/>
      <c r="AM418" s="23"/>
      <c r="AN418" s="23"/>
      <c r="AO418" s="23"/>
      <c r="AP418" s="23"/>
      <c r="AQ418" s="23"/>
      <c r="AR418" s="23"/>
      <c r="AS418" s="23"/>
      <c r="AT418" s="23"/>
      <c r="AU418" s="23"/>
      <c r="AV418" s="23"/>
      <c r="AW418" s="23"/>
      <c r="AX418" s="23"/>
      <c r="AY418" s="23"/>
      <c r="AZ418" s="23"/>
      <c r="BA418" s="23"/>
      <c r="BB418" s="23"/>
      <c r="BC418" s="23"/>
      <c r="BD418" s="23"/>
      <c r="BE418" s="23"/>
      <c r="BF418" s="23"/>
      <c r="BG418" s="23"/>
      <c r="BH418" s="23"/>
      <c r="BI418" s="23"/>
      <c r="BJ418" s="23"/>
      <c r="BK418" s="23"/>
      <c r="BL418" s="23"/>
      <c r="BM418" s="23"/>
      <c r="BN418" s="23"/>
      <c r="BO418" s="23"/>
      <c r="BP418" s="23"/>
      <c r="BQ418" s="23"/>
      <c r="BR418" s="23"/>
      <c r="BS418" s="23"/>
      <c r="BT418" s="23"/>
      <c r="BU418" s="23"/>
      <c r="BV418" s="23"/>
      <c r="BW418" s="23"/>
    </row>
    <row r="419" spans="1:75" ht="14.25" customHeight="1" thickBot="1" x14ac:dyDescent="0.2">
      <c r="A419" s="74"/>
      <c r="B419" s="109"/>
      <c r="C419" s="109"/>
      <c r="D419" s="111"/>
      <c r="E419" s="96"/>
      <c r="F419" s="94"/>
      <c r="G419" s="113"/>
      <c r="H419" s="115"/>
      <c r="I419" s="99"/>
      <c r="J419" s="98"/>
      <c r="K419" s="100"/>
      <c r="L419" s="102"/>
      <c r="M419" s="104"/>
      <c r="N419" s="105"/>
      <c r="O419" s="107"/>
      <c r="P419" s="72" t="s">
        <v>581</v>
      </c>
      <c r="Q419" s="72" t="s">
        <v>580</v>
      </c>
      <c r="R419" s="72" t="s">
        <v>633</v>
      </c>
      <c r="S419" s="72" t="s">
        <v>635</v>
      </c>
      <c r="T419" s="72" t="s">
        <v>706</v>
      </c>
      <c r="U419" s="72" t="s">
        <v>670</v>
      </c>
      <c r="V419" s="72" t="s">
        <v>671</v>
      </c>
      <c r="W419" s="72" t="s">
        <v>673</v>
      </c>
      <c r="X419" s="72" t="s">
        <v>674</v>
      </c>
      <c r="Y419" s="72" t="s">
        <v>677</v>
      </c>
      <c r="Z419" s="72" t="s">
        <v>678</v>
      </c>
      <c r="AA419" s="72" t="s">
        <v>679</v>
      </c>
      <c r="AB419" s="72" t="s">
        <v>681</v>
      </c>
      <c r="AC419" s="72" t="s">
        <v>780</v>
      </c>
      <c r="AD419" s="72" t="s">
        <v>789</v>
      </c>
      <c r="AE419" s="72" t="s">
        <v>785</v>
      </c>
      <c r="AF419" s="72"/>
      <c r="AG419" s="72"/>
      <c r="AH419" s="72"/>
      <c r="AI419" s="72"/>
      <c r="AJ419" s="72"/>
      <c r="AK419" s="72"/>
      <c r="AL419" s="72"/>
      <c r="AM419" s="72"/>
      <c r="AN419" s="72"/>
      <c r="AO419" s="72"/>
      <c r="AP419" s="72"/>
      <c r="AQ419" s="72"/>
      <c r="AR419" s="72"/>
      <c r="AS419" s="72"/>
      <c r="AT419" s="72"/>
      <c r="AU419" s="72"/>
      <c r="AV419" s="72"/>
      <c r="AW419" s="72"/>
      <c r="AX419" s="72"/>
      <c r="AY419" s="72"/>
      <c r="AZ419" s="72"/>
      <c r="BA419" s="72"/>
      <c r="BB419" s="72"/>
      <c r="BC419" s="72"/>
      <c r="BD419" s="72"/>
      <c r="BE419" s="72"/>
      <c r="BF419" s="72"/>
      <c r="BG419" s="72"/>
      <c r="BH419" s="72"/>
      <c r="BI419" s="72"/>
      <c r="BJ419" s="72"/>
      <c r="BK419" s="72"/>
      <c r="BL419" s="72"/>
      <c r="BM419" s="72"/>
      <c r="BN419" s="72"/>
      <c r="BO419" s="72"/>
      <c r="BP419" s="72"/>
      <c r="BQ419" s="72"/>
      <c r="BR419" s="72"/>
      <c r="BS419" s="72"/>
      <c r="BT419" s="72"/>
      <c r="BU419" s="72"/>
      <c r="BV419" s="72"/>
      <c r="BW419" s="72"/>
    </row>
    <row r="420" spans="1:75" ht="14.25" customHeight="1" x14ac:dyDescent="0.15">
      <c r="A420" s="74"/>
      <c r="B420" s="108" t="s">
        <v>66</v>
      </c>
      <c r="C420" s="108">
        <v>44083</v>
      </c>
      <c r="D420" s="110"/>
      <c r="E420" s="95">
        <f ca="1">IF(DATEDIF(C420,M$2,"m")&lt;1,"",IF(C420=0,"",IF(EDATE(C420,12)&lt;IF($D420&gt;0,$D420-1,M$2),EDATE(C420,DATEDIF(C420,IF($D420&gt;0,$D420-1,M$2+1),"y")*12),EDATE(C420,DATEDIF(C420,IF($D420&gt;0,$D420-1,M$2+1),"m")))))</f>
        <v>45909</v>
      </c>
      <c r="F420" s="93">
        <f ca="1">IF(E420="",0,IF(EDATE(C420,12)&lt;=E420,15+IF((YEAR(E420)-YEAR($C420))&gt;20,10,INT((YEAR(E420)-YEAR($C420)-1)/2)),0))</f>
        <v>17</v>
      </c>
      <c r="G420" s="112">
        <f ca="1">IF(E420="",0,IF(E420&gt;=EDATE(C420,12),IF(E420&lt;EDATE(C420,24),IF(C420&lt;SET!$J$20,0,MIN(DATEDIF(C420,E420,"m"),11)),0),IF(D420&gt;C420,IF(E420&lt;=EDATE(C420,12),MIN(DATEDIF(C420,D420+1,"m"),11),0),MIN(DATEDIF(C420,E420,"m"),11))))</f>
        <v>0</v>
      </c>
      <c r="H420" s="114">
        <v>1</v>
      </c>
      <c r="I420" s="99">
        <f>COUNTIF(P420:BW420,SET!$C$15)*SET!$C$16+COUNTIF(P420:BW420,SET!$D$15)*SET!$D$16+COUNTIF(P420:BW420,SET!E$15)*SET!$E$16+COUNTIF(P420:BW420,SET!$F$15)*SET!$F$16+COUNTIF(P420:BW420,SET!$G$15)*SET!$G$16+COUNTIF(P420:BW420,SET!$H$15)*SET!$H$16+COUNTIF(P420:BW420,SET!$I$15)*SET!$I$16+COUNTIF(P420:BW420,)*SET!$K$16+COUNTIF(P420:BW420,SET!$M$15)*SET!$M$16</f>
        <v>10</v>
      </c>
      <c r="J420" s="97">
        <f ca="1">F420+G420+H420-I420</f>
        <v>8</v>
      </c>
      <c r="K420" s="100">
        <f ca="1">IF(E420="","",IF(AND(D420&gt;C420,EDATE(IF(EDATE(C420,12)&lt;D420,C420,E420),12)&gt;D420),"퇴직정산",IF((E420-C420)&gt;=365,EDATE(E420,12),EDATE(C420,24))))</f>
        <v>46274</v>
      </c>
      <c r="L420" s="101">
        <f ca="1">IF(K420="퇴직정산",J420,IF((M$2-C420)&lt;365,"미확정",IF(M420="유예","유예",J420-M420)))</f>
        <v>8</v>
      </c>
      <c r="M420" s="103">
        <f ca="1">IF(C420=0,0,IF(K420="퇴직정산",0,IF(J420&lt;=0,0,IF(EDATE(C420,3)&gt;M$2,"유예",IF(SET!$J$3="없음",0,IF(SET!$J$3="전부",IF(E420&gt;=DATE(YEAR(SET!$I$11),MONTH(SET!$J$11),DAY(SET!$L$11)),MAX(0,F420-IF(I420&lt;(G420+H420),0,(I420-(G420+H420)))),0),IF(E420&gt;=DATE(YEAR(SET!$I$11),MONTH(SET!$J$11),DAY(SET!$L$11)),MAX(0,MIN(F420,SET!$L$3)-IF(I420&lt;(G420+H420),0,(I420-(G420+H420)))),0)))))))</f>
        <v>0</v>
      </c>
      <c r="N420" s="105" t="str">
        <f ca="1">IF(D420=0,IF(M420&gt;0,IF((E420-C420)&gt;=365,EDATE(E420,6),EDATE(K420,-6)),""),"")</f>
        <v/>
      </c>
      <c r="O420" s="106" t="str">
        <f ca="1">IF(D420=0,IF(M420&gt;0,IF((E420-C420)&gt;=365,EDATE(E420,10),EDATE(K420,-2)),""),"")</f>
        <v/>
      </c>
      <c r="P420" s="23" t="s">
        <v>24</v>
      </c>
      <c r="Q420" s="23" t="s">
        <v>24</v>
      </c>
      <c r="R420" s="23" t="s">
        <v>24</v>
      </c>
      <c r="S420" s="23" t="s">
        <v>24</v>
      </c>
      <c r="T420" s="23" t="s">
        <v>24</v>
      </c>
      <c r="U420" s="23" t="s">
        <v>24</v>
      </c>
      <c r="V420" s="23" t="s">
        <v>24</v>
      </c>
      <c r="W420" s="23" t="s">
        <v>24</v>
      </c>
      <c r="X420" s="23" t="s">
        <v>24</v>
      </c>
      <c r="Y420" s="23" t="s">
        <v>24</v>
      </c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  <c r="AL420" s="23"/>
      <c r="AM420" s="23"/>
      <c r="AN420" s="23"/>
      <c r="AO420" s="23"/>
      <c r="AP420" s="23"/>
      <c r="AQ420" s="23"/>
      <c r="AR420" s="23"/>
      <c r="AS420" s="23"/>
      <c r="AT420" s="23"/>
      <c r="AU420" s="23"/>
      <c r="AV420" s="23"/>
      <c r="AW420" s="23"/>
      <c r="AX420" s="23"/>
      <c r="AY420" s="23"/>
      <c r="AZ420" s="23"/>
      <c r="BA420" s="23"/>
      <c r="BB420" s="23"/>
      <c r="BC420" s="23"/>
      <c r="BD420" s="23"/>
      <c r="BE420" s="23"/>
      <c r="BF420" s="23"/>
      <c r="BG420" s="23"/>
      <c r="BH420" s="23"/>
      <c r="BI420" s="23"/>
      <c r="BJ420" s="23"/>
      <c r="BK420" s="23"/>
      <c r="BL420" s="23"/>
      <c r="BM420" s="23"/>
      <c r="BN420" s="23"/>
      <c r="BO420" s="23"/>
      <c r="BP420" s="23"/>
      <c r="BQ420" s="23"/>
      <c r="BR420" s="23"/>
      <c r="BS420" s="23"/>
      <c r="BT420" s="23"/>
      <c r="BU420" s="23"/>
      <c r="BV420" s="23"/>
      <c r="BW420" s="23"/>
    </row>
    <row r="421" spans="1:75" ht="14.25" customHeight="1" thickBot="1" x14ac:dyDescent="0.2">
      <c r="A421" s="74"/>
      <c r="B421" s="109"/>
      <c r="C421" s="109"/>
      <c r="D421" s="111"/>
      <c r="E421" s="96"/>
      <c r="F421" s="94"/>
      <c r="G421" s="113"/>
      <c r="H421" s="115"/>
      <c r="I421" s="99"/>
      <c r="J421" s="98"/>
      <c r="K421" s="100"/>
      <c r="L421" s="102"/>
      <c r="M421" s="104"/>
      <c r="N421" s="105"/>
      <c r="O421" s="107"/>
      <c r="P421" s="72">
        <v>45898</v>
      </c>
      <c r="Q421" s="72">
        <v>45918</v>
      </c>
      <c r="R421" s="72">
        <v>45922</v>
      </c>
      <c r="S421" s="72">
        <v>45928</v>
      </c>
      <c r="T421" s="72" t="s">
        <v>589</v>
      </c>
      <c r="U421" s="72" t="s">
        <v>572</v>
      </c>
      <c r="V421" s="72" t="s">
        <v>644</v>
      </c>
      <c r="W421" s="72" t="s">
        <v>783</v>
      </c>
      <c r="X421" s="72" t="s">
        <v>766</v>
      </c>
      <c r="Y421" s="72" t="s">
        <v>788</v>
      </c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72"/>
      <c r="AP421" s="72"/>
      <c r="AQ421" s="72"/>
      <c r="AR421" s="72"/>
      <c r="AS421" s="72"/>
      <c r="AT421" s="72"/>
      <c r="AU421" s="72"/>
      <c r="AV421" s="72"/>
      <c r="AW421" s="72"/>
      <c r="AX421" s="72"/>
      <c r="AY421" s="72"/>
      <c r="AZ421" s="72"/>
      <c r="BA421" s="72"/>
      <c r="BB421" s="72"/>
      <c r="BC421" s="72"/>
      <c r="BD421" s="72"/>
      <c r="BE421" s="72"/>
      <c r="BF421" s="72"/>
      <c r="BG421" s="72"/>
      <c r="BH421" s="72"/>
      <c r="BI421" s="72"/>
      <c r="BJ421" s="72"/>
      <c r="BK421" s="72"/>
      <c r="BL421" s="72"/>
      <c r="BM421" s="72"/>
      <c r="BN421" s="72"/>
      <c r="BO421" s="72"/>
      <c r="BP421" s="72"/>
      <c r="BQ421" s="72"/>
      <c r="BR421" s="72"/>
      <c r="BS421" s="72"/>
      <c r="BT421" s="72"/>
      <c r="BU421" s="72"/>
      <c r="BV421" s="72"/>
      <c r="BW421" s="72"/>
    </row>
    <row r="422" spans="1:75" ht="14.25" customHeight="1" x14ac:dyDescent="0.15">
      <c r="A422" s="74"/>
      <c r="B422" s="108" t="s">
        <v>125</v>
      </c>
      <c r="C422" s="108">
        <v>44914</v>
      </c>
      <c r="D422" s="110"/>
      <c r="E422" s="95">
        <f ca="1">IF(DATEDIF(C422,M$2,"m")&lt;1,"",IF(C422=0,"",IF(EDATE(C422,12)&lt;IF($D422&gt;0,$D422-1,M$2),EDATE(C422,DATEDIF(C422,IF($D422&gt;0,$D422-1,M$2+1),"y")*12),EDATE(C422,DATEDIF(C422,IF($D422&gt;0,$D422-1,M$2+1),"m")))))</f>
        <v>46010</v>
      </c>
      <c r="F422" s="93">
        <f ca="1">IF(E422="",0,IF(EDATE(C422,12)&lt;=E422,15+IF((YEAR(E422)-YEAR($C422))&gt;20,10,INT((YEAR(E422)-YEAR($C422)-1)/2)),0))</f>
        <v>16</v>
      </c>
      <c r="G422" s="112">
        <f ca="1">IF(E422="",0,IF(E422&gt;=EDATE(C422,12),IF(E422&lt;EDATE(C422,24),IF(C422&lt;SET!$J$20,0,MIN(DATEDIF(C422,E422,"m"),11)),0),IF(D422&gt;C422,IF(E422&lt;=EDATE(C422,12),MIN(DATEDIF(C422,D422+1,"m"),11),0),MIN(DATEDIF(C422,E422,"m"),11))))</f>
        <v>0</v>
      </c>
      <c r="H422" s="114">
        <v>0</v>
      </c>
      <c r="I422" s="99">
        <f>COUNTIF(P422:BW422,SET!$C$15)*SET!$C$16+COUNTIF(P422:BW422,SET!$D$15)*SET!$D$16+COUNTIF(P422:BW422,SET!E$15)*SET!$E$16+COUNTIF(P422:BW422,SET!$F$15)*SET!$F$16+COUNTIF(P422:BW422,SET!$G$15)*SET!$G$16+COUNTIF(P422:BW422,SET!$H$15)*SET!$H$16+COUNTIF(P422:BW422,SET!$I$15)*SET!$I$16+COUNTIF(P422:BW422,)*SET!$K$16+COUNTIF(P422:BW422,SET!$M$15)*SET!$M$16</f>
        <v>8</v>
      </c>
      <c r="J422" s="97">
        <f ca="1">F422+G422+H422-I422</f>
        <v>8</v>
      </c>
      <c r="K422" s="100">
        <f ca="1">IF(E422="","",IF(AND(D422&gt;C422,EDATE(IF(EDATE(C422,12)&lt;D422,C422,E422),12)&gt;D422),"퇴직정산",IF((E422-C422)&gt;=365,EDATE(E422,12),EDATE(C422,24))))</f>
        <v>46375</v>
      </c>
      <c r="L422" s="101">
        <f ca="1">IF(K422="퇴직정산",J422,IF((M$2-C422)&lt;365,"미확정",IF(M422="유예","유예",J422-M422)))</f>
        <v>8</v>
      </c>
      <c r="M422" s="103">
        <f ca="1">IF(C422=0,0,IF(K422="퇴직정산",0,IF(J422&lt;=0,0,IF(EDATE(C422,3)&gt;M$2,"유예",IF(SET!$J$3="없음",0,IF(SET!$J$3="전부",IF(E422&gt;=DATE(YEAR(SET!$I$11),MONTH(SET!$J$11),DAY(SET!$L$11)),MAX(0,F422-IF(I422&lt;(G422+H422),0,(I422-(G422+H422)))),0),IF(E422&gt;=DATE(YEAR(SET!$I$11),MONTH(SET!$J$11),DAY(SET!$L$11)),MAX(0,MIN(F422,SET!$L$3)-IF(I422&lt;(G422+H422),0,(I422-(G422+H422)))),0)))))))</f>
        <v>0</v>
      </c>
      <c r="N422" s="105" t="str">
        <f ca="1">IF(D422=0,IF(M422&gt;0,IF((E422-C422)&gt;=365,EDATE(E422,6),EDATE(K422,-6)),""),"")</f>
        <v/>
      </c>
      <c r="O422" s="106" t="str">
        <f ca="1">IF(D422=0,IF(M422&gt;0,IF((E422-C422)&gt;=365,EDATE(E422,10),EDATE(K422,-2)),""),"")</f>
        <v/>
      </c>
      <c r="P422" s="23" t="s">
        <v>24</v>
      </c>
      <c r="Q422" s="23" t="s">
        <v>24</v>
      </c>
      <c r="R422" s="23" t="s">
        <v>24</v>
      </c>
      <c r="S422" s="23" t="s">
        <v>24</v>
      </c>
      <c r="T422" s="23" t="s">
        <v>51</v>
      </c>
      <c r="U422" s="23" t="s">
        <v>24</v>
      </c>
      <c r="V422" s="23" t="s">
        <v>24</v>
      </c>
      <c r="W422" s="23" t="s">
        <v>24</v>
      </c>
      <c r="X422" s="23" t="s">
        <v>24</v>
      </c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  <c r="AL422" s="23"/>
      <c r="AM422" s="23"/>
      <c r="AN422" s="23"/>
      <c r="AO422" s="23"/>
      <c r="AP422" s="23"/>
      <c r="AQ422" s="23"/>
      <c r="AR422" s="23"/>
      <c r="AS422" s="23"/>
      <c r="AT422" s="23"/>
      <c r="AU422" s="23"/>
      <c r="AV422" s="23"/>
      <c r="AW422" s="23"/>
      <c r="AX422" s="23"/>
      <c r="AY422" s="23"/>
      <c r="AZ422" s="23"/>
      <c r="BA422" s="23"/>
      <c r="BB422" s="23"/>
      <c r="BC422" s="23"/>
      <c r="BD422" s="23"/>
      <c r="BE422" s="23"/>
      <c r="BF422" s="23"/>
      <c r="BG422" s="23"/>
      <c r="BH422" s="23"/>
      <c r="BI422" s="23"/>
      <c r="BJ422" s="23"/>
      <c r="BK422" s="23"/>
      <c r="BL422" s="23"/>
      <c r="BM422" s="23"/>
      <c r="BN422" s="23"/>
      <c r="BO422" s="23"/>
      <c r="BP422" s="23"/>
      <c r="BQ422" s="23"/>
      <c r="BR422" s="23"/>
      <c r="BS422" s="23"/>
      <c r="BT422" s="23"/>
      <c r="BU422" s="23"/>
      <c r="BV422" s="23"/>
      <c r="BW422" s="23"/>
    </row>
    <row r="423" spans="1:75" ht="14.25" customHeight="1" thickBot="1" x14ac:dyDescent="0.2">
      <c r="A423" s="74"/>
      <c r="B423" s="109"/>
      <c r="C423" s="109"/>
      <c r="D423" s="111"/>
      <c r="E423" s="96"/>
      <c r="F423" s="94"/>
      <c r="G423" s="113"/>
      <c r="H423" s="115"/>
      <c r="I423" s="99"/>
      <c r="J423" s="98"/>
      <c r="K423" s="100"/>
      <c r="L423" s="102"/>
      <c r="M423" s="104"/>
      <c r="N423" s="105"/>
      <c r="O423" s="107"/>
      <c r="P423" s="72" t="s">
        <v>578</v>
      </c>
      <c r="Q423" s="72" t="s">
        <v>571</v>
      </c>
      <c r="R423" s="72" t="s">
        <v>635</v>
      </c>
      <c r="S423" s="72" t="s">
        <v>634</v>
      </c>
      <c r="T423" s="72" t="s">
        <v>743</v>
      </c>
      <c r="U423" s="72" t="s">
        <v>695</v>
      </c>
      <c r="V423" s="72" t="s">
        <v>696</v>
      </c>
      <c r="W423" s="72" t="s">
        <v>779</v>
      </c>
      <c r="X423" s="72" t="s">
        <v>780</v>
      </c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72"/>
      <c r="AP423" s="72"/>
      <c r="AQ423" s="72"/>
      <c r="AR423" s="72"/>
      <c r="AS423" s="72"/>
      <c r="AT423" s="72"/>
      <c r="AU423" s="72"/>
      <c r="AV423" s="72"/>
      <c r="AW423" s="72"/>
      <c r="AX423" s="72"/>
      <c r="AY423" s="72"/>
      <c r="AZ423" s="72"/>
      <c r="BA423" s="72"/>
      <c r="BB423" s="72"/>
      <c r="BC423" s="72"/>
      <c r="BD423" s="72"/>
      <c r="BE423" s="72"/>
      <c r="BF423" s="72"/>
      <c r="BG423" s="72"/>
      <c r="BH423" s="72"/>
      <c r="BI423" s="72"/>
      <c r="BJ423" s="72"/>
      <c r="BK423" s="72"/>
      <c r="BL423" s="72"/>
      <c r="BM423" s="72"/>
      <c r="BN423" s="72"/>
      <c r="BO423" s="72"/>
      <c r="BP423" s="72"/>
      <c r="BQ423" s="72"/>
      <c r="BR423" s="72"/>
      <c r="BS423" s="72"/>
      <c r="BT423" s="72"/>
      <c r="BU423" s="72"/>
      <c r="BV423" s="72"/>
      <c r="BW423" s="72"/>
    </row>
    <row r="424" spans="1:75" ht="14.25" customHeight="1" x14ac:dyDescent="0.15">
      <c r="A424" s="74"/>
      <c r="B424" s="108" t="s">
        <v>102</v>
      </c>
      <c r="C424" s="108">
        <v>44921</v>
      </c>
      <c r="D424" s="110"/>
      <c r="E424" s="95">
        <f ca="1">IF(DATEDIF(C424,M$2,"m")&lt;1,"",IF(C424=0,"",IF(EDATE(C424,12)&lt;IF($D424&gt;0,$D424-1,M$2),EDATE(C424,DATEDIF(C424,IF($D424&gt;0,$D424-1,M$2+1),"y")*12),EDATE(C424,DATEDIF(C424,IF($D424&gt;0,$D424-1,M$2+1),"m")))))</f>
        <v>46017</v>
      </c>
      <c r="F424" s="93">
        <f ca="1">IF(E424="",0,IF(EDATE(C424,12)&lt;=E424,15+IF((YEAR(E424)-YEAR($C424))&gt;20,10,INT((YEAR(E424)-YEAR($C424)-1)/2)),0))</f>
        <v>16</v>
      </c>
      <c r="G424" s="112">
        <f ca="1">IF(E424="",0,IF(E424&gt;=EDATE(C424,12),IF(E424&lt;EDATE(C424,24),IF(C424&lt;SET!$J$20,0,MIN(DATEDIF(C424,E424,"m"),11)),0),IF(D424&gt;C424,IF(E424&lt;=EDATE(C424,12),MIN(DATEDIF(C424,D424+1,"m"),11),0),MIN(DATEDIF(C424,E424,"m"),11))))</f>
        <v>0</v>
      </c>
      <c r="H424" s="114">
        <v>1</v>
      </c>
      <c r="I424" s="99">
        <f>COUNTIF(P424:BW424,SET!$C$15)*SET!$C$16+COUNTIF(P424:BW424,SET!$D$15)*SET!$D$16+COUNTIF(P424:BW424,SET!E$15)*SET!$E$16+COUNTIF(P424:BW424,SET!$F$15)*SET!$F$16+COUNTIF(P424:BW424,SET!$G$15)*SET!$G$16+COUNTIF(P424:BW424,SET!$H$15)*SET!$H$16+COUNTIF(P424:BW424,SET!$I$15)*SET!$I$16+COUNTIF(P424:BW424,)*SET!$K$16+COUNTIF(P424:BW424,SET!$M$15)*SET!$M$16</f>
        <v>5</v>
      </c>
      <c r="J424" s="97">
        <f ca="1">F424+G424+H424-I424</f>
        <v>12</v>
      </c>
      <c r="K424" s="100">
        <f ca="1">IF(E424="","",IF(AND(D424&gt;C424,EDATE(IF(EDATE(C424,12)&lt;D424,C424,E424),12)&gt;D424),"퇴직정산",IF((E424-C424)&gt;=365,EDATE(E424,12),EDATE(C424,24))))</f>
        <v>46382</v>
      </c>
      <c r="L424" s="101">
        <f ca="1">IF(K424="퇴직정산",J424,IF((M$2-C424)&lt;365,"미확정",IF(M424="유예","유예",J424-M424)))</f>
        <v>9</v>
      </c>
      <c r="M424" s="103">
        <f ca="1">IF(C424=0,0,IF(K424="퇴직정산",0,IF(J424&lt;=0,0,IF(EDATE(C424,3)&gt;M$2,"유예",IF(SET!$J$3="없음",0,IF(SET!$J$3="전부",IF(E424&gt;=DATE(YEAR(SET!$I$11),MONTH(SET!$J$11),DAY(SET!$L$11)),MAX(0,F424-IF(I424&lt;(G424+H424),0,(I424-(G424+H424)))),0),IF(E424&gt;=DATE(YEAR(SET!$I$11),MONTH(SET!$J$11),DAY(SET!$L$11)),MAX(0,MIN(F424,SET!$L$3)-IF(I424&lt;(G424+H424),0,(I424-(G424+H424)))),0)))))))</f>
        <v>3</v>
      </c>
      <c r="N424" s="105">
        <f ca="1">IF(D424=0,IF(M424&gt;0,IF((E424-C424)&gt;=365,EDATE(E424,6),EDATE(K424,-6)),""),"")</f>
        <v>46199</v>
      </c>
      <c r="O424" s="106">
        <f ca="1">IF(D424=0,IF(M424&gt;0,IF((E424-C424)&gt;=365,EDATE(E424,10),EDATE(K424,-2)),""),"")</f>
        <v>46321</v>
      </c>
      <c r="P424" s="23" t="s">
        <v>24</v>
      </c>
      <c r="Q424" s="23" t="s">
        <v>24</v>
      </c>
      <c r="R424" s="23" t="s">
        <v>24</v>
      </c>
      <c r="S424" s="23" t="s">
        <v>24</v>
      </c>
      <c r="T424" s="23" t="s">
        <v>24</v>
      </c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/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/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/>
      <c r="BP424" s="23"/>
      <c r="BQ424" s="23"/>
      <c r="BR424" s="23"/>
      <c r="BS424" s="23"/>
      <c r="BT424" s="23"/>
      <c r="BU424" s="23"/>
      <c r="BV424" s="23"/>
      <c r="BW424" s="23"/>
    </row>
    <row r="425" spans="1:75" ht="14.25" customHeight="1" thickBot="1" x14ac:dyDescent="0.2">
      <c r="A425" s="74"/>
      <c r="B425" s="109"/>
      <c r="C425" s="109"/>
      <c r="D425" s="111"/>
      <c r="E425" s="96"/>
      <c r="F425" s="94"/>
      <c r="G425" s="113"/>
      <c r="H425" s="115"/>
      <c r="I425" s="99"/>
      <c r="J425" s="98"/>
      <c r="K425" s="100"/>
      <c r="L425" s="102"/>
      <c r="M425" s="104"/>
      <c r="N425" s="105"/>
      <c r="O425" s="107"/>
      <c r="P425" s="72" t="s">
        <v>592</v>
      </c>
      <c r="Q425" s="72" t="s">
        <v>587</v>
      </c>
      <c r="R425" s="72" t="s">
        <v>638</v>
      </c>
      <c r="S425" s="72" t="s">
        <v>700</v>
      </c>
      <c r="T425" s="72" t="s">
        <v>768</v>
      </c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72"/>
      <c r="AP425" s="72"/>
      <c r="AQ425" s="72"/>
      <c r="AR425" s="72"/>
      <c r="AS425" s="72"/>
      <c r="AT425" s="72"/>
      <c r="AU425" s="72"/>
      <c r="AV425" s="72"/>
      <c r="AW425" s="72"/>
      <c r="AX425" s="72"/>
      <c r="AY425" s="72"/>
      <c r="AZ425" s="72"/>
      <c r="BA425" s="72"/>
      <c r="BB425" s="72"/>
      <c r="BC425" s="72"/>
      <c r="BD425" s="72"/>
      <c r="BE425" s="72"/>
      <c r="BF425" s="72"/>
      <c r="BG425" s="72"/>
      <c r="BH425" s="72"/>
      <c r="BI425" s="72"/>
      <c r="BJ425" s="72"/>
      <c r="BK425" s="72"/>
      <c r="BL425" s="72"/>
      <c r="BM425" s="72"/>
      <c r="BN425" s="72"/>
      <c r="BO425" s="72"/>
      <c r="BP425" s="72"/>
      <c r="BQ425" s="72"/>
      <c r="BR425" s="72"/>
      <c r="BS425" s="72"/>
      <c r="BT425" s="72"/>
      <c r="BU425" s="72"/>
      <c r="BV425" s="72"/>
      <c r="BW425" s="72"/>
    </row>
    <row r="426" spans="1:75" ht="14.25" customHeight="1" x14ac:dyDescent="0.15">
      <c r="A426" s="74"/>
      <c r="B426" s="108" t="s">
        <v>117</v>
      </c>
      <c r="C426" s="108">
        <v>45152</v>
      </c>
      <c r="D426" s="110"/>
      <c r="E426" s="95">
        <f ca="1">IF(DATEDIF(C426,M$2,"m")&lt;1,"",IF(C426=0,"",IF(EDATE(C426,12)&lt;IF($D426&gt;0,$D426-1,M$2),EDATE(C426,DATEDIF(C426,IF($D426&gt;0,$D426-1,M$2+1),"y")*12),EDATE(C426,DATEDIF(C426,IF($D426&gt;0,$D426-1,M$2+1),"m")))))</f>
        <v>45883</v>
      </c>
      <c r="F426" s="93">
        <f ca="1">IF(E426="",0,IF(EDATE(C426,12)&lt;=E426,15+IF((YEAR(E426)-YEAR($C426))&gt;20,10,INT((YEAR(E426)-YEAR($C426)-1)/2)),0))</f>
        <v>15</v>
      </c>
      <c r="G426" s="112">
        <f ca="1">IF(E426="",0,IF(E426&gt;=EDATE(C426,12),IF(E426&lt;EDATE(C426,24),IF(C426&lt;SET!$J$20,0,MIN(DATEDIF(C426,E426,"m"),11)),0),IF(D426&gt;C426,IF(E426&lt;=EDATE(C426,12),MIN(DATEDIF(C426,D426+1,"m"),11),0),MIN(DATEDIF(C426,E426,"m"),11))))</f>
        <v>0</v>
      </c>
      <c r="H426" s="114">
        <v>3</v>
      </c>
      <c r="I426" s="99">
        <f>COUNTIF(P426:BW426,SET!$C$15)*SET!$C$16+COUNTIF(P426:BW426,SET!$D$15)*SET!$D$16+COUNTIF(P426:BW426,SET!E$15)*SET!$E$16+COUNTIF(P426:BW426,SET!$F$15)*SET!$F$16+COUNTIF(P426:BW426,SET!$G$15)*SET!$G$16+COUNTIF(P426:BW426,SET!$H$15)*SET!$H$16+COUNTIF(P426:BW426,SET!$I$15)*SET!$I$16+COUNTIF(P426:BW426,)*SET!$K$16+COUNTIF(P426:BW426,SET!$M$15)*SET!$M$16</f>
        <v>12</v>
      </c>
      <c r="J426" s="97">
        <f ca="1">F426+G426+H426-I426</f>
        <v>6</v>
      </c>
      <c r="K426" s="100">
        <f ca="1">IF(E426="","",IF(AND(D426&gt;C426,EDATE(IF(EDATE(C426,12)&lt;D426,C426,E426),12)&gt;D426),"퇴직정산",IF((E426-C426)&gt;=365,EDATE(E426,12),EDATE(C426,24))))</f>
        <v>46248</v>
      </c>
      <c r="L426" s="101">
        <f ca="1">IF(K426="퇴직정산",J426,IF((M$2-C426)&lt;365,"미확정",IF(M426="유예","유예",J426-M426)))</f>
        <v>6</v>
      </c>
      <c r="M426" s="103">
        <f ca="1">IF(C426=0,0,IF(K426="퇴직정산",0,IF(J426&lt;=0,0,IF(EDATE(C426,3)&gt;M$2,"유예",IF(SET!$J$3="없음",0,IF(SET!$J$3="전부",IF(E426&gt;=DATE(YEAR(SET!$I$11),MONTH(SET!$J$11),DAY(SET!$L$11)),MAX(0,F426-IF(I426&lt;(G426+H426),0,(I426-(G426+H426)))),0),IF(E426&gt;=DATE(YEAR(SET!$I$11),MONTH(SET!$J$11),DAY(SET!$L$11)),MAX(0,MIN(F426,SET!$L$3)-IF(I426&lt;(G426+H426),0,(I426-(G426+H426)))),0)))))))</f>
        <v>0</v>
      </c>
      <c r="N426" s="105" t="str">
        <f ca="1">IF(D426=0,IF(M426&gt;0,IF((E426-C426)&gt;=365,EDATE(E426,6),EDATE(K426,-6)),""),"")</f>
        <v/>
      </c>
      <c r="O426" s="106" t="str">
        <f ca="1">IF(D426=0,IF(M426&gt;0,IF((E426-C426)&gt;=365,EDATE(E426,10),EDATE(K426,-2)),""),"")</f>
        <v/>
      </c>
      <c r="P426" s="23" t="s">
        <v>24</v>
      </c>
      <c r="Q426" s="23" t="s">
        <v>24</v>
      </c>
      <c r="R426" s="23" t="s">
        <v>24</v>
      </c>
      <c r="S426" s="23" t="s">
        <v>24</v>
      </c>
      <c r="T426" s="23" t="s">
        <v>24</v>
      </c>
      <c r="U426" s="23" t="s">
        <v>24</v>
      </c>
      <c r="V426" s="23" t="s">
        <v>24</v>
      </c>
      <c r="W426" s="23" t="s">
        <v>24</v>
      </c>
      <c r="X426" s="23" t="s">
        <v>24</v>
      </c>
      <c r="Y426" s="23" t="s">
        <v>24</v>
      </c>
      <c r="Z426" s="23" t="s">
        <v>24</v>
      </c>
      <c r="AA426" s="23" t="s">
        <v>24</v>
      </c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  <c r="AL426" s="23"/>
      <c r="AM426" s="23"/>
      <c r="AN426" s="23"/>
      <c r="AO426" s="23"/>
      <c r="AP426" s="23"/>
      <c r="AQ426" s="23"/>
      <c r="AR426" s="23"/>
      <c r="AS426" s="23"/>
      <c r="AT426" s="23"/>
      <c r="AU426" s="23"/>
      <c r="AV426" s="23"/>
      <c r="AW426" s="23"/>
      <c r="AX426" s="23"/>
      <c r="AY426" s="23"/>
      <c r="AZ426" s="23"/>
      <c r="BA426" s="23"/>
      <c r="BB426" s="23"/>
      <c r="BC426" s="23"/>
      <c r="BD426" s="23"/>
      <c r="BE426" s="23"/>
      <c r="BF426" s="23"/>
      <c r="BG426" s="23"/>
      <c r="BH426" s="23"/>
      <c r="BI426" s="23"/>
      <c r="BJ426" s="23"/>
      <c r="BK426" s="23"/>
      <c r="BL426" s="23"/>
      <c r="BM426" s="23"/>
      <c r="BN426" s="23"/>
      <c r="BO426" s="23"/>
      <c r="BP426" s="23"/>
      <c r="BQ426" s="23"/>
      <c r="BR426" s="23"/>
      <c r="BS426" s="23"/>
      <c r="BT426" s="23"/>
      <c r="BU426" s="23"/>
      <c r="BV426" s="23"/>
      <c r="BW426" s="23"/>
    </row>
    <row r="427" spans="1:75" ht="14.25" customHeight="1" thickBot="1" x14ac:dyDescent="0.2">
      <c r="A427" s="74"/>
      <c r="B427" s="109"/>
      <c r="C427" s="109"/>
      <c r="D427" s="111"/>
      <c r="E427" s="96"/>
      <c r="F427" s="94"/>
      <c r="G427" s="113"/>
      <c r="H427" s="115"/>
      <c r="I427" s="99"/>
      <c r="J427" s="98"/>
      <c r="K427" s="100"/>
      <c r="L427" s="102"/>
      <c r="M427" s="104"/>
      <c r="N427" s="105"/>
      <c r="O427" s="107"/>
      <c r="P427" s="72">
        <v>45872</v>
      </c>
      <c r="Q427" s="72">
        <v>45873</v>
      </c>
      <c r="R427" s="72">
        <v>45875</v>
      </c>
      <c r="S427" s="72">
        <v>45876</v>
      </c>
      <c r="T427" s="72">
        <v>45877</v>
      </c>
      <c r="U427" s="72">
        <v>45925</v>
      </c>
      <c r="V427" s="72">
        <v>45929</v>
      </c>
      <c r="W427" s="72">
        <v>45989</v>
      </c>
      <c r="X427" s="72" t="s">
        <v>587</v>
      </c>
      <c r="Y427" s="72" t="s">
        <v>644</v>
      </c>
      <c r="Z427" s="72" t="s">
        <v>700</v>
      </c>
      <c r="AA427" s="72" t="s">
        <v>768</v>
      </c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72"/>
      <c r="AP427" s="72"/>
      <c r="AQ427" s="72"/>
      <c r="AR427" s="72"/>
      <c r="AS427" s="72"/>
      <c r="AT427" s="72"/>
      <c r="AU427" s="72"/>
      <c r="AV427" s="72"/>
      <c r="AW427" s="72"/>
      <c r="AX427" s="72"/>
      <c r="AY427" s="72"/>
      <c r="AZ427" s="72"/>
      <c r="BA427" s="72"/>
      <c r="BB427" s="72"/>
      <c r="BC427" s="72"/>
      <c r="BD427" s="72"/>
      <c r="BE427" s="72"/>
      <c r="BF427" s="72"/>
      <c r="BG427" s="72"/>
      <c r="BH427" s="72"/>
      <c r="BI427" s="72"/>
      <c r="BJ427" s="72"/>
      <c r="BK427" s="72"/>
      <c r="BL427" s="72"/>
      <c r="BM427" s="72"/>
      <c r="BN427" s="72"/>
      <c r="BO427" s="72"/>
      <c r="BP427" s="72"/>
      <c r="BQ427" s="72"/>
      <c r="BR427" s="72"/>
      <c r="BS427" s="72"/>
      <c r="BT427" s="72"/>
      <c r="BU427" s="72"/>
      <c r="BV427" s="72"/>
      <c r="BW427" s="72"/>
    </row>
    <row r="428" spans="1:75" ht="14.25" customHeight="1" x14ac:dyDescent="0.15">
      <c r="A428" s="74"/>
      <c r="B428" s="108" t="s">
        <v>144</v>
      </c>
      <c r="C428" s="108">
        <v>45575</v>
      </c>
      <c r="D428" s="110"/>
      <c r="E428" s="95">
        <f ca="1">IF(DATEDIF(C428,M$2,"m")&lt;1,"",IF(C428=0,"",IF(EDATE(C428,12)&lt;IF($D428&gt;0,$D428-1,M$2),EDATE(C428,DATEDIF(C428,IF($D428&gt;0,$D428-1,M$2+1),"y")*12),EDATE(C428,DATEDIF(C428,IF($D428&gt;0,$D428-1,M$2+1),"m")))))</f>
        <v>45940</v>
      </c>
      <c r="F428" s="93">
        <f ca="1">IF(E428="",0,IF(EDATE(C428,12)&lt;=E428,15+IF((YEAR(E428)-YEAR($C428))&gt;20,10,INT((YEAR(E428)-YEAR($C428)-1)/2)),0))</f>
        <v>15</v>
      </c>
      <c r="G428" s="112">
        <f ca="1">IF(E428="",0,IF(E428&gt;=EDATE(C428,12),IF(E428&lt;EDATE(C428,24),IF(C428&lt;SET!$J$20,0,MIN(DATEDIF(C428,E428,"m"),11)),0),IF(D428&gt;C428,IF(E428&lt;=EDATE(C428,12),MIN(DATEDIF(C428,D428+1,"m"),11),0),MIN(DATEDIF(C428,E428,"m"),11))))</f>
        <v>11</v>
      </c>
      <c r="H428" s="114"/>
      <c r="I428" s="99">
        <f>COUNTIF(P428:BW428,SET!$C$15)*SET!$C$16+COUNTIF(P428:BW428,SET!$D$15)*SET!$D$16+COUNTIF(P428:BW428,SET!E$15)*SET!$E$16+COUNTIF(P428:BW428,SET!$F$15)*SET!$F$16+COUNTIF(P428:BW428,SET!$G$15)*SET!$G$16+COUNTIF(P428:BW428,SET!$H$15)*SET!$H$16+COUNTIF(P428:BW428,SET!$I$15)*SET!$I$16+COUNTIF(P428:BW428,)*SET!$K$16+COUNTIF(P428:BW428,SET!$M$15)*SET!$M$16</f>
        <v>18</v>
      </c>
      <c r="J428" s="97">
        <f ca="1">F428+G428+H428-I428</f>
        <v>8</v>
      </c>
      <c r="K428" s="100">
        <f ca="1">IF(E428="","",IF(AND(D428&gt;C428,EDATE(IF(EDATE(C428,12)&lt;D428,C428,E428),12)&gt;D428),"퇴직정산",IF((E428-C428)&gt;=365,EDATE(E428,12),EDATE(C428,24))))</f>
        <v>46305</v>
      </c>
      <c r="L428" s="101">
        <f ca="1">IF(K428="퇴직정산",J428,IF((M$2-C428)&lt;365,"미확정",IF(M428="유예","유예",J428-M428)))</f>
        <v>8</v>
      </c>
      <c r="M428" s="103">
        <f ca="1">IF(C428=0,0,IF(K428="퇴직정산",0,IF(J428&lt;=0,0,IF(EDATE(C428,3)&gt;M$2,"유예",IF(SET!$J$3="없음",0,IF(SET!$J$3="전부",IF(E428&gt;=DATE(YEAR(SET!$I$11),MONTH(SET!$J$11),DAY(SET!$L$11)),MAX(0,F428-IF(I428&lt;(G428+H428),0,(I428-(G428+H428)))),0),IF(E428&gt;=DATE(YEAR(SET!$I$11),MONTH(SET!$J$11),DAY(SET!$L$11)),MAX(0,MIN(F428,SET!$L$3)-IF(I428&lt;(G428+H428),0,(I428-(G428+H428)))),0)))))))</f>
        <v>0</v>
      </c>
      <c r="N428" s="105" t="str">
        <f ca="1">IF(D428=0,IF(M428&gt;0,IF((E428-C428)&gt;=365,EDATE(E428,6),EDATE(K428,-6)),""),"")</f>
        <v/>
      </c>
      <c r="O428" s="106" t="str">
        <f ca="1">IF(D428=0,IF(M428&gt;0,IF((E428-C428)&gt;=365,EDATE(E428,10),EDATE(K428,-2)),""),"")</f>
        <v/>
      </c>
      <c r="P428" s="23" t="s">
        <v>24</v>
      </c>
      <c r="Q428" s="23" t="s">
        <v>24</v>
      </c>
      <c r="R428" s="23" t="s">
        <v>24</v>
      </c>
      <c r="S428" s="23" t="s">
        <v>24</v>
      </c>
      <c r="T428" s="23" t="s">
        <v>24</v>
      </c>
      <c r="U428" s="23" t="s">
        <v>24</v>
      </c>
      <c r="V428" s="23" t="s">
        <v>24</v>
      </c>
      <c r="W428" s="23" t="s">
        <v>24</v>
      </c>
      <c r="X428" s="23" t="s">
        <v>24</v>
      </c>
      <c r="Y428" s="23" t="s">
        <v>24</v>
      </c>
      <c r="Z428" s="23" t="s">
        <v>24</v>
      </c>
      <c r="AA428" s="23" t="s">
        <v>24</v>
      </c>
      <c r="AB428" s="23" t="s">
        <v>51</v>
      </c>
      <c r="AC428" s="23" t="s">
        <v>24</v>
      </c>
      <c r="AD428" s="23" t="s">
        <v>24</v>
      </c>
      <c r="AE428" s="23" t="s">
        <v>24</v>
      </c>
      <c r="AF428" s="23" t="s">
        <v>24</v>
      </c>
      <c r="AG428" s="23" t="s">
        <v>24</v>
      </c>
      <c r="AH428" s="23" t="s">
        <v>24</v>
      </c>
      <c r="AI428" s="23"/>
      <c r="AJ428" s="23"/>
      <c r="AK428" s="23"/>
      <c r="AL428" s="23"/>
      <c r="AM428" s="23"/>
      <c r="AN428" s="23"/>
      <c r="AO428" s="23"/>
      <c r="AP428" s="23"/>
      <c r="AQ428" s="23"/>
      <c r="AR428" s="23"/>
      <c r="AS428" s="23"/>
      <c r="AT428" s="23"/>
      <c r="AU428" s="23"/>
      <c r="AV428" s="23"/>
      <c r="AW428" s="23"/>
      <c r="AX428" s="23"/>
      <c r="AY428" s="23"/>
      <c r="AZ428" s="23"/>
      <c r="BA428" s="23"/>
      <c r="BB428" s="23"/>
      <c r="BC428" s="23"/>
      <c r="BD428" s="23"/>
      <c r="BE428" s="23"/>
      <c r="BF428" s="23"/>
      <c r="BG428" s="23"/>
      <c r="BH428" s="23"/>
      <c r="BI428" s="23"/>
      <c r="BJ428" s="23"/>
      <c r="BK428" s="23"/>
      <c r="BL428" s="23"/>
      <c r="BM428" s="23"/>
      <c r="BN428" s="23"/>
      <c r="BO428" s="23"/>
      <c r="BP428" s="23"/>
      <c r="BQ428" s="23"/>
      <c r="BR428" s="23"/>
      <c r="BS428" s="23"/>
      <c r="BT428" s="23"/>
      <c r="BU428" s="23"/>
      <c r="BV428" s="23"/>
      <c r="BW428" s="23"/>
    </row>
    <row r="429" spans="1:75" ht="14.25" customHeight="1" thickBot="1" x14ac:dyDescent="0.2">
      <c r="A429" s="74"/>
      <c r="B429" s="109"/>
      <c r="C429" s="109"/>
      <c r="D429" s="111"/>
      <c r="E429" s="96"/>
      <c r="F429" s="94"/>
      <c r="G429" s="113"/>
      <c r="H429" s="115"/>
      <c r="I429" s="99"/>
      <c r="J429" s="98"/>
      <c r="K429" s="100"/>
      <c r="L429" s="102"/>
      <c r="M429" s="104"/>
      <c r="N429" s="105"/>
      <c r="O429" s="107"/>
      <c r="P429" s="72">
        <v>45619</v>
      </c>
      <c r="Q429" s="72">
        <v>45624</v>
      </c>
      <c r="R429" s="72">
        <v>45767</v>
      </c>
      <c r="S429" s="72">
        <v>45769</v>
      </c>
      <c r="T429" s="72">
        <v>45774</v>
      </c>
      <c r="U429" s="72">
        <v>45808</v>
      </c>
      <c r="V429" s="72">
        <v>45858</v>
      </c>
      <c r="W429" s="72">
        <v>45862</v>
      </c>
      <c r="X429" s="72">
        <v>45865</v>
      </c>
      <c r="Y429" s="72">
        <v>45900</v>
      </c>
      <c r="Z429" s="72">
        <v>45925</v>
      </c>
      <c r="AA429" s="72">
        <v>45929</v>
      </c>
      <c r="AB429" s="72" t="s">
        <v>525</v>
      </c>
      <c r="AC429" s="72" t="s">
        <v>589</v>
      </c>
      <c r="AD429" s="72" t="s">
        <v>640</v>
      </c>
      <c r="AE429" s="72" t="s">
        <v>636</v>
      </c>
      <c r="AF429" s="72" t="s">
        <v>699</v>
      </c>
      <c r="AG429" s="72" t="s">
        <v>766</v>
      </c>
      <c r="AH429" s="72" t="s">
        <v>774</v>
      </c>
      <c r="AI429" s="72"/>
      <c r="AJ429" s="72"/>
      <c r="AK429" s="72"/>
      <c r="AL429" s="72"/>
      <c r="AM429" s="72"/>
      <c r="AN429" s="72"/>
      <c r="AO429" s="72"/>
      <c r="AP429" s="72"/>
      <c r="AQ429" s="72"/>
      <c r="AR429" s="72"/>
      <c r="AS429" s="72"/>
      <c r="AT429" s="72"/>
      <c r="AU429" s="72"/>
      <c r="AV429" s="72"/>
      <c r="AW429" s="72"/>
      <c r="AX429" s="72"/>
      <c r="AY429" s="72"/>
      <c r="AZ429" s="72"/>
      <c r="BA429" s="72"/>
      <c r="BB429" s="72"/>
      <c r="BC429" s="72"/>
      <c r="BD429" s="72"/>
      <c r="BE429" s="72"/>
      <c r="BF429" s="72"/>
      <c r="BG429" s="72"/>
      <c r="BH429" s="72"/>
      <c r="BI429" s="72"/>
      <c r="BJ429" s="72"/>
      <c r="BK429" s="72"/>
      <c r="BL429" s="72"/>
      <c r="BM429" s="72"/>
      <c r="BN429" s="72"/>
      <c r="BO429" s="72"/>
      <c r="BP429" s="72"/>
      <c r="BQ429" s="72"/>
      <c r="BR429" s="72"/>
      <c r="BS429" s="72"/>
      <c r="BT429" s="72"/>
      <c r="BU429" s="72"/>
      <c r="BV429" s="72"/>
      <c r="BW429" s="72"/>
    </row>
    <row r="430" spans="1:75" ht="14.25" customHeight="1" x14ac:dyDescent="0.15">
      <c r="A430" s="74"/>
      <c r="B430" s="108" t="s">
        <v>163</v>
      </c>
      <c r="C430" s="108">
        <v>44921</v>
      </c>
      <c r="D430" s="110"/>
      <c r="E430" s="95">
        <f ca="1">IF(DATEDIF(C430,M$2,"m")&lt;1,"",IF(C430=0,"",IF(EDATE(C430,12)&lt;IF($D430&gt;0,$D430-1,M$2),EDATE(C430,DATEDIF(C430,IF($D430&gt;0,$D430-1,M$2+1),"y")*12),EDATE(C430,DATEDIF(C430,IF($D430&gt;0,$D430-1,M$2+1),"m")))))</f>
        <v>46017</v>
      </c>
      <c r="F430" s="93">
        <f ca="1">IF(E430="",0,IF(EDATE(C430,12)&lt;=E430,15+IF((YEAR(E430)-YEAR($C430))&gt;20,10,INT((YEAR(E430)-YEAR($C430)-1)/2)),0))</f>
        <v>16</v>
      </c>
      <c r="G430" s="112">
        <f ca="1">IF(E430="",0,IF(E430&gt;=EDATE(C430,12),IF(E430&lt;EDATE(C430,24),IF(C430&lt;SET!$J$20,0,MIN(DATEDIF(C430,E430,"m"),11)),0),IF(D430&gt;C430,IF(E430&lt;=EDATE(C430,12),MIN(DATEDIF(C430,D430+1,"m"),11),0),MIN(DATEDIF(C430,E430,"m"),11))))</f>
        <v>0</v>
      </c>
      <c r="H430" s="114">
        <v>1</v>
      </c>
      <c r="I430" s="99">
        <f>COUNTIF(P430:BW430,SET!$C$15)*SET!$C$16+COUNTIF(P430:BW430,SET!$D$15)*SET!$D$16+COUNTIF(P430:BW430,SET!E$15)*SET!$E$16+COUNTIF(P430:BW430,SET!$F$15)*SET!$F$16+COUNTIF(P430:BW430,SET!$G$15)*SET!$G$16+COUNTIF(P430:BW430,SET!$H$15)*SET!$H$16+COUNTIF(P430:BW430,SET!$I$15)*SET!$I$16+COUNTIF(P430:BW430,)*SET!$K$16+COUNTIF(P430:BW430,SET!$M$15)*SET!$M$16</f>
        <v>4</v>
      </c>
      <c r="J430" s="97">
        <f ca="1">F430+G430+H430-I430</f>
        <v>13</v>
      </c>
      <c r="K430" s="100">
        <f ca="1">IF(E430="","",IF(AND(D430&gt;C430,EDATE(IF(EDATE(C430,12)&lt;D430,C430,E430),12)&gt;D430),"퇴직정산",IF((E430-C430)&gt;=365,EDATE(E430,12),EDATE(C430,24))))</f>
        <v>46382</v>
      </c>
      <c r="L430" s="101">
        <f ca="1">IF(K430="퇴직정산",J430,IF((M$2-C430)&lt;365,"미확정",IF(M430="유예","유예",J430-M430)))</f>
        <v>9</v>
      </c>
      <c r="M430" s="103">
        <f ca="1">IF(C430=0,0,IF(K430="퇴직정산",0,IF(J430&lt;=0,0,IF(EDATE(C430,3)&gt;M$2,"유예",IF(SET!$J$3="없음",0,IF(SET!$J$3="전부",IF(E430&gt;=DATE(YEAR(SET!$I$11),MONTH(SET!$J$11),DAY(SET!$L$11)),MAX(0,F430-IF(I430&lt;(G430+H430),0,(I430-(G430+H430)))),0),IF(E430&gt;=DATE(YEAR(SET!$I$11),MONTH(SET!$J$11),DAY(SET!$L$11)),MAX(0,MIN(F430,SET!$L$3)-IF(I430&lt;(G430+H430),0,(I430-(G430+H430)))),0)))))))</f>
        <v>4</v>
      </c>
      <c r="N430" s="105">
        <f ca="1">IF(D430=0,IF(M430&gt;0,IF((E430-C430)&gt;=365,EDATE(E430,6),EDATE(K430,-6)),""),"")</f>
        <v>46199</v>
      </c>
      <c r="O430" s="106">
        <f ca="1">IF(D430=0,IF(M430&gt;0,IF((E430-C430)&gt;=365,EDATE(E430,10),EDATE(K430,-2)),""),"")</f>
        <v>46321</v>
      </c>
      <c r="P430" s="23" t="s">
        <v>24</v>
      </c>
      <c r="Q430" s="23" t="s">
        <v>24</v>
      </c>
      <c r="R430" s="23" t="s">
        <v>24</v>
      </c>
      <c r="S430" s="23" t="s">
        <v>24</v>
      </c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  <c r="AL430" s="23"/>
      <c r="AM430" s="23"/>
      <c r="AN430" s="23"/>
      <c r="AO430" s="23"/>
      <c r="AP430" s="23"/>
      <c r="AQ430" s="23"/>
      <c r="AR430" s="23"/>
      <c r="AS430" s="23"/>
      <c r="AT430" s="23"/>
      <c r="AU430" s="23"/>
      <c r="AV430" s="23"/>
      <c r="AW430" s="23"/>
      <c r="AX430" s="23"/>
      <c r="AY430" s="23"/>
      <c r="AZ430" s="23"/>
      <c r="BA430" s="23"/>
      <c r="BB430" s="23"/>
      <c r="BC430" s="23"/>
      <c r="BD430" s="23"/>
      <c r="BE430" s="23"/>
      <c r="BF430" s="23"/>
      <c r="BG430" s="23"/>
      <c r="BH430" s="23"/>
      <c r="BI430" s="23"/>
      <c r="BJ430" s="23"/>
      <c r="BK430" s="23"/>
      <c r="BL430" s="23"/>
      <c r="BM430" s="23"/>
      <c r="BN430" s="23"/>
      <c r="BO430" s="23"/>
      <c r="BP430" s="23"/>
      <c r="BQ430" s="23"/>
      <c r="BR430" s="23"/>
      <c r="BS430" s="23"/>
      <c r="BT430" s="23"/>
      <c r="BU430" s="23"/>
      <c r="BV430" s="23"/>
      <c r="BW430" s="23"/>
    </row>
    <row r="431" spans="1:75" ht="14.25" customHeight="1" thickBot="1" x14ac:dyDescent="0.2">
      <c r="A431" s="74"/>
      <c r="B431" s="109"/>
      <c r="C431" s="109"/>
      <c r="D431" s="111"/>
      <c r="E431" s="96"/>
      <c r="F431" s="94"/>
      <c r="G431" s="113"/>
      <c r="H431" s="115"/>
      <c r="I431" s="99"/>
      <c r="J431" s="98"/>
      <c r="K431" s="100"/>
      <c r="L431" s="102"/>
      <c r="M431" s="104"/>
      <c r="N431" s="105"/>
      <c r="O431" s="107"/>
      <c r="P431" s="72" t="s">
        <v>598</v>
      </c>
      <c r="Q431" s="72" t="s">
        <v>597</v>
      </c>
      <c r="R431" s="72" t="s">
        <v>577</v>
      </c>
      <c r="S431" s="72" t="s">
        <v>788</v>
      </c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72"/>
      <c r="AP431" s="72"/>
      <c r="AQ431" s="72"/>
      <c r="AR431" s="72"/>
      <c r="AS431" s="72"/>
      <c r="AT431" s="72"/>
      <c r="AU431" s="72"/>
      <c r="AV431" s="72"/>
      <c r="AW431" s="72"/>
      <c r="AX431" s="72"/>
      <c r="AY431" s="72"/>
      <c r="AZ431" s="72"/>
      <c r="BA431" s="72"/>
      <c r="BB431" s="72"/>
      <c r="BC431" s="72"/>
      <c r="BD431" s="72"/>
      <c r="BE431" s="72"/>
      <c r="BF431" s="72"/>
      <c r="BG431" s="72"/>
      <c r="BH431" s="72"/>
      <c r="BI431" s="72"/>
      <c r="BJ431" s="72"/>
      <c r="BK431" s="72"/>
      <c r="BL431" s="72"/>
      <c r="BM431" s="72"/>
      <c r="BN431" s="72"/>
      <c r="BO431" s="72"/>
      <c r="BP431" s="72"/>
      <c r="BQ431" s="72"/>
      <c r="BR431" s="72"/>
      <c r="BS431" s="72"/>
      <c r="BT431" s="72"/>
      <c r="BU431" s="72"/>
      <c r="BV431" s="72"/>
      <c r="BW431" s="72"/>
    </row>
    <row r="432" spans="1:75" ht="14.25" customHeight="1" x14ac:dyDescent="0.15">
      <c r="A432" s="74"/>
      <c r="B432" s="108" t="s">
        <v>454</v>
      </c>
      <c r="C432" s="108">
        <v>45818</v>
      </c>
      <c r="D432" s="110"/>
      <c r="E432" s="95">
        <f ca="1">IF(DATEDIF(C432,M$2,"m")&lt;1,"",IF(C432=0,"",IF(EDATE(C432,12)&lt;IF($D432&gt;0,$D432-1,M$2),EDATE(C432,DATEDIF(C432,IF($D432&gt;0,$D432-1,M$2+1),"y")*12),EDATE(C432,DATEDIF(C432,IF($D432&gt;0,$D432-1,M$2+1),"m")))))</f>
        <v>46152</v>
      </c>
      <c r="F432" s="93">
        <f ca="1">IF(E432="",0,IF(EDATE(C432,12)&lt;=E432,15+IF((YEAR(E432)-YEAR($C432))&gt;20,10,INT((YEAR(E432)-YEAR($C432)-1)/2)),0))</f>
        <v>0</v>
      </c>
      <c r="G432" s="112">
        <f ca="1">IF(E432="",0,IF(E432&gt;=EDATE(C432,12),IF(E432&lt;EDATE(C432,24),IF(C432&lt;SET!$J$20,0,MIN(DATEDIF(C432,E432,"m"),11)),0),IF(D432&gt;C432,IF(E432&lt;=EDATE(C432,12),MIN(DATEDIF(C432,D432+1,"m"),11),0),MIN(DATEDIF(C432,E432,"m"),11))))</f>
        <v>11</v>
      </c>
      <c r="H432" s="114"/>
      <c r="I432" s="99">
        <f>COUNTIF(P432:BW432,SET!$C$15)*SET!$C$16+COUNTIF(P432:BW432,SET!$D$15)*SET!$D$16+COUNTIF(P432:BW432,SET!E$15)*SET!$E$16+COUNTIF(P432:BW432,SET!$F$15)*SET!$F$16+COUNTIF(P432:BW432,SET!$G$15)*SET!$G$16+COUNTIF(P432:BW432,SET!$H$15)*SET!$H$16+COUNTIF(P432:BW432,SET!$I$15)*SET!$I$16+COUNTIF(P432:BW432,)*SET!$K$16+COUNTIF(P432:BW432,SET!$M$15)*SET!$M$16</f>
        <v>11</v>
      </c>
      <c r="J432" s="97">
        <f ca="1">F432+G432+H432-I432</f>
        <v>0</v>
      </c>
      <c r="K432" s="100">
        <f ca="1">IF(E432="","",IF(AND(D432&gt;C432,EDATE(IF(EDATE(C432,12)&lt;D432,C432,E432),12)&gt;D432),"퇴직정산",IF((E432-C432)&gt;=365,EDATE(E432,12),EDATE(C432,24))))</f>
        <v>46548</v>
      </c>
      <c r="L432" s="101" t="str">
        <f ca="1">IF(K432="퇴직정산",J432,IF((M$2-C432)&lt;365,"미확정",IF(M432="유예","유예",J432-M432)))</f>
        <v>미확정</v>
      </c>
      <c r="M432" s="103">
        <f ca="1">IF(C432=0,0,IF(K432="퇴직정산",0,IF(J432&lt;=0,0,IF(EDATE(C432,3)&gt;M$2,"유예",IF(SET!$J$3="없음",0,IF(SET!$J$3="전부",IF(E432&gt;=DATE(YEAR(SET!$I$11),MONTH(SET!$J$11),DAY(SET!$L$11)),MAX(0,F432-IF(I432&lt;(G432+H432),0,(I432-(G432+H432)))),0),IF(E432&gt;=DATE(YEAR(SET!$I$11),MONTH(SET!$J$11),DAY(SET!$L$11)),MAX(0,MIN(F432,SET!$L$3)-IF(I432&lt;(G432+H432),0,(I432-(G432+H432)))),0)))))))</f>
        <v>0</v>
      </c>
      <c r="N432" s="105" t="str">
        <f ca="1">IF(D432=0,IF(M432&gt;0,IF((E432-C432)&gt;=365,EDATE(E432,6),EDATE(K432,-6)),""),"")</f>
        <v/>
      </c>
      <c r="O432" s="106" t="str">
        <f ca="1">IF(D432=0,IF(M432&gt;0,IF((E432-C432)&gt;=365,EDATE(E432,10),EDATE(K432,-2)),""),"")</f>
        <v/>
      </c>
      <c r="P432" s="23" t="s">
        <v>24</v>
      </c>
      <c r="Q432" s="23" t="s">
        <v>24</v>
      </c>
      <c r="R432" s="23" t="s">
        <v>24</v>
      </c>
      <c r="S432" s="23" t="s">
        <v>24</v>
      </c>
      <c r="T432" s="23" t="s">
        <v>24</v>
      </c>
      <c r="U432" s="23" t="s">
        <v>51</v>
      </c>
      <c r="V432" s="23" t="s">
        <v>24</v>
      </c>
      <c r="W432" s="23" t="s">
        <v>24</v>
      </c>
      <c r="X432" s="23" t="s">
        <v>24</v>
      </c>
      <c r="Y432" s="23" t="s">
        <v>24</v>
      </c>
      <c r="Z432" s="23" t="s">
        <v>24</v>
      </c>
      <c r="AA432" s="23" t="s">
        <v>24</v>
      </c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  <c r="AL432" s="23"/>
      <c r="AM432" s="23"/>
      <c r="AN432" s="23"/>
      <c r="AO432" s="23"/>
      <c r="AP432" s="23"/>
      <c r="AQ432" s="23"/>
      <c r="AR432" s="23"/>
      <c r="AS432" s="23"/>
      <c r="AT432" s="23"/>
      <c r="AU432" s="23"/>
      <c r="AV432" s="23"/>
      <c r="AW432" s="23"/>
      <c r="AX432" s="23"/>
      <c r="AY432" s="23"/>
      <c r="AZ432" s="23"/>
      <c r="BA432" s="23"/>
      <c r="BB432" s="23"/>
      <c r="BC432" s="23"/>
      <c r="BD432" s="23"/>
      <c r="BE432" s="23"/>
      <c r="BF432" s="23"/>
      <c r="BG432" s="23"/>
      <c r="BH432" s="23"/>
      <c r="BI432" s="23"/>
      <c r="BJ432" s="23"/>
      <c r="BK432" s="23"/>
      <c r="BL432" s="23"/>
      <c r="BM432" s="23"/>
      <c r="BN432" s="23"/>
      <c r="BO432" s="23"/>
      <c r="BP432" s="23"/>
      <c r="BQ432" s="23"/>
      <c r="BR432" s="23"/>
      <c r="BS432" s="23"/>
      <c r="BT432" s="23"/>
      <c r="BU432" s="23"/>
      <c r="BV432" s="23"/>
      <c r="BW432" s="23"/>
    </row>
    <row r="433" spans="1:75" ht="14.25" customHeight="1" thickBot="1" x14ac:dyDescent="0.2">
      <c r="A433" s="74"/>
      <c r="B433" s="109"/>
      <c r="C433" s="109"/>
      <c r="D433" s="111"/>
      <c r="E433" s="96"/>
      <c r="F433" s="94"/>
      <c r="G433" s="113"/>
      <c r="H433" s="115"/>
      <c r="I433" s="99"/>
      <c r="J433" s="98"/>
      <c r="K433" s="100"/>
      <c r="L433" s="102"/>
      <c r="M433" s="104"/>
      <c r="N433" s="105"/>
      <c r="O433" s="107"/>
      <c r="P433" s="72">
        <v>45866</v>
      </c>
      <c r="Q433" s="72">
        <v>45899</v>
      </c>
      <c r="R433" s="72">
        <v>45900</v>
      </c>
      <c r="S433" s="72">
        <v>45923</v>
      </c>
      <c r="T433" s="72">
        <v>45930</v>
      </c>
      <c r="U433" s="72" t="s">
        <v>544</v>
      </c>
      <c r="V433" s="72" t="s">
        <v>573</v>
      </c>
      <c r="W433" s="72" t="s">
        <v>600</v>
      </c>
      <c r="X433" s="72" t="s">
        <v>623</v>
      </c>
      <c r="Y433" s="72" t="s">
        <v>782</v>
      </c>
      <c r="Z433" s="72" t="s">
        <v>784</v>
      </c>
      <c r="AA433" s="72" t="s">
        <v>767</v>
      </c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72"/>
      <c r="AP433" s="72"/>
      <c r="AQ433" s="72"/>
      <c r="AR433" s="72"/>
      <c r="AS433" s="72"/>
      <c r="AT433" s="72"/>
      <c r="AU433" s="72"/>
      <c r="AV433" s="72"/>
      <c r="AW433" s="72"/>
      <c r="AX433" s="72"/>
      <c r="AY433" s="72"/>
      <c r="AZ433" s="72"/>
      <c r="BA433" s="72"/>
      <c r="BB433" s="72"/>
      <c r="BC433" s="72"/>
      <c r="BD433" s="72"/>
      <c r="BE433" s="72"/>
      <c r="BF433" s="72"/>
      <c r="BG433" s="72"/>
      <c r="BH433" s="72"/>
      <c r="BI433" s="72"/>
      <c r="BJ433" s="72"/>
      <c r="BK433" s="72"/>
      <c r="BL433" s="72"/>
      <c r="BM433" s="72"/>
      <c r="BN433" s="72"/>
      <c r="BO433" s="72"/>
      <c r="BP433" s="72"/>
      <c r="BQ433" s="72"/>
      <c r="BR433" s="72"/>
      <c r="BS433" s="72"/>
      <c r="BT433" s="72"/>
      <c r="BU433" s="72"/>
      <c r="BV433" s="72"/>
      <c r="BW433" s="72"/>
    </row>
    <row r="434" spans="1:75" ht="14.25" customHeight="1" x14ac:dyDescent="0.15">
      <c r="A434" s="74"/>
      <c r="B434" s="108" t="s">
        <v>551</v>
      </c>
      <c r="C434" s="108">
        <v>45992</v>
      </c>
      <c r="D434" s="110"/>
      <c r="E434" s="95">
        <f ca="1">IF(DATEDIF(C434,M$2,"m")&lt;1,"",IF(C434=0,"",IF(EDATE(C434,12)&lt;IF($D434&gt;0,$D434-1,M$2),EDATE(C434,DATEDIF(C434,IF($D434&gt;0,$D434-1,M$2+1),"y")*12),EDATE(C434,DATEDIF(C434,IF($D434&gt;0,$D434-1,M$2+1),"m")))))</f>
        <v>46143</v>
      </c>
      <c r="F434" s="93">
        <f ca="1">IF(E434="",0,IF(EDATE(C434,12)&lt;=E434,15+IF((YEAR(E434)-YEAR($C434))&gt;20,10,INT((YEAR(E434)-YEAR($C434)-1)/2)),0))</f>
        <v>0</v>
      </c>
      <c r="G434" s="112">
        <f ca="1">IF(E434="",0,IF(E434&gt;=EDATE(C434,12),IF(E434&lt;EDATE(C434,24),IF(C434&lt;SET!$J$20,0,MIN(DATEDIF(C434,E434,"m"),11)),0),IF(D434&gt;C434,IF(E434&lt;=EDATE(C434,12),MIN(DATEDIF(C434,D434+1,"m"),11),0),MIN(DATEDIF(C434,E434,"m"),11))))</f>
        <v>5</v>
      </c>
      <c r="H434" s="114"/>
      <c r="I434" s="99">
        <f>COUNTIF(P434:BW434,SET!$C$15)*SET!$C$16+COUNTIF(P434:BW434,SET!$D$15)*SET!$D$16+COUNTIF(P434:BW434,SET!E$15)*SET!$E$16+COUNTIF(P434:BW434,SET!$F$15)*SET!$F$16+COUNTIF(P434:BW434,SET!$G$15)*SET!$G$16+COUNTIF(P434:BW434,SET!$H$15)*SET!$H$16+COUNTIF(P434:BW434,SET!$I$15)*SET!$I$16+COUNTIF(P434:BW434,)*SET!$K$16+COUNTIF(P434:BW434,SET!$M$15)*SET!$M$16</f>
        <v>4</v>
      </c>
      <c r="J434" s="97">
        <f ca="1">F434+G434+H434-I434</f>
        <v>1</v>
      </c>
      <c r="K434" s="100">
        <f ca="1">IF(E434="","",IF(AND(D434&gt;C434,EDATE(IF(EDATE(C434,12)&lt;D434,C434,E434),12)&gt;D434),"퇴직정산",IF((E434-C434)&gt;=365,EDATE(E434,12),EDATE(C434,24))))</f>
        <v>46722</v>
      </c>
      <c r="L434" s="101" t="str">
        <f ca="1">IF(K434="퇴직정산",J434,IF((M$2-C434)&lt;365,"미확정",IF(M434="유예","유예",J434-M434)))</f>
        <v>미확정</v>
      </c>
      <c r="M434" s="103">
        <f ca="1">IF(C434=0,0,IF(K434="퇴직정산",0,IF(J434&lt;=0,0,IF(EDATE(C434,3)&gt;M$2,"유예",IF(SET!$J$3="없음",0,IF(SET!$J$3="전부",IF(E434&gt;=DATE(YEAR(SET!$I$11),MONTH(SET!$J$11),DAY(SET!$L$11)),MAX(0,F434-IF(I434&lt;(G434+H434),0,(I434-(G434+H434)))),0),IF(E434&gt;=DATE(YEAR(SET!$I$11),MONTH(SET!$J$11),DAY(SET!$L$11)),MAX(0,MIN(F434,SET!$L$3)-IF(I434&lt;(G434+H434),0,(I434-(G434+H434)))),0)))))))</f>
        <v>0</v>
      </c>
      <c r="N434" s="105" t="str">
        <f ca="1">IF(D434=0,IF(M434&gt;0,IF((E434-C434)&gt;=365,EDATE(E434,6),EDATE(K434,-6)),""),"")</f>
        <v/>
      </c>
      <c r="O434" s="106" t="str">
        <f ca="1">IF(D434=0,IF(M434&gt;0,IF((E434-C434)&gt;=365,EDATE(E434,10),EDATE(K434,-2)),""),"")</f>
        <v/>
      </c>
      <c r="P434" s="23" t="s">
        <v>24</v>
      </c>
      <c r="Q434" s="23" t="s">
        <v>24</v>
      </c>
      <c r="R434" s="23" t="s">
        <v>24</v>
      </c>
      <c r="S434" s="23" t="s">
        <v>24</v>
      </c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  <c r="AL434" s="23"/>
      <c r="AM434" s="23"/>
      <c r="AN434" s="23"/>
      <c r="AO434" s="23"/>
      <c r="AP434" s="23"/>
      <c r="AQ434" s="23"/>
      <c r="AR434" s="23"/>
      <c r="AS434" s="23"/>
      <c r="AT434" s="23"/>
      <c r="AU434" s="23"/>
      <c r="AV434" s="23"/>
      <c r="AW434" s="23"/>
      <c r="AX434" s="23"/>
      <c r="AY434" s="23"/>
      <c r="AZ434" s="23"/>
      <c r="BA434" s="23"/>
      <c r="BB434" s="23"/>
      <c r="BC434" s="23"/>
      <c r="BD434" s="23"/>
      <c r="BE434" s="23"/>
      <c r="BF434" s="23"/>
      <c r="BG434" s="23"/>
      <c r="BH434" s="23"/>
      <c r="BI434" s="23"/>
      <c r="BJ434" s="23"/>
      <c r="BK434" s="23"/>
      <c r="BL434" s="23"/>
      <c r="BM434" s="23"/>
      <c r="BN434" s="23"/>
      <c r="BO434" s="23"/>
      <c r="BP434" s="23"/>
      <c r="BQ434" s="23"/>
      <c r="BR434" s="23"/>
      <c r="BS434" s="23"/>
      <c r="BT434" s="23"/>
      <c r="BU434" s="23"/>
      <c r="BV434" s="23"/>
      <c r="BW434" s="23"/>
    </row>
    <row r="435" spans="1:75" ht="14.25" customHeight="1" thickBot="1" x14ac:dyDescent="0.2">
      <c r="A435" s="74"/>
      <c r="B435" s="109"/>
      <c r="C435" s="109"/>
      <c r="D435" s="111"/>
      <c r="E435" s="96"/>
      <c r="F435" s="94"/>
      <c r="G435" s="113"/>
      <c r="H435" s="115"/>
      <c r="I435" s="99"/>
      <c r="J435" s="98"/>
      <c r="K435" s="100"/>
      <c r="L435" s="102"/>
      <c r="M435" s="104"/>
      <c r="N435" s="105"/>
      <c r="O435" s="107"/>
      <c r="P435" s="72" t="s">
        <v>571</v>
      </c>
      <c r="Q435" s="72" t="s">
        <v>637</v>
      </c>
      <c r="R435" s="72" t="s">
        <v>636</v>
      </c>
      <c r="S435" s="72" t="s">
        <v>775</v>
      </c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72"/>
      <c r="AP435" s="72"/>
      <c r="AQ435" s="72"/>
      <c r="AR435" s="72"/>
      <c r="AS435" s="72"/>
      <c r="AT435" s="72"/>
      <c r="AU435" s="72"/>
      <c r="AV435" s="72"/>
      <c r="AW435" s="72"/>
      <c r="AX435" s="72"/>
      <c r="AY435" s="72"/>
      <c r="AZ435" s="72"/>
      <c r="BA435" s="72"/>
      <c r="BB435" s="72"/>
      <c r="BC435" s="72"/>
      <c r="BD435" s="72"/>
      <c r="BE435" s="72"/>
      <c r="BF435" s="72"/>
      <c r="BG435" s="72"/>
      <c r="BH435" s="72"/>
      <c r="BI435" s="72"/>
      <c r="BJ435" s="72"/>
      <c r="BK435" s="72"/>
      <c r="BL435" s="72"/>
      <c r="BM435" s="72"/>
      <c r="BN435" s="72"/>
      <c r="BO435" s="72"/>
      <c r="BP435" s="72"/>
      <c r="BQ435" s="72"/>
      <c r="BR435" s="72"/>
      <c r="BS435" s="72"/>
      <c r="BT435" s="72"/>
      <c r="BU435" s="72"/>
      <c r="BV435" s="72"/>
      <c r="BW435" s="72"/>
    </row>
    <row r="436" spans="1:75" ht="14.25" customHeight="1" x14ac:dyDescent="0.15">
      <c r="A436" s="77" t="s">
        <v>279</v>
      </c>
      <c r="B436" s="108" t="s">
        <v>108</v>
      </c>
      <c r="C436" s="108">
        <v>45231</v>
      </c>
      <c r="D436" s="110"/>
      <c r="E436" s="95">
        <f ca="1">IF(DATEDIF(C436,M$2,"m")&lt;1,"",IF(C436=0,"",IF(EDATE(C436,12)&lt;IF($D436&gt;0,$D436-1,M$2),EDATE(C436,DATEDIF(C436,IF($D436&gt;0,$D436-1,M$2+1),"y")*12),EDATE(C436,DATEDIF(C436,IF($D436&gt;0,$D436-1,M$2+1),"m")))))</f>
        <v>45962</v>
      </c>
      <c r="F436" s="93">
        <f ca="1">IF(E436="",0,IF(EDATE(C436,12)&lt;=E436,15+IF((YEAR(E436)-YEAR($C436))&gt;20,10,INT((YEAR(E436)-YEAR($C436)-1)/2)),0))</f>
        <v>15</v>
      </c>
      <c r="G436" s="112">
        <f ca="1">IF(E436="",0,IF(E436&gt;=EDATE(C436,12),IF(E436&lt;EDATE(C436,24),IF(C436&lt;SET!$J$20,0,MIN(DATEDIF(C436,E436,"m"),11)),0),IF(D436&gt;C436,IF(E436&lt;=EDATE(C436,12),MIN(DATEDIF(C436,D436+1,"m"),11),0),MIN(DATEDIF(C436,E436,"m"),11))))</f>
        <v>0</v>
      </c>
      <c r="H436" s="114"/>
      <c r="I436" s="99">
        <f>COUNTIF(P436:BW436,SET!$C$15)*SET!$C$16+COUNTIF(P436:BW436,SET!$D$15)*SET!$D$16+COUNTIF(P436:BW436,SET!E$15)*SET!$E$16+COUNTIF(P436:BW436,SET!$F$15)*SET!$F$16+COUNTIF(P436:BW436,SET!$G$15)*SET!$G$16+COUNTIF(P436:BW436,SET!$H$15)*SET!$H$16+COUNTIF(P436:BW436,SET!$I$15)*SET!$I$16+COUNTIF(P436:BW436,)*SET!$K$16+COUNTIF(P436:BW436,SET!$M$15)*SET!$M$16</f>
        <v>9</v>
      </c>
      <c r="J436" s="97">
        <f ca="1">F436+G436+H436-I436</f>
        <v>6</v>
      </c>
      <c r="K436" s="100">
        <f ca="1">IF(E436="","",IF(AND(D436&gt;C436,EDATE(IF(EDATE(C436,12)&lt;D436,C436,E436),12)&gt;D436),"퇴직정산",IF((E436-C436)&gt;=365,EDATE(E436,12),EDATE(C436,24))))</f>
        <v>46327</v>
      </c>
      <c r="L436" s="101">
        <f ca="1">IF(K436="퇴직정산",J436,IF((M$2-C436)&lt;365,"미확정",IF(M436="유예","유예",J436-M436)))</f>
        <v>6</v>
      </c>
      <c r="M436" s="103">
        <f ca="1">IF(C436=0,0,IF(K436="퇴직정산",0,IF(J436&lt;=0,0,IF(EDATE(C436,3)&gt;M$2,"유예",IF(SET!$J$3="없음",0,IF(SET!$J$3="전부",IF(E436&gt;=DATE(YEAR(SET!$I$11),MONTH(SET!$J$11),DAY(SET!$L$11)),MAX(0,F436-IF(I436&lt;(G436+H436),0,(I436-(G436+H436)))),0),IF(E436&gt;=DATE(YEAR(SET!$I$11),MONTH(SET!$J$11),DAY(SET!$L$11)),MAX(0,MIN(F436,SET!$L$3)-IF(I436&lt;(G436+H436),0,(I436-(G436+H436)))),0)))))))</f>
        <v>0</v>
      </c>
      <c r="N436" s="105" t="str">
        <f ca="1">IF(D436=0,IF(M436&gt;0,IF((E436-C436)&gt;=365,EDATE(E436,6),EDATE(K436,-6)),""),"")</f>
        <v/>
      </c>
      <c r="O436" s="106" t="str">
        <f ca="1">IF(D436=0,IF(M436&gt;0,IF((E436-C436)&gt;=365,EDATE(E436,10),EDATE(K436,-2)),""),"")</f>
        <v/>
      </c>
      <c r="P436" s="23" t="s">
        <v>24</v>
      </c>
      <c r="Q436" s="23" t="s">
        <v>25</v>
      </c>
      <c r="R436" s="23" t="s">
        <v>25</v>
      </c>
      <c r="S436" s="23" t="s">
        <v>25</v>
      </c>
      <c r="T436" s="23" t="s">
        <v>25</v>
      </c>
      <c r="U436" s="23" t="s">
        <v>24</v>
      </c>
      <c r="V436" s="23" t="s">
        <v>24</v>
      </c>
      <c r="W436" s="23" t="s">
        <v>24</v>
      </c>
      <c r="X436" s="23" t="s">
        <v>25</v>
      </c>
      <c r="Y436" s="23" t="s">
        <v>25</v>
      </c>
      <c r="Z436" s="23" t="s">
        <v>24</v>
      </c>
      <c r="AA436" s="23" t="s">
        <v>25</v>
      </c>
      <c r="AB436" s="23" t="s">
        <v>25</v>
      </c>
      <c r="AC436" s="23"/>
      <c r="AD436" s="23"/>
      <c r="AE436" s="23"/>
      <c r="AF436" s="23"/>
      <c r="AG436" s="23"/>
      <c r="AH436" s="23"/>
      <c r="AI436" s="23"/>
      <c r="AJ436" s="23"/>
      <c r="AK436" s="23"/>
      <c r="AL436" s="23"/>
      <c r="AM436" s="23"/>
      <c r="AN436" s="23"/>
      <c r="AO436" s="23"/>
      <c r="AP436" s="23"/>
      <c r="AQ436" s="23"/>
      <c r="AR436" s="23"/>
      <c r="AS436" s="23"/>
      <c r="AT436" s="23"/>
      <c r="AU436" s="23"/>
      <c r="AV436" s="23"/>
      <c r="AW436" s="23"/>
      <c r="AX436" s="23"/>
      <c r="AY436" s="23"/>
      <c r="AZ436" s="23"/>
      <c r="BA436" s="23"/>
      <c r="BB436" s="23"/>
      <c r="BC436" s="23"/>
      <c r="BD436" s="23"/>
      <c r="BE436" s="23"/>
      <c r="BF436" s="23"/>
      <c r="BG436" s="23"/>
      <c r="BH436" s="23"/>
      <c r="BI436" s="23"/>
      <c r="BJ436" s="23"/>
      <c r="BK436" s="23"/>
      <c r="BL436" s="23"/>
      <c r="BM436" s="23"/>
      <c r="BN436" s="23"/>
      <c r="BO436" s="23"/>
      <c r="BP436" s="23"/>
      <c r="BQ436" s="23"/>
      <c r="BR436" s="23"/>
      <c r="BS436" s="23"/>
      <c r="BT436" s="23"/>
      <c r="BU436" s="23"/>
      <c r="BV436" s="23"/>
      <c r="BW436" s="23"/>
    </row>
    <row r="437" spans="1:75" ht="14.25" customHeight="1" thickBot="1" x14ac:dyDescent="0.2">
      <c r="A437" s="75"/>
      <c r="B437" s="109"/>
      <c r="C437" s="109"/>
      <c r="D437" s="111"/>
      <c r="E437" s="96"/>
      <c r="F437" s="94"/>
      <c r="G437" s="113"/>
      <c r="H437" s="115"/>
      <c r="I437" s="99"/>
      <c r="J437" s="98"/>
      <c r="K437" s="100"/>
      <c r="L437" s="102"/>
      <c r="M437" s="104"/>
      <c r="N437" s="105"/>
      <c r="O437" s="107"/>
      <c r="P437" s="72">
        <v>45953</v>
      </c>
      <c r="Q437" s="72">
        <v>45974</v>
      </c>
      <c r="R437" s="72">
        <v>45975</v>
      </c>
      <c r="S437" s="72" t="s">
        <v>572</v>
      </c>
      <c r="T437" s="72" t="s">
        <v>574</v>
      </c>
      <c r="U437" s="72" t="s">
        <v>630</v>
      </c>
      <c r="V437" s="72" t="s">
        <v>633</v>
      </c>
      <c r="W437" s="72" t="s">
        <v>646</v>
      </c>
      <c r="X437" s="72" t="s">
        <v>647</v>
      </c>
      <c r="Y437" s="72" t="s">
        <v>648</v>
      </c>
      <c r="Z437" s="72" t="s">
        <v>678</v>
      </c>
      <c r="AA437" s="72" t="s">
        <v>697</v>
      </c>
      <c r="AB437" s="72" t="s">
        <v>777</v>
      </c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72"/>
      <c r="AP437" s="72"/>
      <c r="AQ437" s="72"/>
      <c r="AR437" s="72"/>
      <c r="AS437" s="72"/>
      <c r="AT437" s="72"/>
      <c r="AU437" s="72"/>
      <c r="AV437" s="72"/>
      <c r="AW437" s="72"/>
      <c r="AX437" s="72"/>
      <c r="AY437" s="72"/>
      <c r="AZ437" s="72"/>
      <c r="BA437" s="72"/>
      <c r="BB437" s="72"/>
      <c r="BC437" s="72"/>
      <c r="BD437" s="72"/>
      <c r="BE437" s="72"/>
      <c r="BF437" s="72"/>
      <c r="BG437" s="72"/>
      <c r="BH437" s="72"/>
      <c r="BI437" s="72"/>
      <c r="BJ437" s="72"/>
      <c r="BK437" s="72"/>
      <c r="BL437" s="72"/>
      <c r="BM437" s="72"/>
      <c r="BN437" s="72"/>
      <c r="BO437" s="72"/>
      <c r="BP437" s="72"/>
      <c r="BQ437" s="72"/>
      <c r="BR437" s="72"/>
      <c r="BS437" s="72"/>
      <c r="BT437" s="72"/>
      <c r="BU437" s="72"/>
      <c r="BV437" s="72"/>
      <c r="BW437" s="72"/>
    </row>
    <row r="438" spans="1:75" ht="14.25" customHeight="1" x14ac:dyDescent="0.15">
      <c r="A438" s="82"/>
      <c r="B438" s="118"/>
      <c r="C438" s="118"/>
      <c r="D438" s="120"/>
      <c r="E438" s="95" t="str">
        <f ca="1">IF(DATEDIF(C438,M$2,"m")&lt;1,"",IF(C438=0,"",IF(EDATE(C438,12)&lt;IF($D438&gt;0,$D438-1,M$2),EDATE(C438,DATEDIF(C438,IF($D438&gt;0,$D438-1,M$2+1),"y")*12),EDATE(C438,DATEDIF(C438,IF($D438&gt;0,$D438-1,M$2+1),"m")))))</f>
        <v/>
      </c>
      <c r="F438" s="93">
        <f ca="1">IF(E438="",0,IF(EDATE(C438,12)&lt;=E438,15+IF((YEAR(E438)-YEAR($C438))&gt;20,10,INT((YEAR(E438)-YEAR($C438)-1)/2)),0))</f>
        <v>0</v>
      </c>
      <c r="G438" s="112">
        <f ca="1">IF(E438="",0,IF(E438&gt;=EDATE(C438,12),IF(E438&lt;EDATE(C438,24),IF(C438&lt;SET!$J$20,0,MIN(DATEDIF(C438,E438,"m"),11)),0),IF(D438&gt;C438,IF(E438&lt;=EDATE(C438,12),MIN(DATEDIF(C438,D438+1,"m"),11),0),MIN(DATEDIF(C438,E438,"m"),11))))</f>
        <v>0</v>
      </c>
      <c r="H438" s="114"/>
      <c r="I438" s="99">
        <f>COUNTIF(P438:BW438,SET!$C$15)*SET!$C$16+COUNTIF(P438:BW438,SET!$D$15)*SET!$D$16+COUNTIF(P438:BW438,SET!E$15)*SET!$E$16+COUNTIF(P438:BW438,SET!$F$15)*SET!$F$16+COUNTIF(P438:BW438,SET!$G$15)*SET!$G$16+COUNTIF(P438:BW438,SET!$H$15)*SET!$H$16+COUNTIF(P438:BW438,SET!$I$15)*SET!$I$16+COUNTIF(P438:BW438,)*SET!$K$16+COUNTIF(P438:BW438,SET!$M$15)*SET!$M$16</f>
        <v>0</v>
      </c>
      <c r="J438" s="97">
        <f ca="1">F438+G438+H438-I438</f>
        <v>0</v>
      </c>
      <c r="K438" s="116" t="str">
        <f ca="1">IF(E438="","",IF(AND(D438&gt;C438,EDATE(IF(EDATE(C438,12)&lt;D438,C438,E438),12)&gt;D438),"퇴직정산",IF((E438-C438)&gt;=365,EDATE(E438,12),EDATE(C438,24))))</f>
        <v/>
      </c>
      <c r="L438" s="101">
        <f ca="1">IF(K438="퇴직정산",J438,IF((M$2-C438)&lt;365,"미확정",IF(M438="유예","유예",J438-M438)))</f>
        <v>0</v>
      </c>
      <c r="M438" s="103">
        <f>IF(C438=0,0,IF(K438="퇴직정산",0,IF(J438&lt;=0,0,IF(EDATE(C438,3)&gt;M$2,"유예",IF(SET!$J$3="없음",0,IF(SET!$J$3="전부",IF(E438&gt;=DATE(YEAR(SET!$I$11),MONTH(SET!$J$11),DAY(SET!$L$11)),MAX(0,F438-IF(I438&lt;(G438+H438),0,(I438-(G438+H438)))),0),IF(E438&gt;=DATE(YEAR(SET!$I$11),MONTH(SET!$J$11),DAY(SET!$L$11)),MAX(0,MIN(F438,SET!$L$3)-IF(I438&lt;(G438+H438),0,(I438-(G438+H438)))),0)))))))</f>
        <v>0</v>
      </c>
      <c r="N438" s="105" t="str">
        <f>IF(D438=0,IF(M438&gt;0,IF((E438-C438)&gt;=365,EDATE(E438,6),EDATE(K438,-6)),""),"")</f>
        <v/>
      </c>
      <c r="O438" s="106" t="str">
        <f>IF(D438=0,IF(M438&gt;0,IF((E438-C438)&gt;=365,EDATE(E438,10),EDATE(K438,-2)),""),"")</f>
        <v/>
      </c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  <c r="AL438" s="23"/>
      <c r="AM438" s="23"/>
      <c r="AN438" s="23"/>
      <c r="AO438" s="23"/>
      <c r="AP438" s="23"/>
      <c r="AQ438" s="23"/>
      <c r="AR438" s="23"/>
      <c r="AS438" s="23"/>
      <c r="AT438" s="23"/>
      <c r="AU438" s="23"/>
      <c r="AV438" s="23"/>
      <c r="AW438" s="23"/>
      <c r="AX438" s="23"/>
      <c r="AY438" s="23"/>
      <c r="AZ438" s="23"/>
      <c r="BA438" s="23"/>
      <c r="BB438" s="23"/>
      <c r="BC438" s="23"/>
      <c r="BD438" s="23"/>
      <c r="BE438" s="23"/>
      <c r="BF438" s="23"/>
      <c r="BG438" s="23"/>
      <c r="BH438" s="23"/>
      <c r="BI438" s="23"/>
      <c r="BJ438" s="23"/>
      <c r="BK438" s="23"/>
      <c r="BL438" s="23"/>
      <c r="BM438" s="23"/>
      <c r="BN438" s="23"/>
      <c r="BO438" s="23"/>
      <c r="BP438" s="23"/>
      <c r="BQ438" s="23"/>
      <c r="BR438" s="23"/>
      <c r="BS438" s="23"/>
      <c r="BT438" s="23"/>
      <c r="BU438" s="23"/>
      <c r="BV438" s="23"/>
      <c r="BW438" s="23"/>
    </row>
    <row r="439" spans="1:75" ht="14.25" customHeight="1" thickBot="1" x14ac:dyDescent="0.2">
      <c r="A439" s="83"/>
      <c r="B439" s="119"/>
      <c r="C439" s="119"/>
      <c r="D439" s="121"/>
      <c r="E439" s="96"/>
      <c r="F439" s="94"/>
      <c r="G439" s="113"/>
      <c r="H439" s="115"/>
      <c r="I439" s="99"/>
      <c r="J439" s="98"/>
      <c r="K439" s="117"/>
      <c r="L439" s="102"/>
      <c r="M439" s="104"/>
      <c r="N439" s="105"/>
      <c r="O439" s="107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72"/>
      <c r="AP439" s="72"/>
      <c r="AQ439" s="72"/>
      <c r="AR439" s="72"/>
      <c r="AS439" s="72"/>
      <c r="AT439" s="72"/>
      <c r="AU439" s="72"/>
      <c r="AV439" s="72"/>
      <c r="AW439" s="72"/>
      <c r="AX439" s="72"/>
      <c r="AY439" s="72"/>
      <c r="AZ439" s="72"/>
      <c r="BA439" s="72"/>
      <c r="BB439" s="72"/>
      <c r="BC439" s="72"/>
      <c r="BD439" s="72"/>
      <c r="BE439" s="72"/>
      <c r="BF439" s="72"/>
      <c r="BG439" s="72"/>
      <c r="BH439" s="72"/>
      <c r="BI439" s="72"/>
      <c r="BJ439" s="72"/>
      <c r="BK439" s="72"/>
      <c r="BL439" s="72"/>
      <c r="BM439" s="72"/>
      <c r="BN439" s="72"/>
      <c r="BO439" s="72"/>
      <c r="BP439" s="72"/>
      <c r="BQ439" s="72"/>
      <c r="BR439" s="72"/>
      <c r="BS439" s="72"/>
      <c r="BT439" s="72"/>
      <c r="BU439" s="72"/>
      <c r="BV439" s="72"/>
      <c r="BW439" s="72"/>
    </row>
    <row r="440" spans="1:75" ht="14.25" customHeight="1" x14ac:dyDescent="0.15">
      <c r="A440" s="82"/>
      <c r="B440" s="118"/>
      <c r="C440" s="118"/>
      <c r="D440" s="120"/>
      <c r="E440" s="95" t="str">
        <f ca="1">IF(DATEDIF(C440,M$2,"m")&lt;1,"",IF(C440=0,"",IF(EDATE(C440,12)&lt;IF($D440&gt;0,$D440-1,M$2),EDATE(C440,DATEDIF(C440,IF($D440&gt;0,$D440-1,M$2+1),"y")*12),EDATE(C440,DATEDIF(C440,IF($D440&gt;0,$D440-1,M$2+1),"m")))))</f>
        <v/>
      </c>
      <c r="F440" s="93">
        <f ca="1">IF(E440="",0,IF(EDATE(C440,12)&lt;=E440,15+IF((YEAR(E440)-YEAR($C440))&gt;20,10,INT((YEAR(E440)-YEAR($C440)-1)/2)),0))</f>
        <v>0</v>
      </c>
      <c r="G440" s="112">
        <f ca="1">IF(E440="",0,IF(E440&gt;=EDATE(C440,12),IF(E440&lt;EDATE(C440,24),IF(C440&lt;SET!$J$20,0,MIN(DATEDIF(C440,E440,"m"),11)),0),IF(D440&gt;C440,IF(E440&lt;=EDATE(C440,12),MIN(DATEDIF(C440,D440+1,"m"),11),0),MIN(DATEDIF(C440,E440,"m"),11))))</f>
        <v>0</v>
      </c>
      <c r="H440" s="114"/>
      <c r="I440" s="124">
        <f>COUNTIF(P440:BW440,SET!$C$15)*SET!$C$16+COUNTIF(P440:BW440,SET!$D$15)*SET!$D$16+COUNTIF(P440:BW440,SET!$E$15)*SET!$E$16+COUNTIF(P440:BW440,SET!$F$15)*SET!$F$16+COUNTIF(P440:BW440,SET!$G$15)*SET!$G$16+COUNTIF(P440:BW440,SET!$H$15)*SET!$H$16+COUNTIF(P440:BW440,SET!$I$15)*SET!$I$16+COUNTIF(P440:BW440,SET!#REF!)*SET!$H$16+COUNTIF(P440:BW440,SET!$L$15)*SET!$L$16</f>
        <v>0</v>
      </c>
      <c r="J440" s="97">
        <f ca="1">F440+G440+H440-I440</f>
        <v>0</v>
      </c>
      <c r="K440" s="116" t="str">
        <f ca="1">IF(E440="","",IF(AND(D440&gt;C440,EDATE(IF(EDATE(C440,12)&lt;D440,C440,E440),12)&gt;D440),"퇴직정산",IF((E440-C440)&gt;=365,EDATE(E440,12),EDATE(C440,24))))</f>
        <v/>
      </c>
      <c r="L440" s="101">
        <f ca="1">IF(K440="퇴직정산",J440,IF((M$2-C440)&lt;365,"미확정",IF(M440="유예","유예",J440-M440)))</f>
        <v>0</v>
      </c>
      <c r="M440" s="103">
        <f>IF(C440=0,0,IF(K440="퇴직정산",0,IF(J440&lt;=0,0,IF(EDATE(C440,3)&gt;M$2,"유예",IF(SET!$J$3="없음",0,IF(SET!$J$3="전부",IF(E440&gt;=DATE(YEAR(SET!$I$11),MONTH(SET!$J$11),DAY(SET!$L$11)),MAX(0,F440-IF(I440&lt;(G440+H440),0,(I440-(G440+H440)))),0),IF(E440&gt;=DATE(YEAR(SET!$I$11),MONTH(SET!$J$11),DAY(SET!$L$11)),MAX(0,MIN(F440,SET!$L$3)-IF(I440&lt;(G440+H440),0,(I440-(G440+H440)))),0)))))))</f>
        <v>0</v>
      </c>
      <c r="N440" s="105" t="str">
        <f>IF(D440=0,IF(M440&gt;0,IF((E440-C440)&gt;=365,EDATE(E440,6),EDATE(K440,-6)),""),"")</f>
        <v/>
      </c>
      <c r="O440" s="106" t="str">
        <f>IF(D440=0,IF(M440&gt;0,IF((E440-C440)&gt;=365,EDATE(E440,10),EDATE(K440,-2)),""),"")</f>
        <v/>
      </c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  <c r="AL440" s="23"/>
      <c r="AM440" s="23"/>
      <c r="AN440" s="23"/>
      <c r="AO440" s="23"/>
      <c r="AP440" s="23"/>
      <c r="AQ440" s="23"/>
      <c r="AR440" s="23"/>
      <c r="AS440" s="23"/>
      <c r="AT440" s="23"/>
      <c r="AU440" s="23"/>
      <c r="AV440" s="23"/>
      <c r="AW440" s="23"/>
      <c r="AX440" s="23"/>
      <c r="AY440" s="23"/>
      <c r="AZ440" s="23"/>
      <c r="BA440" s="23"/>
      <c r="BB440" s="23"/>
      <c r="BC440" s="23"/>
      <c r="BD440" s="23"/>
      <c r="BE440" s="23"/>
      <c r="BF440" s="23"/>
      <c r="BG440" s="23"/>
      <c r="BH440" s="23"/>
      <c r="BI440" s="23"/>
      <c r="BJ440" s="23"/>
      <c r="BK440" s="23"/>
      <c r="BL440" s="23"/>
      <c r="BM440" s="23"/>
      <c r="BN440" s="23"/>
      <c r="BO440" s="23"/>
      <c r="BP440" s="23"/>
      <c r="BQ440" s="23"/>
      <c r="BR440" s="23"/>
      <c r="BS440" s="23"/>
      <c r="BT440" s="23"/>
      <c r="BU440" s="23"/>
      <c r="BV440" s="23"/>
      <c r="BW440" s="23"/>
    </row>
    <row r="441" spans="1:75" ht="14.25" customHeight="1" x14ac:dyDescent="0.15">
      <c r="A441" s="83"/>
      <c r="B441" s="119"/>
      <c r="C441" s="119"/>
      <c r="D441" s="121"/>
      <c r="E441" s="96"/>
      <c r="F441" s="94"/>
      <c r="G441" s="113"/>
      <c r="H441" s="115"/>
      <c r="I441" s="125"/>
      <c r="J441" s="98"/>
      <c r="K441" s="117"/>
      <c r="L441" s="102"/>
      <c r="M441" s="104"/>
      <c r="N441" s="105"/>
      <c r="O441" s="107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72"/>
      <c r="AP441" s="72"/>
      <c r="AQ441" s="72"/>
      <c r="AR441" s="72"/>
      <c r="AS441" s="72"/>
      <c r="AT441" s="72"/>
      <c r="AU441" s="72"/>
      <c r="AV441" s="72"/>
      <c r="AW441" s="72"/>
      <c r="AX441" s="72"/>
      <c r="AY441" s="72"/>
      <c r="AZ441" s="72"/>
      <c r="BA441" s="72"/>
      <c r="BB441" s="72"/>
      <c r="BC441" s="72"/>
      <c r="BD441" s="72"/>
      <c r="BE441" s="72"/>
      <c r="BF441" s="72"/>
      <c r="BG441" s="72"/>
      <c r="BH441" s="72"/>
      <c r="BI441" s="72"/>
      <c r="BJ441" s="72"/>
      <c r="BK441" s="72"/>
      <c r="BL441" s="72"/>
      <c r="BM441" s="72"/>
      <c r="BN441" s="72"/>
      <c r="BO441" s="72"/>
      <c r="BP441" s="72"/>
      <c r="BQ441" s="72"/>
      <c r="BR441" s="72"/>
      <c r="BS441" s="72"/>
      <c r="BT441" s="72"/>
      <c r="BU441" s="72"/>
      <c r="BV441" s="72"/>
      <c r="BW441" s="72"/>
    </row>
    <row r="442" spans="1:75" ht="14.25" customHeight="1" x14ac:dyDescent="0.15">
      <c r="A442" s="82"/>
      <c r="B442" s="118"/>
      <c r="C442" s="118"/>
      <c r="D442" s="120"/>
      <c r="E442" s="95" t="str">
        <f ca="1">IF(DATEDIF(C442,M$2,"m")&lt;1,"",IF(C442=0,"",IF(EDATE(C442,12)&lt;IF($D442&gt;0,$D442-1,M$2),EDATE(C442,DATEDIF(C442,IF($D442&gt;0,$D442-1,M$2+1),"y")*12),EDATE(C442,DATEDIF(C442,IF($D442&gt;0,$D442-1,M$2+1),"m")))))</f>
        <v/>
      </c>
      <c r="F442" s="93">
        <f ca="1">IF(E442="",0,IF(EDATE(C442,12)&lt;=E442,15+IF((YEAR(E442)-YEAR($C442))&gt;20,10,INT((YEAR(E442)-YEAR($C442)-1)/2)),0))</f>
        <v>0</v>
      </c>
      <c r="G442" s="112">
        <f ca="1">IF(E442="",0,IF(E442&gt;=EDATE(C442,12),IF(E442&lt;EDATE(C442,24),IF(C442&lt;SET!$J$20,0,MIN(DATEDIF(C442,E442,"m"),11)),0),IF(D442&gt;C442,IF(E442&lt;=EDATE(C442,12),MIN(DATEDIF(C442,D442+1,"m"),11),0),MIN(DATEDIF(C442,E442,"m"),11))))</f>
        <v>0</v>
      </c>
      <c r="H442" s="114"/>
      <c r="I442" s="124">
        <f>COUNTIF(P442:BW442,SET!$C$15)*SET!$C$16+COUNTIF(P442:BW442,SET!$D$15)*SET!$D$16+COUNTIF(P442:BW442,SET!$E$15)*SET!$E$16+COUNTIF(P442:BW442,SET!$F$15)*SET!$F$16+COUNTIF(P442:BW442,SET!$G$15)*SET!$G$16+COUNTIF(P442:BW442,SET!$H$15)*SET!$H$16+COUNTIF(P442:BW442,SET!$I$15)*SET!$I$16+COUNTIF(P442:BW442,SET!#REF!)*SET!$H$16+COUNTIF(P442:BW442,SET!$L$15)*SET!$L$16</f>
        <v>0</v>
      </c>
      <c r="J442" s="97">
        <f ca="1">F442+G442+H442-I442</f>
        <v>0</v>
      </c>
      <c r="K442" s="116" t="str">
        <f ca="1">IF(E442="","",IF(AND(D442&gt;C442,EDATE(IF(EDATE(C442,12)&lt;D442,C442,E442),12)&gt;D442),"퇴직정산",IF((E442-C442)&gt;=365,EDATE(E442,12),EDATE(C442,24))))</f>
        <v/>
      </c>
      <c r="L442" s="101">
        <f ca="1">IF(K442="퇴직정산",J442,IF((M$2-C442)&lt;365,"미확정",IF(M442="유예","유예",J442-M442)))</f>
        <v>0</v>
      </c>
      <c r="M442" s="103">
        <f>IF(C442=0,0,IF(K442="퇴직정산",0,IF(J442&lt;=0,0,IF(EDATE(C442,3)&gt;M$2,"유예",IF(SET!$J$3="없음",0,IF(SET!$J$3="전부",IF(E442&gt;=DATE(YEAR(SET!$I$11),MONTH(SET!$J$11),DAY(SET!$L$11)),MAX(0,F442-IF(I442&lt;(G442+H442),0,(I442-(G442+H442)))),0),IF(E442&gt;=DATE(YEAR(SET!$I$11),MONTH(SET!$J$11),DAY(SET!$L$11)),MAX(0,MIN(F442,SET!$L$3)-IF(I442&lt;(G442+H442),0,(I442-(G442+H442)))),0)))))))</f>
        <v>0</v>
      </c>
      <c r="N442" s="105" t="str">
        <f>IF(D442=0,IF(M442&gt;0,IF((E442-C442)&gt;=365,EDATE(E442,6),EDATE(K442,-6)),""),"")</f>
        <v/>
      </c>
      <c r="O442" s="106" t="str">
        <f>IF(D442=0,IF(M442&gt;0,IF((E442-C442)&gt;=365,EDATE(E442,10),EDATE(K442,-2)),""),"")</f>
        <v/>
      </c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/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  <c r="AY442" s="23"/>
      <c r="AZ442" s="23"/>
      <c r="BA442" s="23"/>
      <c r="BB442" s="23"/>
      <c r="BC442" s="23"/>
      <c r="BD442" s="23"/>
      <c r="BE442" s="23"/>
      <c r="BF442" s="23"/>
      <c r="BG442" s="23"/>
      <c r="BH442" s="23"/>
      <c r="BI442" s="23"/>
      <c r="BJ442" s="23"/>
      <c r="BK442" s="23"/>
      <c r="BL442" s="23"/>
      <c r="BM442" s="23"/>
      <c r="BN442" s="23"/>
      <c r="BO442" s="23"/>
      <c r="BP442" s="23"/>
      <c r="BQ442" s="23"/>
      <c r="BR442" s="23"/>
      <c r="BS442" s="23"/>
      <c r="BT442" s="23"/>
      <c r="BU442" s="23"/>
      <c r="BV442" s="23"/>
      <c r="BW442" s="23"/>
    </row>
    <row r="443" spans="1:75" ht="14.25" customHeight="1" x14ac:dyDescent="0.15">
      <c r="A443" s="83"/>
      <c r="B443" s="119"/>
      <c r="C443" s="119"/>
      <c r="D443" s="121"/>
      <c r="E443" s="96"/>
      <c r="F443" s="94"/>
      <c r="G443" s="113"/>
      <c r="H443" s="115"/>
      <c r="I443" s="125"/>
      <c r="J443" s="98"/>
      <c r="K443" s="117"/>
      <c r="L443" s="102"/>
      <c r="M443" s="104"/>
      <c r="N443" s="105"/>
      <c r="O443" s="107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72"/>
      <c r="AP443" s="72"/>
      <c r="AQ443" s="72"/>
      <c r="AR443" s="72"/>
      <c r="AS443" s="72"/>
      <c r="AT443" s="72"/>
      <c r="AU443" s="72"/>
      <c r="AV443" s="72"/>
      <c r="AW443" s="72"/>
      <c r="AX443" s="72"/>
      <c r="AY443" s="72"/>
      <c r="AZ443" s="72"/>
      <c r="BA443" s="72"/>
      <c r="BB443" s="72"/>
      <c r="BC443" s="72"/>
      <c r="BD443" s="72"/>
      <c r="BE443" s="72"/>
      <c r="BF443" s="72"/>
      <c r="BG443" s="72"/>
      <c r="BH443" s="72"/>
      <c r="BI443" s="72"/>
      <c r="BJ443" s="72"/>
      <c r="BK443" s="72"/>
      <c r="BL443" s="72"/>
      <c r="BM443" s="72"/>
      <c r="BN443" s="72"/>
      <c r="BO443" s="72"/>
      <c r="BP443" s="72"/>
      <c r="BQ443" s="72"/>
      <c r="BR443" s="72"/>
      <c r="BS443" s="72"/>
      <c r="BT443" s="72"/>
      <c r="BU443" s="72"/>
      <c r="BV443" s="72"/>
      <c r="BW443" s="72"/>
    </row>
    <row r="444" spans="1:75" ht="14.25" customHeight="1" x14ac:dyDescent="0.15">
      <c r="A444" s="82"/>
      <c r="B444" s="118"/>
      <c r="C444" s="118"/>
      <c r="D444" s="120"/>
      <c r="E444" s="95" t="str">
        <f ca="1">IF(DATEDIF(C444,M$2,"m")&lt;1,"",IF(C444=0,"",IF(EDATE(C444,12)&lt;IF($D444&gt;0,$D444-1,M$2),EDATE(C444,DATEDIF(C444,IF($D444&gt;0,$D444-1,M$2+1),"y")*12),EDATE(C444,DATEDIF(C444,IF($D444&gt;0,$D444-1,M$2+1),"m")))))</f>
        <v/>
      </c>
      <c r="F444" s="93">
        <f ca="1">IF(E444="",0,IF(EDATE(C444,12)&lt;=E444,15+IF((YEAR(E444)-YEAR($C444))&gt;20,10,INT((YEAR(E444)-YEAR($C444)-1)/2)),0))</f>
        <v>0</v>
      </c>
      <c r="G444" s="112">
        <f ca="1">IF(E444="",0,IF(E444&gt;=EDATE(C444,12),IF(E444&lt;EDATE(C444,24),IF(C444&lt;SET!$J$20,0,MIN(DATEDIF(C444,E444,"m"),11)),0),IF(D444&gt;C444,IF(E444&lt;=EDATE(C444,12),MIN(DATEDIF(C444,D444+1,"m"),11),0),MIN(DATEDIF(C444,E444,"m"),11))))</f>
        <v>0</v>
      </c>
      <c r="H444" s="114"/>
      <c r="I444" s="124">
        <f>COUNTIF(P444:BW444,SET!$C$15)*SET!$C$16+COUNTIF(P444:BW444,SET!$D$15)*SET!$D$16+COUNTIF(P444:BW444,SET!$E$15)*SET!$E$16+COUNTIF(P444:BW444,SET!$F$15)*SET!$F$16+COUNTIF(P444:BW444,SET!$G$15)*SET!$G$16+COUNTIF(P444:BW444,SET!$H$15)*SET!$H$16+COUNTIF(P444:BW444,SET!$I$15)*SET!$I$16+COUNTIF(P444:BW444,SET!#REF!)*SET!$H$16+COUNTIF(P444:BW444,SET!$L$15)*SET!$L$16</f>
        <v>0</v>
      </c>
      <c r="J444" s="97">
        <f ca="1">F444+G444+H444-I444</f>
        <v>0</v>
      </c>
      <c r="K444" s="116" t="str">
        <f ca="1">IF(E444="","",IF(AND(D444&gt;C444,EDATE(IF(EDATE(C444,12)&lt;D444,C444,E444),12)&gt;D444),"퇴직정산",IF((E444-C444)&gt;=365,EDATE(E444,12),EDATE(C444,24))))</f>
        <v/>
      </c>
      <c r="L444" s="101">
        <f ca="1">IF(K444="퇴직정산",J444,IF((M$2-C444)&lt;365,"미확정",IF(M444="유예","유예",J444-M444)))</f>
        <v>0</v>
      </c>
      <c r="M444" s="103">
        <f>IF(C444=0,0,IF(K444="퇴직정산",0,IF(J444&lt;=0,0,IF(EDATE(C444,3)&gt;M$2,"유예",IF(SET!$J$3="없음",0,IF(SET!$J$3="전부",IF(E444&gt;=DATE(YEAR(SET!$I$11),MONTH(SET!$J$11),DAY(SET!$L$11)),MAX(0,F444-IF(I444&lt;(G444+H444),0,(I444-(G444+H444)))),0),IF(E444&gt;=DATE(YEAR(SET!$I$11),MONTH(SET!$J$11),DAY(SET!$L$11)),MAX(0,MIN(F444,SET!$L$3)-IF(I444&lt;(G444+H444),0,(I444-(G444+H444)))),0)))))))</f>
        <v>0</v>
      </c>
      <c r="N444" s="105" t="str">
        <f>IF(D444=0,IF(M444&gt;0,IF((E444-C444)&gt;=365,EDATE(E444,6),EDATE(K444,-6)),""),"")</f>
        <v/>
      </c>
      <c r="O444" s="106" t="str">
        <f>IF(D444=0,IF(M444&gt;0,IF((E444-C444)&gt;=365,EDATE(E444,10),EDATE(K444,-2)),""),"")</f>
        <v/>
      </c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  <c r="AL444" s="23"/>
      <c r="AM444" s="23"/>
      <c r="AN444" s="23"/>
      <c r="AO444" s="23"/>
      <c r="AP444" s="23"/>
      <c r="AQ444" s="23"/>
      <c r="AR444" s="23"/>
      <c r="AS444" s="23"/>
      <c r="AT444" s="23"/>
      <c r="AU444" s="23"/>
      <c r="AV444" s="23"/>
      <c r="AW444" s="23"/>
      <c r="AX444" s="23"/>
      <c r="AY444" s="23"/>
      <c r="AZ444" s="23"/>
      <c r="BA444" s="23"/>
      <c r="BB444" s="23"/>
      <c r="BC444" s="23"/>
      <c r="BD444" s="23"/>
      <c r="BE444" s="23"/>
      <c r="BF444" s="23"/>
      <c r="BG444" s="23"/>
      <c r="BH444" s="23"/>
      <c r="BI444" s="23"/>
      <c r="BJ444" s="23"/>
      <c r="BK444" s="23"/>
      <c r="BL444" s="23"/>
      <c r="BM444" s="23"/>
      <c r="BN444" s="23"/>
      <c r="BO444" s="23"/>
      <c r="BP444" s="23"/>
      <c r="BQ444" s="23"/>
      <c r="BR444" s="23"/>
      <c r="BS444" s="23"/>
      <c r="BT444" s="23"/>
      <c r="BU444" s="23"/>
      <c r="BV444" s="23"/>
      <c r="BW444" s="23"/>
    </row>
    <row r="445" spans="1:75" ht="14.25" customHeight="1" x14ac:dyDescent="0.15">
      <c r="A445" s="83"/>
      <c r="B445" s="119"/>
      <c r="C445" s="119"/>
      <c r="D445" s="121"/>
      <c r="E445" s="96"/>
      <c r="F445" s="94"/>
      <c r="G445" s="113"/>
      <c r="H445" s="115"/>
      <c r="I445" s="125"/>
      <c r="J445" s="98"/>
      <c r="K445" s="117"/>
      <c r="L445" s="102"/>
      <c r="M445" s="104"/>
      <c r="N445" s="105"/>
      <c r="O445" s="107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72"/>
      <c r="AP445" s="72"/>
      <c r="AQ445" s="72"/>
      <c r="AR445" s="72"/>
      <c r="AS445" s="72"/>
      <c r="AT445" s="72"/>
      <c r="AU445" s="72"/>
      <c r="AV445" s="72"/>
      <c r="AW445" s="72"/>
      <c r="AX445" s="72"/>
      <c r="AY445" s="72"/>
      <c r="AZ445" s="72"/>
      <c r="BA445" s="72"/>
      <c r="BB445" s="72"/>
      <c r="BC445" s="72"/>
      <c r="BD445" s="72"/>
      <c r="BE445" s="72"/>
      <c r="BF445" s="72"/>
      <c r="BG445" s="72"/>
      <c r="BH445" s="72"/>
      <c r="BI445" s="72"/>
      <c r="BJ445" s="72"/>
      <c r="BK445" s="72"/>
      <c r="BL445" s="72"/>
      <c r="BM445" s="72"/>
      <c r="BN445" s="72"/>
      <c r="BO445" s="72"/>
      <c r="BP445" s="72"/>
      <c r="BQ445" s="72"/>
      <c r="BR445" s="72"/>
      <c r="BS445" s="72"/>
      <c r="BT445" s="72"/>
      <c r="BU445" s="72"/>
      <c r="BV445" s="72"/>
      <c r="BW445" s="72"/>
    </row>
    <row r="446" spans="1:75" ht="14.25" customHeight="1" x14ac:dyDescent="0.15">
      <c r="A446" s="82"/>
      <c r="B446" s="118"/>
      <c r="C446" s="118"/>
      <c r="D446" s="120"/>
      <c r="E446" s="95" t="str">
        <f ca="1">IF(DATEDIF(C446,M$2,"m")&lt;1,"",IF(C446=0,"",IF(EDATE(C446,12)&lt;IF($D446&gt;0,$D446-1,M$2),EDATE(C446,DATEDIF(C446,IF($D446&gt;0,$D446-1,M$2+1),"y")*12),EDATE(C446,DATEDIF(C446,IF($D446&gt;0,$D446-1,M$2+1),"m")))))</f>
        <v/>
      </c>
      <c r="F446" s="93">
        <f ca="1">IF(E446="",0,IF(EDATE(C446,12)&lt;=E446,15+IF((YEAR(E446)-YEAR($C446))&gt;20,10,INT((YEAR(E446)-YEAR($C446)-1)/2)),0))</f>
        <v>0</v>
      </c>
      <c r="G446" s="112">
        <f ca="1">IF(E446="",0,IF(E446&gt;=EDATE(C446,12),IF(E446&lt;EDATE(C446,24),IF(C446&lt;SET!$J$20,0,MIN(DATEDIF(C446,E446,"m"),11)),0),IF(D446&gt;C446,IF(E446&lt;=EDATE(C446,12),MIN(DATEDIF(C446,D446+1,"m"),11),0),MIN(DATEDIF(C446,E446,"m"),11))))</f>
        <v>0</v>
      </c>
      <c r="H446" s="114"/>
      <c r="I446" s="124">
        <f>COUNTIF(P446:BW446,SET!$C$15)*SET!$C$16+COUNTIF(P446:BW446,SET!$D$15)*SET!$D$16+COUNTIF(P446:BW446,SET!$E$15)*SET!$E$16+COUNTIF(P446:BW446,SET!$F$15)*SET!$F$16+COUNTIF(P446:BW446,SET!$G$15)*SET!$G$16+COUNTIF(P446:BW446,SET!$H$15)*SET!$H$16+COUNTIF(P446:BW446,SET!$I$15)*SET!$I$16+COUNTIF(P446:BW446,SET!#REF!)*SET!$H$16+COUNTIF(P446:BW446,SET!$L$15)*SET!$L$16</f>
        <v>0</v>
      </c>
      <c r="J446" s="97">
        <f ca="1">F446+G446+H446-I446</f>
        <v>0</v>
      </c>
      <c r="K446" s="116" t="str">
        <f ca="1">IF(E446="","",IF(AND(D446&gt;C446,EDATE(IF(EDATE(C446,12)&lt;D446,C446,E446),12)&gt;D446),"퇴직정산",IF((E446-C446)&gt;=365,EDATE(E446,12),EDATE(C446,24))))</f>
        <v/>
      </c>
      <c r="L446" s="101">
        <f ca="1">IF(K446="퇴직정산",J446,IF((M$2-C446)&lt;365,"미확정",IF(M446="유예","유예",J446-M446)))</f>
        <v>0</v>
      </c>
      <c r="M446" s="103">
        <f>IF(C446=0,0,IF(K446="퇴직정산",0,IF(J446&lt;=0,0,IF(EDATE(C446,3)&gt;M$2,"유예",IF(SET!$J$3="없음",0,IF(SET!$J$3="전부",IF(E446&gt;=DATE(YEAR(SET!$I$11),MONTH(SET!$J$11),DAY(SET!$L$11)),MAX(0,F446-IF(I446&lt;(G446+H446),0,(I446-(G446+H446)))),0),IF(E446&gt;=DATE(YEAR(SET!$I$11),MONTH(SET!$J$11),DAY(SET!$L$11)),MAX(0,MIN(F446,SET!$L$3)-IF(I446&lt;(G446+H446),0,(I446-(G446+H446)))),0)))))))</f>
        <v>0</v>
      </c>
      <c r="N446" s="105" t="str">
        <f>IF(D446=0,IF(M446&gt;0,IF((E446-C446)&gt;=365,EDATE(E446,6),EDATE(K446,-6)),""),"")</f>
        <v/>
      </c>
      <c r="O446" s="106" t="str">
        <f>IF(D446=0,IF(M446&gt;0,IF((E446-C446)&gt;=365,EDATE(E446,10),EDATE(K446,-2)),""),"")</f>
        <v/>
      </c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  <c r="AL446" s="23"/>
      <c r="AM446" s="23"/>
      <c r="AN446" s="23"/>
      <c r="AO446" s="23"/>
      <c r="AP446" s="23"/>
      <c r="AQ446" s="23"/>
      <c r="AR446" s="23"/>
      <c r="AS446" s="23"/>
      <c r="AT446" s="23"/>
      <c r="AU446" s="23"/>
      <c r="AV446" s="23"/>
      <c r="AW446" s="23"/>
      <c r="AX446" s="23"/>
      <c r="AY446" s="23"/>
      <c r="AZ446" s="23"/>
      <c r="BA446" s="23"/>
      <c r="BB446" s="23"/>
      <c r="BC446" s="23"/>
      <c r="BD446" s="23"/>
      <c r="BE446" s="23"/>
      <c r="BF446" s="23"/>
      <c r="BG446" s="23"/>
      <c r="BH446" s="23"/>
      <c r="BI446" s="23"/>
      <c r="BJ446" s="23"/>
      <c r="BK446" s="23"/>
      <c r="BL446" s="23"/>
      <c r="BM446" s="23"/>
      <c r="BN446" s="23"/>
      <c r="BO446" s="23"/>
      <c r="BP446" s="23"/>
      <c r="BQ446" s="23"/>
      <c r="BR446" s="23"/>
      <c r="BS446" s="23"/>
      <c r="BT446" s="23"/>
      <c r="BU446" s="23"/>
      <c r="BV446" s="23"/>
      <c r="BW446" s="23"/>
    </row>
    <row r="447" spans="1:75" ht="14.25" customHeight="1" x14ac:dyDescent="0.15">
      <c r="A447" s="83"/>
      <c r="B447" s="119"/>
      <c r="C447" s="119"/>
      <c r="D447" s="121"/>
      <c r="E447" s="96"/>
      <c r="F447" s="94"/>
      <c r="G447" s="113"/>
      <c r="H447" s="115"/>
      <c r="I447" s="125"/>
      <c r="J447" s="98"/>
      <c r="K447" s="117"/>
      <c r="L447" s="102"/>
      <c r="M447" s="104"/>
      <c r="N447" s="105"/>
      <c r="O447" s="107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72"/>
      <c r="AP447" s="72"/>
      <c r="AQ447" s="72"/>
      <c r="AR447" s="72"/>
      <c r="AS447" s="72"/>
      <c r="AT447" s="72"/>
      <c r="AU447" s="72"/>
      <c r="AV447" s="72"/>
      <c r="AW447" s="72"/>
      <c r="AX447" s="72"/>
      <c r="AY447" s="72"/>
      <c r="AZ447" s="72"/>
      <c r="BA447" s="72"/>
      <c r="BB447" s="72"/>
      <c r="BC447" s="72"/>
      <c r="BD447" s="72"/>
      <c r="BE447" s="72"/>
      <c r="BF447" s="72"/>
      <c r="BG447" s="72"/>
      <c r="BH447" s="72"/>
      <c r="BI447" s="72"/>
      <c r="BJ447" s="72"/>
      <c r="BK447" s="72"/>
      <c r="BL447" s="72"/>
      <c r="BM447" s="72"/>
      <c r="BN447" s="72"/>
      <c r="BO447" s="72"/>
      <c r="BP447" s="72"/>
      <c r="BQ447" s="72"/>
      <c r="BR447" s="72"/>
      <c r="BS447" s="72"/>
      <c r="BT447" s="72"/>
      <c r="BU447" s="72"/>
      <c r="BV447" s="72"/>
      <c r="BW447" s="72"/>
    </row>
    <row r="448" spans="1:75" ht="14.25" customHeight="1" x14ac:dyDescent="0.15">
      <c r="A448" s="82"/>
      <c r="B448" s="118"/>
      <c r="C448" s="118"/>
      <c r="D448" s="120"/>
      <c r="E448" s="95" t="str">
        <f ca="1">IF(DATEDIF(C448,M$2,"m")&lt;1,"",IF(C448=0,"",IF(EDATE(C448,12)&lt;IF($D448&gt;0,$D448-1,M$2),EDATE(C448,DATEDIF(C448,IF($D448&gt;0,$D448-1,M$2+1),"y")*12),EDATE(C448,DATEDIF(C448,IF($D448&gt;0,$D448-1,M$2+1),"m")))))</f>
        <v/>
      </c>
      <c r="F448" s="93">
        <f ca="1">IF(E448="",0,IF(EDATE(C448,12)&lt;=E448,15+IF((YEAR(E448)-YEAR($C448))&gt;20,10,INT((YEAR(E448)-YEAR($C448)-1)/2)),0))</f>
        <v>0</v>
      </c>
      <c r="G448" s="112">
        <f ca="1">IF(E448="",0,IF(E448&gt;=EDATE(C448,12),IF(E448&lt;EDATE(C448,24),IF(C448&lt;SET!$J$20,0,MIN(DATEDIF(C448,E448,"m"),11)),0),IF(D448&gt;C448,IF(E448&lt;=EDATE(C448,12),MIN(DATEDIF(C448,D448+1,"m"),11),0),MIN(DATEDIF(C448,E448,"m"),11))))</f>
        <v>0</v>
      </c>
      <c r="H448" s="114"/>
      <c r="I448" s="124">
        <f>COUNTIF(P448:BW448,SET!$C$15)*SET!$C$16+COUNTIF(P448:BW448,SET!$D$15)*SET!$D$16+COUNTIF(P448:BW448,SET!$E$15)*SET!$E$16+COUNTIF(P448:BW448,SET!$F$15)*SET!$F$16+COUNTIF(P448:BW448,SET!$G$15)*SET!$G$16+COUNTIF(P448:BW448,SET!$H$15)*SET!$H$16+COUNTIF(P448:BW448,SET!$I$15)*SET!$I$16+COUNTIF(P448:BW448,SET!#REF!)*SET!$H$16+COUNTIF(P448:BW448,SET!$L$15)*SET!$L$16</f>
        <v>0</v>
      </c>
      <c r="J448" s="97">
        <f ca="1">F448+G448+H448-I448</f>
        <v>0</v>
      </c>
      <c r="K448" s="116" t="str">
        <f ca="1">IF(E448="","",IF(AND(D448&gt;C448,EDATE(IF(EDATE(C448,12)&lt;D448,C448,E448),12)&gt;D448),"퇴직정산",IF((E448-C448)&gt;=365,EDATE(E448,12),EDATE(C448,24))))</f>
        <v/>
      </c>
      <c r="L448" s="101">
        <f ca="1">IF(K448="퇴직정산",J448,IF((M$2-C448)&lt;365,"미확정",IF(M448="유예","유예",J448-M448)))</f>
        <v>0</v>
      </c>
      <c r="M448" s="103">
        <f>IF(C448=0,0,IF(K448="퇴직정산",0,IF(J448&lt;=0,0,IF(EDATE(C448,3)&gt;M$2,"유예",IF(SET!$J$3="없음",0,IF(SET!$J$3="전부",IF(E448&gt;=DATE(YEAR(SET!$I$11),MONTH(SET!$J$11),DAY(SET!$L$11)),MAX(0,F448-IF(I448&lt;(G448+H448),0,(I448-(G448+H448)))),0),IF(E448&gt;=DATE(YEAR(SET!$I$11),MONTH(SET!$J$11),DAY(SET!$L$11)),MAX(0,MIN(F448,SET!$L$3)-IF(I448&lt;(G448+H448),0,(I448-(G448+H448)))),0)))))))</f>
        <v>0</v>
      </c>
      <c r="N448" s="105" t="str">
        <f>IF(D448=0,IF(M448&gt;0,IF((E448-C448)&gt;=365,EDATE(E448,6),EDATE(K448,-6)),""),"")</f>
        <v/>
      </c>
      <c r="O448" s="106" t="str">
        <f>IF(D448=0,IF(M448&gt;0,IF((E448-C448)&gt;=365,EDATE(E448,10),EDATE(K448,-2)),""),"")</f>
        <v/>
      </c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  <c r="AL448" s="23"/>
      <c r="AM448" s="23"/>
      <c r="AN448" s="23"/>
      <c r="AO448" s="23"/>
      <c r="AP448" s="23"/>
      <c r="AQ448" s="23"/>
      <c r="AR448" s="23"/>
      <c r="AS448" s="23"/>
      <c r="AT448" s="23"/>
      <c r="AU448" s="23"/>
      <c r="AV448" s="23"/>
      <c r="AW448" s="23"/>
      <c r="AX448" s="23"/>
      <c r="AY448" s="23"/>
      <c r="AZ448" s="23"/>
      <c r="BA448" s="23"/>
      <c r="BB448" s="23"/>
      <c r="BC448" s="23"/>
      <c r="BD448" s="23"/>
      <c r="BE448" s="23"/>
      <c r="BF448" s="23"/>
      <c r="BG448" s="23"/>
      <c r="BH448" s="23"/>
      <c r="BI448" s="23"/>
      <c r="BJ448" s="23"/>
      <c r="BK448" s="23"/>
      <c r="BL448" s="23"/>
      <c r="BM448" s="23"/>
      <c r="BN448" s="23"/>
      <c r="BO448" s="23"/>
      <c r="BP448" s="23"/>
      <c r="BQ448" s="23"/>
      <c r="BR448" s="23"/>
      <c r="BS448" s="23"/>
      <c r="BT448" s="23"/>
      <c r="BU448" s="23"/>
      <c r="BV448" s="23"/>
      <c r="BW448" s="23"/>
    </row>
    <row r="449" spans="1:75" ht="14.25" customHeight="1" x14ac:dyDescent="0.15">
      <c r="A449" s="83"/>
      <c r="B449" s="119"/>
      <c r="C449" s="119"/>
      <c r="D449" s="121"/>
      <c r="E449" s="96"/>
      <c r="F449" s="94"/>
      <c r="G449" s="113"/>
      <c r="H449" s="115"/>
      <c r="I449" s="125"/>
      <c r="J449" s="98"/>
      <c r="K449" s="117"/>
      <c r="L449" s="102"/>
      <c r="M449" s="104"/>
      <c r="N449" s="105"/>
      <c r="O449" s="107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72"/>
      <c r="AP449" s="72"/>
      <c r="AQ449" s="72"/>
      <c r="AR449" s="72"/>
      <c r="AS449" s="72"/>
      <c r="AT449" s="72"/>
      <c r="AU449" s="72"/>
      <c r="AV449" s="72"/>
      <c r="AW449" s="72"/>
      <c r="AX449" s="72"/>
      <c r="AY449" s="72"/>
      <c r="AZ449" s="72"/>
      <c r="BA449" s="72"/>
      <c r="BB449" s="72"/>
      <c r="BC449" s="72"/>
      <c r="BD449" s="72"/>
      <c r="BE449" s="72"/>
      <c r="BF449" s="72"/>
      <c r="BG449" s="72"/>
      <c r="BH449" s="72"/>
      <c r="BI449" s="72"/>
      <c r="BJ449" s="72"/>
      <c r="BK449" s="72"/>
      <c r="BL449" s="72"/>
      <c r="BM449" s="72"/>
      <c r="BN449" s="72"/>
      <c r="BO449" s="72"/>
      <c r="BP449" s="72"/>
      <c r="BQ449" s="72"/>
      <c r="BR449" s="72"/>
      <c r="BS449" s="72"/>
      <c r="BT449" s="72"/>
      <c r="BU449" s="72"/>
      <c r="BV449" s="72"/>
      <c r="BW449" s="72"/>
    </row>
    <row r="450" spans="1:75" ht="14.25" customHeight="1" x14ac:dyDescent="0.15">
      <c r="A450" s="82"/>
      <c r="B450" s="118"/>
      <c r="C450" s="118"/>
      <c r="D450" s="120"/>
      <c r="E450" s="95" t="str">
        <f ca="1">IF(DATEDIF(C450,M$2,"m")&lt;1,"",IF(C450=0,"",IF(EDATE(C450,12)&lt;IF($D450&gt;0,$D450-1,M$2),EDATE(C450,DATEDIF(C450,IF($D450&gt;0,$D450-1,M$2+1),"y")*12),EDATE(C450,DATEDIF(C450,IF($D450&gt;0,$D450-1,M$2+1),"m")))))</f>
        <v/>
      </c>
      <c r="F450" s="93">
        <f ca="1">IF(E450="",0,IF(EDATE(C450,12)&lt;=E450,15+IF((YEAR(E450)-YEAR($C450))&gt;20,10,INT((YEAR(E450)-YEAR($C450)-1)/2)),0))</f>
        <v>0</v>
      </c>
      <c r="G450" s="112">
        <f ca="1">IF(E450="",0,IF(E450&gt;=EDATE(C450,12),IF(E450&lt;EDATE(C450,24),IF(C450&lt;SET!$J$20,0,MIN(DATEDIF(C450,E450,"m"),11)),0),IF(D450&gt;C450,IF(E450&lt;=EDATE(C450,12),MIN(DATEDIF(C450,D450+1,"m"),11),0),MIN(DATEDIF(C450,E450,"m"),11))))</f>
        <v>0</v>
      </c>
      <c r="H450" s="114"/>
      <c r="I450" s="124">
        <f>COUNTIF(P450:BW450,SET!$C$15)*SET!$C$16+COUNTIF(P450:BW450,SET!$D$15)*SET!$D$16+COUNTIF(P450:BW450,SET!$E$15)*SET!$E$16+COUNTIF(P450:BW450,SET!$F$15)*SET!$F$16+COUNTIF(P450:BW450,SET!$G$15)*SET!$G$16+COUNTIF(P450:BW450,SET!$H$15)*SET!$H$16+COUNTIF(P450:BW450,SET!$I$15)*SET!$I$16+COUNTIF(P450:BW450,SET!#REF!)*SET!$H$16+COUNTIF(P450:BW450,SET!$L$15)*SET!$L$16</f>
        <v>0</v>
      </c>
      <c r="J450" s="97">
        <f ca="1">F450+G450+H450-I450</f>
        <v>0</v>
      </c>
      <c r="K450" s="116" t="str">
        <f ca="1">IF(E450="","",IF(AND(D450&gt;C450,EDATE(IF(EDATE(C450,12)&lt;D450,C450,E450),12)&gt;D450),"퇴직정산",IF((E450-C450)&gt;=365,EDATE(E450,12),EDATE(C450,24))))</f>
        <v/>
      </c>
      <c r="L450" s="101">
        <f ca="1">IF(K450="퇴직정산",J450,IF((M$2-C450)&lt;365,"미확정",IF(M450="유예","유예",J450-M450)))</f>
        <v>0</v>
      </c>
      <c r="M450" s="103">
        <f>IF(C450=0,0,IF(K450="퇴직정산",0,IF(J450&lt;=0,0,IF(EDATE(C450,3)&gt;M$2,"유예",IF(SET!$J$3="없음",0,IF(SET!$J$3="전부",IF(E450&gt;=DATE(YEAR(SET!$I$11),MONTH(SET!$J$11),DAY(SET!$L$11)),MAX(0,F450-IF(I450&lt;(G450+H450),0,(I450-(G450+H450)))),0),IF(E450&gt;=DATE(YEAR(SET!$I$11),MONTH(SET!$J$11),DAY(SET!$L$11)),MAX(0,MIN(F450,SET!$L$3)-IF(I450&lt;(G450+H450),0,(I450-(G450+H450)))),0)))))))</f>
        <v>0</v>
      </c>
      <c r="N450" s="105" t="str">
        <f>IF(D450=0,IF(M450&gt;0,IF((E450-C450)&gt;=365,EDATE(E450,6),EDATE(K450,-6)),""),"")</f>
        <v/>
      </c>
      <c r="O450" s="106" t="str">
        <f>IF(D450=0,IF(M450&gt;0,IF((E450-C450)&gt;=365,EDATE(E450,10),EDATE(K450,-2)),""),"")</f>
        <v/>
      </c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  <c r="AL450" s="23"/>
      <c r="AM450" s="23"/>
      <c r="AN450" s="23"/>
      <c r="AO450" s="23"/>
      <c r="AP450" s="23"/>
      <c r="AQ450" s="23"/>
      <c r="AR450" s="23"/>
      <c r="AS450" s="23"/>
      <c r="AT450" s="23"/>
      <c r="AU450" s="23"/>
      <c r="AV450" s="23"/>
      <c r="AW450" s="23"/>
      <c r="AX450" s="23"/>
      <c r="AY450" s="23"/>
      <c r="AZ450" s="23"/>
      <c r="BA450" s="23"/>
      <c r="BB450" s="23"/>
      <c r="BC450" s="23"/>
      <c r="BD450" s="23"/>
      <c r="BE450" s="23"/>
      <c r="BF450" s="23"/>
      <c r="BG450" s="23"/>
      <c r="BH450" s="23"/>
      <c r="BI450" s="23"/>
      <c r="BJ450" s="23"/>
      <c r="BK450" s="23"/>
      <c r="BL450" s="23"/>
      <c r="BM450" s="23"/>
      <c r="BN450" s="23"/>
      <c r="BO450" s="23"/>
      <c r="BP450" s="23"/>
      <c r="BQ450" s="23"/>
      <c r="BR450" s="23"/>
      <c r="BS450" s="23"/>
      <c r="BT450" s="23"/>
      <c r="BU450" s="23"/>
      <c r="BV450" s="23"/>
      <c r="BW450" s="23"/>
    </row>
    <row r="451" spans="1:75" ht="14.25" customHeight="1" x14ac:dyDescent="0.15">
      <c r="A451" s="83"/>
      <c r="B451" s="119"/>
      <c r="C451" s="119"/>
      <c r="D451" s="121"/>
      <c r="E451" s="96"/>
      <c r="F451" s="94"/>
      <c r="G451" s="113"/>
      <c r="H451" s="115"/>
      <c r="I451" s="125"/>
      <c r="J451" s="98"/>
      <c r="K451" s="117"/>
      <c r="L451" s="102"/>
      <c r="M451" s="104"/>
      <c r="N451" s="105"/>
      <c r="O451" s="107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72"/>
      <c r="AP451" s="72"/>
      <c r="AQ451" s="72"/>
      <c r="AR451" s="72"/>
      <c r="AS451" s="72"/>
      <c r="AT451" s="72"/>
      <c r="AU451" s="72"/>
      <c r="AV451" s="72"/>
      <c r="AW451" s="72"/>
      <c r="AX451" s="72"/>
      <c r="AY451" s="72"/>
      <c r="AZ451" s="72"/>
      <c r="BA451" s="72"/>
      <c r="BB451" s="72"/>
      <c r="BC451" s="72"/>
      <c r="BD451" s="72"/>
      <c r="BE451" s="72"/>
      <c r="BF451" s="72"/>
      <c r="BG451" s="72"/>
      <c r="BH451" s="72"/>
      <c r="BI451" s="72"/>
      <c r="BJ451" s="72"/>
      <c r="BK451" s="72"/>
      <c r="BL451" s="72"/>
      <c r="BM451" s="72"/>
      <c r="BN451" s="72"/>
      <c r="BO451" s="72"/>
      <c r="BP451" s="72"/>
      <c r="BQ451" s="72"/>
      <c r="BR451" s="72"/>
      <c r="BS451" s="72"/>
      <c r="BT451" s="72"/>
      <c r="BU451" s="72"/>
      <c r="BV451" s="72"/>
      <c r="BW451" s="72"/>
    </row>
    <row r="452" spans="1:75" ht="14.25" customHeight="1" x14ac:dyDescent="0.15">
      <c r="A452" s="82"/>
      <c r="B452" s="118"/>
      <c r="C452" s="118"/>
      <c r="D452" s="120"/>
      <c r="E452" s="95" t="str">
        <f ca="1">IF(DATEDIF(C452,M$2,"m")&lt;1,"",IF(C452=0,"",IF(EDATE(C452,12)&lt;IF($D452&gt;0,$D452-1,M$2),EDATE(C452,DATEDIF(C452,IF($D452&gt;0,$D452-1,M$2+1),"y")*12),EDATE(C452,DATEDIF(C452,IF($D452&gt;0,$D452-1,M$2+1),"m")))))</f>
        <v/>
      </c>
      <c r="F452" s="93">
        <f ca="1">IF(E452="",0,IF(EDATE(C452,12)&lt;=E452,15+IF((YEAR(E452)-YEAR($C452))&gt;20,10,INT((YEAR(E452)-YEAR($C452)-1)/2)),0))</f>
        <v>0</v>
      </c>
      <c r="G452" s="112">
        <f ca="1">IF(E452="",0,IF(E452&gt;=EDATE(C452,12),IF(E452&lt;EDATE(C452,24),IF(C452&lt;SET!$J$20,0,MIN(DATEDIF(C452,E452,"m"),11)),0),IF(D452&gt;C452,IF(E452&lt;=EDATE(C452,12),MIN(DATEDIF(C452,D452+1,"m"),11),0),MIN(DATEDIF(C452,E452,"m"),11))))</f>
        <v>0</v>
      </c>
      <c r="H452" s="114"/>
      <c r="I452" s="124">
        <f>COUNTIF(P452:BW452,SET!$C$15)*SET!$C$16+COUNTIF(P452:BW452,SET!$D$15)*SET!$D$16+COUNTIF(P452:BW452,SET!$E$15)*SET!$E$16+COUNTIF(P452:BW452,SET!$F$15)*SET!$F$16+COUNTIF(P452:BW452,SET!$G$15)*SET!$G$16+COUNTIF(P452:BW452,SET!$H$15)*SET!$H$16+COUNTIF(P452:BW452,SET!$I$15)*SET!$I$16+COUNTIF(P452:BW452,SET!#REF!)*SET!$H$16+COUNTIF(P452:BW452,SET!$L$15)*SET!$L$16</f>
        <v>0</v>
      </c>
      <c r="J452" s="97">
        <f ca="1">F452+G452+H452-I452</f>
        <v>0</v>
      </c>
      <c r="K452" s="116" t="str">
        <f ca="1">IF(E452="","",IF(AND(D452&gt;C452,EDATE(IF(EDATE(C452,12)&lt;D452,C452,E452),12)&gt;D452),"퇴직정산",IF((E452-C452)&gt;=365,EDATE(E452,12),EDATE(C452,24))))</f>
        <v/>
      </c>
      <c r="L452" s="101">
        <f ca="1">IF(K452="퇴직정산",J452,IF((M$2-C452)&lt;365,"미확정",IF(M452="유예","유예",J452-M452)))</f>
        <v>0</v>
      </c>
      <c r="M452" s="103">
        <f>IF(C452=0,0,IF(K452="퇴직정산",0,IF(J452&lt;=0,0,IF(EDATE(C452,3)&gt;M$2,"유예",IF(SET!$J$3="없음",0,IF(SET!$J$3="전부",IF(E452&gt;=DATE(YEAR(SET!$I$11),MONTH(SET!$J$11),DAY(SET!$L$11)),MAX(0,F452-IF(I452&lt;(G452+H452),0,(I452-(G452+H452)))),0),IF(E452&gt;=DATE(YEAR(SET!$I$11),MONTH(SET!$J$11),DAY(SET!$L$11)),MAX(0,MIN(F452,SET!$L$3)-IF(I452&lt;(G452+H452),0,(I452-(G452+H452)))),0)))))))</f>
        <v>0</v>
      </c>
      <c r="N452" s="105" t="str">
        <f>IF(D452=0,IF(M452&gt;0,IF((E452-C452)&gt;=365,EDATE(E452,6),EDATE(K452,-6)),""),"")</f>
        <v/>
      </c>
      <c r="O452" s="106" t="str">
        <f>IF(D452=0,IF(M452&gt;0,IF((E452-C452)&gt;=365,EDATE(E452,10),EDATE(K452,-2)),""),"")</f>
        <v/>
      </c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  <c r="AL452" s="23"/>
      <c r="AM452" s="23"/>
      <c r="AN452" s="23"/>
      <c r="AO452" s="23"/>
      <c r="AP452" s="23"/>
      <c r="AQ452" s="23"/>
      <c r="AR452" s="23"/>
      <c r="AS452" s="23"/>
      <c r="AT452" s="23"/>
      <c r="AU452" s="23"/>
      <c r="AV452" s="23"/>
      <c r="AW452" s="23"/>
      <c r="AX452" s="23"/>
      <c r="AY452" s="23"/>
      <c r="AZ452" s="23"/>
      <c r="BA452" s="23"/>
      <c r="BB452" s="23"/>
      <c r="BC452" s="23"/>
      <c r="BD452" s="23"/>
      <c r="BE452" s="23"/>
      <c r="BF452" s="23"/>
      <c r="BG452" s="23"/>
      <c r="BH452" s="23"/>
      <c r="BI452" s="23"/>
      <c r="BJ452" s="23"/>
      <c r="BK452" s="23"/>
      <c r="BL452" s="23"/>
      <c r="BM452" s="23"/>
      <c r="BN452" s="23"/>
      <c r="BO452" s="23"/>
      <c r="BP452" s="23"/>
      <c r="BQ452" s="23"/>
      <c r="BR452" s="23"/>
      <c r="BS452" s="23"/>
      <c r="BT452" s="23"/>
      <c r="BU452" s="23"/>
      <c r="BV452" s="23"/>
      <c r="BW452" s="23"/>
    </row>
    <row r="453" spans="1:75" ht="14.25" customHeight="1" x14ac:dyDescent="0.15">
      <c r="A453" s="83"/>
      <c r="B453" s="119"/>
      <c r="C453" s="119"/>
      <c r="D453" s="121"/>
      <c r="E453" s="96"/>
      <c r="F453" s="94"/>
      <c r="G453" s="113"/>
      <c r="H453" s="115"/>
      <c r="I453" s="125"/>
      <c r="J453" s="98"/>
      <c r="K453" s="117"/>
      <c r="L453" s="102"/>
      <c r="M453" s="104"/>
      <c r="N453" s="105"/>
      <c r="O453" s="107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72"/>
      <c r="AP453" s="72"/>
      <c r="AQ453" s="72"/>
      <c r="AR453" s="72"/>
      <c r="AS453" s="72"/>
      <c r="AT453" s="72"/>
      <c r="AU453" s="72"/>
      <c r="AV453" s="72"/>
      <c r="AW453" s="72"/>
      <c r="AX453" s="72"/>
      <c r="AY453" s="72"/>
      <c r="AZ453" s="72"/>
      <c r="BA453" s="72"/>
      <c r="BB453" s="72"/>
      <c r="BC453" s="72"/>
      <c r="BD453" s="72"/>
      <c r="BE453" s="72"/>
      <c r="BF453" s="72"/>
      <c r="BG453" s="72"/>
      <c r="BH453" s="72"/>
      <c r="BI453" s="72"/>
      <c r="BJ453" s="72"/>
      <c r="BK453" s="72"/>
      <c r="BL453" s="72"/>
      <c r="BM453" s="72"/>
      <c r="BN453" s="72"/>
      <c r="BO453" s="72"/>
      <c r="BP453" s="72"/>
      <c r="BQ453" s="72"/>
      <c r="BR453" s="72"/>
      <c r="BS453" s="72"/>
      <c r="BT453" s="72"/>
      <c r="BU453" s="72"/>
      <c r="BV453" s="72"/>
      <c r="BW453" s="72"/>
    </row>
    <row r="454" spans="1:75" ht="14.25" customHeight="1" x14ac:dyDescent="0.15">
      <c r="A454" s="82"/>
      <c r="B454" s="118"/>
      <c r="C454" s="118"/>
      <c r="D454" s="120"/>
      <c r="E454" s="95" t="str">
        <f ca="1">IF(DATEDIF(C454,M$2,"m")&lt;1,"",IF(C454=0,"",IF(EDATE(C454,12)&lt;IF($D454&gt;0,$D454-1,M$2),EDATE(C454,DATEDIF(C454,IF($D454&gt;0,$D454-1,M$2+1),"y")*12),EDATE(C454,DATEDIF(C454,IF($D454&gt;0,$D454-1,M$2+1),"m")))))</f>
        <v/>
      </c>
      <c r="F454" s="93">
        <f ca="1">IF(E454="",0,IF(EDATE(C454,12)&lt;=E454,15+IF((YEAR(E454)-YEAR($C454))&gt;20,10,INT((YEAR(E454)-YEAR($C454)-1)/2)),0))</f>
        <v>0</v>
      </c>
      <c r="G454" s="112">
        <f ca="1">IF(E454="",0,IF(E454&gt;=EDATE(C454,12),IF(E454&lt;EDATE(C454,24),IF(C454&lt;SET!$J$20,0,MIN(DATEDIF(C454,E454,"m"),11)),0),IF(D454&gt;C454,IF(E454&lt;=EDATE(C454,12),MIN(DATEDIF(C454,D454+1,"m"),11),0),MIN(DATEDIF(C454,E454,"m"),11))))</f>
        <v>0</v>
      </c>
      <c r="H454" s="114"/>
      <c r="I454" s="124">
        <f>COUNTIF(P454:BW454,SET!$C$15)*SET!$C$16+COUNTIF(P454:BW454,SET!$D$15)*SET!$D$16+COUNTIF(P454:BW454,SET!$E$15)*SET!$E$16+COUNTIF(P454:BW454,SET!$F$15)*SET!$F$16+COUNTIF(P454:BW454,SET!$G$15)*SET!$G$16+COUNTIF(P454:BW454,SET!$H$15)*SET!$H$16+COUNTIF(P454:BW454,SET!$I$15)*SET!$I$16+COUNTIF(P454:BW454,SET!#REF!)*SET!$H$16+COUNTIF(P454:BW454,SET!$L$15)*SET!$L$16</f>
        <v>0</v>
      </c>
      <c r="J454" s="97">
        <f ca="1">F454+G454+H454-I454</f>
        <v>0</v>
      </c>
      <c r="K454" s="116" t="str">
        <f ca="1">IF(E454="","",IF(AND(D454&gt;C454,EDATE(IF(EDATE(C454,12)&lt;D454,C454,E454),12)&gt;D454),"퇴직정산",IF((E454-C454)&gt;=365,EDATE(E454,12),EDATE(C454,24))))</f>
        <v/>
      </c>
      <c r="L454" s="101">
        <f ca="1">IF(K454="퇴직정산",J454,IF((M$2-C454)&lt;365,"미확정",IF(M454="유예","유예",J454-M454)))</f>
        <v>0</v>
      </c>
      <c r="M454" s="103">
        <f>IF(C454=0,0,IF(K454="퇴직정산",0,IF(J454&lt;=0,0,IF(EDATE(C454,3)&gt;M$2,"유예",IF(SET!$J$3="없음",0,IF(SET!$J$3="전부",IF(E454&gt;=DATE(YEAR(SET!$I$11),MONTH(SET!$J$11),DAY(SET!$L$11)),MAX(0,F454-IF(I454&lt;(G454+H454),0,(I454-(G454+H454)))),0),IF(E454&gt;=DATE(YEAR(SET!$I$11),MONTH(SET!$J$11),DAY(SET!$L$11)),MAX(0,MIN(F454,SET!$L$3)-IF(I454&lt;(G454+H454),0,(I454-(G454+H454)))),0)))))))</f>
        <v>0</v>
      </c>
      <c r="N454" s="105" t="str">
        <f>IF(D454=0,IF(M454&gt;0,IF((E454-C454)&gt;=365,EDATE(E454,6),EDATE(K454,-6)),""),"")</f>
        <v/>
      </c>
      <c r="O454" s="106" t="str">
        <f>IF(D454=0,IF(M454&gt;0,IF((E454-C454)&gt;=365,EDATE(E454,10),EDATE(K454,-2)),""),"")</f>
        <v/>
      </c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  <c r="AL454" s="23"/>
      <c r="AM454" s="23"/>
      <c r="AN454" s="23"/>
      <c r="AO454" s="23"/>
      <c r="AP454" s="23"/>
      <c r="AQ454" s="23"/>
      <c r="AR454" s="23"/>
      <c r="AS454" s="23"/>
      <c r="AT454" s="23"/>
      <c r="AU454" s="23"/>
      <c r="AV454" s="23"/>
      <c r="AW454" s="23"/>
      <c r="AX454" s="23"/>
      <c r="AY454" s="23"/>
      <c r="AZ454" s="23"/>
      <c r="BA454" s="23"/>
      <c r="BB454" s="23"/>
      <c r="BC454" s="23"/>
      <c r="BD454" s="23"/>
      <c r="BE454" s="23"/>
      <c r="BF454" s="23"/>
      <c r="BG454" s="23"/>
      <c r="BH454" s="23"/>
      <c r="BI454" s="23"/>
      <c r="BJ454" s="23"/>
      <c r="BK454" s="23"/>
      <c r="BL454" s="23"/>
      <c r="BM454" s="23"/>
      <c r="BN454" s="23"/>
      <c r="BO454" s="23"/>
      <c r="BP454" s="23"/>
      <c r="BQ454" s="23"/>
      <c r="BR454" s="23"/>
      <c r="BS454" s="23"/>
      <c r="BT454" s="23"/>
      <c r="BU454" s="23"/>
      <c r="BV454" s="23"/>
      <c r="BW454" s="23"/>
    </row>
    <row r="455" spans="1:75" ht="14.25" customHeight="1" x14ac:dyDescent="0.15">
      <c r="A455" s="83"/>
      <c r="B455" s="119"/>
      <c r="C455" s="119"/>
      <c r="D455" s="121"/>
      <c r="E455" s="96"/>
      <c r="F455" s="94"/>
      <c r="G455" s="113"/>
      <c r="H455" s="115"/>
      <c r="I455" s="125"/>
      <c r="J455" s="98"/>
      <c r="K455" s="117"/>
      <c r="L455" s="102"/>
      <c r="M455" s="104"/>
      <c r="N455" s="105"/>
      <c r="O455" s="107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72"/>
      <c r="AP455" s="72"/>
      <c r="AQ455" s="72"/>
      <c r="AR455" s="72"/>
      <c r="AS455" s="72"/>
      <c r="AT455" s="72"/>
      <c r="AU455" s="72"/>
      <c r="AV455" s="72"/>
      <c r="AW455" s="72"/>
      <c r="AX455" s="72"/>
      <c r="AY455" s="72"/>
      <c r="AZ455" s="72"/>
      <c r="BA455" s="72"/>
      <c r="BB455" s="72"/>
      <c r="BC455" s="72"/>
      <c r="BD455" s="72"/>
      <c r="BE455" s="72"/>
      <c r="BF455" s="72"/>
      <c r="BG455" s="72"/>
      <c r="BH455" s="72"/>
      <c r="BI455" s="72"/>
      <c r="BJ455" s="72"/>
      <c r="BK455" s="72"/>
      <c r="BL455" s="72"/>
      <c r="BM455" s="72"/>
      <c r="BN455" s="72"/>
      <c r="BO455" s="72"/>
      <c r="BP455" s="72"/>
      <c r="BQ455" s="72"/>
      <c r="BR455" s="72"/>
      <c r="BS455" s="72"/>
      <c r="BT455" s="72"/>
      <c r="BU455" s="72"/>
      <c r="BV455" s="72"/>
      <c r="BW455" s="72"/>
    </row>
    <row r="456" spans="1:75" ht="14.25" customHeight="1" x14ac:dyDescent="0.15">
      <c r="A456" s="82"/>
      <c r="B456" s="118"/>
      <c r="C456" s="118"/>
      <c r="D456" s="120"/>
      <c r="E456" s="95" t="str">
        <f ca="1">IF(DATEDIF(C456,M$2,"m")&lt;1,"",IF(C456=0,"",IF(EDATE(C456,12)&lt;IF($D456&gt;0,$D456-1,M$2),EDATE(C456,DATEDIF(C456,IF($D456&gt;0,$D456-1,M$2+1),"y")*12),EDATE(C456,DATEDIF(C456,IF($D456&gt;0,$D456-1,M$2+1),"m")))))</f>
        <v/>
      </c>
      <c r="F456" s="93">
        <f ca="1">IF(E456="",0,IF(EDATE(C456,12)&lt;=E456,15+IF((YEAR(E456)-YEAR($C456))&gt;20,10,INT((YEAR(E456)-YEAR($C456)-1)/2)),0))</f>
        <v>0</v>
      </c>
      <c r="G456" s="112">
        <f ca="1">IF(E456="",0,IF(E456&gt;=EDATE(C456,12),IF(E456&lt;EDATE(C456,24),IF(C456&lt;SET!$J$20,0,MIN(DATEDIF(C456,E456,"m"),11)),0),IF(D456&gt;C456,IF(E456&lt;=EDATE(C456,12),MIN(DATEDIF(C456,D456+1,"m"),11),0),MIN(DATEDIF(C456,E456,"m"),11))))</f>
        <v>0</v>
      </c>
      <c r="H456" s="114"/>
      <c r="I456" s="124">
        <f>COUNTIF(P456:BW456,SET!$C$15)*SET!$C$16+COUNTIF(P456:BW456,SET!$D$15)*SET!$D$16+COUNTIF(P456:BW456,SET!$E$15)*SET!$E$16+COUNTIF(P456:BW456,SET!$F$15)*SET!$F$16+COUNTIF(P456:BW456,SET!$G$15)*SET!$G$16+COUNTIF(P456:BW456,SET!$H$15)*SET!$H$16+COUNTIF(P456:BW456,SET!$I$15)*SET!$I$16+COUNTIF(P456:BW456,SET!#REF!)*SET!$H$16+COUNTIF(P456:BW456,SET!$L$15)*SET!$L$16</f>
        <v>0</v>
      </c>
      <c r="J456" s="97">
        <f ca="1">F456+G456+H456-I456</f>
        <v>0</v>
      </c>
      <c r="K456" s="116" t="str">
        <f ca="1">IF(E456="","",IF(AND(D456&gt;C456,EDATE(IF(EDATE(C456,12)&lt;D456,C456,E456),12)&gt;D456),"퇴직정산",IF((E456-C456)&gt;=365,EDATE(E456,12),EDATE(C456,24))))</f>
        <v/>
      </c>
      <c r="L456" s="101">
        <f ca="1">IF(K456="퇴직정산",J456,IF((M$2-C456)&lt;365,"미확정",IF(M456="유예","유예",J456-M456)))</f>
        <v>0</v>
      </c>
      <c r="M456" s="103">
        <f>IF(C456=0,0,IF(K456="퇴직정산",0,IF(J456&lt;=0,0,IF(EDATE(C456,3)&gt;M$2,"유예",IF(SET!$J$3="없음",0,IF(SET!$J$3="전부",IF(E456&gt;=DATE(YEAR(SET!$I$11),MONTH(SET!$J$11),DAY(SET!$L$11)),MAX(0,F456-IF(I456&lt;(G456+H456),0,(I456-(G456+H456)))),0),IF(E456&gt;=DATE(YEAR(SET!$I$11),MONTH(SET!$J$11),DAY(SET!$L$11)),MAX(0,MIN(F456,SET!$L$3)-IF(I456&lt;(G456+H456),0,(I456-(G456+H456)))),0)))))))</f>
        <v>0</v>
      </c>
      <c r="N456" s="105" t="str">
        <f>IF(D456=0,IF(M456&gt;0,IF((E456-C456)&gt;=365,EDATE(E456,6),EDATE(K456,-6)),""),"")</f>
        <v/>
      </c>
      <c r="O456" s="106" t="str">
        <f>IF(D456=0,IF(M456&gt;0,IF((E456-C456)&gt;=365,EDATE(E456,10),EDATE(K456,-2)),""),"")</f>
        <v/>
      </c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  <c r="AL456" s="23"/>
      <c r="AM456" s="23"/>
      <c r="AN456" s="23"/>
      <c r="AO456" s="23"/>
      <c r="AP456" s="23"/>
      <c r="AQ456" s="23"/>
      <c r="AR456" s="23"/>
      <c r="AS456" s="23"/>
      <c r="AT456" s="23"/>
      <c r="AU456" s="23"/>
      <c r="AV456" s="23"/>
      <c r="AW456" s="23"/>
      <c r="AX456" s="23"/>
      <c r="AY456" s="23"/>
      <c r="AZ456" s="23"/>
      <c r="BA456" s="23"/>
      <c r="BB456" s="23"/>
      <c r="BC456" s="23"/>
      <c r="BD456" s="23"/>
      <c r="BE456" s="23"/>
      <c r="BF456" s="23"/>
      <c r="BG456" s="23"/>
      <c r="BH456" s="23"/>
      <c r="BI456" s="23"/>
      <c r="BJ456" s="23"/>
      <c r="BK456" s="23"/>
      <c r="BL456" s="23"/>
      <c r="BM456" s="23"/>
      <c r="BN456" s="23"/>
      <c r="BO456" s="23"/>
      <c r="BP456" s="23"/>
      <c r="BQ456" s="23"/>
      <c r="BR456" s="23"/>
      <c r="BS456" s="23"/>
      <c r="BT456" s="23"/>
      <c r="BU456" s="23"/>
      <c r="BV456" s="23"/>
      <c r="BW456" s="23"/>
    </row>
    <row r="457" spans="1:75" ht="14.25" customHeight="1" x14ac:dyDescent="0.15">
      <c r="A457" s="83"/>
      <c r="B457" s="119"/>
      <c r="C457" s="119"/>
      <c r="D457" s="121"/>
      <c r="E457" s="96"/>
      <c r="F457" s="94"/>
      <c r="G457" s="113"/>
      <c r="H457" s="115"/>
      <c r="I457" s="125"/>
      <c r="J457" s="98"/>
      <c r="K457" s="117"/>
      <c r="L457" s="102"/>
      <c r="M457" s="104"/>
      <c r="N457" s="105"/>
      <c r="O457" s="107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72"/>
      <c r="AP457" s="72"/>
      <c r="AQ457" s="72"/>
      <c r="AR457" s="72"/>
      <c r="AS457" s="72"/>
      <c r="AT457" s="72"/>
      <c r="AU457" s="72"/>
      <c r="AV457" s="72"/>
      <c r="AW457" s="72"/>
      <c r="AX457" s="72"/>
      <c r="AY457" s="72"/>
      <c r="AZ457" s="72"/>
      <c r="BA457" s="72"/>
      <c r="BB457" s="72"/>
      <c r="BC457" s="72"/>
      <c r="BD457" s="72"/>
      <c r="BE457" s="72"/>
      <c r="BF457" s="72"/>
      <c r="BG457" s="72"/>
      <c r="BH457" s="72"/>
      <c r="BI457" s="72"/>
      <c r="BJ457" s="72"/>
      <c r="BK457" s="72"/>
      <c r="BL457" s="72"/>
      <c r="BM457" s="72"/>
      <c r="BN457" s="72"/>
      <c r="BO457" s="72"/>
      <c r="BP457" s="72"/>
      <c r="BQ457" s="72"/>
      <c r="BR457" s="72"/>
      <c r="BS457" s="72"/>
      <c r="BT457" s="72"/>
      <c r="BU457" s="72"/>
      <c r="BV457" s="72"/>
      <c r="BW457" s="72"/>
    </row>
    <row r="458" spans="1:75" ht="14.25" customHeight="1" x14ac:dyDescent="0.15">
      <c r="A458" s="82"/>
      <c r="B458" s="118"/>
      <c r="C458" s="118"/>
      <c r="D458" s="120"/>
      <c r="E458" s="95" t="str">
        <f ca="1">IF(DATEDIF(C458,M$2,"m")&lt;1,"",IF(C458=0,"",IF(EDATE(C458,12)&lt;IF($D458&gt;0,$D458-1,M$2),EDATE(C458,DATEDIF(C458,IF($D458&gt;0,$D458-1,M$2+1),"y")*12),EDATE(C458,DATEDIF(C458,IF($D458&gt;0,$D458-1,M$2+1),"m")))))</f>
        <v/>
      </c>
      <c r="F458" s="93">
        <f ca="1">IF(E458="",0,IF(EDATE(C458,12)&lt;=E458,15+IF((YEAR(E458)-YEAR($C458))&gt;20,10,INT((YEAR(E458)-YEAR($C458)-1)/2)),0))</f>
        <v>0</v>
      </c>
      <c r="G458" s="112">
        <f ca="1">IF(E458="",0,IF(E458&gt;=EDATE(C458,12),IF(E458&lt;EDATE(C458,24),IF(C458&lt;SET!$J$20,0,MIN(DATEDIF(C458,E458,"m"),11)),0),IF(D458&gt;C458,IF(E458&lt;=EDATE(C458,12),MIN(DATEDIF(C458,D458+1,"m"),11),0),MIN(DATEDIF(C458,E458,"m"),11))))</f>
        <v>0</v>
      </c>
      <c r="H458" s="114"/>
      <c r="I458" s="124">
        <f>COUNTIF(P458:BW458,SET!$C$15)*SET!$C$16+COUNTIF(P458:BW458,SET!$D$15)*SET!$D$16+COUNTIF(P458:BW458,SET!$E$15)*SET!$E$16+COUNTIF(P458:BW458,SET!$F$15)*SET!$F$16+COUNTIF(P458:BW458,SET!$G$15)*SET!$G$16+COUNTIF(P458:BW458,SET!$H$15)*SET!$H$16+COUNTIF(P458:BW458,SET!$I$15)*SET!$I$16+COUNTIF(P458:BW458,SET!#REF!)*SET!$H$16+COUNTIF(P458:BW458,SET!$L$15)*SET!$L$16</f>
        <v>0</v>
      </c>
      <c r="J458" s="97">
        <f ca="1">F458+G458+H458-I458</f>
        <v>0</v>
      </c>
      <c r="K458" s="116" t="str">
        <f ca="1">IF(E458="","",IF(AND(D458&gt;C458,EDATE(IF(EDATE(C458,12)&lt;D458,C458,E458),12)&gt;D458),"퇴직정산",IF((E458-C458)&gt;=365,EDATE(E458,12),EDATE(C458,24))))</f>
        <v/>
      </c>
      <c r="L458" s="101">
        <f ca="1">IF(K458="퇴직정산",J458,IF((M$2-C458)&lt;365,"미확정",IF(M458="유예","유예",J458-M458)))</f>
        <v>0</v>
      </c>
      <c r="M458" s="103">
        <f>IF(C458=0,0,IF(K458="퇴직정산",0,IF(J458&lt;=0,0,IF(EDATE(C458,3)&gt;M$2,"유예",IF(SET!$J$3="없음",0,IF(SET!$J$3="전부",IF(E458&gt;=DATE(YEAR(SET!$I$11),MONTH(SET!$J$11),DAY(SET!$L$11)),MAX(0,F458-IF(I458&lt;(G458+H458),0,(I458-(G458+H458)))),0),IF(E458&gt;=DATE(YEAR(SET!$I$11),MONTH(SET!$J$11),DAY(SET!$L$11)),MAX(0,MIN(F458,SET!$L$3)-IF(I458&lt;(G458+H458),0,(I458-(G458+H458)))),0)))))))</f>
        <v>0</v>
      </c>
      <c r="N458" s="105" t="str">
        <f>IF(D458=0,IF(M458&gt;0,IF((E458-C458)&gt;=365,EDATE(E458,6),EDATE(K458,-6)),""),"")</f>
        <v/>
      </c>
      <c r="O458" s="106" t="str">
        <f>IF(D458=0,IF(M458&gt;0,IF((E458-C458)&gt;=365,EDATE(E458,10),EDATE(K458,-2)),""),"")</f>
        <v/>
      </c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  <c r="AL458" s="23"/>
      <c r="AM458" s="23"/>
      <c r="AN458" s="23"/>
      <c r="AO458" s="23"/>
      <c r="AP458" s="23"/>
      <c r="AQ458" s="23"/>
      <c r="AR458" s="23"/>
      <c r="AS458" s="23"/>
      <c r="AT458" s="23"/>
      <c r="AU458" s="23"/>
      <c r="AV458" s="23"/>
      <c r="AW458" s="23"/>
      <c r="AX458" s="23"/>
      <c r="AY458" s="23"/>
      <c r="AZ458" s="23"/>
      <c r="BA458" s="23"/>
      <c r="BB458" s="23"/>
      <c r="BC458" s="23"/>
      <c r="BD458" s="23"/>
      <c r="BE458" s="23"/>
      <c r="BF458" s="23"/>
      <c r="BG458" s="23"/>
      <c r="BH458" s="23"/>
      <c r="BI458" s="23"/>
      <c r="BJ458" s="23"/>
      <c r="BK458" s="23"/>
      <c r="BL458" s="23"/>
      <c r="BM458" s="23"/>
      <c r="BN458" s="23"/>
      <c r="BO458" s="23"/>
      <c r="BP458" s="23"/>
      <c r="BQ458" s="23"/>
      <c r="BR458" s="23"/>
      <c r="BS458" s="23"/>
      <c r="BT458" s="23"/>
      <c r="BU458" s="23"/>
      <c r="BV458" s="23"/>
      <c r="BW458" s="23"/>
    </row>
    <row r="459" spans="1:75" ht="14.25" customHeight="1" x14ac:dyDescent="0.15">
      <c r="A459" s="83"/>
      <c r="B459" s="119"/>
      <c r="C459" s="119"/>
      <c r="D459" s="121"/>
      <c r="E459" s="96"/>
      <c r="F459" s="94"/>
      <c r="G459" s="113"/>
      <c r="H459" s="115"/>
      <c r="I459" s="125"/>
      <c r="J459" s="98"/>
      <c r="K459" s="117"/>
      <c r="L459" s="102"/>
      <c r="M459" s="104"/>
      <c r="N459" s="105"/>
      <c r="O459" s="107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72"/>
      <c r="AP459" s="72"/>
      <c r="AQ459" s="72"/>
      <c r="AR459" s="72"/>
      <c r="AS459" s="72"/>
      <c r="AT459" s="72"/>
      <c r="AU459" s="72"/>
      <c r="AV459" s="72"/>
      <c r="AW459" s="72"/>
      <c r="AX459" s="72"/>
      <c r="AY459" s="72"/>
      <c r="AZ459" s="72"/>
      <c r="BA459" s="72"/>
      <c r="BB459" s="72"/>
      <c r="BC459" s="72"/>
      <c r="BD459" s="72"/>
      <c r="BE459" s="72"/>
      <c r="BF459" s="72"/>
      <c r="BG459" s="72"/>
      <c r="BH459" s="72"/>
      <c r="BI459" s="72"/>
      <c r="BJ459" s="72"/>
      <c r="BK459" s="72"/>
      <c r="BL459" s="72"/>
      <c r="BM459" s="72"/>
      <c r="BN459" s="72"/>
      <c r="BO459" s="72"/>
      <c r="BP459" s="72"/>
      <c r="BQ459" s="72"/>
      <c r="BR459" s="72"/>
      <c r="BS459" s="72"/>
      <c r="BT459" s="72"/>
      <c r="BU459" s="72"/>
      <c r="BV459" s="72"/>
      <c r="BW459" s="72"/>
    </row>
    <row r="460" spans="1:75" ht="14.25" customHeight="1" x14ac:dyDescent="0.15">
      <c r="A460" s="82"/>
      <c r="B460" s="118"/>
      <c r="C460" s="118"/>
      <c r="D460" s="120"/>
      <c r="E460" s="95" t="str">
        <f ca="1">IF(DATEDIF(C460,M$2,"m")&lt;1,"",IF(C460=0,"",IF(EDATE(C460,12)&lt;IF($D460&gt;0,$D460-1,M$2),EDATE(C460,DATEDIF(C460,IF($D460&gt;0,$D460-1,M$2+1),"y")*12),EDATE(C460,DATEDIF(C460,IF($D460&gt;0,$D460-1,M$2+1),"m")))))</f>
        <v/>
      </c>
      <c r="F460" s="93">
        <f ca="1">IF(E460="",0,IF(EDATE(C460,12)&lt;=E460,15+IF((YEAR(E460)-YEAR($C460))&gt;20,10,INT((YEAR(E460)-YEAR($C460)-1)/2)),0))</f>
        <v>0</v>
      </c>
      <c r="G460" s="112">
        <f ca="1">IF(E460="",0,IF(E460&gt;=EDATE(C460,12),IF(E460&lt;EDATE(C460,24),IF(C460&lt;SET!$J$20,0,MIN(DATEDIF(C460,E460,"m"),11)),0),IF(D460&gt;C460,IF(E460&lt;=EDATE(C460,12),MIN(DATEDIF(C460,D460+1,"m"),11),0),MIN(DATEDIF(C460,E460,"m"),11))))</f>
        <v>0</v>
      </c>
      <c r="H460" s="114"/>
      <c r="I460" s="124">
        <f>COUNTIF(P460:BW460,SET!$C$15)*SET!$C$16+COUNTIF(P460:BW460,SET!$D$15)*SET!$D$16+COUNTIF(P460:BW460,SET!$E$15)*SET!$E$16+COUNTIF(P460:BW460,SET!$F$15)*SET!$F$16+COUNTIF(P460:BW460,SET!$G$15)*SET!$G$16+COUNTIF(P460:BW460,SET!$H$15)*SET!$H$16+COUNTIF(P460:BW460,SET!$I$15)*SET!$I$16+COUNTIF(P460:BW460,SET!#REF!)*SET!$H$16+COUNTIF(P460:BW460,SET!$L$15)*SET!$L$16</f>
        <v>0</v>
      </c>
      <c r="J460" s="97">
        <f ca="1">F460+G460+H460-I460</f>
        <v>0</v>
      </c>
      <c r="K460" s="116" t="str">
        <f ca="1">IF(E460="","",IF(AND(D460&gt;C460,EDATE(IF(EDATE(C460,12)&lt;D460,C460,E460),12)&gt;D460),"퇴직정산",IF((E460-C460)&gt;=365,EDATE(E460,12),EDATE(C460,24))))</f>
        <v/>
      </c>
      <c r="L460" s="101">
        <f ca="1">IF(K460="퇴직정산",J460,IF((M$2-C460)&lt;365,"미확정",IF(M460="유예","유예",J460-M460)))</f>
        <v>0</v>
      </c>
      <c r="M460" s="103">
        <f>IF(C460=0,0,IF(K460="퇴직정산",0,IF(J460&lt;=0,0,IF(EDATE(C460,3)&gt;M$2,"유예",IF(SET!$J$3="없음",0,IF(SET!$J$3="전부",IF(E460&gt;=DATE(YEAR(SET!$I$11),MONTH(SET!$J$11),DAY(SET!$L$11)),MAX(0,F460-IF(I460&lt;(G460+H460),0,(I460-(G460+H460)))),0),IF(E460&gt;=DATE(YEAR(SET!$I$11),MONTH(SET!$J$11),DAY(SET!$L$11)),MAX(0,MIN(F460,SET!$L$3)-IF(I460&lt;(G460+H460),0,(I460-(G460+H460)))),0)))))))</f>
        <v>0</v>
      </c>
      <c r="N460" s="105" t="str">
        <f>IF(D460=0,IF(M460&gt;0,IF((E460-C460)&gt;=365,EDATE(E460,6),EDATE(K460,-6)),""),"")</f>
        <v/>
      </c>
      <c r="O460" s="106" t="str">
        <f>IF(D460=0,IF(M460&gt;0,IF((E460-C460)&gt;=365,EDATE(E460,10),EDATE(K460,-2)),""),"")</f>
        <v/>
      </c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  <c r="AL460" s="23"/>
      <c r="AM460" s="23"/>
      <c r="AN460" s="23"/>
      <c r="AO460" s="23"/>
      <c r="AP460" s="23"/>
      <c r="AQ460" s="23"/>
      <c r="AR460" s="23"/>
      <c r="AS460" s="23"/>
      <c r="AT460" s="23"/>
      <c r="AU460" s="23"/>
      <c r="AV460" s="23"/>
      <c r="AW460" s="23"/>
      <c r="AX460" s="23"/>
      <c r="AY460" s="23"/>
      <c r="AZ460" s="23"/>
      <c r="BA460" s="23"/>
      <c r="BB460" s="23"/>
      <c r="BC460" s="23"/>
      <c r="BD460" s="23"/>
      <c r="BE460" s="23"/>
      <c r="BF460" s="23"/>
      <c r="BG460" s="23"/>
      <c r="BH460" s="23"/>
      <c r="BI460" s="23"/>
      <c r="BJ460" s="23"/>
      <c r="BK460" s="23"/>
      <c r="BL460" s="23"/>
      <c r="BM460" s="23"/>
      <c r="BN460" s="23"/>
      <c r="BO460" s="23"/>
      <c r="BP460" s="23"/>
      <c r="BQ460" s="23"/>
      <c r="BR460" s="23"/>
      <c r="BS460" s="23"/>
      <c r="BT460" s="23"/>
      <c r="BU460" s="23"/>
      <c r="BV460" s="23"/>
      <c r="BW460" s="23"/>
    </row>
    <row r="461" spans="1:75" ht="14.25" customHeight="1" x14ac:dyDescent="0.15">
      <c r="A461" s="83"/>
      <c r="B461" s="119"/>
      <c r="C461" s="119"/>
      <c r="D461" s="121"/>
      <c r="E461" s="96"/>
      <c r="F461" s="94"/>
      <c r="G461" s="113"/>
      <c r="H461" s="115"/>
      <c r="I461" s="125"/>
      <c r="J461" s="98"/>
      <c r="K461" s="117"/>
      <c r="L461" s="102"/>
      <c r="M461" s="104"/>
      <c r="N461" s="105"/>
      <c r="O461" s="107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72"/>
      <c r="AP461" s="72"/>
      <c r="AQ461" s="72"/>
      <c r="AR461" s="72"/>
      <c r="AS461" s="72"/>
      <c r="AT461" s="72"/>
      <c r="AU461" s="72"/>
      <c r="AV461" s="72"/>
      <c r="AW461" s="72"/>
      <c r="AX461" s="72"/>
      <c r="AY461" s="72"/>
      <c r="AZ461" s="72"/>
      <c r="BA461" s="72"/>
      <c r="BB461" s="72"/>
      <c r="BC461" s="72"/>
      <c r="BD461" s="72"/>
      <c r="BE461" s="72"/>
      <c r="BF461" s="72"/>
      <c r="BG461" s="72"/>
      <c r="BH461" s="72"/>
      <c r="BI461" s="72"/>
      <c r="BJ461" s="72"/>
      <c r="BK461" s="72"/>
      <c r="BL461" s="72"/>
      <c r="BM461" s="72"/>
      <c r="BN461" s="72"/>
      <c r="BO461" s="72"/>
      <c r="BP461" s="72"/>
      <c r="BQ461" s="72"/>
      <c r="BR461" s="72"/>
      <c r="BS461" s="72"/>
      <c r="BT461" s="72"/>
      <c r="BU461" s="72"/>
      <c r="BV461" s="72"/>
      <c r="BW461" s="72"/>
    </row>
    <row r="462" spans="1:75" ht="14.25" customHeight="1" x14ac:dyDescent="0.15">
      <c r="A462" s="82"/>
      <c r="B462" s="118"/>
      <c r="C462" s="118"/>
      <c r="D462" s="120"/>
      <c r="E462" s="95" t="str">
        <f ca="1">IF(DATEDIF(C462,M$2,"m")&lt;1,"",IF(C462=0,"",IF(EDATE(C462,12)&lt;IF($D462&gt;0,$D462-1,M$2),EDATE(C462,DATEDIF(C462,IF($D462&gt;0,$D462-1,M$2+1),"y")*12),EDATE(C462,DATEDIF(C462,IF($D462&gt;0,$D462-1,M$2+1),"m")))))</f>
        <v/>
      </c>
      <c r="F462" s="93">
        <f ca="1">IF(E462="",0,IF(EDATE(C462,12)&lt;=E462,15+IF((YEAR(E462)-YEAR($C462))&gt;20,10,INT((YEAR(E462)-YEAR($C462)-1)/2)),0))</f>
        <v>0</v>
      </c>
      <c r="G462" s="112">
        <f ca="1">IF(E462="",0,IF(E462&gt;=EDATE(C462,12),IF(E462&lt;EDATE(C462,24),IF(C462&lt;SET!$J$20,0,MIN(DATEDIF(C462,E462,"m"),11)),0),IF(D462&gt;C462,IF(E462&lt;=EDATE(C462,12),MIN(DATEDIF(C462,D462+1,"m"),11),0),MIN(DATEDIF(C462,E462,"m"),11))))</f>
        <v>0</v>
      </c>
      <c r="H462" s="114"/>
      <c r="I462" s="124">
        <f>COUNTIF(P462:BW462,SET!$C$15)*SET!$C$16+COUNTIF(P462:BW462,SET!$D$15)*SET!$D$16+COUNTIF(P462:BW462,SET!$E$15)*SET!$E$16+COUNTIF(P462:BW462,SET!$F$15)*SET!$F$16+COUNTIF(P462:BW462,SET!$G$15)*SET!$G$16+COUNTIF(P462:BW462,SET!$H$15)*SET!$H$16+COUNTIF(P462:BW462,SET!$I$15)*SET!$I$16+COUNTIF(P462:BW462,SET!#REF!)*SET!$H$16+COUNTIF(P462:BW462,SET!$L$15)*SET!$L$16</f>
        <v>0</v>
      </c>
      <c r="J462" s="97">
        <f ca="1">F462+G462+H462-I462</f>
        <v>0</v>
      </c>
      <c r="K462" s="116" t="str">
        <f ca="1">IF(E462="","",IF(AND(D462&gt;C462,EDATE(IF(EDATE(C462,12)&lt;D462,C462,E462),12)&gt;D462),"퇴직정산",IF((E462-C462)&gt;=365,EDATE(E462,12),EDATE(C462,24))))</f>
        <v/>
      </c>
      <c r="L462" s="101">
        <f ca="1">IF(K462="퇴직정산",J462,IF((M$2-C462)&lt;365,"미확정",IF(M462="유예","유예",J462-M462)))</f>
        <v>0</v>
      </c>
      <c r="M462" s="103">
        <f>IF(C462=0,0,IF(K462="퇴직정산",0,IF(J462&lt;=0,0,IF(EDATE(C462,3)&gt;M$2,"유예",IF(SET!$J$3="없음",0,IF(SET!$J$3="전부",IF(E462&gt;=DATE(YEAR(SET!$I$11),MONTH(SET!$J$11),DAY(SET!$L$11)),MAX(0,F462-IF(I462&lt;(G462+H462),0,(I462-(G462+H462)))),0),IF(E462&gt;=DATE(YEAR(SET!$I$11),MONTH(SET!$J$11),DAY(SET!$L$11)),MAX(0,MIN(F462,SET!$L$3)-IF(I462&lt;(G462+H462),0,(I462-(G462+H462)))),0)))))))</f>
        <v>0</v>
      </c>
      <c r="N462" s="105" t="str">
        <f>IF(D462=0,IF(M462&gt;0,IF((E462-C462)&gt;=365,EDATE(E462,6),EDATE(K462,-6)),""),"")</f>
        <v/>
      </c>
      <c r="O462" s="106" t="str">
        <f>IF(D462=0,IF(M462&gt;0,IF((E462-C462)&gt;=365,EDATE(E462,10),EDATE(K462,-2)),""),"")</f>
        <v/>
      </c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  <c r="AL462" s="23"/>
      <c r="AM462" s="23"/>
      <c r="AN462" s="23"/>
      <c r="AO462" s="23"/>
      <c r="AP462" s="23"/>
      <c r="AQ462" s="23"/>
      <c r="AR462" s="23"/>
      <c r="AS462" s="23"/>
      <c r="AT462" s="23"/>
      <c r="AU462" s="23"/>
      <c r="AV462" s="23"/>
      <c r="AW462" s="23"/>
      <c r="AX462" s="23"/>
      <c r="AY462" s="23"/>
      <c r="AZ462" s="23"/>
      <c r="BA462" s="23"/>
      <c r="BB462" s="23"/>
      <c r="BC462" s="23"/>
      <c r="BD462" s="23"/>
      <c r="BE462" s="23"/>
      <c r="BF462" s="23"/>
      <c r="BG462" s="23"/>
      <c r="BH462" s="23"/>
      <c r="BI462" s="23"/>
      <c r="BJ462" s="23"/>
      <c r="BK462" s="23"/>
      <c r="BL462" s="23"/>
      <c r="BM462" s="23"/>
      <c r="BN462" s="23"/>
      <c r="BO462" s="23"/>
      <c r="BP462" s="23"/>
      <c r="BQ462" s="23"/>
      <c r="BR462" s="23"/>
      <c r="BS462" s="23"/>
      <c r="BT462" s="23"/>
      <c r="BU462" s="23"/>
      <c r="BV462" s="23"/>
      <c r="BW462" s="23"/>
    </row>
    <row r="463" spans="1:75" ht="14.25" customHeight="1" x14ac:dyDescent="0.15">
      <c r="A463" s="83"/>
      <c r="B463" s="119"/>
      <c r="C463" s="119"/>
      <c r="D463" s="121"/>
      <c r="E463" s="96"/>
      <c r="F463" s="94"/>
      <c r="G463" s="113"/>
      <c r="H463" s="115"/>
      <c r="I463" s="125"/>
      <c r="J463" s="98"/>
      <c r="K463" s="117"/>
      <c r="L463" s="102"/>
      <c r="M463" s="104"/>
      <c r="N463" s="105"/>
      <c r="O463" s="107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72"/>
      <c r="AP463" s="72"/>
      <c r="AQ463" s="72"/>
      <c r="AR463" s="72"/>
      <c r="AS463" s="72"/>
      <c r="AT463" s="72"/>
      <c r="AU463" s="72"/>
      <c r="AV463" s="72"/>
      <c r="AW463" s="72"/>
      <c r="AX463" s="72"/>
      <c r="AY463" s="72"/>
      <c r="AZ463" s="72"/>
      <c r="BA463" s="72"/>
      <c r="BB463" s="72"/>
      <c r="BC463" s="72"/>
      <c r="BD463" s="72"/>
      <c r="BE463" s="72"/>
      <c r="BF463" s="72"/>
      <c r="BG463" s="72"/>
      <c r="BH463" s="72"/>
      <c r="BI463" s="72"/>
      <c r="BJ463" s="72"/>
      <c r="BK463" s="72"/>
      <c r="BL463" s="72"/>
      <c r="BM463" s="72"/>
      <c r="BN463" s="72"/>
      <c r="BO463" s="72"/>
      <c r="BP463" s="72"/>
      <c r="BQ463" s="72"/>
      <c r="BR463" s="72"/>
      <c r="BS463" s="72"/>
      <c r="BT463" s="72"/>
      <c r="BU463" s="72"/>
      <c r="BV463" s="72"/>
      <c r="BW463" s="72"/>
    </row>
    <row r="464" spans="1:75" ht="14.25" customHeight="1" x14ac:dyDescent="0.15">
      <c r="A464" s="82"/>
      <c r="B464" s="118"/>
      <c r="C464" s="118"/>
      <c r="D464" s="120"/>
      <c r="E464" s="95" t="str">
        <f ca="1">IF(DATEDIF(C464,M$2,"m")&lt;1,"",IF(C464=0,"",IF(EDATE(C464,12)&lt;IF($D464&gt;0,$D464-1,M$2),EDATE(C464,DATEDIF(C464,IF($D464&gt;0,$D464-1,M$2+1),"y")*12),EDATE(C464,DATEDIF(C464,IF($D464&gt;0,$D464-1,M$2+1),"m")))))</f>
        <v/>
      </c>
      <c r="F464" s="93">
        <f ca="1">IF(E464="",0,IF(EDATE(C464,12)&lt;=E464,15+IF((YEAR(E464)-YEAR($C464))&gt;20,10,INT((YEAR(E464)-YEAR($C464)-1)/2)),0))</f>
        <v>0</v>
      </c>
      <c r="G464" s="112">
        <f ca="1">IF(E464="",0,IF(E464&gt;=EDATE(C464,12),IF(E464&lt;EDATE(C464,24),IF(C464&lt;SET!$J$20,0,MIN(DATEDIF(C464,E464,"m"),11)),0),IF(D464&gt;C464,IF(E464&lt;=EDATE(C464,12),MIN(DATEDIF(C464,D464+1,"m"),11),0),MIN(DATEDIF(C464,E464,"m"),11))))</f>
        <v>0</v>
      </c>
      <c r="H464" s="114"/>
      <c r="I464" s="124">
        <f>COUNTIF(P464:BW464,SET!$C$15)*SET!$C$16+COUNTIF(P464:BW464,SET!$D$15)*SET!$D$16+COUNTIF(P464:BW464,SET!$E$15)*SET!$E$16+COUNTIF(P464:BW464,SET!$F$15)*SET!$F$16+COUNTIF(P464:BW464,SET!$G$15)*SET!$G$16+COUNTIF(P464:BW464,SET!$H$15)*SET!$H$16+COUNTIF(P464:BW464,SET!$I$15)*SET!$I$16+COUNTIF(P464:BW464,SET!#REF!)*SET!$H$16+COUNTIF(P464:BW464,SET!$L$15)*SET!$L$16</f>
        <v>0</v>
      </c>
      <c r="J464" s="97">
        <f ca="1">F464+G464+H464-I464</f>
        <v>0</v>
      </c>
      <c r="K464" s="116" t="str">
        <f ca="1">IF(E464="","",IF(AND(D464&gt;C464,EDATE(IF(EDATE(C464,12)&lt;D464,C464,E464),12)&gt;D464),"퇴직정산",IF((E464-C464)&gt;=365,EDATE(E464,12),EDATE(C464,24))))</f>
        <v/>
      </c>
      <c r="L464" s="101">
        <f ca="1">IF(K464="퇴직정산",J464,IF((M$2-C464)&lt;365,"미확정",IF(M464="유예","유예",J464-M464)))</f>
        <v>0</v>
      </c>
      <c r="M464" s="103">
        <f>IF(C464=0,0,IF(K464="퇴직정산",0,IF(J464&lt;=0,0,IF(EDATE(C464,3)&gt;M$2,"유예",IF(SET!$J$3="없음",0,IF(SET!$J$3="전부",IF(E464&gt;=DATE(YEAR(SET!$I$11),MONTH(SET!$J$11),DAY(SET!$L$11)),MAX(0,F464-IF(I464&lt;(G464+H464),0,(I464-(G464+H464)))),0),IF(E464&gt;=DATE(YEAR(SET!$I$11),MONTH(SET!$J$11),DAY(SET!$L$11)),MAX(0,MIN(F464,SET!$L$3)-IF(I464&lt;(G464+H464),0,(I464-(G464+H464)))),0)))))))</f>
        <v>0</v>
      </c>
      <c r="N464" s="105" t="str">
        <f>IF(D464=0,IF(M464&gt;0,IF((E464-C464)&gt;=365,EDATE(E464,6),EDATE(K464,-6)),""),"")</f>
        <v/>
      </c>
      <c r="O464" s="106" t="str">
        <f>IF(D464=0,IF(M464&gt;0,IF((E464-C464)&gt;=365,EDATE(E464,10),EDATE(K464,-2)),""),"")</f>
        <v/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/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/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/>
      <c r="BP464" s="23"/>
      <c r="BQ464" s="23"/>
      <c r="BR464" s="23"/>
      <c r="BS464" s="23"/>
      <c r="BT464" s="23"/>
      <c r="BU464" s="23"/>
      <c r="BV464" s="23"/>
      <c r="BW464" s="23"/>
    </row>
    <row r="465" spans="1:75" ht="14.25" customHeight="1" x14ac:dyDescent="0.15">
      <c r="A465" s="83"/>
      <c r="B465" s="119"/>
      <c r="C465" s="119"/>
      <c r="D465" s="121"/>
      <c r="E465" s="96"/>
      <c r="F465" s="94"/>
      <c r="G465" s="113"/>
      <c r="H465" s="115"/>
      <c r="I465" s="125"/>
      <c r="J465" s="98"/>
      <c r="K465" s="117"/>
      <c r="L465" s="102"/>
      <c r="M465" s="104"/>
      <c r="N465" s="105"/>
      <c r="O465" s="107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72"/>
      <c r="AP465" s="72"/>
      <c r="AQ465" s="72"/>
      <c r="AR465" s="72"/>
      <c r="AS465" s="72"/>
      <c r="AT465" s="72"/>
      <c r="AU465" s="72"/>
      <c r="AV465" s="72"/>
      <c r="AW465" s="72"/>
      <c r="AX465" s="72"/>
      <c r="AY465" s="72"/>
      <c r="AZ465" s="72"/>
      <c r="BA465" s="72"/>
      <c r="BB465" s="72"/>
      <c r="BC465" s="72"/>
      <c r="BD465" s="72"/>
      <c r="BE465" s="72"/>
      <c r="BF465" s="72"/>
      <c r="BG465" s="72"/>
      <c r="BH465" s="72"/>
      <c r="BI465" s="72"/>
      <c r="BJ465" s="72"/>
      <c r="BK465" s="72"/>
      <c r="BL465" s="72"/>
      <c r="BM465" s="72"/>
      <c r="BN465" s="72"/>
      <c r="BO465" s="72"/>
      <c r="BP465" s="72"/>
      <c r="BQ465" s="72"/>
      <c r="BR465" s="72"/>
      <c r="BS465" s="72"/>
      <c r="BT465" s="72"/>
      <c r="BU465" s="72"/>
      <c r="BV465" s="72"/>
      <c r="BW465" s="72"/>
    </row>
    <row r="466" spans="1:75" ht="14.25" customHeight="1" x14ac:dyDescent="0.15">
      <c r="A466" s="82"/>
      <c r="B466" s="118"/>
      <c r="C466" s="118"/>
      <c r="D466" s="120"/>
      <c r="E466" s="95" t="str">
        <f ca="1">IF(DATEDIF(C466,M$2,"m")&lt;1,"",IF(C466=0,"",IF(EDATE(C466,12)&lt;IF($D466&gt;0,$D466-1,M$2),EDATE(C466,DATEDIF(C466,IF($D466&gt;0,$D466-1,M$2+1),"y")*12),EDATE(C466,DATEDIF(C466,IF($D466&gt;0,$D466-1,M$2+1),"m")))))</f>
        <v/>
      </c>
      <c r="F466" s="93">
        <f ca="1">IF(E466="",0,IF(EDATE(C466,12)&lt;=E466,15+IF((YEAR(E466)-YEAR($C466))&gt;20,10,INT((YEAR(E466)-YEAR($C466)-1)/2)),0))</f>
        <v>0</v>
      </c>
      <c r="G466" s="112">
        <f ca="1">IF(E466="",0,IF(E466&gt;=EDATE(C466,12),IF(E466&lt;EDATE(C466,24),IF(C466&lt;SET!$J$20,0,MIN(DATEDIF(C466,E466,"m"),11)),0),IF(D466&gt;C466,IF(E466&lt;=EDATE(C466,12),MIN(DATEDIF(C466,D466+1,"m"),11),0),MIN(DATEDIF(C466,E466,"m"),11))))</f>
        <v>0</v>
      </c>
      <c r="H466" s="114"/>
      <c r="I466" s="124">
        <f>COUNTIF(P466:BW466,SET!$C$15)*SET!$C$16+COUNTIF(P466:BW466,SET!$D$15)*SET!$D$16+COUNTIF(P466:BW466,SET!$E$15)*SET!$E$16+COUNTIF(P466:BW466,SET!$F$15)*SET!$F$16+COUNTIF(P466:BW466,SET!$G$15)*SET!$G$16+COUNTIF(P466:BW466,SET!$H$15)*SET!$H$16+COUNTIF(P466:BW466,SET!$I$15)*SET!$I$16+COUNTIF(P466:BW466,SET!#REF!)*SET!$H$16+COUNTIF(P466:BW466,SET!$L$15)*SET!$L$16</f>
        <v>0</v>
      </c>
      <c r="J466" s="97">
        <f ca="1">F466+G466+H466-I466</f>
        <v>0</v>
      </c>
      <c r="K466" s="116" t="str">
        <f ca="1">IF(E466="","",IF(AND(D466&gt;C466,EDATE(IF(EDATE(C466,12)&lt;D466,C466,E466),12)&gt;D466),"퇴직정산",IF((E466-C466)&gt;=365,EDATE(E466,12),EDATE(C466,24))))</f>
        <v/>
      </c>
      <c r="L466" s="101">
        <f ca="1">IF(K466="퇴직정산",J466,IF((M$2-C466)&lt;365,"미확정",IF(M466="유예","유예",J466-M466)))</f>
        <v>0</v>
      </c>
      <c r="M466" s="103">
        <f>IF(C466=0,0,IF(K466="퇴직정산",0,IF(J466&lt;=0,0,IF(EDATE(C466,3)&gt;M$2,"유예",IF(SET!$J$3="없음",0,IF(SET!$J$3="전부",IF(E466&gt;=DATE(YEAR(SET!$I$11),MONTH(SET!$J$11),DAY(SET!$L$11)),MAX(0,F466-IF(I466&lt;(G466+H466),0,(I466-(G466+H466)))),0),IF(E466&gt;=DATE(YEAR(SET!$I$11),MONTH(SET!$J$11),DAY(SET!$L$11)),MAX(0,MIN(F466,SET!$L$3)-IF(I466&lt;(G466+H466),0,(I466-(G466+H466)))),0)))))))</f>
        <v>0</v>
      </c>
      <c r="N466" s="105" t="str">
        <f>IF(D466=0,IF(M466&gt;0,IF((E466-C466)&gt;=365,EDATE(E466,6),EDATE(K466,-6)),""),"")</f>
        <v/>
      </c>
      <c r="O466" s="106" t="str">
        <f>IF(D466=0,IF(M466&gt;0,IF((E466-C466)&gt;=365,EDATE(E466,10),EDATE(K466,-2)),""),"")</f>
        <v/>
      </c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  <c r="AL466" s="23"/>
      <c r="AM466" s="23"/>
      <c r="AN466" s="23"/>
      <c r="AO466" s="23"/>
      <c r="AP466" s="23"/>
      <c r="AQ466" s="23"/>
      <c r="AR466" s="23"/>
      <c r="AS466" s="23"/>
      <c r="AT466" s="23"/>
      <c r="AU466" s="23"/>
      <c r="AV466" s="23"/>
      <c r="AW466" s="23"/>
      <c r="AX466" s="23"/>
      <c r="AY466" s="23"/>
      <c r="AZ466" s="23"/>
      <c r="BA466" s="23"/>
      <c r="BB466" s="23"/>
      <c r="BC466" s="23"/>
      <c r="BD466" s="23"/>
      <c r="BE466" s="23"/>
      <c r="BF466" s="23"/>
      <c r="BG466" s="23"/>
      <c r="BH466" s="23"/>
      <c r="BI466" s="23"/>
      <c r="BJ466" s="23"/>
      <c r="BK466" s="23"/>
      <c r="BL466" s="23"/>
      <c r="BM466" s="23"/>
      <c r="BN466" s="23"/>
      <c r="BO466" s="23"/>
      <c r="BP466" s="23"/>
      <c r="BQ466" s="23"/>
      <c r="BR466" s="23"/>
      <c r="BS466" s="23"/>
      <c r="BT466" s="23"/>
      <c r="BU466" s="23"/>
      <c r="BV466" s="23"/>
      <c r="BW466" s="23"/>
    </row>
    <row r="467" spans="1:75" ht="14.25" customHeight="1" x14ac:dyDescent="0.15">
      <c r="A467" s="83"/>
      <c r="B467" s="119"/>
      <c r="C467" s="119"/>
      <c r="D467" s="121"/>
      <c r="E467" s="96"/>
      <c r="F467" s="94"/>
      <c r="G467" s="113"/>
      <c r="H467" s="115"/>
      <c r="I467" s="125"/>
      <c r="J467" s="98"/>
      <c r="K467" s="117"/>
      <c r="L467" s="102"/>
      <c r="M467" s="104"/>
      <c r="N467" s="105"/>
      <c r="O467" s="107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  <c r="AA467" s="72"/>
      <c r="AB467" s="72"/>
      <c r="AC467" s="72"/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72"/>
      <c r="AP467" s="72"/>
      <c r="AQ467" s="72"/>
      <c r="AR467" s="72"/>
      <c r="AS467" s="72"/>
      <c r="AT467" s="72"/>
      <c r="AU467" s="72"/>
      <c r="AV467" s="72"/>
      <c r="AW467" s="72"/>
      <c r="AX467" s="72"/>
      <c r="AY467" s="72"/>
      <c r="AZ467" s="72"/>
      <c r="BA467" s="72"/>
      <c r="BB467" s="72"/>
      <c r="BC467" s="72"/>
      <c r="BD467" s="72"/>
      <c r="BE467" s="72"/>
      <c r="BF467" s="72"/>
      <c r="BG467" s="72"/>
      <c r="BH467" s="72"/>
      <c r="BI467" s="72"/>
      <c r="BJ467" s="72"/>
      <c r="BK467" s="72"/>
      <c r="BL467" s="72"/>
      <c r="BM467" s="72"/>
      <c r="BN467" s="72"/>
      <c r="BO467" s="72"/>
      <c r="BP467" s="72"/>
      <c r="BQ467" s="72"/>
      <c r="BR467" s="72"/>
      <c r="BS467" s="72"/>
      <c r="BT467" s="72"/>
      <c r="BU467" s="72"/>
      <c r="BV467" s="72"/>
      <c r="BW467" s="72"/>
    </row>
    <row r="468" spans="1:75" ht="14.25" customHeight="1" x14ac:dyDescent="0.15">
      <c r="A468" s="82"/>
      <c r="B468" s="118"/>
      <c r="C468" s="118"/>
      <c r="D468" s="120"/>
      <c r="E468" s="95" t="str">
        <f ca="1">IF(DATEDIF(C468,M$2,"m")&lt;1,"",IF(C468=0,"",IF(EDATE(C468,12)&lt;IF($D468&gt;0,$D468-1,M$2),EDATE(C468,DATEDIF(C468,IF($D468&gt;0,$D468-1,M$2+1),"y")*12),EDATE(C468,DATEDIF(C468,IF($D468&gt;0,$D468-1,M$2+1),"m")))))</f>
        <v/>
      </c>
      <c r="F468" s="93">
        <f ca="1">IF(E468="",0,IF(EDATE(C468,12)&lt;=E468,15+IF((YEAR(E468)-YEAR($C468))&gt;20,10,INT((YEAR(E468)-YEAR($C468)-1)/2)),0))</f>
        <v>0</v>
      </c>
      <c r="G468" s="112">
        <f ca="1">IF(E468="",0,IF(E468&gt;=EDATE(C468,12),IF(E468&lt;EDATE(C468,24),IF(C468&lt;SET!$J$20,0,MIN(DATEDIF(C468,E468,"m"),11)),0),IF(D468&gt;C468,IF(E468&lt;=EDATE(C468,12),MIN(DATEDIF(C468,D468+1,"m"),11),0),MIN(DATEDIF(C468,E468,"m"),11))))</f>
        <v>0</v>
      </c>
      <c r="H468" s="114"/>
      <c r="I468" s="124">
        <f>COUNTIF(P468:BW468,SET!$C$15)*SET!$C$16+COUNTIF(P468:BW468,SET!$D$15)*SET!$D$16+COUNTIF(P468:BW468,SET!$E$15)*SET!$E$16+COUNTIF(P468:BW468,SET!$F$15)*SET!$F$16+COUNTIF(P468:BW468,SET!$G$15)*SET!$G$16+COUNTIF(P468:BW468,SET!$H$15)*SET!$H$16+COUNTIF(P468:BW468,SET!$I$15)*SET!$I$16+COUNTIF(P468:BW468,SET!#REF!)*SET!$H$16+COUNTIF(P468:BW468,SET!$L$15)*SET!$L$16</f>
        <v>0</v>
      </c>
      <c r="J468" s="97">
        <f ca="1">F468+G468+H468-I468</f>
        <v>0</v>
      </c>
      <c r="K468" s="116" t="str">
        <f ca="1">IF(E468="","",IF(AND(D468&gt;C468,EDATE(IF(EDATE(C468,12)&lt;D468,C468,E468),12)&gt;D468),"퇴직정산",IF((E468-C468)&gt;=365,EDATE(E468,12),EDATE(C468,24))))</f>
        <v/>
      </c>
      <c r="L468" s="101">
        <f ca="1">IF(K468="퇴직정산",J468,IF((M$2-C468)&lt;365,"미확정",IF(M468="유예","유예",J468-M468)))</f>
        <v>0</v>
      </c>
      <c r="M468" s="103">
        <f>IF(C468=0,0,IF(K468="퇴직정산",0,IF(J468&lt;=0,0,IF(EDATE(C468,3)&gt;M$2,"유예",IF(SET!$J$3="없음",0,IF(SET!$J$3="전부",IF(E468&gt;=DATE(YEAR(SET!$I$11),MONTH(SET!$J$11),DAY(SET!$L$11)),MAX(0,F468-IF(I468&lt;(G468+H468),0,(I468-(G468+H468)))),0),IF(E468&gt;=DATE(YEAR(SET!$I$11),MONTH(SET!$J$11),DAY(SET!$L$11)),MAX(0,MIN(F468,SET!$L$3)-IF(I468&lt;(G468+H468),0,(I468-(G468+H468)))),0)))))))</f>
        <v>0</v>
      </c>
      <c r="N468" s="105" t="str">
        <f>IF(D468=0,IF(M468&gt;0,IF((E468-C468)&gt;=365,EDATE(E468,6),EDATE(K468,-6)),""),"")</f>
        <v/>
      </c>
      <c r="O468" s="106" t="str">
        <f>IF(D468=0,IF(M468&gt;0,IF((E468-C468)&gt;=365,EDATE(E468,10),EDATE(K468,-2)),""),"")</f>
        <v/>
      </c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  <c r="AL468" s="23"/>
      <c r="AM468" s="23"/>
      <c r="AN468" s="23"/>
      <c r="AO468" s="23"/>
      <c r="AP468" s="23"/>
      <c r="AQ468" s="23"/>
      <c r="AR468" s="23"/>
      <c r="AS468" s="23"/>
      <c r="AT468" s="23"/>
      <c r="AU468" s="23"/>
      <c r="AV468" s="23"/>
      <c r="AW468" s="23"/>
      <c r="AX468" s="23"/>
      <c r="AY468" s="23"/>
      <c r="AZ468" s="23"/>
      <c r="BA468" s="23"/>
      <c r="BB468" s="23"/>
      <c r="BC468" s="23"/>
      <c r="BD468" s="23"/>
      <c r="BE468" s="23"/>
      <c r="BF468" s="23"/>
      <c r="BG468" s="23"/>
      <c r="BH468" s="23"/>
      <c r="BI468" s="23"/>
      <c r="BJ468" s="23"/>
      <c r="BK468" s="23"/>
      <c r="BL468" s="23"/>
      <c r="BM468" s="23"/>
      <c r="BN468" s="23"/>
      <c r="BO468" s="23"/>
      <c r="BP468" s="23"/>
      <c r="BQ468" s="23"/>
      <c r="BR468" s="23"/>
      <c r="BS468" s="23"/>
      <c r="BT468" s="23"/>
      <c r="BU468" s="23"/>
      <c r="BV468" s="23"/>
      <c r="BW468" s="23"/>
    </row>
    <row r="469" spans="1:75" ht="14.25" customHeight="1" x14ac:dyDescent="0.15">
      <c r="A469" s="83"/>
      <c r="B469" s="119"/>
      <c r="C469" s="119"/>
      <c r="D469" s="121"/>
      <c r="E469" s="96"/>
      <c r="F469" s="94"/>
      <c r="G469" s="113"/>
      <c r="H469" s="115"/>
      <c r="I469" s="125"/>
      <c r="J469" s="98"/>
      <c r="K469" s="117"/>
      <c r="L469" s="102"/>
      <c r="M469" s="104"/>
      <c r="N469" s="105"/>
      <c r="O469" s="107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72"/>
      <c r="AP469" s="72"/>
      <c r="AQ469" s="72"/>
      <c r="AR469" s="72"/>
      <c r="AS469" s="72"/>
      <c r="AT469" s="72"/>
      <c r="AU469" s="72"/>
      <c r="AV469" s="72"/>
      <c r="AW469" s="72"/>
      <c r="AX469" s="72"/>
      <c r="AY469" s="72"/>
      <c r="AZ469" s="72"/>
      <c r="BA469" s="72"/>
      <c r="BB469" s="72"/>
      <c r="BC469" s="72"/>
      <c r="BD469" s="72"/>
      <c r="BE469" s="72"/>
      <c r="BF469" s="72"/>
      <c r="BG469" s="72"/>
      <c r="BH469" s="72"/>
      <c r="BI469" s="72"/>
      <c r="BJ469" s="72"/>
      <c r="BK469" s="72"/>
      <c r="BL469" s="72"/>
      <c r="BM469" s="72"/>
      <c r="BN469" s="72"/>
      <c r="BO469" s="72"/>
      <c r="BP469" s="72"/>
      <c r="BQ469" s="72"/>
      <c r="BR469" s="72"/>
      <c r="BS469" s="72"/>
      <c r="BT469" s="72"/>
      <c r="BU469" s="72"/>
      <c r="BV469" s="72"/>
      <c r="BW469" s="72"/>
    </row>
    <row r="470" spans="1:75" ht="14.25" customHeight="1" x14ac:dyDescent="0.15">
      <c r="A470" s="82"/>
      <c r="B470" s="118"/>
      <c r="C470" s="118"/>
      <c r="D470" s="120"/>
      <c r="E470" s="95" t="str">
        <f ca="1">IF(DATEDIF(C470,M$2,"m")&lt;1,"",IF(C470=0,"",IF(EDATE(C470,12)&lt;IF($D470&gt;0,$D470-1,M$2),EDATE(C470,DATEDIF(C470,IF($D470&gt;0,$D470-1,M$2+1),"y")*12),EDATE(C470,DATEDIF(C470,IF($D470&gt;0,$D470-1,M$2+1),"m")))))</f>
        <v/>
      </c>
      <c r="F470" s="93">
        <f ca="1">IF(E470="",0,IF(EDATE(C470,12)&lt;=E470,15+IF((YEAR(E470)-YEAR($C470))&gt;20,10,INT((YEAR(E470)-YEAR($C470)-1)/2)),0))</f>
        <v>0</v>
      </c>
      <c r="G470" s="112">
        <f ca="1">IF(E470="",0,IF(E470&gt;=EDATE(C470,12),IF(E470&lt;EDATE(C470,24),IF(C470&lt;SET!$J$20,0,MIN(DATEDIF(C470,E470,"m"),11)),0),IF(D470&gt;C470,IF(E470&lt;=EDATE(C470,12),MIN(DATEDIF(C470,D470+1,"m"),11),0),MIN(DATEDIF(C470,E470,"m"),11))))</f>
        <v>0</v>
      </c>
      <c r="H470" s="114"/>
      <c r="I470" s="124">
        <f>COUNTIF(P470:BW470,SET!$C$15)*SET!$C$16+COUNTIF(P470:BW470,SET!$D$15)*SET!$D$16+COUNTIF(P470:BW470,SET!$E$15)*SET!$E$16+COUNTIF(P470:BW470,SET!$F$15)*SET!$F$16+COUNTIF(P470:BW470,SET!$G$15)*SET!$G$16+COUNTIF(P470:BW470,SET!$H$15)*SET!$H$16+COUNTIF(P470:BW470,SET!$I$15)*SET!$I$16+COUNTIF(P470:BW470,SET!#REF!)*SET!$H$16+COUNTIF(P470:BW470,SET!$L$15)*SET!$L$16</f>
        <v>0</v>
      </c>
      <c r="J470" s="97">
        <f ca="1">F470+G470+H470-I470</f>
        <v>0</v>
      </c>
      <c r="K470" s="116" t="str">
        <f ca="1">IF(E470="","",IF(AND(D470&gt;C470,EDATE(IF(EDATE(C470,12)&lt;D470,C470,E470),12)&gt;D470),"퇴직정산",IF((E470-C470)&gt;=365,EDATE(E470,12),EDATE(C470,24))))</f>
        <v/>
      </c>
      <c r="L470" s="101">
        <f ca="1">IF(K470="퇴직정산",J470,IF((M$2-C470)&lt;365,"미확정",IF(M470="유예","유예",J470-M470)))</f>
        <v>0</v>
      </c>
      <c r="M470" s="103">
        <f>IF(C470=0,0,IF(K470="퇴직정산",0,IF(J470&lt;=0,0,IF(EDATE(C470,3)&gt;M$2,"유예",IF(SET!$J$3="없음",0,IF(SET!$J$3="전부",IF(E470&gt;=DATE(YEAR(SET!$I$11),MONTH(SET!$J$11),DAY(SET!$L$11)),MAX(0,F470-IF(I470&lt;(G470+H470),0,(I470-(G470+H470)))),0),IF(E470&gt;=DATE(YEAR(SET!$I$11),MONTH(SET!$J$11),DAY(SET!$L$11)),MAX(0,MIN(F470,SET!$L$3)-IF(I470&lt;(G470+H470),0,(I470-(G470+H470)))),0)))))))</f>
        <v>0</v>
      </c>
      <c r="N470" s="105" t="str">
        <f>IF(D470=0,IF(M470&gt;0,IF((E470-C470)&gt;=365,EDATE(E470,6),EDATE(K470,-6)),""),"")</f>
        <v/>
      </c>
      <c r="O470" s="106" t="str">
        <f>IF(D470=0,IF(M470&gt;0,IF((E470-C470)&gt;=365,EDATE(E470,10),EDATE(K470,-2)),""),"")</f>
        <v/>
      </c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  <c r="AL470" s="23"/>
      <c r="AM470" s="23"/>
      <c r="AN470" s="23"/>
      <c r="AO470" s="23"/>
      <c r="AP470" s="23"/>
      <c r="AQ470" s="23"/>
      <c r="AR470" s="23"/>
      <c r="AS470" s="23"/>
      <c r="AT470" s="23"/>
      <c r="AU470" s="23"/>
      <c r="AV470" s="23"/>
      <c r="AW470" s="23"/>
      <c r="AX470" s="23"/>
      <c r="AY470" s="23"/>
      <c r="AZ470" s="23"/>
      <c r="BA470" s="23"/>
      <c r="BB470" s="23"/>
      <c r="BC470" s="23"/>
      <c r="BD470" s="23"/>
      <c r="BE470" s="23"/>
      <c r="BF470" s="23"/>
      <c r="BG470" s="23"/>
      <c r="BH470" s="23"/>
      <c r="BI470" s="23"/>
      <c r="BJ470" s="23"/>
      <c r="BK470" s="23"/>
      <c r="BL470" s="23"/>
      <c r="BM470" s="23"/>
      <c r="BN470" s="23"/>
      <c r="BO470" s="23"/>
      <c r="BP470" s="23"/>
      <c r="BQ470" s="23"/>
      <c r="BR470" s="23"/>
      <c r="BS470" s="23"/>
      <c r="BT470" s="23"/>
      <c r="BU470" s="23"/>
      <c r="BV470" s="23"/>
      <c r="BW470" s="23"/>
    </row>
    <row r="471" spans="1:75" ht="14.25" customHeight="1" x14ac:dyDescent="0.15">
      <c r="A471" s="83"/>
      <c r="B471" s="119"/>
      <c r="C471" s="119"/>
      <c r="D471" s="121"/>
      <c r="E471" s="96"/>
      <c r="F471" s="94"/>
      <c r="G471" s="113"/>
      <c r="H471" s="115"/>
      <c r="I471" s="125"/>
      <c r="J471" s="98"/>
      <c r="K471" s="117"/>
      <c r="L471" s="102"/>
      <c r="M471" s="104"/>
      <c r="N471" s="105"/>
      <c r="O471" s="107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72"/>
      <c r="AP471" s="72"/>
      <c r="AQ471" s="72"/>
      <c r="AR471" s="72"/>
      <c r="AS471" s="72"/>
      <c r="AT471" s="72"/>
      <c r="AU471" s="72"/>
      <c r="AV471" s="72"/>
      <c r="AW471" s="72"/>
      <c r="AX471" s="72"/>
      <c r="AY471" s="72"/>
      <c r="AZ471" s="72"/>
      <c r="BA471" s="72"/>
      <c r="BB471" s="72"/>
      <c r="BC471" s="72"/>
      <c r="BD471" s="72"/>
      <c r="BE471" s="72"/>
      <c r="BF471" s="72"/>
      <c r="BG471" s="72"/>
      <c r="BH471" s="72"/>
      <c r="BI471" s="72"/>
      <c r="BJ471" s="72"/>
      <c r="BK471" s="72"/>
      <c r="BL471" s="72"/>
      <c r="BM471" s="72"/>
      <c r="BN471" s="72"/>
      <c r="BO471" s="72"/>
      <c r="BP471" s="72"/>
      <c r="BQ471" s="72"/>
      <c r="BR471" s="72"/>
      <c r="BS471" s="72"/>
      <c r="BT471" s="72"/>
      <c r="BU471" s="72"/>
      <c r="BV471" s="72"/>
      <c r="BW471" s="72"/>
    </row>
    <row r="472" spans="1:75" ht="14.25" customHeight="1" x14ac:dyDescent="0.15">
      <c r="A472" s="82"/>
      <c r="B472" s="118"/>
      <c r="C472" s="118"/>
      <c r="D472" s="120"/>
      <c r="E472" s="95" t="str">
        <f ca="1">IF(DATEDIF(C472,M$2,"m")&lt;1,"",IF(C472=0,"",IF(EDATE(C472,12)&lt;IF($D472&gt;0,$D472-1,M$2),EDATE(C472,DATEDIF(C472,IF($D472&gt;0,$D472-1,M$2+1),"y")*12),EDATE(C472,DATEDIF(C472,IF($D472&gt;0,$D472-1,M$2+1),"m")))))</f>
        <v/>
      </c>
      <c r="F472" s="93">
        <f ca="1">IF(E472="",0,IF(EDATE(C472,12)&lt;=E472,15+IF((YEAR(E472)-YEAR($C472))&gt;20,10,INT((YEAR(E472)-YEAR($C472)-1)/2)),0))</f>
        <v>0</v>
      </c>
      <c r="G472" s="112">
        <f ca="1">IF(E472="",0,IF(E472&gt;=EDATE(C472,12),IF(E472&lt;EDATE(C472,24),IF(C472&lt;SET!$J$20,0,MIN(DATEDIF(C472,E472,"m"),11)),0),IF(D472&gt;C472,IF(E472&lt;=EDATE(C472,12),MIN(DATEDIF(C472,D472+1,"m"),11),0),MIN(DATEDIF(C472,E472,"m"),11))))</f>
        <v>0</v>
      </c>
      <c r="H472" s="114"/>
      <c r="I472" s="124">
        <f>COUNTIF(P472:BW472,SET!$C$15)*SET!$C$16+COUNTIF(P472:BW472,SET!$D$15)*SET!$D$16+COUNTIF(P472:BW472,SET!$E$15)*SET!$E$16+COUNTIF(P472:BW472,SET!$F$15)*SET!$F$16+COUNTIF(P472:BW472,SET!$G$15)*SET!$G$16+COUNTIF(P472:BW472,SET!$H$15)*SET!$H$16+COUNTIF(P472:BW472,SET!$I$15)*SET!$I$16+COUNTIF(P472:BW472,SET!#REF!)*SET!$H$16+COUNTIF(P472:BW472,SET!$L$15)*SET!$L$16</f>
        <v>0</v>
      </c>
      <c r="J472" s="97">
        <f ca="1">F472+G472+H472-I472</f>
        <v>0</v>
      </c>
      <c r="K472" s="116" t="str">
        <f ca="1">IF(E472="","",IF(AND(D472&gt;C472,EDATE(IF(EDATE(C472,12)&lt;D472,C472,E472),12)&gt;D472),"퇴직정산",IF((E472-C472)&gt;=365,EDATE(E472,12),EDATE(C472,24))))</f>
        <v/>
      </c>
      <c r="L472" s="101">
        <f ca="1">IF(K472="퇴직정산",J472,IF((M$2-C472)&lt;365,"미확정",IF(M472="유예","유예",J472-M472)))</f>
        <v>0</v>
      </c>
      <c r="M472" s="103">
        <f>IF(C472=0,0,IF(K472="퇴직정산",0,IF(J472&lt;=0,0,IF(EDATE(C472,3)&gt;M$2,"유예",IF(SET!$J$3="없음",0,IF(SET!$J$3="전부",IF(E472&gt;=DATE(YEAR(SET!$I$11),MONTH(SET!$J$11),DAY(SET!$L$11)),MAX(0,F472-IF(I472&lt;(G472+H472),0,(I472-(G472+H472)))),0),IF(E472&gt;=DATE(YEAR(SET!$I$11),MONTH(SET!$J$11),DAY(SET!$L$11)),MAX(0,MIN(F472,SET!$L$3)-IF(I472&lt;(G472+H472),0,(I472-(G472+H472)))),0)))))))</f>
        <v>0</v>
      </c>
      <c r="N472" s="105" t="str">
        <f>IF(D472=0,IF(M472&gt;0,IF((E472-C472)&gt;=365,EDATE(E472,6),EDATE(K472,-6)),""),"")</f>
        <v/>
      </c>
      <c r="O472" s="106" t="str">
        <f>IF(D472=0,IF(M472&gt;0,IF((E472-C472)&gt;=365,EDATE(E472,10),EDATE(K472,-2)),""),"")</f>
        <v/>
      </c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  <c r="AL472" s="23"/>
      <c r="AM472" s="23"/>
      <c r="AN472" s="23"/>
      <c r="AO472" s="23"/>
      <c r="AP472" s="23"/>
      <c r="AQ472" s="23"/>
      <c r="AR472" s="23"/>
      <c r="AS472" s="23"/>
      <c r="AT472" s="23"/>
      <c r="AU472" s="23"/>
      <c r="AV472" s="23"/>
      <c r="AW472" s="23"/>
      <c r="AX472" s="23"/>
      <c r="AY472" s="23"/>
      <c r="AZ472" s="23"/>
      <c r="BA472" s="23"/>
      <c r="BB472" s="23"/>
      <c r="BC472" s="23"/>
      <c r="BD472" s="23"/>
      <c r="BE472" s="23"/>
      <c r="BF472" s="23"/>
      <c r="BG472" s="23"/>
      <c r="BH472" s="23"/>
      <c r="BI472" s="23"/>
      <c r="BJ472" s="23"/>
      <c r="BK472" s="23"/>
      <c r="BL472" s="23"/>
      <c r="BM472" s="23"/>
      <c r="BN472" s="23"/>
      <c r="BO472" s="23"/>
      <c r="BP472" s="23"/>
      <c r="BQ472" s="23"/>
      <c r="BR472" s="23"/>
      <c r="BS472" s="23"/>
      <c r="BT472" s="23"/>
      <c r="BU472" s="23"/>
      <c r="BV472" s="23"/>
      <c r="BW472" s="23"/>
    </row>
    <row r="473" spans="1:75" ht="14.25" customHeight="1" x14ac:dyDescent="0.15">
      <c r="A473" s="83"/>
      <c r="B473" s="119"/>
      <c r="C473" s="119"/>
      <c r="D473" s="121"/>
      <c r="E473" s="96"/>
      <c r="F473" s="94"/>
      <c r="G473" s="113"/>
      <c r="H473" s="115"/>
      <c r="I473" s="125"/>
      <c r="J473" s="98"/>
      <c r="K473" s="117"/>
      <c r="L473" s="102"/>
      <c r="M473" s="104"/>
      <c r="N473" s="105"/>
      <c r="O473" s="107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72"/>
      <c r="AP473" s="72"/>
      <c r="AQ473" s="72"/>
      <c r="AR473" s="72"/>
      <c r="AS473" s="72"/>
      <c r="AT473" s="72"/>
      <c r="AU473" s="72"/>
      <c r="AV473" s="72"/>
      <c r="AW473" s="72"/>
      <c r="AX473" s="72"/>
      <c r="AY473" s="72"/>
      <c r="AZ473" s="72"/>
      <c r="BA473" s="72"/>
      <c r="BB473" s="72"/>
      <c r="BC473" s="72"/>
      <c r="BD473" s="72"/>
      <c r="BE473" s="72"/>
      <c r="BF473" s="72"/>
      <c r="BG473" s="72"/>
      <c r="BH473" s="72"/>
      <c r="BI473" s="72"/>
      <c r="BJ473" s="72"/>
      <c r="BK473" s="72"/>
      <c r="BL473" s="72"/>
      <c r="BM473" s="72"/>
      <c r="BN473" s="72"/>
      <c r="BO473" s="72"/>
      <c r="BP473" s="72"/>
      <c r="BQ473" s="72"/>
      <c r="BR473" s="72"/>
      <c r="BS473" s="72"/>
      <c r="BT473" s="72"/>
      <c r="BU473" s="72"/>
      <c r="BV473" s="72"/>
      <c r="BW473" s="72"/>
    </row>
    <row r="474" spans="1:75" ht="14.25" customHeight="1" x14ac:dyDescent="0.15">
      <c r="A474" s="82"/>
      <c r="B474" s="118"/>
      <c r="C474" s="118"/>
      <c r="D474" s="120"/>
      <c r="E474" s="95" t="str">
        <f ca="1">IF(DATEDIF(C474,M$2,"m")&lt;1,"",IF(C474=0,"",IF(EDATE(C474,12)&lt;IF($D474&gt;0,$D474-1,M$2),EDATE(C474,DATEDIF(C474,IF($D474&gt;0,$D474-1,M$2+1),"y")*12),EDATE(C474,DATEDIF(C474,IF($D474&gt;0,$D474-1,M$2+1),"m")))))</f>
        <v/>
      </c>
      <c r="F474" s="93">
        <f ca="1">IF(E474="",0,IF(EDATE(C474,12)&lt;=E474,15+IF((YEAR(E474)-YEAR($C474))&gt;20,10,INT((YEAR(E474)-YEAR($C474)-1)/2)),0))</f>
        <v>0</v>
      </c>
      <c r="G474" s="112">
        <f ca="1">IF(E474="",0,IF(E474&gt;=EDATE(C474,12),IF(E474&lt;EDATE(C474,24),IF(C474&lt;SET!$J$20,0,MIN(DATEDIF(C474,E474,"m"),11)),0),IF(D474&gt;C474,IF(E474&lt;=EDATE(C474,12),MIN(DATEDIF(C474,D474+1,"m"),11),0),MIN(DATEDIF(C474,E474,"m"),11))))</f>
        <v>0</v>
      </c>
      <c r="H474" s="114"/>
      <c r="I474" s="124">
        <f>COUNTIF(P474:BW474,SET!$C$15)*SET!$C$16+COUNTIF(P474:BW474,SET!$D$15)*SET!$D$16+COUNTIF(P474:BW474,SET!$E$15)*SET!$E$16+COUNTIF(P474:BW474,SET!$F$15)*SET!$F$16+COUNTIF(P474:BW474,SET!$G$15)*SET!$G$16+COUNTIF(P474:BW474,SET!$H$15)*SET!$H$16+COUNTIF(P474:BW474,SET!$I$15)*SET!$I$16+COUNTIF(P474:BW474,SET!#REF!)*SET!$H$16+COUNTIF(P474:BW474,SET!$L$15)*SET!$L$16</f>
        <v>0</v>
      </c>
      <c r="J474" s="97">
        <f ca="1">F474+G474+H474-I474</f>
        <v>0</v>
      </c>
      <c r="K474" s="116" t="str">
        <f ca="1">IF(E474="","",IF(AND(D474&gt;C474,EDATE(IF(EDATE(C474,12)&lt;D474,C474,E474),12)&gt;D474),"퇴직정산",IF((E474-C474)&gt;=365,EDATE(E474,12),EDATE(C474,24))))</f>
        <v/>
      </c>
      <c r="L474" s="101">
        <f ca="1">IF(K474="퇴직정산",J474,IF((M$2-C474)&lt;365,"미확정",IF(M474="유예","유예",J474-M474)))</f>
        <v>0</v>
      </c>
      <c r="M474" s="103">
        <f>IF(C474=0,0,IF(K474="퇴직정산",0,IF(J474&lt;=0,0,IF(EDATE(C474,3)&gt;M$2,"유예",IF(SET!$J$3="없음",0,IF(SET!$J$3="전부",IF(E474&gt;=DATE(YEAR(SET!$I$11),MONTH(SET!$J$11),DAY(SET!$L$11)),MAX(0,F474-IF(I474&lt;(G474+H474),0,(I474-(G474+H474)))),0),IF(E474&gt;=DATE(YEAR(SET!$I$11),MONTH(SET!$J$11),DAY(SET!$L$11)),MAX(0,MIN(F474,SET!$L$3)-IF(I474&lt;(G474+H474),0,(I474-(G474+H474)))),0)))))))</f>
        <v>0</v>
      </c>
      <c r="N474" s="105" t="str">
        <f>IF(D474=0,IF(M474&gt;0,IF((E474-C474)&gt;=365,EDATE(E474,6),EDATE(K474,-6)),""),"")</f>
        <v/>
      </c>
      <c r="O474" s="106" t="str">
        <f>IF(D474=0,IF(M474&gt;0,IF((E474-C474)&gt;=365,EDATE(E474,10),EDATE(K474,-2)),""),"")</f>
        <v/>
      </c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  <c r="AL474" s="23"/>
      <c r="AM474" s="23"/>
      <c r="AN474" s="23"/>
      <c r="AO474" s="23"/>
      <c r="AP474" s="23"/>
      <c r="AQ474" s="23"/>
      <c r="AR474" s="23"/>
      <c r="AS474" s="23"/>
      <c r="AT474" s="23"/>
      <c r="AU474" s="23"/>
      <c r="AV474" s="23"/>
      <c r="AW474" s="23"/>
      <c r="AX474" s="23"/>
      <c r="AY474" s="23"/>
      <c r="AZ474" s="23"/>
      <c r="BA474" s="23"/>
      <c r="BB474" s="23"/>
      <c r="BC474" s="23"/>
      <c r="BD474" s="23"/>
      <c r="BE474" s="23"/>
      <c r="BF474" s="23"/>
      <c r="BG474" s="23"/>
      <c r="BH474" s="23"/>
      <c r="BI474" s="23"/>
      <c r="BJ474" s="23"/>
      <c r="BK474" s="23"/>
      <c r="BL474" s="23"/>
      <c r="BM474" s="23"/>
      <c r="BN474" s="23"/>
      <c r="BO474" s="23"/>
      <c r="BP474" s="23"/>
      <c r="BQ474" s="23"/>
      <c r="BR474" s="23"/>
      <c r="BS474" s="23"/>
      <c r="BT474" s="23"/>
      <c r="BU474" s="23"/>
      <c r="BV474" s="23"/>
      <c r="BW474" s="23"/>
    </row>
    <row r="475" spans="1:75" ht="14.25" customHeight="1" x14ac:dyDescent="0.15">
      <c r="A475" s="83"/>
      <c r="B475" s="119"/>
      <c r="C475" s="119"/>
      <c r="D475" s="121"/>
      <c r="E475" s="96"/>
      <c r="F475" s="94"/>
      <c r="G475" s="113"/>
      <c r="H475" s="115"/>
      <c r="I475" s="125"/>
      <c r="J475" s="98"/>
      <c r="K475" s="117"/>
      <c r="L475" s="102"/>
      <c r="M475" s="104"/>
      <c r="N475" s="105"/>
      <c r="O475" s="107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72"/>
      <c r="AP475" s="72"/>
      <c r="AQ475" s="72"/>
      <c r="AR475" s="72"/>
      <c r="AS475" s="72"/>
      <c r="AT475" s="72"/>
      <c r="AU475" s="72"/>
      <c r="AV475" s="72"/>
      <c r="AW475" s="72"/>
      <c r="AX475" s="72"/>
      <c r="AY475" s="72"/>
      <c r="AZ475" s="72"/>
      <c r="BA475" s="72"/>
      <c r="BB475" s="72"/>
      <c r="BC475" s="72"/>
      <c r="BD475" s="72"/>
      <c r="BE475" s="72"/>
      <c r="BF475" s="72"/>
      <c r="BG475" s="72"/>
      <c r="BH475" s="72"/>
      <c r="BI475" s="72"/>
      <c r="BJ475" s="72"/>
      <c r="BK475" s="72"/>
      <c r="BL475" s="72"/>
      <c r="BM475" s="72"/>
      <c r="BN475" s="72"/>
      <c r="BO475" s="72"/>
      <c r="BP475" s="72"/>
      <c r="BQ475" s="72"/>
      <c r="BR475" s="72"/>
      <c r="BS475" s="72"/>
      <c r="BT475" s="72"/>
      <c r="BU475" s="72"/>
      <c r="BV475" s="72"/>
      <c r="BW475" s="72"/>
    </row>
    <row r="476" spans="1:75" ht="14.25" customHeight="1" x14ac:dyDescent="0.15">
      <c r="A476" s="82"/>
      <c r="B476" s="118"/>
      <c r="C476" s="118"/>
      <c r="D476" s="120"/>
      <c r="E476" s="95" t="str">
        <f ca="1">IF(DATEDIF(C476,M$2,"m")&lt;1,"",IF(C476=0,"",IF(EDATE(C476,12)&lt;IF($D476&gt;0,$D476-1,M$2),EDATE(C476,DATEDIF(C476,IF($D476&gt;0,$D476-1,M$2+1),"y")*12),EDATE(C476,DATEDIF(C476,IF($D476&gt;0,$D476-1,M$2+1),"m")))))</f>
        <v/>
      </c>
      <c r="F476" s="93">
        <f ca="1">IF(E476="",0,IF(EDATE(C476,12)&lt;=E476,15+IF((YEAR(E476)-YEAR($C476))&gt;20,10,INT((YEAR(E476)-YEAR($C476)-1)/2)),0))</f>
        <v>0</v>
      </c>
      <c r="G476" s="112">
        <f ca="1">IF(E476="",0,IF(E476&gt;=EDATE(C476,12),IF(E476&lt;EDATE(C476,24),IF(C476&lt;SET!$J$20,0,MIN(DATEDIF(C476,E476,"m"),11)),0),IF(D476&gt;C476,IF(E476&lt;=EDATE(C476,12),MIN(DATEDIF(C476,D476+1,"m"),11),0),MIN(DATEDIF(C476,E476,"m"),11))))</f>
        <v>0</v>
      </c>
      <c r="H476" s="114"/>
      <c r="I476" s="124">
        <f>COUNTIF(P476:BW476,SET!$C$15)*SET!$C$16+COUNTIF(P476:BW476,SET!$D$15)*SET!$D$16+COUNTIF(P476:BW476,SET!$E$15)*SET!$E$16+COUNTIF(P476:BW476,SET!$F$15)*SET!$F$16+COUNTIF(P476:BW476,SET!$G$15)*SET!$G$16+COUNTIF(P476:BW476,SET!$H$15)*SET!$H$16+COUNTIF(P476:BW476,SET!$I$15)*SET!$I$16+COUNTIF(P476:BW476,SET!#REF!)*SET!$H$16+COUNTIF(P476:BW476,SET!$L$15)*SET!$L$16</f>
        <v>0</v>
      </c>
      <c r="J476" s="97">
        <f ca="1">F476+G476+H476-I476</f>
        <v>0</v>
      </c>
      <c r="K476" s="116" t="str">
        <f ca="1">IF(E476="","",IF(AND(D476&gt;C476,EDATE(IF(EDATE(C476,12)&lt;D476,C476,E476),12)&gt;D476),"퇴직정산",IF((E476-C476)&gt;=365,EDATE(E476,12),EDATE(C476,24))))</f>
        <v/>
      </c>
      <c r="L476" s="101">
        <f ca="1">IF(K476="퇴직정산",J476,IF((M$2-C476)&lt;365,"미확정",IF(M476="유예","유예",J476-M476)))</f>
        <v>0</v>
      </c>
      <c r="M476" s="103">
        <f>IF(C476=0,0,IF(K476="퇴직정산",0,IF(J476&lt;=0,0,IF(EDATE(C476,3)&gt;M$2,"유예",IF(SET!$J$3="없음",0,IF(SET!$J$3="전부",IF(E476&gt;=DATE(YEAR(SET!$I$11),MONTH(SET!$J$11),DAY(SET!$L$11)),MAX(0,F476-IF(I476&lt;(G476+H476),0,(I476-(G476+H476)))),0),IF(E476&gt;=DATE(YEAR(SET!$I$11),MONTH(SET!$J$11),DAY(SET!$L$11)),MAX(0,MIN(F476,SET!$L$3)-IF(I476&lt;(G476+H476),0,(I476-(G476+H476)))),0)))))))</f>
        <v>0</v>
      </c>
      <c r="N476" s="105" t="str">
        <f>IF(D476=0,IF(M476&gt;0,IF((E476-C476)&gt;=365,EDATE(E476,6),EDATE(K476,-6)),""),"")</f>
        <v/>
      </c>
      <c r="O476" s="106" t="str">
        <f>IF(D476=0,IF(M476&gt;0,IF((E476-C476)&gt;=365,EDATE(E476,10),EDATE(K476,-2)),""),"")</f>
        <v/>
      </c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  <c r="AL476" s="23"/>
      <c r="AM476" s="23"/>
      <c r="AN476" s="23"/>
      <c r="AO476" s="23"/>
      <c r="AP476" s="23"/>
      <c r="AQ476" s="23"/>
      <c r="AR476" s="23"/>
      <c r="AS476" s="23"/>
      <c r="AT476" s="23"/>
      <c r="AU476" s="23"/>
      <c r="AV476" s="23"/>
      <c r="AW476" s="23"/>
      <c r="AX476" s="23"/>
      <c r="AY476" s="23"/>
      <c r="AZ476" s="23"/>
      <c r="BA476" s="23"/>
      <c r="BB476" s="23"/>
      <c r="BC476" s="23"/>
      <c r="BD476" s="23"/>
      <c r="BE476" s="23"/>
      <c r="BF476" s="23"/>
      <c r="BG476" s="23"/>
      <c r="BH476" s="23"/>
      <c r="BI476" s="23"/>
      <c r="BJ476" s="23"/>
      <c r="BK476" s="23"/>
      <c r="BL476" s="23"/>
      <c r="BM476" s="23"/>
      <c r="BN476" s="23"/>
      <c r="BO476" s="23"/>
      <c r="BP476" s="23"/>
      <c r="BQ476" s="23"/>
      <c r="BR476" s="23"/>
      <c r="BS476" s="23"/>
      <c r="BT476" s="23"/>
      <c r="BU476" s="23"/>
      <c r="BV476" s="23"/>
      <c r="BW476" s="23"/>
    </row>
    <row r="477" spans="1:75" ht="14.25" customHeight="1" x14ac:dyDescent="0.15">
      <c r="A477" s="83"/>
      <c r="B477" s="119"/>
      <c r="C477" s="119"/>
      <c r="D477" s="121"/>
      <c r="E477" s="96"/>
      <c r="F477" s="94"/>
      <c r="G477" s="113"/>
      <c r="H477" s="115"/>
      <c r="I477" s="125"/>
      <c r="J477" s="98"/>
      <c r="K477" s="117"/>
      <c r="L477" s="102"/>
      <c r="M477" s="104"/>
      <c r="N477" s="105"/>
      <c r="O477" s="107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72"/>
      <c r="AP477" s="72"/>
      <c r="AQ477" s="72"/>
      <c r="AR477" s="72"/>
      <c r="AS477" s="72"/>
      <c r="AT477" s="72"/>
      <c r="AU477" s="72"/>
      <c r="AV477" s="72"/>
      <c r="AW477" s="72"/>
      <c r="AX477" s="72"/>
      <c r="AY477" s="72"/>
      <c r="AZ477" s="72"/>
      <c r="BA477" s="72"/>
      <c r="BB477" s="72"/>
      <c r="BC477" s="72"/>
      <c r="BD477" s="72"/>
      <c r="BE477" s="72"/>
      <c r="BF477" s="72"/>
      <c r="BG477" s="72"/>
      <c r="BH477" s="72"/>
      <c r="BI477" s="72"/>
      <c r="BJ477" s="72"/>
      <c r="BK477" s="72"/>
      <c r="BL477" s="72"/>
      <c r="BM477" s="72"/>
      <c r="BN477" s="72"/>
      <c r="BO477" s="72"/>
      <c r="BP477" s="72"/>
      <c r="BQ477" s="72"/>
      <c r="BR477" s="72"/>
      <c r="BS477" s="72"/>
      <c r="BT477" s="72"/>
      <c r="BU477" s="72"/>
      <c r="BV477" s="72"/>
      <c r="BW477" s="72"/>
    </row>
    <row r="478" spans="1:75" ht="14.25" customHeight="1" x14ac:dyDescent="0.15">
      <c r="A478" s="82"/>
      <c r="B478" s="118"/>
      <c r="C478" s="118"/>
      <c r="D478" s="120"/>
      <c r="E478" s="95" t="str">
        <f ca="1">IF(DATEDIF(C478,M$2,"m")&lt;1,"",IF(C478=0,"",IF(EDATE(C478,12)&lt;IF($D478&gt;0,$D478-1,M$2),EDATE(C478,DATEDIF(C478,IF($D478&gt;0,$D478-1,M$2+1),"y")*12),EDATE(C478,DATEDIF(C478,IF($D478&gt;0,$D478-1,M$2+1),"m")))))</f>
        <v/>
      </c>
      <c r="F478" s="93">
        <f ca="1">IF(E478="",0,IF(EDATE(C478,12)&lt;=E478,15+IF((YEAR(E478)-YEAR($C478))&gt;20,10,INT((YEAR(E478)-YEAR($C478)-1)/2)),0))</f>
        <v>0</v>
      </c>
      <c r="G478" s="112">
        <f ca="1">IF(E478="",0,IF(E478&gt;=EDATE(C478,12),IF(E478&lt;EDATE(C478,24),IF(C478&lt;SET!$J$20,0,MIN(DATEDIF(C478,E478,"m"),11)),0),IF(D478&gt;C478,IF(E478&lt;=EDATE(C478,12),MIN(DATEDIF(C478,D478+1,"m"),11),0),MIN(DATEDIF(C478,E478,"m"),11))))</f>
        <v>0</v>
      </c>
      <c r="H478" s="114"/>
      <c r="I478" s="124">
        <f>COUNTIF(P478:BW478,SET!$C$15)*SET!$C$16+COUNTIF(P478:BW478,SET!$D$15)*SET!$D$16+COUNTIF(P478:BW478,SET!$E$15)*SET!$E$16+COUNTIF(P478:BW478,SET!$F$15)*SET!$F$16+COUNTIF(P478:BW478,SET!$G$15)*SET!$G$16+COUNTIF(P478:BW478,SET!$H$15)*SET!$H$16+COUNTIF(P478:BW478,SET!$I$15)*SET!$I$16+COUNTIF(P478:BW478,SET!#REF!)*SET!$H$16+COUNTIF(P478:BW478,SET!$L$15)*SET!$L$16</f>
        <v>0</v>
      </c>
      <c r="J478" s="97">
        <f ca="1">F478+G478+H478-I478</f>
        <v>0</v>
      </c>
      <c r="K478" s="116" t="str">
        <f ca="1">IF(E478="","",IF(AND(D478&gt;C478,EDATE(IF(EDATE(C478,12)&lt;D478,C478,E478),12)&gt;D478),"퇴직정산",IF((E478-C478)&gt;=365,EDATE(E478,12),EDATE(C478,24))))</f>
        <v/>
      </c>
      <c r="L478" s="101">
        <f ca="1">IF(K478="퇴직정산",J478,IF((M$2-C478)&lt;365,"미확정",IF(M478="유예","유예",J478-M478)))</f>
        <v>0</v>
      </c>
      <c r="M478" s="103">
        <f>IF(C478=0,0,IF(K478="퇴직정산",0,IF(J478&lt;=0,0,IF(EDATE(C478,3)&gt;M$2,"유예",IF(SET!$J$3="없음",0,IF(SET!$J$3="전부",IF(E478&gt;=DATE(YEAR(SET!$I$11),MONTH(SET!$J$11),DAY(SET!$L$11)),MAX(0,F478-IF(I478&lt;(G478+H478),0,(I478-(G478+H478)))),0),IF(E478&gt;=DATE(YEAR(SET!$I$11),MONTH(SET!$J$11),DAY(SET!$L$11)),MAX(0,MIN(F478,SET!$L$3)-IF(I478&lt;(G478+H478),0,(I478-(G478+H478)))),0)))))))</f>
        <v>0</v>
      </c>
      <c r="N478" s="105" t="str">
        <f>IF(D478=0,IF(M478&gt;0,IF((E478-C478)&gt;=365,EDATE(E478,6),EDATE(K478,-6)),""),"")</f>
        <v/>
      </c>
      <c r="O478" s="106" t="str">
        <f>IF(D478=0,IF(M478&gt;0,IF((E478-C478)&gt;=365,EDATE(E478,10),EDATE(K478,-2)),""),"")</f>
        <v/>
      </c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  <c r="AL478" s="23"/>
      <c r="AM478" s="23"/>
      <c r="AN478" s="23"/>
      <c r="AO478" s="23"/>
      <c r="AP478" s="23"/>
      <c r="AQ478" s="23"/>
      <c r="AR478" s="23"/>
      <c r="AS478" s="23"/>
      <c r="AT478" s="23"/>
      <c r="AU478" s="23"/>
      <c r="AV478" s="23"/>
      <c r="AW478" s="23"/>
      <c r="AX478" s="23"/>
      <c r="AY478" s="23"/>
      <c r="AZ478" s="23"/>
      <c r="BA478" s="23"/>
      <c r="BB478" s="23"/>
      <c r="BC478" s="23"/>
      <c r="BD478" s="23"/>
      <c r="BE478" s="23"/>
      <c r="BF478" s="23"/>
      <c r="BG478" s="23"/>
      <c r="BH478" s="23"/>
      <c r="BI478" s="23"/>
      <c r="BJ478" s="23"/>
      <c r="BK478" s="23"/>
      <c r="BL478" s="23"/>
      <c r="BM478" s="23"/>
      <c r="BN478" s="23"/>
      <c r="BO478" s="23"/>
      <c r="BP478" s="23"/>
      <c r="BQ478" s="23"/>
      <c r="BR478" s="23"/>
      <c r="BS478" s="23"/>
      <c r="BT478" s="23"/>
      <c r="BU478" s="23"/>
      <c r="BV478" s="23"/>
      <c r="BW478" s="23"/>
    </row>
    <row r="479" spans="1:75" ht="14.25" customHeight="1" x14ac:dyDescent="0.15">
      <c r="A479" s="83"/>
      <c r="B479" s="119"/>
      <c r="C479" s="119"/>
      <c r="D479" s="121"/>
      <c r="E479" s="96"/>
      <c r="F479" s="94"/>
      <c r="G479" s="113"/>
      <c r="H479" s="115"/>
      <c r="I479" s="125"/>
      <c r="J479" s="98"/>
      <c r="K479" s="117"/>
      <c r="L479" s="102"/>
      <c r="M479" s="104"/>
      <c r="N479" s="105"/>
      <c r="O479" s="107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72"/>
      <c r="AP479" s="72"/>
      <c r="AQ479" s="72"/>
      <c r="AR479" s="72"/>
      <c r="AS479" s="72"/>
      <c r="AT479" s="72"/>
      <c r="AU479" s="72"/>
      <c r="AV479" s="72"/>
      <c r="AW479" s="72"/>
      <c r="AX479" s="72"/>
      <c r="AY479" s="72"/>
      <c r="AZ479" s="72"/>
      <c r="BA479" s="72"/>
      <c r="BB479" s="72"/>
      <c r="BC479" s="72"/>
      <c r="BD479" s="72"/>
      <c r="BE479" s="72"/>
      <c r="BF479" s="72"/>
      <c r="BG479" s="72"/>
      <c r="BH479" s="72"/>
      <c r="BI479" s="72"/>
      <c r="BJ479" s="72"/>
      <c r="BK479" s="72"/>
      <c r="BL479" s="72"/>
      <c r="BM479" s="72"/>
      <c r="BN479" s="72"/>
      <c r="BO479" s="72"/>
      <c r="BP479" s="72"/>
      <c r="BQ479" s="72"/>
      <c r="BR479" s="72"/>
      <c r="BS479" s="72"/>
      <c r="BT479" s="72"/>
      <c r="BU479" s="72"/>
      <c r="BV479" s="72"/>
      <c r="BW479" s="72"/>
    </row>
    <row r="480" spans="1:75" ht="14.25" customHeight="1" x14ac:dyDescent="0.15">
      <c r="A480" s="82"/>
      <c r="B480" s="118"/>
      <c r="C480" s="118"/>
      <c r="D480" s="120"/>
      <c r="E480" s="95" t="str">
        <f ca="1">IF(DATEDIF(C480,M$2,"m")&lt;1,"",IF(C480=0,"",IF(EDATE(C480,12)&lt;IF($D480&gt;0,$D480-1,M$2),EDATE(C480,DATEDIF(C480,IF($D480&gt;0,$D480-1,M$2+1),"y")*12),EDATE(C480,DATEDIF(C480,IF($D480&gt;0,$D480-1,M$2+1),"m")))))</f>
        <v/>
      </c>
      <c r="F480" s="93">
        <f ca="1">IF(E480="",0,IF(EDATE(C480,12)&lt;=E480,15+IF((YEAR(E480)-YEAR($C480))&gt;20,10,INT((YEAR(E480)-YEAR($C480)-1)/2)),0))</f>
        <v>0</v>
      </c>
      <c r="G480" s="112">
        <f ca="1">IF(E480="",0,IF(E480&gt;=EDATE(C480,12),IF(E480&lt;EDATE(C480,24),IF(C480&lt;SET!$J$20,0,MIN(DATEDIF(C480,E480,"m"),11)),0),IF(D480&gt;C480,IF(E480&lt;=EDATE(C480,12),MIN(DATEDIF(C480,D480+1,"m"),11),0),MIN(DATEDIF(C480,E480,"m"),11))))</f>
        <v>0</v>
      </c>
      <c r="H480" s="114"/>
      <c r="I480" s="124">
        <f>COUNTIF(P480:BW480,SET!$C$15)*SET!$C$16+COUNTIF(P480:BW480,SET!$D$15)*SET!$D$16+COUNTIF(P480:BW480,SET!$E$15)*SET!$E$16+COUNTIF(P480:BW480,SET!$F$15)*SET!$F$16+COUNTIF(P480:BW480,SET!$G$15)*SET!$G$16+COUNTIF(P480:BW480,SET!$H$15)*SET!$H$16+COUNTIF(P480:BW480,SET!$I$15)*SET!$I$16+COUNTIF(P480:BW480,SET!#REF!)*SET!$H$16+COUNTIF(P480:BW480,SET!$L$15)*SET!$L$16</f>
        <v>0</v>
      </c>
      <c r="J480" s="97">
        <f ca="1">F480+G480+H480-I480</f>
        <v>0</v>
      </c>
      <c r="K480" s="116" t="str">
        <f ca="1">IF(E480="","",IF(AND(D480&gt;C480,EDATE(IF(EDATE(C480,12)&lt;D480,C480,E480),12)&gt;D480),"퇴직정산",IF((E480-C480)&gt;=365,EDATE(E480,12),EDATE(C480,24))))</f>
        <v/>
      </c>
      <c r="L480" s="101">
        <f ca="1">IF(K480="퇴직정산",J480,IF((M$2-C480)&lt;365,"미확정",IF(M480="유예","유예",J480-M480)))</f>
        <v>0</v>
      </c>
      <c r="M480" s="103">
        <f>IF(C480=0,0,IF(K480="퇴직정산",0,IF(J480&lt;=0,0,IF(EDATE(C480,3)&gt;M$2,"유예",IF(SET!$J$3="없음",0,IF(SET!$J$3="전부",IF(E480&gt;=DATE(YEAR(SET!$I$11),MONTH(SET!$J$11),DAY(SET!$L$11)),MAX(0,F480-IF(I480&lt;(G480+H480),0,(I480-(G480+H480)))),0),IF(E480&gt;=DATE(YEAR(SET!$I$11),MONTH(SET!$J$11),DAY(SET!$L$11)),MAX(0,MIN(F480,SET!$L$3)-IF(I480&lt;(G480+H480),0,(I480-(G480+H480)))),0)))))))</f>
        <v>0</v>
      </c>
      <c r="N480" s="105" t="str">
        <f>IF(D480=0,IF(M480&gt;0,IF((E480-C480)&gt;=365,EDATE(E480,6),EDATE(K480,-6)),""),"")</f>
        <v/>
      </c>
      <c r="O480" s="106" t="str">
        <f>IF(D480=0,IF(M480&gt;0,IF((E480-C480)&gt;=365,EDATE(E480,10),EDATE(K480,-2)),""),"")</f>
        <v/>
      </c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/>
      <c r="AN480" s="23"/>
      <c r="AO480" s="23"/>
      <c r="AP480" s="23"/>
      <c r="AQ480" s="23"/>
      <c r="AR480" s="23"/>
      <c r="AS480" s="23"/>
      <c r="AT480" s="23"/>
      <c r="AU480" s="23"/>
      <c r="AV480" s="23"/>
      <c r="AW480" s="23"/>
      <c r="AX480" s="23"/>
      <c r="AY480" s="23"/>
      <c r="AZ480" s="23"/>
      <c r="BA480" s="23"/>
      <c r="BB480" s="23"/>
      <c r="BC480" s="23"/>
      <c r="BD480" s="23"/>
      <c r="BE480" s="23"/>
      <c r="BF480" s="23"/>
      <c r="BG480" s="23"/>
      <c r="BH480" s="23"/>
      <c r="BI480" s="23"/>
      <c r="BJ480" s="23"/>
      <c r="BK480" s="23"/>
      <c r="BL480" s="23"/>
      <c r="BM480" s="23"/>
      <c r="BN480" s="23"/>
      <c r="BO480" s="23"/>
      <c r="BP480" s="23"/>
      <c r="BQ480" s="23"/>
      <c r="BR480" s="23"/>
      <c r="BS480" s="23"/>
      <c r="BT480" s="23"/>
      <c r="BU480" s="23"/>
      <c r="BV480" s="23"/>
      <c r="BW480" s="23"/>
    </row>
    <row r="481" spans="1:75" ht="14.25" customHeight="1" x14ac:dyDescent="0.15">
      <c r="A481" s="83"/>
      <c r="B481" s="119"/>
      <c r="C481" s="119"/>
      <c r="D481" s="121"/>
      <c r="E481" s="96"/>
      <c r="F481" s="94"/>
      <c r="G481" s="113"/>
      <c r="H481" s="115"/>
      <c r="I481" s="125"/>
      <c r="J481" s="98"/>
      <c r="K481" s="117"/>
      <c r="L481" s="102"/>
      <c r="M481" s="104"/>
      <c r="N481" s="105"/>
      <c r="O481" s="107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72"/>
      <c r="AP481" s="72"/>
      <c r="AQ481" s="72"/>
      <c r="AR481" s="72"/>
      <c r="AS481" s="72"/>
      <c r="AT481" s="72"/>
      <c r="AU481" s="72"/>
      <c r="AV481" s="72"/>
      <c r="AW481" s="72"/>
      <c r="AX481" s="72"/>
      <c r="AY481" s="72"/>
      <c r="AZ481" s="72"/>
      <c r="BA481" s="72"/>
      <c r="BB481" s="72"/>
      <c r="BC481" s="72"/>
      <c r="BD481" s="72"/>
      <c r="BE481" s="72"/>
      <c r="BF481" s="72"/>
      <c r="BG481" s="72"/>
      <c r="BH481" s="72"/>
      <c r="BI481" s="72"/>
      <c r="BJ481" s="72"/>
      <c r="BK481" s="72"/>
      <c r="BL481" s="72"/>
      <c r="BM481" s="72"/>
      <c r="BN481" s="72"/>
      <c r="BO481" s="72"/>
      <c r="BP481" s="72"/>
      <c r="BQ481" s="72"/>
      <c r="BR481" s="72"/>
      <c r="BS481" s="72"/>
      <c r="BT481" s="72"/>
      <c r="BU481" s="72"/>
      <c r="BV481" s="72"/>
      <c r="BW481" s="72"/>
    </row>
    <row r="482" spans="1:75" ht="14.25" customHeight="1" x14ac:dyDescent="0.15">
      <c r="A482" s="82"/>
      <c r="B482" s="118"/>
      <c r="C482" s="118"/>
      <c r="D482" s="120"/>
      <c r="E482" s="95" t="str">
        <f ca="1">IF(DATEDIF(C482,M$2,"m")&lt;1,"",IF(C482=0,"",IF(EDATE(C482,12)&lt;IF($D482&gt;0,$D482-1,M$2),EDATE(C482,DATEDIF(C482,IF($D482&gt;0,$D482-1,M$2+1),"y")*12),EDATE(C482,DATEDIF(C482,IF($D482&gt;0,$D482-1,M$2+1),"m")))))</f>
        <v/>
      </c>
      <c r="F482" s="93">
        <f ca="1">IF(E482="",0,IF(EDATE(C482,12)&lt;=E482,15+IF((YEAR(E482)-YEAR($C482))&gt;20,10,INT((YEAR(E482)-YEAR($C482)-1)/2)),0))</f>
        <v>0</v>
      </c>
      <c r="G482" s="112">
        <f ca="1">IF(E482="",0,IF(E482&gt;=EDATE(C482,12),IF(E482&lt;EDATE(C482,24),IF(C482&lt;SET!$J$20,0,MIN(DATEDIF(C482,E482,"m"),11)),0),IF(D482&gt;C482,IF(E482&lt;=EDATE(C482,12),MIN(DATEDIF(C482,D482+1,"m"),11),0),MIN(DATEDIF(C482,E482,"m"),11))))</f>
        <v>0</v>
      </c>
      <c r="H482" s="114"/>
      <c r="I482" s="124">
        <f>COUNTIF(P482:BW482,SET!$C$15)*SET!$C$16+COUNTIF(P482:BW482,SET!$D$15)*SET!$D$16+COUNTIF(P482:BW482,SET!$E$15)*SET!$E$16+COUNTIF(P482:BW482,SET!$F$15)*SET!$F$16+COUNTIF(P482:BW482,SET!$G$15)*SET!$G$16+COUNTIF(P482:BW482,SET!$H$15)*SET!$H$16+COUNTIF(P482:BW482,SET!$I$15)*SET!$I$16+COUNTIF(P482:BW482,SET!#REF!)*SET!$H$16+COUNTIF(P482:BW482,SET!$L$15)*SET!$L$16</f>
        <v>0</v>
      </c>
      <c r="J482" s="97">
        <f ca="1">F482+G482+H482-I482</f>
        <v>0</v>
      </c>
      <c r="K482" s="116" t="str">
        <f ca="1">IF(E482="","",IF(AND(D482&gt;C482,EDATE(IF(EDATE(C482,12)&lt;D482,C482,E482),12)&gt;D482),"퇴직정산",IF((E482-C482)&gt;=365,EDATE(E482,12),EDATE(C482,24))))</f>
        <v/>
      </c>
      <c r="L482" s="101">
        <f ca="1">IF(K482="퇴직정산",J482,IF((M$2-C482)&lt;365,"미확정",IF(M482="유예","유예",J482-M482)))</f>
        <v>0</v>
      </c>
      <c r="M482" s="103">
        <f>IF(C482=0,0,IF(K482="퇴직정산",0,IF(J482&lt;=0,0,IF(EDATE(C482,3)&gt;M$2,"유예",IF(SET!$J$3="없음",0,IF(SET!$J$3="전부",IF(E482&gt;=DATE(YEAR(SET!$I$11),MONTH(SET!$J$11),DAY(SET!$L$11)),MAX(0,F482-IF(I482&lt;(G482+H482),0,(I482-(G482+H482)))),0),IF(E482&gt;=DATE(YEAR(SET!$I$11),MONTH(SET!$J$11),DAY(SET!$L$11)),MAX(0,MIN(F482,SET!$L$3)-IF(I482&lt;(G482+H482),0,(I482-(G482+H482)))),0)))))))</f>
        <v>0</v>
      </c>
      <c r="N482" s="105" t="str">
        <f>IF(D482=0,IF(M482&gt;0,IF((E482-C482)&gt;=365,EDATE(E482,6),EDATE(K482,-6)),""),"")</f>
        <v/>
      </c>
      <c r="O482" s="106" t="str">
        <f>IF(D482=0,IF(M482&gt;0,IF((E482-C482)&gt;=365,EDATE(E482,10),EDATE(K482,-2)),""),"")</f>
        <v/>
      </c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  <c r="AL482" s="23"/>
      <c r="AM482" s="23"/>
      <c r="AN482" s="23"/>
      <c r="AO482" s="23"/>
      <c r="AP482" s="23"/>
      <c r="AQ482" s="23"/>
      <c r="AR482" s="23"/>
      <c r="AS482" s="23"/>
      <c r="AT482" s="23"/>
      <c r="AU482" s="23"/>
      <c r="AV482" s="23"/>
      <c r="AW482" s="23"/>
      <c r="AX482" s="23"/>
      <c r="AY482" s="23"/>
      <c r="AZ482" s="23"/>
      <c r="BA482" s="23"/>
      <c r="BB482" s="23"/>
      <c r="BC482" s="23"/>
      <c r="BD482" s="23"/>
      <c r="BE482" s="23"/>
      <c r="BF482" s="23"/>
      <c r="BG482" s="23"/>
      <c r="BH482" s="23"/>
      <c r="BI482" s="23"/>
      <c r="BJ482" s="23"/>
      <c r="BK482" s="23"/>
      <c r="BL482" s="23"/>
      <c r="BM482" s="23"/>
      <c r="BN482" s="23"/>
      <c r="BO482" s="23"/>
      <c r="BP482" s="23"/>
      <c r="BQ482" s="23"/>
      <c r="BR482" s="23"/>
      <c r="BS482" s="23"/>
      <c r="BT482" s="23"/>
      <c r="BU482" s="23"/>
      <c r="BV482" s="23"/>
      <c r="BW482" s="23"/>
    </row>
    <row r="483" spans="1:75" ht="14.25" customHeight="1" x14ac:dyDescent="0.15">
      <c r="A483" s="83"/>
      <c r="B483" s="119"/>
      <c r="C483" s="119"/>
      <c r="D483" s="121"/>
      <c r="E483" s="96"/>
      <c r="F483" s="94"/>
      <c r="G483" s="113"/>
      <c r="H483" s="115"/>
      <c r="I483" s="125"/>
      <c r="J483" s="98"/>
      <c r="K483" s="117"/>
      <c r="L483" s="102"/>
      <c r="M483" s="104"/>
      <c r="N483" s="105"/>
      <c r="O483" s="107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72"/>
      <c r="AP483" s="72"/>
      <c r="AQ483" s="72"/>
      <c r="AR483" s="72"/>
      <c r="AS483" s="72"/>
      <c r="AT483" s="72"/>
      <c r="AU483" s="72"/>
      <c r="AV483" s="72"/>
      <c r="AW483" s="72"/>
      <c r="AX483" s="72"/>
      <c r="AY483" s="72"/>
      <c r="AZ483" s="72"/>
      <c r="BA483" s="72"/>
      <c r="BB483" s="72"/>
      <c r="BC483" s="72"/>
      <c r="BD483" s="72"/>
      <c r="BE483" s="72"/>
      <c r="BF483" s="72"/>
      <c r="BG483" s="72"/>
      <c r="BH483" s="72"/>
      <c r="BI483" s="72"/>
      <c r="BJ483" s="72"/>
      <c r="BK483" s="72"/>
      <c r="BL483" s="72"/>
      <c r="BM483" s="72"/>
      <c r="BN483" s="72"/>
      <c r="BO483" s="72"/>
      <c r="BP483" s="72"/>
      <c r="BQ483" s="72"/>
      <c r="BR483" s="72"/>
      <c r="BS483" s="72"/>
      <c r="BT483" s="72"/>
      <c r="BU483" s="72"/>
      <c r="BV483" s="72"/>
      <c r="BW483" s="72"/>
    </row>
    <row r="484" spans="1:75" ht="14.25" customHeight="1" x14ac:dyDescent="0.15">
      <c r="A484" s="82"/>
      <c r="B484" s="118"/>
      <c r="C484" s="118"/>
      <c r="D484" s="120"/>
      <c r="E484" s="95" t="str">
        <f ca="1">IF(DATEDIF(C484,M$2,"m")&lt;1,"",IF(C484=0,"",IF(EDATE(C484,12)&lt;IF($D484&gt;0,$D484-1,M$2),EDATE(C484,DATEDIF(C484,IF($D484&gt;0,$D484-1,M$2+1),"y")*12),EDATE(C484,DATEDIF(C484,IF($D484&gt;0,$D484-1,M$2+1),"m")))))</f>
        <v/>
      </c>
      <c r="F484" s="93">
        <f ca="1">IF(E484="",0,IF(EDATE(C484,12)&lt;=E484,15+IF((YEAR(E484)-YEAR($C484))&gt;20,10,INT((YEAR(E484)-YEAR($C484)-1)/2)),0))</f>
        <v>0</v>
      </c>
      <c r="G484" s="112">
        <f ca="1">IF(E484="",0,IF(E484&gt;=EDATE(C484,12),IF(E484&lt;EDATE(C484,24),IF(C484&lt;SET!$J$20,0,MIN(DATEDIF(C484,E484,"m"),11)),0),IF(D484&gt;C484,IF(E484&lt;=EDATE(C484,12),MIN(DATEDIF(C484,D484+1,"m"),11),0),MIN(DATEDIF(C484,E484,"m"),11))))</f>
        <v>0</v>
      </c>
      <c r="H484" s="114"/>
      <c r="I484" s="124">
        <f>COUNTIF(P484:BW484,SET!$C$15)*SET!$C$16+COUNTIF(P484:BW484,SET!$D$15)*SET!$D$16+COUNTIF(P484:BW484,SET!$E$15)*SET!$E$16+COUNTIF(P484:BW484,SET!$F$15)*SET!$F$16+COUNTIF(P484:BW484,SET!$G$15)*SET!$G$16+COUNTIF(P484:BW484,SET!$H$15)*SET!$H$16+COUNTIF(P484:BW484,SET!$I$15)*SET!$I$16+COUNTIF(P484:BW484,SET!#REF!)*SET!$H$16+COUNTIF(P484:BW484,SET!$L$15)*SET!$L$16</f>
        <v>0</v>
      </c>
      <c r="J484" s="97">
        <f ca="1">F484+G484+H484-I484</f>
        <v>0</v>
      </c>
      <c r="K484" s="116" t="str">
        <f ca="1">IF(E484="","",IF(AND(D484&gt;C484,EDATE(IF(EDATE(C484,12)&lt;D484,C484,E484),12)&gt;D484),"퇴직정산",IF((E484-C484)&gt;=365,EDATE(E484,12),EDATE(C484,24))))</f>
        <v/>
      </c>
      <c r="L484" s="101">
        <f ca="1">IF(K484="퇴직정산",J484,IF((M$2-C484)&lt;365,"미확정",IF(M484="유예","유예",J484-M484)))</f>
        <v>0</v>
      </c>
      <c r="M484" s="103">
        <f>IF(C484=0,0,IF(K484="퇴직정산",0,IF(J484&lt;=0,0,IF(EDATE(C484,3)&gt;M$2,"유예",IF(SET!$J$3="없음",0,IF(SET!$J$3="전부",IF(E484&gt;=DATE(YEAR(SET!$I$11),MONTH(SET!$J$11),DAY(SET!$L$11)),MAX(0,F484-IF(I484&lt;(G484+H484),0,(I484-(G484+H484)))),0),IF(E484&gt;=DATE(YEAR(SET!$I$11),MONTH(SET!$J$11),DAY(SET!$L$11)),MAX(0,MIN(F484,SET!$L$3)-IF(I484&lt;(G484+H484),0,(I484-(G484+H484)))),0)))))))</f>
        <v>0</v>
      </c>
      <c r="N484" s="105" t="str">
        <f>IF(D484=0,IF(M484&gt;0,IF((E484-C484)&gt;=365,EDATE(E484,6),EDATE(K484,-6)),""),"")</f>
        <v/>
      </c>
      <c r="O484" s="106" t="str">
        <f>IF(D484=0,IF(M484&gt;0,IF((E484-C484)&gt;=365,EDATE(E484,10),EDATE(K484,-2)),""),"")</f>
        <v/>
      </c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  <c r="AL484" s="23"/>
      <c r="AM484" s="23"/>
      <c r="AN484" s="23"/>
      <c r="AO484" s="23"/>
      <c r="AP484" s="23"/>
      <c r="AQ484" s="23"/>
      <c r="AR484" s="23"/>
      <c r="AS484" s="23"/>
      <c r="AT484" s="23"/>
      <c r="AU484" s="23"/>
      <c r="AV484" s="23"/>
      <c r="AW484" s="23"/>
      <c r="AX484" s="23"/>
      <c r="AY484" s="23"/>
      <c r="AZ484" s="23"/>
      <c r="BA484" s="23"/>
      <c r="BB484" s="23"/>
      <c r="BC484" s="23"/>
      <c r="BD484" s="23"/>
      <c r="BE484" s="23"/>
      <c r="BF484" s="23"/>
      <c r="BG484" s="23"/>
      <c r="BH484" s="23"/>
      <c r="BI484" s="23"/>
      <c r="BJ484" s="23"/>
      <c r="BK484" s="23"/>
      <c r="BL484" s="23"/>
      <c r="BM484" s="23"/>
      <c r="BN484" s="23"/>
      <c r="BO484" s="23"/>
      <c r="BP484" s="23"/>
      <c r="BQ484" s="23"/>
      <c r="BR484" s="23"/>
      <c r="BS484" s="23"/>
      <c r="BT484" s="23"/>
      <c r="BU484" s="23"/>
      <c r="BV484" s="23"/>
      <c r="BW484" s="23"/>
    </row>
    <row r="485" spans="1:75" ht="14.25" customHeight="1" x14ac:dyDescent="0.15">
      <c r="A485" s="83"/>
      <c r="B485" s="119"/>
      <c r="C485" s="119"/>
      <c r="D485" s="121"/>
      <c r="E485" s="96"/>
      <c r="F485" s="94"/>
      <c r="G485" s="113"/>
      <c r="H485" s="115"/>
      <c r="I485" s="125"/>
      <c r="J485" s="98"/>
      <c r="K485" s="117"/>
      <c r="L485" s="102"/>
      <c r="M485" s="104"/>
      <c r="N485" s="105"/>
      <c r="O485" s="107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72"/>
      <c r="AP485" s="72"/>
      <c r="AQ485" s="72"/>
      <c r="AR485" s="72"/>
      <c r="AS485" s="72"/>
      <c r="AT485" s="72"/>
      <c r="AU485" s="72"/>
      <c r="AV485" s="72"/>
      <c r="AW485" s="72"/>
      <c r="AX485" s="72"/>
      <c r="AY485" s="72"/>
      <c r="AZ485" s="72"/>
      <c r="BA485" s="72"/>
      <c r="BB485" s="72"/>
      <c r="BC485" s="72"/>
      <c r="BD485" s="72"/>
      <c r="BE485" s="72"/>
      <c r="BF485" s="72"/>
      <c r="BG485" s="72"/>
      <c r="BH485" s="72"/>
      <c r="BI485" s="72"/>
      <c r="BJ485" s="72"/>
      <c r="BK485" s="72"/>
      <c r="BL485" s="72"/>
      <c r="BM485" s="72"/>
      <c r="BN485" s="72"/>
      <c r="BO485" s="72"/>
      <c r="BP485" s="72"/>
      <c r="BQ485" s="72"/>
      <c r="BR485" s="72"/>
      <c r="BS485" s="72"/>
      <c r="BT485" s="72"/>
      <c r="BU485" s="72"/>
      <c r="BV485" s="72"/>
      <c r="BW485" s="72"/>
    </row>
    <row r="486" spans="1:75" ht="14.25" customHeight="1" x14ac:dyDescent="0.15">
      <c r="A486" s="82"/>
      <c r="B486" s="118"/>
      <c r="C486" s="118"/>
      <c r="D486" s="120"/>
      <c r="E486" s="95" t="str">
        <f ca="1">IF(DATEDIF(C486,M$2,"m")&lt;1,"",IF(C486=0,"",IF(EDATE(C486,12)&lt;IF($D486&gt;0,$D486-1,M$2),EDATE(C486,DATEDIF(C486,IF($D486&gt;0,$D486-1,M$2+1),"y")*12),EDATE(C486,DATEDIF(C486,IF($D486&gt;0,$D486-1,M$2+1),"m")))))</f>
        <v/>
      </c>
      <c r="F486" s="93">
        <f ca="1">IF(E486="",0,IF(EDATE(C486,12)&lt;=E486,15+IF((YEAR(E486)-YEAR($C486))&gt;20,10,INT((YEAR(E486)-YEAR($C486)-1)/2)),0))</f>
        <v>0</v>
      </c>
      <c r="G486" s="112">
        <f ca="1">IF(E486="",0,IF(E486&gt;=EDATE(C486,12),IF(E486&lt;EDATE(C486,24),IF(C486&lt;SET!$J$20,0,MIN(DATEDIF(C486,E486,"m"),11)),0),IF(D486&gt;C486,IF(E486&lt;=EDATE(C486,12),MIN(DATEDIF(C486,D486+1,"m"),11),0),MIN(DATEDIF(C486,E486,"m"),11))))</f>
        <v>0</v>
      </c>
      <c r="H486" s="114"/>
      <c r="I486" s="124">
        <f>COUNTIF(P486:BW486,SET!$C$15)*SET!$C$16+COUNTIF(P486:BW486,SET!$D$15)*SET!$D$16+COUNTIF(P486:BW486,SET!$E$15)*SET!$E$16+COUNTIF(P486:BW486,SET!$F$15)*SET!$F$16+COUNTIF(P486:BW486,SET!$G$15)*SET!$G$16+COUNTIF(P486:BW486,SET!$H$15)*SET!$H$16+COUNTIF(P486:BW486,SET!$I$15)*SET!$I$16+COUNTIF(P486:BW486,SET!#REF!)*SET!$H$16+COUNTIF(P486:BW486,SET!$L$15)*SET!$L$16</f>
        <v>0</v>
      </c>
      <c r="J486" s="97">
        <f ca="1">F486+G486+H486-I486</f>
        <v>0</v>
      </c>
      <c r="K486" s="116" t="str">
        <f ca="1">IF(E486="","",IF(AND(D486&gt;C486,EDATE(IF(EDATE(C486,12)&lt;D486,C486,E486),12)&gt;D486),"퇴직정산",IF((E486-C486)&gt;=365,EDATE(E486,12),EDATE(C486,24))))</f>
        <v/>
      </c>
      <c r="L486" s="101">
        <f ca="1">IF(K486="퇴직정산",J486,IF((M$2-C486)&lt;365,"미확정",IF(M486="유예","유예",J486-M486)))</f>
        <v>0</v>
      </c>
      <c r="M486" s="103">
        <f>IF(C486=0,0,IF(K486="퇴직정산",0,IF(J486&lt;=0,0,IF(EDATE(C486,3)&gt;M$2,"유예",IF(SET!$J$3="없음",0,IF(SET!$J$3="전부",IF(E486&gt;=DATE(YEAR(SET!$I$11),MONTH(SET!$J$11),DAY(SET!$L$11)),MAX(0,F486-IF(I486&lt;(G486+H486),0,(I486-(G486+H486)))),0),IF(E486&gt;=DATE(YEAR(SET!$I$11),MONTH(SET!$J$11),DAY(SET!$L$11)),MAX(0,MIN(F486,SET!$L$3)-IF(I486&lt;(G486+H486),0,(I486-(G486+H486)))),0)))))))</f>
        <v>0</v>
      </c>
      <c r="N486" s="105" t="str">
        <f>IF(D486=0,IF(M486&gt;0,IF((E486-C486)&gt;=365,EDATE(E486,6),EDATE(K486,-6)),""),"")</f>
        <v/>
      </c>
      <c r="O486" s="106" t="str">
        <f>IF(D486=0,IF(M486&gt;0,IF((E486-C486)&gt;=365,EDATE(E486,10),EDATE(K486,-2)),""),"")</f>
        <v/>
      </c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  <c r="AL486" s="23"/>
      <c r="AM486" s="23"/>
      <c r="AN486" s="23"/>
      <c r="AO486" s="23"/>
      <c r="AP486" s="23"/>
      <c r="AQ486" s="23"/>
      <c r="AR486" s="23"/>
      <c r="AS486" s="23"/>
      <c r="AT486" s="23"/>
      <c r="AU486" s="23"/>
      <c r="AV486" s="23"/>
      <c r="AW486" s="23"/>
      <c r="AX486" s="23"/>
      <c r="AY486" s="23"/>
      <c r="AZ486" s="23"/>
      <c r="BA486" s="23"/>
      <c r="BB486" s="23"/>
      <c r="BC486" s="23"/>
      <c r="BD486" s="23"/>
      <c r="BE486" s="23"/>
      <c r="BF486" s="23"/>
      <c r="BG486" s="23"/>
      <c r="BH486" s="23"/>
      <c r="BI486" s="23"/>
      <c r="BJ486" s="23"/>
      <c r="BK486" s="23"/>
      <c r="BL486" s="23"/>
      <c r="BM486" s="23"/>
      <c r="BN486" s="23"/>
      <c r="BO486" s="23"/>
      <c r="BP486" s="23"/>
      <c r="BQ486" s="23"/>
      <c r="BR486" s="23"/>
      <c r="BS486" s="23"/>
      <c r="BT486" s="23"/>
      <c r="BU486" s="23"/>
      <c r="BV486" s="23"/>
      <c r="BW486" s="23"/>
    </row>
    <row r="487" spans="1:75" ht="14.25" customHeight="1" x14ac:dyDescent="0.15">
      <c r="A487" s="83"/>
      <c r="B487" s="119"/>
      <c r="C487" s="119"/>
      <c r="D487" s="121"/>
      <c r="E487" s="96"/>
      <c r="F487" s="94"/>
      <c r="G487" s="113"/>
      <c r="H487" s="115"/>
      <c r="I487" s="125"/>
      <c r="J487" s="98"/>
      <c r="K487" s="117"/>
      <c r="L487" s="102"/>
      <c r="M487" s="104"/>
      <c r="N487" s="105"/>
      <c r="O487" s="107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72"/>
      <c r="AP487" s="72"/>
      <c r="AQ487" s="72"/>
      <c r="AR487" s="72"/>
      <c r="AS487" s="72"/>
      <c r="AT487" s="72"/>
      <c r="AU487" s="72"/>
      <c r="AV487" s="72"/>
      <c r="AW487" s="72"/>
      <c r="AX487" s="72"/>
      <c r="AY487" s="72"/>
      <c r="AZ487" s="72"/>
      <c r="BA487" s="72"/>
      <c r="BB487" s="72"/>
      <c r="BC487" s="72"/>
      <c r="BD487" s="72"/>
      <c r="BE487" s="72"/>
      <c r="BF487" s="72"/>
      <c r="BG487" s="72"/>
      <c r="BH487" s="72"/>
      <c r="BI487" s="72"/>
      <c r="BJ487" s="72"/>
      <c r="BK487" s="72"/>
      <c r="BL487" s="72"/>
      <c r="BM487" s="72"/>
      <c r="BN487" s="72"/>
      <c r="BO487" s="72"/>
      <c r="BP487" s="72"/>
      <c r="BQ487" s="72"/>
      <c r="BR487" s="72"/>
      <c r="BS487" s="72"/>
      <c r="BT487" s="72"/>
      <c r="BU487" s="72"/>
      <c r="BV487" s="72"/>
      <c r="BW487" s="72"/>
    </row>
    <row r="488" spans="1:75" ht="14.25" customHeight="1" x14ac:dyDescent="0.15">
      <c r="A488" s="82"/>
      <c r="B488" s="118"/>
      <c r="C488" s="118"/>
      <c r="D488" s="120"/>
      <c r="E488" s="95" t="str">
        <f ca="1">IF(DATEDIF(C488,M$2,"m")&lt;1,"",IF(C488=0,"",IF(EDATE(C488,12)&lt;IF($D488&gt;0,$D488-1,M$2),EDATE(C488,DATEDIF(C488,IF($D488&gt;0,$D488-1,M$2+1),"y")*12),EDATE(C488,DATEDIF(C488,IF($D488&gt;0,$D488-1,M$2+1),"m")))))</f>
        <v/>
      </c>
      <c r="F488" s="93">
        <f ca="1">IF(E488="",0,IF(EDATE(C488,12)&lt;=E488,15+IF((YEAR(E488)-YEAR($C488))&gt;20,10,INT((YEAR(E488)-YEAR($C488)-1)/2)),0))</f>
        <v>0</v>
      </c>
      <c r="G488" s="112">
        <f ca="1">IF(E488="",0,IF(E488&gt;=EDATE(C488,12),IF(E488&lt;EDATE(C488,24),IF(C488&lt;SET!$J$20,0,MIN(DATEDIF(C488,E488,"m"),11)),0),IF(D488&gt;C488,IF(E488&lt;=EDATE(C488,12),MIN(DATEDIF(C488,D488+1,"m"),11),0),MIN(DATEDIF(C488,E488,"m"),11))))</f>
        <v>0</v>
      </c>
      <c r="H488" s="114"/>
      <c r="I488" s="124">
        <f>COUNTIF(P488:BW488,SET!$C$15)*SET!$C$16+COUNTIF(P488:BW488,SET!$D$15)*SET!$D$16+COUNTIF(P488:BW488,SET!$E$15)*SET!$E$16+COUNTIF(P488:BW488,SET!$F$15)*SET!$F$16+COUNTIF(P488:BW488,SET!$G$15)*SET!$G$16+COUNTIF(P488:BW488,SET!$H$15)*SET!$H$16+COUNTIF(P488:BW488,SET!$I$15)*SET!$I$16+COUNTIF(P488:BW488,SET!#REF!)*SET!$H$16+COUNTIF(P488:BW488,SET!$L$15)*SET!$L$16</f>
        <v>0</v>
      </c>
      <c r="J488" s="97">
        <f ca="1">F488+G488+H488-I488</f>
        <v>0</v>
      </c>
      <c r="K488" s="116" t="str">
        <f ca="1">IF(E488="","",IF(AND(D488&gt;C488,EDATE(IF(EDATE(C488,12)&lt;D488,C488,E488),12)&gt;D488),"퇴직정산",IF((E488-C488)&gt;=365,EDATE(E488,12),EDATE(C488,24))))</f>
        <v/>
      </c>
      <c r="L488" s="101">
        <f ca="1">IF(K488="퇴직정산",J488,IF((M$2-C488)&lt;365,"미확정",IF(M488="유예","유예",J488-M488)))</f>
        <v>0</v>
      </c>
      <c r="M488" s="103">
        <f>IF(C488=0,0,IF(K488="퇴직정산",0,IF(J488&lt;=0,0,IF(EDATE(C488,3)&gt;M$2,"유예",IF(SET!$J$3="없음",0,IF(SET!$J$3="전부",IF(E488&gt;=DATE(YEAR(SET!$I$11),MONTH(SET!$J$11),DAY(SET!$L$11)),MAX(0,F488-IF(I488&lt;(G488+H488),0,(I488-(G488+H488)))),0),IF(E488&gt;=DATE(YEAR(SET!$I$11),MONTH(SET!$J$11),DAY(SET!$L$11)),MAX(0,MIN(F488,SET!$L$3)-IF(I488&lt;(G488+H488),0,(I488-(G488+H488)))),0)))))))</f>
        <v>0</v>
      </c>
      <c r="N488" s="105" t="str">
        <f>IF(D488=0,IF(M488&gt;0,IF((E488-C488)&gt;=365,EDATE(E488,6),EDATE(K488,-6)),""),"")</f>
        <v/>
      </c>
      <c r="O488" s="106" t="str">
        <f>IF(D488=0,IF(M488&gt;0,IF((E488-C488)&gt;=365,EDATE(E488,10),EDATE(K488,-2)),""),"")</f>
        <v/>
      </c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  <c r="AL488" s="23"/>
      <c r="AM488" s="23"/>
      <c r="AN488" s="23"/>
      <c r="AO488" s="23"/>
      <c r="AP488" s="23"/>
      <c r="AQ488" s="23"/>
      <c r="AR488" s="23"/>
      <c r="AS488" s="23"/>
      <c r="AT488" s="23"/>
      <c r="AU488" s="23"/>
      <c r="AV488" s="23"/>
      <c r="AW488" s="23"/>
      <c r="AX488" s="23"/>
      <c r="AY488" s="23"/>
      <c r="AZ488" s="23"/>
      <c r="BA488" s="23"/>
      <c r="BB488" s="23"/>
      <c r="BC488" s="23"/>
      <c r="BD488" s="23"/>
      <c r="BE488" s="23"/>
      <c r="BF488" s="23"/>
      <c r="BG488" s="23"/>
      <c r="BH488" s="23"/>
      <c r="BI488" s="23"/>
      <c r="BJ488" s="23"/>
      <c r="BK488" s="23"/>
      <c r="BL488" s="23"/>
      <c r="BM488" s="23"/>
      <c r="BN488" s="23"/>
      <c r="BO488" s="23"/>
      <c r="BP488" s="23"/>
      <c r="BQ488" s="23"/>
      <c r="BR488" s="23"/>
      <c r="BS488" s="23"/>
      <c r="BT488" s="23"/>
      <c r="BU488" s="23"/>
      <c r="BV488" s="23"/>
      <c r="BW488" s="23"/>
    </row>
    <row r="489" spans="1:75" ht="14.25" customHeight="1" x14ac:dyDescent="0.15">
      <c r="A489" s="83"/>
      <c r="B489" s="119"/>
      <c r="C489" s="119"/>
      <c r="D489" s="121"/>
      <c r="E489" s="96"/>
      <c r="F489" s="94"/>
      <c r="G489" s="113"/>
      <c r="H489" s="115"/>
      <c r="I489" s="125"/>
      <c r="J489" s="98"/>
      <c r="K489" s="117"/>
      <c r="L489" s="102"/>
      <c r="M489" s="104"/>
      <c r="N489" s="105"/>
      <c r="O489" s="107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72"/>
      <c r="AP489" s="72"/>
      <c r="AQ489" s="72"/>
      <c r="AR489" s="72"/>
      <c r="AS489" s="72"/>
      <c r="AT489" s="72"/>
      <c r="AU489" s="72"/>
      <c r="AV489" s="72"/>
      <c r="AW489" s="72"/>
      <c r="AX489" s="72"/>
      <c r="AY489" s="72"/>
      <c r="AZ489" s="72"/>
      <c r="BA489" s="72"/>
      <c r="BB489" s="72"/>
      <c r="BC489" s="72"/>
      <c r="BD489" s="72"/>
      <c r="BE489" s="72"/>
      <c r="BF489" s="72"/>
      <c r="BG489" s="72"/>
      <c r="BH489" s="72"/>
      <c r="BI489" s="72"/>
      <c r="BJ489" s="72"/>
      <c r="BK489" s="72"/>
      <c r="BL489" s="72"/>
      <c r="BM489" s="72"/>
      <c r="BN489" s="72"/>
      <c r="BO489" s="72"/>
      <c r="BP489" s="72"/>
      <c r="BQ489" s="72"/>
      <c r="BR489" s="72"/>
      <c r="BS489" s="72"/>
      <c r="BT489" s="72"/>
      <c r="BU489" s="72"/>
      <c r="BV489" s="72"/>
      <c r="BW489" s="72"/>
    </row>
    <row r="490" spans="1:75" ht="14.25" customHeight="1" x14ac:dyDescent="0.15">
      <c r="A490" s="82"/>
      <c r="B490" s="118"/>
      <c r="C490" s="118"/>
      <c r="D490" s="120"/>
      <c r="E490" s="95" t="str">
        <f ca="1">IF(DATEDIF(C490,M$2,"m")&lt;1,"",IF(C490=0,"",IF(EDATE(C490,12)&lt;IF($D490&gt;0,$D490-1,M$2),EDATE(C490,DATEDIF(C490,IF($D490&gt;0,$D490-1,M$2+1),"y")*12),EDATE(C490,DATEDIF(C490,IF($D490&gt;0,$D490-1,M$2+1),"m")))))</f>
        <v/>
      </c>
      <c r="F490" s="93">
        <f ca="1">IF(E490="",0,IF(EDATE(C490,12)&lt;=E490,15+IF((YEAR(E490)-YEAR($C490))&gt;20,10,INT((YEAR(E490)-YEAR($C490)-1)/2)),0))</f>
        <v>0</v>
      </c>
      <c r="G490" s="112">
        <f ca="1">IF(E490="",0,IF(E490&gt;=EDATE(C490,12),IF(E490&lt;EDATE(C490,24),IF(C490&lt;SET!$J$20,0,MIN(DATEDIF(C490,E490,"m"),11)),0),IF(D490&gt;C490,IF(E490&lt;=EDATE(C490,12),MIN(DATEDIF(C490,D490+1,"m"),11),0),MIN(DATEDIF(C490,E490,"m"),11))))</f>
        <v>0</v>
      </c>
      <c r="H490" s="114"/>
      <c r="I490" s="124">
        <f>COUNTIF(P490:BW490,SET!$C$15)*SET!$C$16+COUNTIF(P490:BW490,SET!$D$15)*SET!$D$16+COUNTIF(P490:BW490,SET!$E$15)*SET!$E$16+COUNTIF(P490:BW490,SET!$F$15)*SET!$F$16+COUNTIF(P490:BW490,SET!$G$15)*SET!$G$16+COUNTIF(P490:BW490,SET!$H$15)*SET!$H$16+COUNTIF(P490:BW490,SET!$I$15)*SET!$I$16+COUNTIF(P490:BW490,SET!#REF!)*SET!$H$16+COUNTIF(P490:BW490,SET!$L$15)*SET!$L$16</f>
        <v>0</v>
      </c>
      <c r="J490" s="97">
        <f ca="1">F490+G490+H490-I490</f>
        <v>0</v>
      </c>
      <c r="K490" s="116" t="str">
        <f ca="1">IF(E490="","",IF(AND(D490&gt;C490,EDATE(IF(EDATE(C490,12)&lt;D490,C490,E490),12)&gt;D490),"퇴직정산",IF((E490-C490)&gt;=365,EDATE(E490,12),EDATE(C490,24))))</f>
        <v/>
      </c>
      <c r="L490" s="101">
        <f ca="1">IF(K490="퇴직정산",J490,IF((M$2-C490)&lt;365,"미확정",IF(M490="유예","유예",J490-M490)))</f>
        <v>0</v>
      </c>
      <c r="M490" s="103">
        <f>IF(C490=0,0,IF(K490="퇴직정산",0,IF(J490&lt;=0,0,IF(EDATE(C490,3)&gt;M$2,"유예",IF(SET!$J$3="없음",0,IF(SET!$J$3="전부",IF(E490&gt;=DATE(YEAR(SET!$I$11),MONTH(SET!$J$11),DAY(SET!$L$11)),MAX(0,F490-IF(I490&lt;(G490+H490),0,(I490-(G490+H490)))),0),IF(E490&gt;=DATE(YEAR(SET!$I$11),MONTH(SET!$J$11),DAY(SET!$L$11)),MAX(0,MIN(F490,SET!$L$3)-IF(I490&lt;(G490+H490),0,(I490-(G490+H490)))),0)))))))</f>
        <v>0</v>
      </c>
      <c r="N490" s="105" t="str">
        <f>IF(D490=0,IF(M490&gt;0,IF((E490-C490)&gt;=365,EDATE(E490,6),EDATE(K490,-6)),""),"")</f>
        <v/>
      </c>
      <c r="O490" s="106" t="str">
        <f>IF(D490=0,IF(M490&gt;0,IF((E490-C490)&gt;=365,EDATE(E490,10),EDATE(K490,-2)),""),"")</f>
        <v/>
      </c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  <c r="AL490" s="23"/>
      <c r="AM490" s="23"/>
      <c r="AN490" s="23"/>
      <c r="AO490" s="23"/>
      <c r="AP490" s="23"/>
      <c r="AQ490" s="23"/>
      <c r="AR490" s="23"/>
      <c r="AS490" s="23"/>
      <c r="AT490" s="23"/>
      <c r="AU490" s="23"/>
      <c r="AV490" s="23"/>
      <c r="AW490" s="23"/>
      <c r="AX490" s="23"/>
      <c r="AY490" s="23"/>
      <c r="AZ490" s="23"/>
      <c r="BA490" s="23"/>
      <c r="BB490" s="23"/>
      <c r="BC490" s="23"/>
      <c r="BD490" s="23"/>
      <c r="BE490" s="23"/>
      <c r="BF490" s="23"/>
      <c r="BG490" s="23"/>
      <c r="BH490" s="23"/>
      <c r="BI490" s="23"/>
      <c r="BJ490" s="23"/>
      <c r="BK490" s="23"/>
      <c r="BL490" s="23"/>
      <c r="BM490" s="23"/>
      <c r="BN490" s="23"/>
      <c r="BO490" s="23"/>
      <c r="BP490" s="23"/>
      <c r="BQ490" s="23"/>
      <c r="BR490" s="23"/>
      <c r="BS490" s="23"/>
      <c r="BT490" s="23"/>
      <c r="BU490" s="23"/>
      <c r="BV490" s="23"/>
      <c r="BW490" s="23"/>
    </row>
    <row r="491" spans="1:75" ht="14.25" customHeight="1" x14ac:dyDescent="0.15">
      <c r="A491" s="83"/>
      <c r="B491" s="119"/>
      <c r="C491" s="119"/>
      <c r="D491" s="121"/>
      <c r="E491" s="96"/>
      <c r="F491" s="94"/>
      <c r="G491" s="113"/>
      <c r="H491" s="115"/>
      <c r="I491" s="125"/>
      <c r="J491" s="98"/>
      <c r="K491" s="117"/>
      <c r="L491" s="102"/>
      <c r="M491" s="104"/>
      <c r="N491" s="105"/>
      <c r="O491" s="107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72"/>
      <c r="AP491" s="72"/>
      <c r="AQ491" s="72"/>
      <c r="AR491" s="72"/>
      <c r="AS491" s="72"/>
      <c r="AT491" s="72"/>
      <c r="AU491" s="72"/>
      <c r="AV491" s="72"/>
      <c r="AW491" s="72"/>
      <c r="AX491" s="72"/>
      <c r="AY491" s="72"/>
      <c r="AZ491" s="72"/>
      <c r="BA491" s="72"/>
      <c r="BB491" s="72"/>
      <c r="BC491" s="72"/>
      <c r="BD491" s="72"/>
      <c r="BE491" s="72"/>
      <c r="BF491" s="72"/>
      <c r="BG491" s="72"/>
      <c r="BH491" s="72"/>
      <c r="BI491" s="72"/>
      <c r="BJ491" s="72"/>
      <c r="BK491" s="72"/>
      <c r="BL491" s="72"/>
      <c r="BM491" s="72"/>
      <c r="BN491" s="72"/>
      <c r="BO491" s="72"/>
      <c r="BP491" s="72"/>
      <c r="BQ491" s="72"/>
      <c r="BR491" s="72"/>
      <c r="BS491" s="72"/>
      <c r="BT491" s="72"/>
      <c r="BU491" s="72"/>
      <c r="BV491" s="72"/>
      <c r="BW491" s="72"/>
    </row>
    <row r="492" spans="1:75" ht="14.25" customHeight="1" x14ac:dyDescent="0.15">
      <c r="A492" s="82"/>
      <c r="B492" s="118"/>
      <c r="C492" s="118"/>
      <c r="D492" s="120"/>
      <c r="E492" s="95" t="str">
        <f ca="1">IF(DATEDIF(C492,M$2,"m")&lt;1,"",IF(C492=0,"",IF(EDATE(C492,12)&lt;IF($D492&gt;0,$D492-1,M$2),EDATE(C492,DATEDIF(C492,IF($D492&gt;0,$D492-1,M$2+1),"y")*12),EDATE(C492,DATEDIF(C492,IF($D492&gt;0,$D492-1,M$2+1),"m")))))</f>
        <v/>
      </c>
      <c r="F492" s="93">
        <f ca="1">IF(E492="",0,IF(EDATE(C492,12)&lt;=E492,15+IF((YEAR(E492)-YEAR($C492))&gt;20,10,INT((YEAR(E492)-YEAR($C492)-1)/2)),0))</f>
        <v>0</v>
      </c>
      <c r="G492" s="112">
        <f ca="1">IF(E492="",0,IF(E492&gt;=EDATE(C492,12),IF(E492&lt;EDATE(C492,24),IF(C492&lt;SET!$J$20,0,MIN(DATEDIF(C492,E492,"m"),11)),0),IF(D492&gt;C492,IF(E492&lt;=EDATE(C492,12),MIN(DATEDIF(C492,D492+1,"m"),11),0),MIN(DATEDIF(C492,E492,"m"),11))))</f>
        <v>0</v>
      </c>
      <c r="H492" s="114"/>
      <c r="I492" s="124">
        <f>COUNTIF(P492:BW492,SET!$C$15)*SET!$C$16+COUNTIF(P492:BW492,SET!$D$15)*SET!$D$16+COUNTIF(P492:BW492,SET!$E$15)*SET!$E$16+COUNTIF(P492:BW492,SET!$F$15)*SET!$F$16+COUNTIF(P492:BW492,SET!$G$15)*SET!$G$16+COUNTIF(P492:BW492,SET!$H$15)*SET!$H$16+COUNTIF(P492:BW492,SET!$I$15)*SET!$I$16+COUNTIF(P492:BW492,SET!#REF!)*SET!$H$16+COUNTIF(P492:BW492,SET!$L$15)*SET!$L$16</f>
        <v>0</v>
      </c>
      <c r="J492" s="97">
        <f ca="1">F492+G492+H492-I492</f>
        <v>0</v>
      </c>
      <c r="K492" s="116" t="str">
        <f ca="1">IF(E492="","",IF(AND(D492&gt;C492,EDATE(IF(EDATE(C492,12)&lt;D492,C492,E492),12)&gt;D492),"퇴직정산",IF((E492-C492)&gt;=365,EDATE(E492,12),EDATE(C492,24))))</f>
        <v/>
      </c>
      <c r="L492" s="101">
        <f ca="1">IF(K492="퇴직정산",J492,IF((M$2-C492)&lt;365,"미확정",IF(M492="유예","유예",J492-M492)))</f>
        <v>0</v>
      </c>
      <c r="M492" s="103">
        <f>IF(C492=0,0,IF(K492="퇴직정산",0,IF(J492&lt;=0,0,IF(EDATE(C492,3)&gt;M$2,"유예",IF(SET!$J$3="없음",0,IF(SET!$J$3="전부",IF(E492&gt;=DATE(YEAR(SET!$I$11),MONTH(SET!$J$11),DAY(SET!$L$11)),MAX(0,F492-IF(I492&lt;(G492+H492),0,(I492-(G492+H492)))),0),IF(E492&gt;=DATE(YEAR(SET!$I$11),MONTH(SET!$J$11),DAY(SET!$L$11)),MAX(0,MIN(F492,SET!$L$3)-IF(I492&lt;(G492+H492),0,(I492-(G492+H492)))),0)))))))</f>
        <v>0</v>
      </c>
      <c r="N492" s="105" t="str">
        <f>IF(D492=0,IF(M492&gt;0,IF((E492-C492)&gt;=365,EDATE(E492,6),EDATE(K492,-6)),""),"")</f>
        <v/>
      </c>
      <c r="O492" s="106" t="str">
        <f>IF(D492=0,IF(M492&gt;0,IF((E492-C492)&gt;=365,EDATE(E492,10),EDATE(K492,-2)),""),"")</f>
        <v/>
      </c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  <c r="AL492" s="23"/>
      <c r="AM492" s="23"/>
      <c r="AN492" s="23"/>
      <c r="AO492" s="23"/>
      <c r="AP492" s="23"/>
      <c r="AQ492" s="23"/>
      <c r="AR492" s="23"/>
      <c r="AS492" s="23"/>
      <c r="AT492" s="23"/>
      <c r="AU492" s="23"/>
      <c r="AV492" s="23"/>
      <c r="AW492" s="23"/>
      <c r="AX492" s="23"/>
      <c r="AY492" s="23"/>
      <c r="AZ492" s="23"/>
      <c r="BA492" s="23"/>
      <c r="BB492" s="23"/>
      <c r="BC492" s="23"/>
      <c r="BD492" s="23"/>
      <c r="BE492" s="23"/>
      <c r="BF492" s="23"/>
      <c r="BG492" s="23"/>
      <c r="BH492" s="23"/>
      <c r="BI492" s="23"/>
      <c r="BJ492" s="23"/>
      <c r="BK492" s="23"/>
      <c r="BL492" s="23"/>
      <c r="BM492" s="23"/>
      <c r="BN492" s="23"/>
      <c r="BO492" s="23"/>
      <c r="BP492" s="23"/>
      <c r="BQ492" s="23"/>
      <c r="BR492" s="23"/>
      <c r="BS492" s="23"/>
      <c r="BT492" s="23"/>
      <c r="BU492" s="23"/>
      <c r="BV492" s="23"/>
      <c r="BW492" s="23"/>
    </row>
    <row r="493" spans="1:75" ht="14.25" customHeight="1" x14ac:dyDescent="0.15">
      <c r="A493" s="83"/>
      <c r="B493" s="119"/>
      <c r="C493" s="119"/>
      <c r="D493" s="121"/>
      <c r="E493" s="96"/>
      <c r="F493" s="94"/>
      <c r="G493" s="113"/>
      <c r="H493" s="115"/>
      <c r="I493" s="125"/>
      <c r="J493" s="98"/>
      <c r="K493" s="117"/>
      <c r="L493" s="102"/>
      <c r="M493" s="104"/>
      <c r="N493" s="105"/>
      <c r="O493" s="107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72"/>
      <c r="AP493" s="72"/>
      <c r="AQ493" s="72"/>
      <c r="AR493" s="72"/>
      <c r="AS493" s="72"/>
      <c r="AT493" s="72"/>
      <c r="AU493" s="72"/>
      <c r="AV493" s="72"/>
      <c r="AW493" s="72"/>
      <c r="AX493" s="72"/>
      <c r="AY493" s="72"/>
      <c r="AZ493" s="72"/>
      <c r="BA493" s="72"/>
      <c r="BB493" s="72"/>
      <c r="BC493" s="72"/>
      <c r="BD493" s="72"/>
      <c r="BE493" s="72"/>
      <c r="BF493" s="72"/>
      <c r="BG493" s="72"/>
      <c r="BH493" s="72"/>
      <c r="BI493" s="72"/>
      <c r="BJ493" s="72"/>
      <c r="BK493" s="72"/>
      <c r="BL493" s="72"/>
      <c r="BM493" s="72"/>
      <c r="BN493" s="72"/>
      <c r="BO493" s="72"/>
      <c r="BP493" s="72"/>
      <c r="BQ493" s="72"/>
      <c r="BR493" s="72"/>
      <c r="BS493" s="72"/>
      <c r="BT493" s="72"/>
      <c r="BU493" s="72"/>
      <c r="BV493" s="72"/>
      <c r="BW493" s="72"/>
    </row>
    <row r="494" spans="1:75" ht="14.25" customHeight="1" x14ac:dyDescent="0.15">
      <c r="A494" s="82"/>
      <c r="B494" s="118"/>
      <c r="C494" s="118"/>
      <c r="D494" s="120"/>
      <c r="E494" s="95" t="str">
        <f ca="1">IF(DATEDIF(C494,M$2,"m")&lt;1,"",IF(C494=0,"",IF(EDATE(C494,12)&lt;IF($D494&gt;0,$D494-1,M$2),EDATE(C494,DATEDIF(C494,IF($D494&gt;0,$D494-1,M$2+1),"y")*12),EDATE(C494,DATEDIF(C494,IF($D494&gt;0,$D494-1,M$2+1),"m")))))</f>
        <v/>
      </c>
      <c r="F494" s="93">
        <f ca="1">IF(E494="",0,IF(EDATE(C494,12)&lt;=E494,15+IF((YEAR(E494)-YEAR($C494))&gt;20,10,INT((YEAR(E494)-YEAR($C494)-1)/2)),0))</f>
        <v>0</v>
      </c>
      <c r="G494" s="112">
        <f ca="1">IF(E494="",0,IF(E494&gt;=EDATE(C494,12),IF(E494&lt;EDATE(C494,24),IF(C494&lt;SET!$J$20,0,MIN(DATEDIF(C494,E494,"m"),11)),0),IF(D494&gt;C494,IF(E494&lt;=EDATE(C494,12),MIN(DATEDIF(C494,D494+1,"m"),11),0),MIN(DATEDIF(C494,E494,"m"),11))))</f>
        <v>0</v>
      </c>
      <c r="H494" s="114"/>
      <c r="I494" s="124">
        <f>COUNTIF(P494:BW494,SET!$C$15)*SET!$C$16+COUNTIF(P494:BW494,SET!$D$15)*SET!$D$16+COUNTIF(P494:BW494,SET!$E$15)*SET!$E$16+COUNTIF(P494:BW494,SET!$F$15)*SET!$F$16+COUNTIF(P494:BW494,SET!$G$15)*SET!$G$16+COUNTIF(P494:BW494,SET!$H$15)*SET!$H$16+COUNTIF(P494:BW494,SET!$I$15)*SET!$I$16+COUNTIF(P494:BW494,SET!#REF!)*SET!$H$16+COUNTIF(P494:BW494,SET!$L$15)*SET!$L$16</f>
        <v>0</v>
      </c>
      <c r="J494" s="97">
        <f ca="1">F494+G494+H494-I494</f>
        <v>0</v>
      </c>
      <c r="K494" s="116" t="str">
        <f ca="1">IF(E494="","",IF(AND(D494&gt;C494,EDATE(IF(EDATE(C494,12)&lt;D494,C494,E494),12)&gt;D494),"퇴직정산",IF((E494-C494)&gt;=365,EDATE(E494,12),EDATE(C494,24))))</f>
        <v/>
      </c>
      <c r="L494" s="101">
        <f ca="1">IF(K494="퇴직정산",J494,IF((M$2-C494)&lt;365,"미확정",IF(M494="유예","유예",J494-M494)))</f>
        <v>0</v>
      </c>
      <c r="M494" s="103">
        <f>IF(C494=0,0,IF(K494="퇴직정산",0,IF(J494&lt;=0,0,IF(EDATE(C494,3)&gt;M$2,"유예",IF(SET!$J$3="없음",0,IF(SET!$J$3="전부",IF(E494&gt;=DATE(YEAR(SET!$I$11),MONTH(SET!$J$11),DAY(SET!$L$11)),MAX(0,F494-IF(I494&lt;(G494+H494),0,(I494-(G494+H494)))),0),IF(E494&gt;=DATE(YEAR(SET!$I$11),MONTH(SET!$J$11),DAY(SET!$L$11)),MAX(0,MIN(F494,SET!$L$3)-IF(I494&lt;(G494+H494),0,(I494-(G494+H494)))),0)))))))</f>
        <v>0</v>
      </c>
      <c r="N494" s="105" t="str">
        <f>IF(D494=0,IF(M494&gt;0,IF((E494-C494)&gt;=365,EDATE(E494,6),EDATE(K494,-6)),""),"")</f>
        <v/>
      </c>
      <c r="O494" s="106" t="str">
        <f>IF(D494=0,IF(M494&gt;0,IF((E494-C494)&gt;=365,EDATE(E494,10),EDATE(K494,-2)),""),"")</f>
        <v/>
      </c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  <c r="AL494" s="23"/>
      <c r="AM494" s="23"/>
      <c r="AN494" s="23"/>
      <c r="AO494" s="23"/>
      <c r="AP494" s="23"/>
      <c r="AQ494" s="23"/>
      <c r="AR494" s="23"/>
      <c r="AS494" s="23"/>
      <c r="AT494" s="23"/>
      <c r="AU494" s="23"/>
      <c r="AV494" s="23"/>
      <c r="AW494" s="23"/>
      <c r="AX494" s="23"/>
      <c r="AY494" s="23"/>
      <c r="AZ494" s="23"/>
      <c r="BA494" s="23"/>
      <c r="BB494" s="23"/>
      <c r="BC494" s="23"/>
      <c r="BD494" s="23"/>
      <c r="BE494" s="23"/>
      <c r="BF494" s="23"/>
      <c r="BG494" s="23"/>
      <c r="BH494" s="23"/>
      <c r="BI494" s="23"/>
      <c r="BJ494" s="23"/>
      <c r="BK494" s="23"/>
      <c r="BL494" s="23"/>
      <c r="BM494" s="23"/>
      <c r="BN494" s="23"/>
      <c r="BO494" s="23"/>
      <c r="BP494" s="23"/>
      <c r="BQ494" s="23"/>
      <c r="BR494" s="23"/>
      <c r="BS494" s="23"/>
      <c r="BT494" s="23"/>
      <c r="BU494" s="23"/>
      <c r="BV494" s="23"/>
      <c r="BW494" s="23"/>
    </row>
    <row r="495" spans="1:75" ht="14.25" customHeight="1" x14ac:dyDescent="0.15">
      <c r="A495" s="83"/>
      <c r="B495" s="119"/>
      <c r="C495" s="119"/>
      <c r="D495" s="121"/>
      <c r="E495" s="96"/>
      <c r="F495" s="94"/>
      <c r="G495" s="113"/>
      <c r="H495" s="115"/>
      <c r="I495" s="125"/>
      <c r="J495" s="98"/>
      <c r="K495" s="117"/>
      <c r="L495" s="102"/>
      <c r="M495" s="104"/>
      <c r="N495" s="105"/>
      <c r="O495" s="107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  <c r="AB495" s="72"/>
      <c r="AC495" s="72"/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72"/>
      <c r="AP495" s="72"/>
      <c r="AQ495" s="72"/>
      <c r="AR495" s="72"/>
      <c r="AS495" s="72"/>
      <c r="AT495" s="72"/>
      <c r="AU495" s="72"/>
      <c r="AV495" s="72"/>
      <c r="AW495" s="72"/>
      <c r="AX495" s="72"/>
      <c r="AY495" s="72"/>
      <c r="AZ495" s="72"/>
      <c r="BA495" s="72"/>
      <c r="BB495" s="72"/>
      <c r="BC495" s="72"/>
      <c r="BD495" s="72"/>
      <c r="BE495" s="72"/>
      <c r="BF495" s="72"/>
      <c r="BG495" s="72"/>
      <c r="BH495" s="72"/>
      <c r="BI495" s="72"/>
      <c r="BJ495" s="72"/>
      <c r="BK495" s="72"/>
      <c r="BL495" s="72"/>
      <c r="BM495" s="72"/>
      <c r="BN495" s="72"/>
      <c r="BO495" s="72"/>
      <c r="BP495" s="72"/>
      <c r="BQ495" s="72"/>
      <c r="BR495" s="72"/>
      <c r="BS495" s="72"/>
      <c r="BT495" s="72"/>
      <c r="BU495" s="72"/>
      <c r="BV495" s="72"/>
      <c r="BW495" s="72"/>
    </row>
    <row r="496" spans="1:75" ht="14.25" customHeight="1" x14ac:dyDescent="0.15">
      <c r="A496" s="82"/>
      <c r="B496" s="118"/>
      <c r="C496" s="118"/>
      <c r="D496" s="120"/>
      <c r="E496" s="95" t="str">
        <f ca="1">IF(DATEDIF(C496,M$2,"m")&lt;1,"",IF(C496=0,"",IF(EDATE(C496,12)&lt;IF($D496&gt;0,$D496-1,M$2),EDATE(C496,DATEDIF(C496,IF($D496&gt;0,$D496-1,M$2+1),"y")*12),EDATE(C496,DATEDIF(C496,IF($D496&gt;0,$D496-1,M$2+1),"m")))))</f>
        <v/>
      </c>
      <c r="F496" s="93">
        <f ca="1">IF(E496="",0,IF(EDATE(C496,12)&lt;=E496,15+IF((YEAR(E496)-YEAR($C496))&gt;20,10,INT((YEAR(E496)-YEAR($C496)-1)/2)),0))</f>
        <v>0</v>
      </c>
      <c r="G496" s="112">
        <f ca="1">IF(E496="",0,IF(E496&gt;=EDATE(C496,12),IF(E496&lt;EDATE(C496,24),IF(C496&lt;SET!$J$20,0,MIN(DATEDIF(C496,E496,"m"),11)),0),IF(D496&gt;C496,IF(E496&lt;=EDATE(C496,12),MIN(DATEDIF(C496,D496+1,"m"),11),0),MIN(DATEDIF(C496,E496,"m"),11))))</f>
        <v>0</v>
      </c>
      <c r="H496" s="114"/>
      <c r="I496" s="124">
        <f>COUNTIF(P496:BW496,SET!$C$15)*SET!$C$16+COUNTIF(P496:BW496,SET!$D$15)*SET!$D$16+COUNTIF(P496:BW496,SET!$E$15)*SET!$E$16+COUNTIF(P496:BW496,SET!$F$15)*SET!$F$16+COUNTIF(P496:BW496,SET!$G$15)*SET!$G$16+COUNTIF(P496:BW496,SET!$H$15)*SET!$H$16+COUNTIF(P496:BW496,SET!$I$15)*SET!$I$16+COUNTIF(P496:BW496,SET!#REF!)*SET!$H$16+COUNTIF(P496:BW496,SET!$L$15)*SET!$L$16</f>
        <v>0</v>
      </c>
      <c r="J496" s="97">
        <f ca="1">F496+G496+H496-I496</f>
        <v>0</v>
      </c>
      <c r="K496" s="116" t="str">
        <f ca="1">IF(E496="","",IF(AND(D496&gt;C496,EDATE(IF(EDATE(C496,12)&lt;D496,C496,E496),12)&gt;D496),"퇴직정산",IF((E496-C496)&gt;=365,EDATE(E496,12),EDATE(C496,24))))</f>
        <v/>
      </c>
      <c r="L496" s="101">
        <f ca="1">IF(K496="퇴직정산",J496,IF((M$2-C496)&lt;365,"미확정",IF(M496="유예","유예",J496-M496)))</f>
        <v>0</v>
      </c>
      <c r="M496" s="103">
        <f>IF(C496=0,0,IF(K496="퇴직정산",0,IF(J496&lt;=0,0,IF(EDATE(C496,3)&gt;M$2,"유예",IF(SET!$J$3="없음",0,IF(SET!$J$3="전부",IF(E496&gt;=DATE(YEAR(SET!$I$11),MONTH(SET!$J$11),DAY(SET!$L$11)),MAX(0,F496-IF(I496&lt;(G496+H496),0,(I496-(G496+H496)))),0),IF(E496&gt;=DATE(YEAR(SET!$I$11),MONTH(SET!$J$11),DAY(SET!$L$11)),MAX(0,MIN(F496,SET!$L$3)-IF(I496&lt;(G496+H496),0,(I496-(G496+H496)))),0)))))))</f>
        <v>0</v>
      </c>
      <c r="N496" s="105" t="str">
        <f>IF(D496=0,IF(M496&gt;0,IF((E496-C496)&gt;=365,EDATE(E496,6),EDATE(K496,-6)),""),"")</f>
        <v/>
      </c>
      <c r="O496" s="106" t="str">
        <f>IF(D496=0,IF(M496&gt;0,IF((E496-C496)&gt;=365,EDATE(E496,10),EDATE(K496,-2)),""),"")</f>
        <v/>
      </c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  <c r="AL496" s="23"/>
      <c r="AM496" s="23"/>
      <c r="AN496" s="23"/>
      <c r="AO496" s="23"/>
      <c r="AP496" s="23"/>
      <c r="AQ496" s="23"/>
      <c r="AR496" s="23"/>
      <c r="AS496" s="23"/>
      <c r="AT496" s="23"/>
      <c r="AU496" s="23"/>
      <c r="AV496" s="23"/>
      <c r="AW496" s="23"/>
      <c r="AX496" s="23"/>
      <c r="AY496" s="23"/>
      <c r="AZ496" s="23"/>
      <c r="BA496" s="23"/>
      <c r="BB496" s="23"/>
      <c r="BC496" s="23"/>
      <c r="BD496" s="23"/>
      <c r="BE496" s="23"/>
      <c r="BF496" s="23"/>
      <c r="BG496" s="23"/>
      <c r="BH496" s="23"/>
      <c r="BI496" s="23"/>
      <c r="BJ496" s="23"/>
      <c r="BK496" s="23"/>
      <c r="BL496" s="23"/>
      <c r="BM496" s="23"/>
      <c r="BN496" s="23"/>
      <c r="BO496" s="23"/>
      <c r="BP496" s="23"/>
      <c r="BQ496" s="23"/>
      <c r="BR496" s="23"/>
      <c r="BS496" s="23"/>
      <c r="BT496" s="23"/>
      <c r="BU496" s="23"/>
      <c r="BV496" s="23"/>
      <c r="BW496" s="23"/>
    </row>
    <row r="497" spans="1:75" ht="14.25" customHeight="1" x14ac:dyDescent="0.15">
      <c r="A497" s="83"/>
      <c r="B497" s="119"/>
      <c r="C497" s="119"/>
      <c r="D497" s="121"/>
      <c r="E497" s="96"/>
      <c r="F497" s="94"/>
      <c r="G497" s="113"/>
      <c r="H497" s="115"/>
      <c r="I497" s="125"/>
      <c r="J497" s="98"/>
      <c r="K497" s="117"/>
      <c r="L497" s="102"/>
      <c r="M497" s="104"/>
      <c r="N497" s="105"/>
      <c r="O497" s="107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  <c r="AA497" s="72"/>
      <c r="AB497" s="72"/>
      <c r="AC497" s="72"/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72"/>
      <c r="AP497" s="72"/>
      <c r="AQ497" s="72"/>
      <c r="AR497" s="72"/>
      <c r="AS497" s="72"/>
      <c r="AT497" s="72"/>
      <c r="AU497" s="72"/>
      <c r="AV497" s="72"/>
      <c r="AW497" s="72"/>
      <c r="AX497" s="72"/>
      <c r="AY497" s="72"/>
      <c r="AZ497" s="72"/>
      <c r="BA497" s="72"/>
      <c r="BB497" s="72"/>
      <c r="BC497" s="72"/>
      <c r="BD497" s="72"/>
      <c r="BE497" s="72"/>
      <c r="BF497" s="72"/>
      <c r="BG497" s="72"/>
      <c r="BH497" s="72"/>
      <c r="BI497" s="72"/>
      <c r="BJ497" s="72"/>
      <c r="BK497" s="72"/>
      <c r="BL497" s="72"/>
      <c r="BM497" s="72"/>
      <c r="BN497" s="72"/>
      <c r="BO497" s="72"/>
      <c r="BP497" s="72"/>
      <c r="BQ497" s="72"/>
      <c r="BR497" s="72"/>
      <c r="BS497" s="72"/>
      <c r="BT497" s="72"/>
      <c r="BU497" s="72"/>
      <c r="BV497" s="72"/>
      <c r="BW497" s="72"/>
    </row>
    <row r="498" spans="1:75" ht="14.25" customHeight="1" x14ac:dyDescent="0.15">
      <c r="A498" s="82"/>
      <c r="B498" s="118"/>
      <c r="C498" s="118"/>
      <c r="D498" s="120"/>
      <c r="E498" s="95" t="str">
        <f ca="1">IF(DATEDIF(C498,M$2,"m")&lt;1,"",IF(C498=0,"",IF(EDATE(C498,12)&lt;IF($D498&gt;0,$D498-1,M$2),EDATE(C498,DATEDIF(C498,IF($D498&gt;0,$D498-1,M$2+1),"y")*12),EDATE(C498,DATEDIF(C498,IF($D498&gt;0,$D498-1,M$2+1),"m")))))</f>
        <v/>
      </c>
      <c r="F498" s="93">
        <f ca="1">IF(E498="",0,IF(EDATE(C498,12)&lt;=E498,15+IF((YEAR(E498)-YEAR($C498))&gt;20,10,INT((YEAR(E498)-YEAR($C498)-1)/2)),0))</f>
        <v>0</v>
      </c>
      <c r="G498" s="112">
        <f ca="1">IF(E498="",0,IF(E498&gt;=EDATE(C498,12),IF(E498&lt;EDATE(C498,24),IF(C498&lt;SET!$J$20,0,MIN(DATEDIF(C498,E498,"m"),11)),0),IF(D498&gt;C498,IF(E498&lt;=EDATE(C498,12),MIN(DATEDIF(C498,D498+1,"m"),11),0),MIN(DATEDIF(C498,E498,"m"),11))))</f>
        <v>0</v>
      </c>
      <c r="H498" s="114"/>
      <c r="I498" s="124">
        <f>COUNTIF(P498:BW498,SET!$C$15)*SET!$C$16+COUNTIF(P498:BW498,SET!$D$15)*SET!$D$16+COUNTIF(P498:BW498,SET!$E$15)*SET!$E$16+COUNTIF(P498:BW498,SET!$F$15)*SET!$F$16+COUNTIF(P498:BW498,SET!$G$15)*SET!$G$16+COUNTIF(P498:BW498,SET!$H$15)*SET!$H$16+COUNTIF(P498:BW498,SET!$I$15)*SET!$I$16+COUNTIF(P498:BW498,SET!#REF!)*SET!$H$16+COUNTIF(P498:BW498,SET!$L$15)*SET!$L$16</f>
        <v>0</v>
      </c>
      <c r="J498" s="97">
        <f ca="1">F498+G498+H498-I498</f>
        <v>0</v>
      </c>
      <c r="K498" s="116" t="str">
        <f ca="1">IF(E498="","",IF(AND(D498&gt;C498,EDATE(IF(EDATE(C498,12)&lt;D498,C498,E498),12)&gt;D498),"퇴직정산",IF((E498-C498)&gt;=365,EDATE(E498,12),EDATE(C498,24))))</f>
        <v/>
      </c>
      <c r="L498" s="101">
        <f ca="1">IF(K498="퇴직정산",J498,IF((M$2-C498)&lt;365,"미확정",IF(M498="유예","유예",J498-M498)))</f>
        <v>0</v>
      </c>
      <c r="M498" s="103">
        <f>IF(C498=0,0,IF(K498="퇴직정산",0,IF(J498&lt;=0,0,IF(EDATE(C498,3)&gt;M$2,"유예",IF(SET!$J$3="없음",0,IF(SET!$J$3="전부",IF(E498&gt;=DATE(YEAR(SET!$I$11),MONTH(SET!$J$11),DAY(SET!$L$11)),MAX(0,F498-IF(I498&lt;(G498+H498),0,(I498-(G498+H498)))),0),IF(E498&gt;=DATE(YEAR(SET!$I$11),MONTH(SET!$J$11),DAY(SET!$L$11)),MAX(0,MIN(F498,SET!$L$3)-IF(I498&lt;(G498+H498),0,(I498-(G498+H498)))),0)))))))</f>
        <v>0</v>
      </c>
      <c r="N498" s="105" t="str">
        <f>IF(D498=0,IF(M498&gt;0,IF((E498-C498)&gt;=365,EDATE(E498,6),EDATE(K498,-6)),""),"")</f>
        <v/>
      </c>
      <c r="O498" s="106" t="str">
        <f>IF(D498=0,IF(M498&gt;0,IF((E498-C498)&gt;=365,EDATE(E498,10),EDATE(K498,-2)),""),"")</f>
        <v/>
      </c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  <c r="AL498" s="23"/>
      <c r="AM498" s="23"/>
      <c r="AN498" s="23"/>
      <c r="AO498" s="23"/>
      <c r="AP498" s="23"/>
      <c r="AQ498" s="23"/>
      <c r="AR498" s="23"/>
      <c r="AS498" s="23"/>
      <c r="AT498" s="23"/>
      <c r="AU498" s="23"/>
      <c r="AV498" s="23"/>
      <c r="AW498" s="23"/>
      <c r="AX498" s="23"/>
      <c r="AY498" s="23"/>
      <c r="AZ498" s="23"/>
      <c r="BA498" s="23"/>
      <c r="BB498" s="23"/>
      <c r="BC498" s="23"/>
      <c r="BD498" s="23"/>
      <c r="BE498" s="23"/>
      <c r="BF498" s="23"/>
      <c r="BG498" s="23"/>
      <c r="BH498" s="23"/>
      <c r="BI498" s="23"/>
      <c r="BJ498" s="23"/>
      <c r="BK498" s="23"/>
      <c r="BL498" s="23"/>
      <c r="BM498" s="23"/>
      <c r="BN498" s="23"/>
      <c r="BO498" s="23"/>
      <c r="BP498" s="23"/>
      <c r="BQ498" s="23"/>
      <c r="BR498" s="23"/>
      <c r="BS498" s="23"/>
      <c r="BT498" s="23"/>
      <c r="BU498" s="23"/>
      <c r="BV498" s="23"/>
      <c r="BW498" s="23"/>
    </row>
    <row r="499" spans="1:75" ht="14.25" customHeight="1" x14ac:dyDescent="0.15">
      <c r="A499" s="83"/>
      <c r="B499" s="119"/>
      <c r="C499" s="119"/>
      <c r="D499" s="121"/>
      <c r="E499" s="96"/>
      <c r="F499" s="94"/>
      <c r="G499" s="113"/>
      <c r="H499" s="115"/>
      <c r="I499" s="125"/>
      <c r="J499" s="98"/>
      <c r="K499" s="117"/>
      <c r="L499" s="102"/>
      <c r="M499" s="104"/>
      <c r="N499" s="105"/>
      <c r="O499" s="107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72"/>
      <c r="AP499" s="72"/>
      <c r="AQ499" s="72"/>
      <c r="AR499" s="72"/>
      <c r="AS499" s="72"/>
      <c r="AT499" s="72"/>
      <c r="AU499" s="72"/>
      <c r="AV499" s="72"/>
      <c r="AW499" s="72"/>
      <c r="AX499" s="72"/>
      <c r="AY499" s="72"/>
      <c r="AZ499" s="72"/>
      <c r="BA499" s="72"/>
      <c r="BB499" s="72"/>
      <c r="BC499" s="72"/>
      <c r="BD499" s="72"/>
      <c r="BE499" s="72"/>
      <c r="BF499" s="72"/>
      <c r="BG499" s="72"/>
      <c r="BH499" s="72"/>
      <c r="BI499" s="72"/>
      <c r="BJ499" s="72"/>
      <c r="BK499" s="72"/>
      <c r="BL499" s="72"/>
      <c r="BM499" s="72"/>
      <c r="BN499" s="72"/>
      <c r="BO499" s="72"/>
      <c r="BP499" s="72"/>
      <c r="BQ499" s="72"/>
      <c r="BR499" s="72"/>
      <c r="BS499" s="72"/>
      <c r="BT499" s="72"/>
      <c r="BU499" s="72"/>
      <c r="BV499" s="72"/>
      <c r="BW499" s="72"/>
    </row>
    <row r="500" spans="1:75" ht="14.25" customHeight="1" x14ac:dyDescent="0.15">
      <c r="A500" s="82"/>
      <c r="B500" s="118"/>
      <c r="C500" s="118"/>
      <c r="D500" s="120"/>
      <c r="E500" s="95" t="str">
        <f ca="1">IF(DATEDIF(C500,M$2,"m")&lt;1,"",IF(C500=0,"",IF(EDATE(C500,12)&lt;IF($D500&gt;0,$D500-1,M$2),EDATE(C500,DATEDIF(C500,IF($D500&gt;0,$D500-1,M$2+1),"y")*12),EDATE(C500,DATEDIF(C500,IF($D500&gt;0,$D500-1,M$2+1),"m")))))</f>
        <v/>
      </c>
      <c r="F500" s="93">
        <f ca="1">IF(E500="",0,IF(EDATE(C500,12)&lt;=E500,15+IF((YEAR(E500)-YEAR($C500))&gt;20,10,INT((YEAR(E500)-YEAR($C500)-1)/2)),0))</f>
        <v>0</v>
      </c>
      <c r="G500" s="112">
        <f ca="1">IF(E500="",0,IF(E500&gt;=EDATE(C500,12),IF(E500&lt;EDATE(C500,24),IF(C500&lt;SET!$J$20,0,MIN(DATEDIF(C500,E500,"m"),11)),0),IF(D500&gt;C500,IF(E500&lt;=EDATE(C500,12),MIN(DATEDIF(C500,D500+1,"m"),11),0),MIN(DATEDIF(C500,E500,"m"),11))))</f>
        <v>0</v>
      </c>
      <c r="H500" s="114"/>
      <c r="I500" s="124">
        <f>COUNTIF(P500:BW500,SET!$C$15)*SET!$C$16+COUNTIF(P500:BW500,SET!$D$15)*SET!$D$16+COUNTIF(P500:BW500,SET!$E$15)*SET!$E$16+COUNTIF(P500:BW500,SET!$F$15)*SET!$F$16+COUNTIF(P500:BW500,SET!$G$15)*SET!$G$16+COUNTIF(P500:BW500,SET!$H$15)*SET!$H$16+COUNTIF(P500:BW500,SET!$I$15)*SET!$I$16+COUNTIF(P500:BW500,SET!#REF!)*SET!$H$16+COUNTIF(P500:BW500,SET!$L$15)*SET!$L$16</f>
        <v>0</v>
      </c>
      <c r="J500" s="97">
        <f ca="1">F500+G500+H500-I500</f>
        <v>0</v>
      </c>
      <c r="K500" s="116" t="str">
        <f ca="1">IF(E500="","",IF(AND(D500&gt;C500,EDATE(IF(EDATE(C500,12)&lt;D500,C500,E500),12)&gt;D500),"퇴직정산",IF((E500-C500)&gt;=365,EDATE(E500,12),EDATE(C500,24))))</f>
        <v/>
      </c>
      <c r="L500" s="101">
        <f ca="1">IF(K500="퇴직정산",J500,IF((M$2-C500)&lt;365,"미확정",IF(M500="유예","유예",J500-M500)))</f>
        <v>0</v>
      </c>
      <c r="M500" s="103">
        <f>IF(C500=0,0,IF(K500="퇴직정산",0,IF(J500&lt;=0,0,IF(EDATE(C500,3)&gt;M$2,"유예",IF(SET!$J$3="없음",0,IF(SET!$J$3="전부",IF(E500&gt;=DATE(YEAR(SET!$I$11),MONTH(SET!$J$11),DAY(SET!$L$11)),MAX(0,F500-IF(I500&lt;(G500+H500),0,(I500-(G500+H500)))),0),IF(E500&gt;=DATE(YEAR(SET!$I$11),MONTH(SET!$J$11),DAY(SET!$L$11)),MAX(0,MIN(F500,SET!$L$3)-IF(I500&lt;(G500+H500),0,(I500-(G500+H500)))),0)))))))</f>
        <v>0</v>
      </c>
      <c r="N500" s="105" t="str">
        <f>IF(D500=0,IF(M500&gt;0,IF((E500-C500)&gt;=365,EDATE(E500,6),EDATE(K500,-6)),""),"")</f>
        <v/>
      </c>
      <c r="O500" s="106" t="str">
        <f>IF(D500=0,IF(M500&gt;0,IF((E500-C500)&gt;=365,EDATE(E500,10),EDATE(K500,-2)),""),"")</f>
        <v/>
      </c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  <c r="AL500" s="23"/>
      <c r="AM500" s="23"/>
      <c r="AN500" s="23"/>
      <c r="AO500" s="23"/>
      <c r="AP500" s="23"/>
      <c r="AQ500" s="23"/>
      <c r="AR500" s="23"/>
      <c r="AS500" s="23"/>
      <c r="AT500" s="23"/>
      <c r="AU500" s="23"/>
      <c r="AV500" s="23"/>
      <c r="AW500" s="23"/>
      <c r="AX500" s="23"/>
      <c r="AY500" s="23"/>
      <c r="AZ500" s="23"/>
      <c r="BA500" s="23"/>
      <c r="BB500" s="23"/>
      <c r="BC500" s="23"/>
      <c r="BD500" s="23"/>
      <c r="BE500" s="23"/>
      <c r="BF500" s="23"/>
      <c r="BG500" s="23"/>
      <c r="BH500" s="23"/>
      <c r="BI500" s="23"/>
      <c r="BJ500" s="23"/>
      <c r="BK500" s="23"/>
      <c r="BL500" s="23"/>
      <c r="BM500" s="23"/>
      <c r="BN500" s="23"/>
      <c r="BO500" s="23"/>
      <c r="BP500" s="23"/>
      <c r="BQ500" s="23"/>
      <c r="BR500" s="23"/>
      <c r="BS500" s="23"/>
      <c r="BT500" s="23"/>
      <c r="BU500" s="23"/>
      <c r="BV500" s="23"/>
      <c r="BW500" s="23"/>
    </row>
    <row r="501" spans="1:75" ht="14.25" customHeight="1" x14ac:dyDescent="0.15">
      <c r="A501" s="83"/>
      <c r="B501" s="119"/>
      <c r="C501" s="119"/>
      <c r="D501" s="121"/>
      <c r="E501" s="96"/>
      <c r="F501" s="94"/>
      <c r="G501" s="113"/>
      <c r="H501" s="115"/>
      <c r="I501" s="125"/>
      <c r="J501" s="98"/>
      <c r="K501" s="117"/>
      <c r="L501" s="102"/>
      <c r="M501" s="104"/>
      <c r="N501" s="105"/>
      <c r="O501" s="107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  <c r="AA501" s="72"/>
      <c r="AB501" s="72"/>
      <c r="AC501" s="72"/>
      <c r="AD501" s="72"/>
      <c r="AE501" s="72"/>
      <c r="AF501" s="72"/>
      <c r="AG501" s="72"/>
      <c r="AH501" s="72"/>
      <c r="AI501" s="72"/>
      <c r="AJ501" s="72"/>
      <c r="AK501" s="72"/>
      <c r="AL501" s="72"/>
      <c r="AM501" s="72"/>
      <c r="AN501" s="72"/>
      <c r="AO501" s="72"/>
      <c r="AP501" s="72"/>
      <c r="AQ501" s="72"/>
      <c r="AR501" s="72"/>
      <c r="AS501" s="72"/>
      <c r="AT501" s="72"/>
      <c r="AU501" s="72"/>
      <c r="AV501" s="72"/>
      <c r="AW501" s="72"/>
      <c r="AX501" s="72"/>
      <c r="AY501" s="72"/>
      <c r="AZ501" s="72"/>
      <c r="BA501" s="72"/>
      <c r="BB501" s="72"/>
      <c r="BC501" s="72"/>
      <c r="BD501" s="72"/>
      <c r="BE501" s="72"/>
      <c r="BF501" s="72"/>
      <c r="BG501" s="72"/>
      <c r="BH501" s="72"/>
      <c r="BI501" s="72"/>
      <c r="BJ501" s="72"/>
      <c r="BK501" s="72"/>
      <c r="BL501" s="72"/>
      <c r="BM501" s="72"/>
      <c r="BN501" s="72"/>
      <c r="BO501" s="72"/>
      <c r="BP501" s="72"/>
      <c r="BQ501" s="72"/>
      <c r="BR501" s="72"/>
      <c r="BS501" s="72"/>
      <c r="BT501" s="72"/>
      <c r="BU501" s="72"/>
      <c r="BV501" s="72"/>
      <c r="BW501" s="72"/>
    </row>
    <row r="502" spans="1:75" ht="14.25" customHeight="1" x14ac:dyDescent="0.15">
      <c r="A502" s="82"/>
      <c r="B502" s="118"/>
      <c r="C502" s="118"/>
      <c r="D502" s="120"/>
      <c r="E502" s="95" t="str">
        <f ca="1">IF(DATEDIF(C502,M$2,"m")&lt;1,"",IF(C502=0,"",IF(EDATE(C502,12)&lt;IF($D502&gt;0,$D502-1,M$2),EDATE(C502,DATEDIF(C502,IF($D502&gt;0,$D502-1,M$2+1),"y")*12),EDATE(C502,DATEDIF(C502,IF($D502&gt;0,$D502-1,M$2+1),"m")))))</f>
        <v/>
      </c>
      <c r="F502" s="93">
        <f ca="1">IF(E502="",0,IF(EDATE(C502,12)&lt;=E502,15+IF((YEAR(E502)-YEAR($C502))&gt;20,10,INT((YEAR(E502)-YEAR($C502)-1)/2)),0))</f>
        <v>0</v>
      </c>
      <c r="G502" s="112">
        <f ca="1">IF(E502="",0,IF(E502&gt;=EDATE(C502,12),IF(E502&lt;EDATE(C502,24),IF(C502&lt;SET!$J$20,0,MIN(DATEDIF(C502,E502,"m"),11)),0),IF(D502&gt;C502,IF(E502&lt;=EDATE(C502,12),MIN(DATEDIF(C502,D502+1,"m"),11),0),MIN(DATEDIF(C502,E502,"m"),11))))</f>
        <v>0</v>
      </c>
      <c r="H502" s="114"/>
      <c r="I502" s="124">
        <f>COUNTIF(P502:BW502,SET!$C$15)*SET!$C$16+COUNTIF(P502:BW502,SET!$D$15)*SET!$D$16+COUNTIF(P502:BW502,SET!$E$15)*SET!$E$16+COUNTIF(P502:BW502,SET!$F$15)*SET!$F$16+COUNTIF(P502:BW502,SET!$G$15)*SET!$G$16+COUNTIF(P502:BW502,SET!$H$15)*SET!$H$16+COUNTIF(P502:BW502,SET!$I$15)*SET!$I$16+COUNTIF(P502:BW502,SET!#REF!)*SET!$H$16+COUNTIF(P502:BW502,SET!$L$15)*SET!$L$16</f>
        <v>0</v>
      </c>
      <c r="J502" s="97">
        <f ca="1">F502+G502+H502-I502</f>
        <v>0</v>
      </c>
      <c r="K502" s="116" t="str">
        <f ca="1">IF(E502="","",IF(AND(D502&gt;C502,EDATE(IF(EDATE(C502,12)&lt;D502,C502,E502),12)&gt;D502),"퇴직정산",IF((E502-C502)&gt;=365,EDATE(E502,12),EDATE(C502,24))))</f>
        <v/>
      </c>
      <c r="L502" s="101">
        <f ca="1">IF(K502="퇴직정산",J502,IF((M$2-C502)&lt;365,"미확정",IF(M502="유예","유예",J502-M502)))</f>
        <v>0</v>
      </c>
      <c r="M502" s="103">
        <f>IF(C502=0,0,IF(K502="퇴직정산",0,IF(J502&lt;=0,0,IF(EDATE(C502,3)&gt;M$2,"유예",IF(SET!$J$3="없음",0,IF(SET!$J$3="전부",IF(E502&gt;=DATE(YEAR(SET!$I$11),MONTH(SET!$J$11),DAY(SET!$L$11)),MAX(0,F502-IF(I502&lt;(G502+H502),0,(I502-(G502+H502)))),0),IF(E502&gt;=DATE(YEAR(SET!$I$11),MONTH(SET!$J$11),DAY(SET!$L$11)),MAX(0,MIN(F502,SET!$L$3)-IF(I502&lt;(G502+H502),0,(I502-(G502+H502)))),0)))))))</f>
        <v>0</v>
      </c>
      <c r="N502" s="105" t="str">
        <f>IF(D502=0,IF(M502&gt;0,IF((E502-C502)&gt;=365,EDATE(E502,6),EDATE(K502,-6)),""),"")</f>
        <v/>
      </c>
      <c r="O502" s="106" t="str">
        <f>IF(D502=0,IF(M502&gt;0,IF((E502-C502)&gt;=365,EDATE(E502,10),EDATE(K502,-2)),""),"")</f>
        <v/>
      </c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  <c r="AL502" s="23"/>
      <c r="AM502" s="23"/>
      <c r="AN502" s="23"/>
      <c r="AO502" s="23"/>
      <c r="AP502" s="23"/>
      <c r="AQ502" s="23"/>
      <c r="AR502" s="23"/>
      <c r="AS502" s="23"/>
      <c r="AT502" s="23"/>
      <c r="AU502" s="23"/>
      <c r="AV502" s="23"/>
      <c r="AW502" s="23"/>
      <c r="AX502" s="23"/>
      <c r="AY502" s="23"/>
      <c r="AZ502" s="23"/>
      <c r="BA502" s="23"/>
      <c r="BB502" s="23"/>
      <c r="BC502" s="23"/>
      <c r="BD502" s="23"/>
      <c r="BE502" s="23"/>
      <c r="BF502" s="23"/>
      <c r="BG502" s="23"/>
      <c r="BH502" s="23"/>
      <c r="BI502" s="23"/>
      <c r="BJ502" s="23"/>
      <c r="BK502" s="23"/>
      <c r="BL502" s="23"/>
      <c r="BM502" s="23"/>
      <c r="BN502" s="23"/>
      <c r="BO502" s="23"/>
      <c r="BP502" s="23"/>
      <c r="BQ502" s="23"/>
      <c r="BR502" s="23"/>
      <c r="BS502" s="23"/>
      <c r="BT502" s="23"/>
      <c r="BU502" s="23"/>
      <c r="BV502" s="23"/>
      <c r="BW502" s="23"/>
    </row>
    <row r="503" spans="1:75" ht="14.25" customHeight="1" x14ac:dyDescent="0.15">
      <c r="A503" s="83"/>
      <c r="B503" s="119"/>
      <c r="C503" s="119"/>
      <c r="D503" s="121"/>
      <c r="E503" s="96"/>
      <c r="F503" s="94"/>
      <c r="G503" s="113"/>
      <c r="H503" s="115"/>
      <c r="I503" s="125"/>
      <c r="J503" s="98"/>
      <c r="K503" s="117"/>
      <c r="L503" s="102"/>
      <c r="M503" s="104"/>
      <c r="N503" s="105"/>
      <c r="O503" s="107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  <c r="AA503" s="72"/>
      <c r="AB503" s="72"/>
      <c r="AC503" s="72"/>
      <c r="AD503" s="72"/>
      <c r="AE503" s="72"/>
      <c r="AF503" s="72"/>
      <c r="AG503" s="72"/>
      <c r="AH503" s="72"/>
      <c r="AI503" s="72"/>
      <c r="AJ503" s="72"/>
      <c r="AK503" s="72"/>
      <c r="AL503" s="72"/>
      <c r="AM503" s="72"/>
      <c r="AN503" s="72"/>
      <c r="AO503" s="72"/>
      <c r="AP503" s="72"/>
      <c r="AQ503" s="72"/>
      <c r="AR503" s="72"/>
      <c r="AS503" s="72"/>
      <c r="AT503" s="72"/>
      <c r="AU503" s="72"/>
      <c r="AV503" s="72"/>
      <c r="AW503" s="72"/>
      <c r="AX503" s="72"/>
      <c r="AY503" s="72"/>
      <c r="AZ503" s="72"/>
      <c r="BA503" s="72"/>
      <c r="BB503" s="72"/>
      <c r="BC503" s="72"/>
      <c r="BD503" s="72"/>
      <c r="BE503" s="72"/>
      <c r="BF503" s="72"/>
      <c r="BG503" s="72"/>
      <c r="BH503" s="72"/>
      <c r="BI503" s="72"/>
      <c r="BJ503" s="72"/>
      <c r="BK503" s="72"/>
      <c r="BL503" s="72"/>
      <c r="BM503" s="72"/>
      <c r="BN503" s="72"/>
      <c r="BO503" s="72"/>
      <c r="BP503" s="72"/>
      <c r="BQ503" s="72"/>
      <c r="BR503" s="72"/>
      <c r="BS503" s="72"/>
      <c r="BT503" s="72"/>
      <c r="BU503" s="72"/>
      <c r="BV503" s="72"/>
      <c r="BW503" s="72"/>
    </row>
    <row r="504" spans="1:75" ht="14.25" customHeight="1" x14ac:dyDescent="0.15">
      <c r="A504" s="82"/>
      <c r="B504" s="118"/>
      <c r="C504" s="118"/>
      <c r="D504" s="120"/>
      <c r="E504" s="95" t="str">
        <f ca="1">IF(DATEDIF(C504,M$2,"m")&lt;1,"",IF(C504=0,"",IF(EDATE(C504,12)&lt;IF($D504&gt;0,$D504-1,M$2),EDATE(C504,DATEDIF(C504,IF($D504&gt;0,$D504-1,M$2+1),"y")*12),EDATE(C504,DATEDIF(C504,IF($D504&gt;0,$D504-1,M$2+1),"m")))))</f>
        <v/>
      </c>
      <c r="F504" s="93">
        <f ca="1">IF(E504="",0,IF(EDATE(C504,12)&lt;=E504,15+IF((YEAR(E504)-YEAR($C504))&gt;20,10,INT((YEAR(E504)-YEAR($C504)-1)/2)),0))</f>
        <v>0</v>
      </c>
      <c r="G504" s="112">
        <f ca="1">IF(E504="",0,IF(E504&gt;=EDATE(C504,12),IF(E504&lt;EDATE(C504,24),IF(C504&lt;SET!$J$20,0,MIN(DATEDIF(C504,E504,"m"),11)),0),IF(D504&gt;C504,IF(E504&lt;=EDATE(C504,12),MIN(DATEDIF(C504,D504+1,"m"),11),0),MIN(DATEDIF(C504,E504,"m"),11))))</f>
        <v>0</v>
      </c>
      <c r="H504" s="114"/>
      <c r="I504" s="124">
        <f>COUNTIF(P504:BW504,SET!$C$15)*SET!$C$16+COUNTIF(P504:BW504,SET!$D$15)*SET!$D$16+COUNTIF(P504:BW504,SET!$E$15)*SET!$E$16+COUNTIF(P504:BW504,SET!$F$15)*SET!$F$16+COUNTIF(P504:BW504,SET!$G$15)*SET!$G$16+COUNTIF(P504:BW504,SET!$H$15)*SET!$H$16+COUNTIF(P504:BW504,SET!$I$15)*SET!$I$16+COUNTIF(P504:BW504,SET!#REF!)*SET!$H$16+COUNTIF(P504:BW504,SET!$L$15)*SET!$L$16</f>
        <v>0</v>
      </c>
      <c r="J504" s="97">
        <f ca="1">F504+G504+H504-I504</f>
        <v>0</v>
      </c>
      <c r="K504" s="116" t="str">
        <f ca="1">IF(E504="","",IF(AND(D504&gt;C504,EDATE(IF(EDATE(C504,12)&lt;D504,C504,E504),12)&gt;D504),"퇴직정산",IF((E504-C504)&gt;=365,EDATE(E504,12),EDATE(C504,24))))</f>
        <v/>
      </c>
      <c r="L504" s="101">
        <f ca="1">IF(K504="퇴직정산",J504,IF((M$2-C504)&lt;365,"미확정",IF(M504="유예","유예",J504-M504)))</f>
        <v>0</v>
      </c>
      <c r="M504" s="103">
        <f>IF(C504=0,0,IF(K504="퇴직정산",0,IF(J504&lt;=0,0,IF(EDATE(C504,3)&gt;M$2,"유예",IF(SET!$J$3="없음",0,IF(SET!$J$3="전부",IF(E504&gt;=DATE(YEAR(SET!$I$11),MONTH(SET!$J$11),DAY(SET!$L$11)),MAX(0,F504-IF(I504&lt;(G504+H504),0,(I504-(G504+H504)))),0),IF(E504&gt;=DATE(YEAR(SET!$I$11),MONTH(SET!$J$11),DAY(SET!$L$11)),MAX(0,MIN(F504,SET!$L$3)-IF(I504&lt;(G504+H504),0,(I504-(G504+H504)))),0)))))))</f>
        <v>0</v>
      </c>
      <c r="N504" s="105" t="str">
        <f>IF(D504=0,IF(M504&gt;0,IF((E504-C504)&gt;=365,EDATE(E504,6),EDATE(K504,-6)),""),"")</f>
        <v/>
      </c>
      <c r="O504" s="106" t="str">
        <f>IF(D504=0,IF(M504&gt;0,IF((E504-C504)&gt;=365,EDATE(E504,10),EDATE(K504,-2)),""),"")</f>
        <v/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/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/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/>
      <c r="BP504" s="23"/>
      <c r="BQ504" s="23"/>
      <c r="BR504" s="23"/>
      <c r="BS504" s="23"/>
      <c r="BT504" s="23"/>
      <c r="BU504" s="23"/>
      <c r="BV504" s="23"/>
      <c r="BW504" s="23"/>
    </row>
    <row r="505" spans="1:75" ht="14.25" customHeight="1" x14ac:dyDescent="0.15">
      <c r="A505" s="83"/>
      <c r="B505" s="119"/>
      <c r="C505" s="119"/>
      <c r="D505" s="121"/>
      <c r="E505" s="96"/>
      <c r="F505" s="94"/>
      <c r="G505" s="113"/>
      <c r="H505" s="115"/>
      <c r="I505" s="125"/>
      <c r="J505" s="98"/>
      <c r="K505" s="117"/>
      <c r="L505" s="102"/>
      <c r="M505" s="104"/>
      <c r="N505" s="105"/>
      <c r="O505" s="107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  <c r="AA505" s="72"/>
      <c r="AB505" s="72"/>
      <c r="AC505" s="72"/>
      <c r="AD505" s="72"/>
      <c r="AE505" s="72"/>
      <c r="AF505" s="72"/>
      <c r="AG505" s="72"/>
      <c r="AH505" s="72"/>
      <c r="AI505" s="72"/>
      <c r="AJ505" s="72"/>
      <c r="AK505" s="72"/>
      <c r="AL505" s="72"/>
      <c r="AM505" s="72"/>
      <c r="AN505" s="72"/>
      <c r="AO505" s="72"/>
      <c r="AP505" s="72"/>
      <c r="AQ505" s="72"/>
      <c r="AR505" s="72"/>
      <c r="AS505" s="72"/>
      <c r="AT505" s="72"/>
      <c r="AU505" s="72"/>
      <c r="AV505" s="72"/>
      <c r="AW505" s="72"/>
      <c r="AX505" s="72"/>
      <c r="AY505" s="72"/>
      <c r="AZ505" s="72"/>
      <c r="BA505" s="72"/>
      <c r="BB505" s="72"/>
      <c r="BC505" s="72"/>
      <c r="BD505" s="72"/>
      <c r="BE505" s="72"/>
      <c r="BF505" s="72"/>
      <c r="BG505" s="72"/>
      <c r="BH505" s="72"/>
      <c r="BI505" s="72"/>
      <c r="BJ505" s="72"/>
      <c r="BK505" s="72"/>
      <c r="BL505" s="72"/>
      <c r="BM505" s="72"/>
      <c r="BN505" s="72"/>
      <c r="BO505" s="72"/>
      <c r="BP505" s="72"/>
      <c r="BQ505" s="72"/>
      <c r="BR505" s="72"/>
      <c r="BS505" s="72"/>
      <c r="BT505" s="72"/>
      <c r="BU505" s="72"/>
      <c r="BV505" s="72"/>
      <c r="BW505" s="72"/>
    </row>
    <row r="506" spans="1:75" ht="14.25" customHeight="1" x14ac:dyDescent="0.15">
      <c r="A506" s="82"/>
      <c r="B506" s="118"/>
      <c r="C506" s="118"/>
      <c r="D506" s="120"/>
      <c r="E506" s="95" t="str">
        <f ca="1">IF(DATEDIF(C506,M$2,"m")&lt;1,"",IF(C506=0,"",IF(EDATE(C506,12)&lt;IF($D506&gt;0,$D506-1,M$2),EDATE(C506,DATEDIF(C506,IF($D506&gt;0,$D506-1,M$2+1),"y")*12),EDATE(C506,DATEDIF(C506,IF($D506&gt;0,$D506-1,M$2+1),"m")))))</f>
        <v/>
      </c>
      <c r="F506" s="93">
        <f ca="1">IF(E506="",0,IF(EDATE(C506,12)&lt;=E506,15+IF((YEAR(E506)-YEAR($C506))&gt;20,10,INT((YEAR(E506)-YEAR($C506)-1)/2)),0))</f>
        <v>0</v>
      </c>
      <c r="G506" s="112">
        <f ca="1">IF(E506="",0,IF(E506&gt;=EDATE(C506,12),IF(E506&lt;EDATE(C506,24),IF(C506&lt;SET!$J$20,0,MIN(DATEDIF(C506,E506,"m"),11)),0),IF(D506&gt;C506,IF(E506&lt;=EDATE(C506,12),MIN(DATEDIF(C506,D506+1,"m"),11),0),MIN(DATEDIF(C506,E506,"m"),11))))</f>
        <v>0</v>
      </c>
      <c r="H506" s="114"/>
      <c r="I506" s="124">
        <f>COUNTIF(P506:BW506,SET!$C$15)*SET!$C$16+COUNTIF(P506:BW506,SET!$D$15)*SET!$D$16+COUNTIF(P506:BW506,SET!$E$15)*SET!$E$16+COUNTIF(P506:BW506,SET!$F$15)*SET!$F$16+COUNTIF(P506:BW506,SET!$G$15)*SET!$G$16+COUNTIF(P506:BW506,SET!$H$15)*SET!$H$16+COUNTIF(P506:BW506,SET!$I$15)*SET!$I$16+COUNTIF(P506:BW506,SET!#REF!)*SET!$H$16+COUNTIF(P506:BW506,SET!$L$15)*SET!$L$16</f>
        <v>0</v>
      </c>
      <c r="J506" s="97">
        <f ca="1">F506+G506+H506-I506</f>
        <v>0</v>
      </c>
      <c r="K506" s="116" t="str">
        <f ca="1">IF(E506="","",IF(AND(D506&gt;C506,EDATE(IF(EDATE(C506,12)&lt;D506,C506,E506),12)&gt;D506),"퇴직정산",IF((E506-C506)&gt;=365,EDATE(E506,12),EDATE(C506,24))))</f>
        <v/>
      </c>
      <c r="L506" s="101">
        <f ca="1">IF(K506="퇴직정산",J506,IF((M$2-C506)&lt;365,"미확정",IF(M506="유예","유예",J506-M506)))</f>
        <v>0</v>
      </c>
      <c r="M506" s="103">
        <f>IF(C506=0,0,IF(K506="퇴직정산",0,IF(J506&lt;=0,0,IF(EDATE(C506,3)&gt;M$2,"유예",IF(SET!$J$3="없음",0,IF(SET!$J$3="전부",IF(E506&gt;=DATE(YEAR(SET!$I$11),MONTH(SET!$J$11),DAY(SET!$L$11)),MAX(0,F506-IF(I506&lt;(G506+H506),0,(I506-(G506+H506)))),0),IF(E506&gt;=DATE(YEAR(SET!$I$11),MONTH(SET!$J$11),DAY(SET!$L$11)),MAX(0,MIN(F506,SET!$L$3)-IF(I506&lt;(G506+H506),0,(I506-(G506+H506)))),0)))))))</f>
        <v>0</v>
      </c>
      <c r="N506" s="105" t="str">
        <f>IF(D506=0,IF(M506&gt;0,IF((E506-C506)&gt;=365,EDATE(E506,6),EDATE(K506,-6)),""),"")</f>
        <v/>
      </c>
      <c r="O506" s="106" t="str">
        <f>IF(D506=0,IF(M506&gt;0,IF((E506-C506)&gt;=365,EDATE(E506,10),EDATE(K506,-2)),""),"")</f>
        <v/>
      </c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  <c r="AL506" s="23"/>
      <c r="AM506" s="23"/>
      <c r="AN506" s="23"/>
      <c r="AO506" s="23"/>
      <c r="AP506" s="23"/>
      <c r="AQ506" s="23"/>
      <c r="AR506" s="23"/>
      <c r="AS506" s="23"/>
      <c r="AT506" s="23"/>
      <c r="AU506" s="23"/>
      <c r="AV506" s="23"/>
      <c r="AW506" s="23"/>
      <c r="AX506" s="23"/>
      <c r="AY506" s="23"/>
      <c r="AZ506" s="23"/>
      <c r="BA506" s="23"/>
      <c r="BB506" s="23"/>
      <c r="BC506" s="23"/>
      <c r="BD506" s="23"/>
      <c r="BE506" s="23"/>
      <c r="BF506" s="23"/>
      <c r="BG506" s="23"/>
      <c r="BH506" s="23"/>
      <c r="BI506" s="23"/>
      <c r="BJ506" s="23"/>
      <c r="BK506" s="23"/>
      <c r="BL506" s="23"/>
      <c r="BM506" s="23"/>
      <c r="BN506" s="23"/>
      <c r="BO506" s="23"/>
      <c r="BP506" s="23"/>
      <c r="BQ506" s="23"/>
      <c r="BR506" s="23"/>
      <c r="BS506" s="23"/>
      <c r="BT506" s="23"/>
      <c r="BU506" s="23"/>
      <c r="BV506" s="23"/>
      <c r="BW506" s="23"/>
    </row>
    <row r="507" spans="1:75" ht="14.25" customHeight="1" x14ac:dyDescent="0.15">
      <c r="A507" s="83"/>
      <c r="B507" s="119"/>
      <c r="C507" s="119"/>
      <c r="D507" s="121"/>
      <c r="E507" s="96"/>
      <c r="F507" s="94"/>
      <c r="G507" s="113"/>
      <c r="H507" s="115"/>
      <c r="I507" s="125"/>
      <c r="J507" s="98"/>
      <c r="K507" s="117"/>
      <c r="L507" s="102"/>
      <c r="M507" s="104"/>
      <c r="N507" s="105"/>
      <c r="O507" s="107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  <c r="AA507" s="72"/>
      <c r="AB507" s="72"/>
      <c r="AC507" s="72"/>
      <c r="AD507" s="72"/>
      <c r="AE507" s="72"/>
      <c r="AF507" s="72"/>
      <c r="AG507" s="72"/>
      <c r="AH507" s="72"/>
      <c r="AI507" s="72"/>
      <c r="AJ507" s="72"/>
      <c r="AK507" s="72"/>
      <c r="AL507" s="72"/>
      <c r="AM507" s="72"/>
      <c r="AN507" s="72"/>
      <c r="AO507" s="72"/>
      <c r="AP507" s="72"/>
      <c r="AQ507" s="72"/>
      <c r="AR507" s="72"/>
      <c r="AS507" s="72"/>
      <c r="AT507" s="72"/>
      <c r="AU507" s="72"/>
      <c r="AV507" s="72"/>
      <c r="AW507" s="72"/>
      <c r="AX507" s="72"/>
      <c r="AY507" s="72"/>
      <c r="AZ507" s="72"/>
      <c r="BA507" s="72"/>
      <c r="BB507" s="72"/>
      <c r="BC507" s="72"/>
      <c r="BD507" s="72"/>
      <c r="BE507" s="72"/>
      <c r="BF507" s="72"/>
      <c r="BG507" s="72"/>
      <c r="BH507" s="72"/>
      <c r="BI507" s="72"/>
      <c r="BJ507" s="72"/>
      <c r="BK507" s="72"/>
      <c r="BL507" s="72"/>
      <c r="BM507" s="72"/>
      <c r="BN507" s="72"/>
      <c r="BO507" s="72"/>
      <c r="BP507" s="72"/>
      <c r="BQ507" s="72"/>
      <c r="BR507" s="72"/>
      <c r="BS507" s="72"/>
      <c r="BT507" s="72"/>
      <c r="BU507" s="72"/>
      <c r="BV507" s="72"/>
      <c r="BW507" s="72"/>
    </row>
  </sheetData>
  <mergeCells count="3529">
    <mergeCell ref="N64:N65"/>
    <mergeCell ref="O64:O65"/>
    <mergeCell ref="O150:O151"/>
    <mergeCell ref="O148:O149"/>
    <mergeCell ref="O156:O157"/>
    <mergeCell ref="O140:O141"/>
    <mergeCell ref="F132:F133"/>
    <mergeCell ref="G132:G133"/>
    <mergeCell ref="H132:H133"/>
    <mergeCell ref="I132:I133"/>
    <mergeCell ref="J132:J133"/>
    <mergeCell ref="K132:K133"/>
    <mergeCell ref="L132:L133"/>
    <mergeCell ref="L144:L145"/>
    <mergeCell ref="O142:O143"/>
    <mergeCell ref="J122:J123"/>
    <mergeCell ref="H148:H149"/>
    <mergeCell ref="I148:I149"/>
    <mergeCell ref="N156:N157"/>
    <mergeCell ref="G142:G143"/>
    <mergeCell ref="H150:H151"/>
    <mergeCell ref="I140:I141"/>
    <mergeCell ref="L146:L147"/>
    <mergeCell ref="L130:L131"/>
    <mergeCell ref="N138:N139"/>
    <mergeCell ref="L140:L141"/>
    <mergeCell ref="I136:I137"/>
    <mergeCell ref="L148:L149"/>
    <mergeCell ref="K136:K137"/>
    <mergeCell ref="O144:O145"/>
    <mergeCell ref="L154:L155"/>
    <mergeCell ref="G154:G155"/>
    <mergeCell ref="L184:L185"/>
    <mergeCell ref="N188:N189"/>
    <mergeCell ref="M156:M157"/>
    <mergeCell ref="M154:M155"/>
    <mergeCell ref="M142:M143"/>
    <mergeCell ref="M144:M145"/>
    <mergeCell ref="J164:J165"/>
    <mergeCell ref="M162:M163"/>
    <mergeCell ref="K164:K165"/>
    <mergeCell ref="O154:O155"/>
    <mergeCell ref="O158:O159"/>
    <mergeCell ref="N158:N159"/>
    <mergeCell ref="N160:N161"/>
    <mergeCell ref="O160:O161"/>
    <mergeCell ref="M160:M161"/>
    <mergeCell ref="L156:L157"/>
    <mergeCell ref="M158:M159"/>
    <mergeCell ref="K148:K149"/>
    <mergeCell ref="K152:K153"/>
    <mergeCell ref="O152:O153"/>
    <mergeCell ref="J162:J163"/>
    <mergeCell ref="L162:L163"/>
    <mergeCell ref="K158:K159"/>
    <mergeCell ref="J146:J147"/>
    <mergeCell ref="L152:L153"/>
    <mergeCell ref="K144:K145"/>
    <mergeCell ref="N150:N151"/>
    <mergeCell ref="J150:J151"/>
    <mergeCell ref="N162:N163"/>
    <mergeCell ref="M152:M153"/>
    <mergeCell ref="L210:L211"/>
    <mergeCell ref="O170:O171"/>
    <mergeCell ref="O196:O197"/>
    <mergeCell ref="O176:O177"/>
    <mergeCell ref="O186:O187"/>
    <mergeCell ref="O214:O215"/>
    <mergeCell ref="N216:N217"/>
    <mergeCell ref="O172:O173"/>
    <mergeCell ref="N166:N167"/>
    <mergeCell ref="O166:O167"/>
    <mergeCell ref="L170:L171"/>
    <mergeCell ref="O162:O163"/>
    <mergeCell ref="M178:M179"/>
    <mergeCell ref="N164:N165"/>
    <mergeCell ref="L164:L165"/>
    <mergeCell ref="M164:M165"/>
    <mergeCell ref="L192:L193"/>
    <mergeCell ref="N208:N209"/>
    <mergeCell ref="L168:L169"/>
    <mergeCell ref="M168:M169"/>
    <mergeCell ref="O180:O181"/>
    <mergeCell ref="O190:O191"/>
    <mergeCell ref="O178:O179"/>
    <mergeCell ref="M208:M209"/>
    <mergeCell ref="M182:M183"/>
    <mergeCell ref="O174:O175"/>
    <mergeCell ref="O200:O201"/>
    <mergeCell ref="O188:O189"/>
    <mergeCell ref="M190:M191"/>
    <mergeCell ref="M188:M189"/>
    <mergeCell ref="O164:O165"/>
    <mergeCell ref="N192:N193"/>
    <mergeCell ref="M192:M193"/>
    <mergeCell ref="K190:K191"/>
    <mergeCell ref="M186:M187"/>
    <mergeCell ref="H184:H185"/>
    <mergeCell ref="L166:L167"/>
    <mergeCell ref="M146:M147"/>
    <mergeCell ref="K212:K213"/>
    <mergeCell ref="K204:K205"/>
    <mergeCell ref="L204:L205"/>
    <mergeCell ref="M204:M205"/>
    <mergeCell ref="I162:I163"/>
    <mergeCell ref="J194:J195"/>
    <mergeCell ref="I206:I207"/>
    <mergeCell ref="J216:J217"/>
    <mergeCell ref="H206:H207"/>
    <mergeCell ref="H214:H215"/>
    <mergeCell ref="H202:H203"/>
    <mergeCell ref="I190:I191"/>
    <mergeCell ref="H216:H217"/>
    <mergeCell ref="I198:I199"/>
    <mergeCell ref="M196:M197"/>
    <mergeCell ref="M174:M175"/>
    <mergeCell ref="H192:H193"/>
    <mergeCell ref="M176:M177"/>
    <mergeCell ref="J190:J191"/>
    <mergeCell ref="I154:I155"/>
    <mergeCell ref="K154:K155"/>
    <mergeCell ref="H154:H155"/>
    <mergeCell ref="K146:K147"/>
    <mergeCell ref="L158:L159"/>
    <mergeCell ref="L160:L161"/>
    <mergeCell ref="J240:J241"/>
    <mergeCell ref="N198:N199"/>
    <mergeCell ref="K208:K209"/>
    <mergeCell ref="K224:K225"/>
    <mergeCell ref="M232:M233"/>
    <mergeCell ref="K238:K239"/>
    <mergeCell ref="L240:L241"/>
    <mergeCell ref="M240:M241"/>
    <mergeCell ref="I212:I213"/>
    <mergeCell ref="I208:I209"/>
    <mergeCell ref="J212:J213"/>
    <mergeCell ref="K210:K211"/>
    <mergeCell ref="N214:N215"/>
    <mergeCell ref="N238:N239"/>
    <mergeCell ref="N206:N207"/>
    <mergeCell ref="N196:N197"/>
    <mergeCell ref="N204:N205"/>
    <mergeCell ref="I228:I229"/>
    <mergeCell ref="L206:L207"/>
    <mergeCell ref="M218:M219"/>
    <mergeCell ref="K196:K197"/>
    <mergeCell ref="L198:L199"/>
    <mergeCell ref="M198:M199"/>
    <mergeCell ref="N172:N173"/>
    <mergeCell ref="M166:M167"/>
    <mergeCell ref="N178:N179"/>
    <mergeCell ref="M180:M181"/>
    <mergeCell ref="N176:N177"/>
    <mergeCell ref="L188:L189"/>
    <mergeCell ref="M184:M185"/>
    <mergeCell ref="N184:N185"/>
    <mergeCell ref="M238:M239"/>
    <mergeCell ref="C182:C183"/>
    <mergeCell ref="D182:D183"/>
    <mergeCell ref="C204:C205"/>
    <mergeCell ref="D204:D205"/>
    <mergeCell ref="E204:E205"/>
    <mergeCell ref="K222:K223"/>
    <mergeCell ref="K214:K215"/>
    <mergeCell ref="L174:L175"/>
    <mergeCell ref="L180:L181"/>
    <mergeCell ref="J184:J185"/>
    <mergeCell ref="M236:M237"/>
    <mergeCell ref="N220:N221"/>
    <mergeCell ref="N212:N213"/>
    <mergeCell ref="M212:M213"/>
    <mergeCell ref="N232:N233"/>
    <mergeCell ref="L232:L233"/>
    <mergeCell ref="M172:M173"/>
    <mergeCell ref="M210:M211"/>
    <mergeCell ref="N194:N195"/>
    <mergeCell ref="J234:J235"/>
    <mergeCell ref="L238:L239"/>
    <mergeCell ref="I232:I233"/>
    <mergeCell ref="L178:L179"/>
    <mergeCell ref="N186:N187"/>
    <mergeCell ref="N190:N191"/>
    <mergeCell ref="L212:L213"/>
    <mergeCell ref="N226:N227"/>
    <mergeCell ref="E278:E279"/>
    <mergeCell ref="I278:I279"/>
    <mergeCell ref="J278:J279"/>
    <mergeCell ref="K278:K279"/>
    <mergeCell ref="L278:L279"/>
    <mergeCell ref="M278:M279"/>
    <mergeCell ref="L258:L259"/>
    <mergeCell ref="I266:I267"/>
    <mergeCell ref="M260:M261"/>
    <mergeCell ref="J238:J239"/>
    <mergeCell ref="L246:L247"/>
    <mergeCell ref="L250:L251"/>
    <mergeCell ref="J236:J237"/>
    <mergeCell ref="I244:I245"/>
    <mergeCell ref="M244:M245"/>
    <mergeCell ref="L244:L245"/>
    <mergeCell ref="K188:K189"/>
    <mergeCell ref="M242:M243"/>
    <mergeCell ref="K234:K235"/>
    <mergeCell ref="M216:M217"/>
    <mergeCell ref="N200:N201"/>
    <mergeCell ref="L186:L187"/>
    <mergeCell ref="M206:M207"/>
    <mergeCell ref="H208:H209"/>
    <mergeCell ref="K228:K229"/>
    <mergeCell ref="L190:L191"/>
    <mergeCell ref="L216:L217"/>
    <mergeCell ref="L226:L227"/>
    <mergeCell ref="O400:O401"/>
    <mergeCell ref="M228:M229"/>
    <mergeCell ref="N228:N229"/>
    <mergeCell ref="O228:O229"/>
    <mergeCell ref="N340:N341"/>
    <mergeCell ref="M342:M343"/>
    <mergeCell ref="N264:N265"/>
    <mergeCell ref="K334:K335"/>
    <mergeCell ref="I268:I269"/>
    <mergeCell ref="G276:G277"/>
    <mergeCell ref="H276:H277"/>
    <mergeCell ref="I276:I277"/>
    <mergeCell ref="J276:J277"/>
    <mergeCell ref="K276:K277"/>
    <mergeCell ref="L276:L277"/>
    <mergeCell ref="M276:M277"/>
    <mergeCell ref="N276:N277"/>
    <mergeCell ref="G246:G247"/>
    <mergeCell ref="G236:G237"/>
    <mergeCell ref="G238:G239"/>
    <mergeCell ref="J344:J345"/>
    <mergeCell ref="J342:J343"/>
    <mergeCell ref="J290:J291"/>
    <mergeCell ref="J310:J311"/>
    <mergeCell ref="I306:I307"/>
    <mergeCell ref="J308:J309"/>
    <mergeCell ref="H240:H241"/>
    <mergeCell ref="I240:I241"/>
    <mergeCell ref="I234:I235"/>
    <mergeCell ref="O246:O247"/>
    <mergeCell ref="L242:L243"/>
    <mergeCell ref="H284:H285"/>
    <mergeCell ref="B286:B287"/>
    <mergeCell ref="O220:O221"/>
    <mergeCell ref="M202:M203"/>
    <mergeCell ref="N202:N203"/>
    <mergeCell ref="O212:O213"/>
    <mergeCell ref="N336:N337"/>
    <mergeCell ref="G320:G321"/>
    <mergeCell ref="H270:H271"/>
    <mergeCell ref="G268:G269"/>
    <mergeCell ref="L268:L269"/>
    <mergeCell ref="H272:H273"/>
    <mergeCell ref="G316:G317"/>
    <mergeCell ref="G250:G251"/>
    <mergeCell ref="H296:H297"/>
    <mergeCell ref="G278:G279"/>
    <mergeCell ref="H278:H279"/>
    <mergeCell ref="L300:L301"/>
    <mergeCell ref="H274:H275"/>
    <mergeCell ref="J284:J285"/>
    <mergeCell ref="K272:K273"/>
    <mergeCell ref="I292:I293"/>
    <mergeCell ref="O264:O265"/>
    <mergeCell ref="I236:I237"/>
    <mergeCell ref="O258:O259"/>
    <mergeCell ref="O238:O239"/>
    <mergeCell ref="M246:M247"/>
    <mergeCell ref="K260:K261"/>
    <mergeCell ref="G252:G253"/>
    <mergeCell ref="J252:J253"/>
    <mergeCell ref="K216:K217"/>
    <mergeCell ref="K206:K207"/>
    <mergeCell ref="L218:L219"/>
    <mergeCell ref="I294:I295"/>
    <mergeCell ref="B278:B279"/>
    <mergeCell ref="C278:C279"/>
    <mergeCell ref="G288:G289"/>
    <mergeCell ref="G298:G299"/>
    <mergeCell ref="H298:H299"/>
    <mergeCell ref="M326:M327"/>
    <mergeCell ref="K328:K329"/>
    <mergeCell ref="K330:K331"/>
    <mergeCell ref="J320:J321"/>
    <mergeCell ref="G300:G301"/>
    <mergeCell ref="G290:G291"/>
    <mergeCell ref="I290:I291"/>
    <mergeCell ref="G318:G319"/>
    <mergeCell ref="J306:J307"/>
    <mergeCell ref="H306:H307"/>
    <mergeCell ref="I302:I303"/>
    <mergeCell ref="H304:H305"/>
    <mergeCell ref="J300:J301"/>
    <mergeCell ref="I296:I297"/>
    <mergeCell ref="G314:G315"/>
    <mergeCell ref="G294:G295"/>
    <mergeCell ref="H326:H327"/>
    <mergeCell ref="K312:K313"/>
    <mergeCell ref="G296:G297"/>
    <mergeCell ref="H286:H287"/>
    <mergeCell ref="J294:J295"/>
    <mergeCell ref="J296:J297"/>
    <mergeCell ref="F288:F289"/>
    <mergeCell ref="B302:B303"/>
    <mergeCell ref="C286:C287"/>
    <mergeCell ref="B328:B329"/>
    <mergeCell ref="H288:H289"/>
    <mergeCell ref="M254:M255"/>
    <mergeCell ref="H232:H233"/>
    <mergeCell ref="H242:H243"/>
    <mergeCell ref="B276:B277"/>
    <mergeCell ref="C276:C277"/>
    <mergeCell ref="I284:I285"/>
    <mergeCell ref="I286:I287"/>
    <mergeCell ref="I320:I321"/>
    <mergeCell ref="G284:G285"/>
    <mergeCell ref="J312:J313"/>
    <mergeCell ref="I316:I317"/>
    <mergeCell ref="K284:K285"/>
    <mergeCell ref="J292:J293"/>
    <mergeCell ref="J336:J337"/>
    <mergeCell ref="H332:H333"/>
    <mergeCell ref="H336:H337"/>
    <mergeCell ref="H300:H301"/>
    <mergeCell ref="K332:K333"/>
    <mergeCell ref="L336:L337"/>
    <mergeCell ref="L334:L335"/>
    <mergeCell ref="G326:G327"/>
    <mergeCell ref="F286:F287"/>
    <mergeCell ref="F330:F331"/>
    <mergeCell ref="G310:G311"/>
    <mergeCell ref="I318:I319"/>
    <mergeCell ref="H314:H315"/>
    <mergeCell ref="G292:G293"/>
    <mergeCell ref="H302:H303"/>
    <mergeCell ref="H294:H295"/>
    <mergeCell ref="H290:H291"/>
    <mergeCell ref="L318:L319"/>
    <mergeCell ref="J280:J281"/>
    <mergeCell ref="J266:J267"/>
    <mergeCell ref="H244:H245"/>
    <mergeCell ref="K256:K257"/>
    <mergeCell ref="I248:I249"/>
    <mergeCell ref="O244:O245"/>
    <mergeCell ref="N262:N263"/>
    <mergeCell ref="N244:N245"/>
    <mergeCell ref="O256:O257"/>
    <mergeCell ref="K202:K203"/>
    <mergeCell ref="N258:N259"/>
    <mergeCell ref="J258:J259"/>
    <mergeCell ref="L262:L263"/>
    <mergeCell ref="K258:K259"/>
    <mergeCell ref="N222:N223"/>
    <mergeCell ref="L236:L237"/>
    <mergeCell ref="N260:N261"/>
    <mergeCell ref="N246:N247"/>
    <mergeCell ref="J232:J233"/>
    <mergeCell ref="M256:M257"/>
    <mergeCell ref="L256:L257"/>
    <mergeCell ref="O248:O249"/>
    <mergeCell ref="O236:O237"/>
    <mergeCell ref="K244:K245"/>
    <mergeCell ref="M252:M253"/>
    <mergeCell ref="N234:N235"/>
    <mergeCell ref="L202:L203"/>
    <mergeCell ref="O204:O205"/>
    <mergeCell ref="N230:N231"/>
    <mergeCell ref="O230:O231"/>
    <mergeCell ref="O250:O251"/>
    <mergeCell ref="N252:N253"/>
    <mergeCell ref="G260:G261"/>
    <mergeCell ref="J248:J249"/>
    <mergeCell ref="I256:I257"/>
    <mergeCell ref="K252:K253"/>
    <mergeCell ref="K246:K247"/>
    <mergeCell ref="H234:H235"/>
    <mergeCell ref="H236:H237"/>
    <mergeCell ref="H224:H225"/>
    <mergeCell ref="I222:I223"/>
    <mergeCell ref="J222:J223"/>
    <mergeCell ref="I224:I225"/>
    <mergeCell ref="I220:I221"/>
    <mergeCell ref="J220:J221"/>
    <mergeCell ref="J242:J243"/>
    <mergeCell ref="J286:J287"/>
    <mergeCell ref="K248:K249"/>
    <mergeCell ref="L254:L255"/>
    <mergeCell ref="J274:J275"/>
    <mergeCell ref="K242:K243"/>
    <mergeCell ref="J226:J227"/>
    <mergeCell ref="K274:K275"/>
    <mergeCell ref="K268:K269"/>
    <mergeCell ref="I264:I265"/>
    <mergeCell ref="K236:K237"/>
    <mergeCell ref="I238:I239"/>
    <mergeCell ref="H238:H239"/>
    <mergeCell ref="I242:I243"/>
    <mergeCell ref="H280:H281"/>
    <mergeCell ref="I280:I281"/>
    <mergeCell ref="J260:J261"/>
    <mergeCell ref="K220:K221"/>
    <mergeCell ref="J268:J269"/>
    <mergeCell ref="F262:F263"/>
    <mergeCell ref="G248:G249"/>
    <mergeCell ref="H254:H255"/>
    <mergeCell ref="J264:J265"/>
    <mergeCell ref="I258:I259"/>
    <mergeCell ref="H258:H259"/>
    <mergeCell ref="G256:G257"/>
    <mergeCell ref="J256:J257"/>
    <mergeCell ref="I246:I247"/>
    <mergeCell ref="K254:K255"/>
    <mergeCell ref="G264:G265"/>
    <mergeCell ref="J246:J247"/>
    <mergeCell ref="F252:F253"/>
    <mergeCell ref="H264:H265"/>
    <mergeCell ref="I262:I263"/>
    <mergeCell ref="L270:L271"/>
    <mergeCell ref="I288:I289"/>
    <mergeCell ref="K264:K265"/>
    <mergeCell ref="K270:K271"/>
    <mergeCell ref="K262:K263"/>
    <mergeCell ref="H266:H267"/>
    <mergeCell ref="I260:I261"/>
    <mergeCell ref="J288:J289"/>
    <mergeCell ref="J250:J251"/>
    <mergeCell ref="H246:H247"/>
    <mergeCell ref="I252:I253"/>
    <mergeCell ref="H256:H257"/>
    <mergeCell ref="J254:J255"/>
    <mergeCell ref="H252:H253"/>
    <mergeCell ref="K288:K289"/>
    <mergeCell ref="G258:G259"/>
    <mergeCell ref="H260:H261"/>
    <mergeCell ref="H262:H263"/>
    <mergeCell ref="N170:N171"/>
    <mergeCell ref="L172:L173"/>
    <mergeCell ref="N168:N169"/>
    <mergeCell ref="O168:O169"/>
    <mergeCell ref="L214:L215"/>
    <mergeCell ref="L234:L235"/>
    <mergeCell ref="N266:N267"/>
    <mergeCell ref="L208:L209"/>
    <mergeCell ref="O206:O207"/>
    <mergeCell ref="N182:N183"/>
    <mergeCell ref="O182:O183"/>
    <mergeCell ref="M170:M171"/>
    <mergeCell ref="O184:O185"/>
    <mergeCell ref="O210:O211"/>
    <mergeCell ref="L182:L183"/>
    <mergeCell ref="N180:N181"/>
    <mergeCell ref="O208:O209"/>
    <mergeCell ref="O194:O195"/>
    <mergeCell ref="L176:L177"/>
    <mergeCell ref="N174:N175"/>
    <mergeCell ref="L220:L221"/>
    <mergeCell ref="L228:L229"/>
    <mergeCell ref="O222:O223"/>
    <mergeCell ref="N224:N225"/>
    <mergeCell ref="N242:N243"/>
    <mergeCell ref="N236:N237"/>
    <mergeCell ref="O242:O243"/>
    <mergeCell ref="K250:K251"/>
    <mergeCell ref="J224:J225"/>
    <mergeCell ref="M226:M227"/>
    <mergeCell ref="J244:J245"/>
    <mergeCell ref="N326:N327"/>
    <mergeCell ref="M332:M333"/>
    <mergeCell ref="O322:O323"/>
    <mergeCell ref="N320:N321"/>
    <mergeCell ref="I300:I301"/>
    <mergeCell ref="I330:I331"/>
    <mergeCell ref="O320:O321"/>
    <mergeCell ref="O318:O319"/>
    <mergeCell ref="N322:N323"/>
    <mergeCell ref="O334:O335"/>
    <mergeCell ref="N304:N305"/>
    <mergeCell ref="N302:N303"/>
    <mergeCell ref="L310:L311"/>
    <mergeCell ref="O302:O303"/>
    <mergeCell ref="N316:N317"/>
    <mergeCell ref="J304:J305"/>
    <mergeCell ref="J302:J303"/>
    <mergeCell ref="K318:K319"/>
    <mergeCell ref="N332:N333"/>
    <mergeCell ref="M318:M319"/>
    <mergeCell ref="O328:O329"/>
    <mergeCell ref="O314:O315"/>
    <mergeCell ref="O306:O307"/>
    <mergeCell ref="I328:I329"/>
    <mergeCell ref="J332:J333"/>
    <mergeCell ref="L326:L327"/>
    <mergeCell ref="L312:L313"/>
    <mergeCell ref="L316:L317"/>
    <mergeCell ref="M330:M331"/>
    <mergeCell ref="L332:L333"/>
    <mergeCell ref="K316:K317"/>
    <mergeCell ref="N328:N329"/>
    <mergeCell ref="M336:M337"/>
    <mergeCell ref="M328:M329"/>
    <mergeCell ref="M322:M323"/>
    <mergeCell ref="L306:L307"/>
    <mergeCell ref="J298:J299"/>
    <mergeCell ref="K326:K327"/>
    <mergeCell ref="M334:M335"/>
    <mergeCell ref="I298:I299"/>
    <mergeCell ref="I342:I343"/>
    <mergeCell ref="H342:H343"/>
    <mergeCell ref="L330:L331"/>
    <mergeCell ref="L314:L315"/>
    <mergeCell ref="L320:L321"/>
    <mergeCell ref="L304:L305"/>
    <mergeCell ref="L302:L303"/>
    <mergeCell ref="H322:H323"/>
    <mergeCell ref="H318:H319"/>
    <mergeCell ref="K322:K323"/>
    <mergeCell ref="H328:H329"/>
    <mergeCell ref="I326:I327"/>
    <mergeCell ref="J334:J335"/>
    <mergeCell ref="J330:J331"/>
    <mergeCell ref="K336:K337"/>
    <mergeCell ref="L328:L329"/>
    <mergeCell ref="I338:I339"/>
    <mergeCell ref="H320:H321"/>
    <mergeCell ref="I332:I333"/>
    <mergeCell ref="M310:M311"/>
    <mergeCell ref="J326:J327"/>
    <mergeCell ref="I336:I337"/>
    <mergeCell ref="J314:J315"/>
    <mergeCell ref="H340:H341"/>
    <mergeCell ref="J348:J349"/>
    <mergeCell ref="I350:I351"/>
    <mergeCell ref="I352:I353"/>
    <mergeCell ref="J350:J351"/>
    <mergeCell ref="H354:H355"/>
    <mergeCell ref="H346:H347"/>
    <mergeCell ref="I346:I347"/>
    <mergeCell ref="H344:H345"/>
    <mergeCell ref="K320:K321"/>
    <mergeCell ref="K296:K297"/>
    <mergeCell ref="K304:K305"/>
    <mergeCell ref="I304:I305"/>
    <mergeCell ref="I310:I311"/>
    <mergeCell ref="I312:I313"/>
    <mergeCell ref="J316:J317"/>
    <mergeCell ref="H308:H309"/>
    <mergeCell ref="J328:J329"/>
    <mergeCell ref="K340:K341"/>
    <mergeCell ref="K306:K307"/>
    <mergeCell ref="K310:K311"/>
    <mergeCell ref="K314:K315"/>
    <mergeCell ref="J318:J319"/>
    <mergeCell ref="I334:I335"/>
    <mergeCell ref="I314:I315"/>
    <mergeCell ref="H330:H331"/>
    <mergeCell ref="H316:H317"/>
    <mergeCell ref="K300:K301"/>
    <mergeCell ref="H310:H311"/>
    <mergeCell ref="K298:K299"/>
    <mergeCell ref="H312:H313"/>
    <mergeCell ref="I308:I309"/>
    <mergeCell ref="K308:K309"/>
    <mergeCell ref="G366:G367"/>
    <mergeCell ref="C370:C371"/>
    <mergeCell ref="C366:C367"/>
    <mergeCell ref="D368:D369"/>
    <mergeCell ref="K354:K355"/>
    <mergeCell ref="H396:H397"/>
    <mergeCell ref="C380:C381"/>
    <mergeCell ref="H358:H359"/>
    <mergeCell ref="D370:D371"/>
    <mergeCell ref="D376:D377"/>
    <mergeCell ref="D374:D375"/>
    <mergeCell ref="I372:I373"/>
    <mergeCell ref="I368:I369"/>
    <mergeCell ref="K374:K375"/>
    <mergeCell ref="E378:E379"/>
    <mergeCell ref="G374:G375"/>
    <mergeCell ref="D364:D365"/>
    <mergeCell ref="H380:H381"/>
    <mergeCell ref="D366:D367"/>
    <mergeCell ref="G372:G373"/>
    <mergeCell ref="H360:H361"/>
    <mergeCell ref="E368:E369"/>
    <mergeCell ref="F362:F363"/>
    <mergeCell ref="K360:K361"/>
    <mergeCell ref="I360:I361"/>
    <mergeCell ref="J360:J361"/>
    <mergeCell ref="I380:I381"/>
    <mergeCell ref="H376:H377"/>
    <mergeCell ref="H374:H375"/>
    <mergeCell ref="H384:H385"/>
    <mergeCell ref="B440:B441"/>
    <mergeCell ref="B416:B417"/>
    <mergeCell ref="B418:B419"/>
    <mergeCell ref="G408:G409"/>
    <mergeCell ref="I408:I409"/>
    <mergeCell ref="I406:I407"/>
    <mergeCell ref="G404:G405"/>
    <mergeCell ref="C406:C407"/>
    <mergeCell ref="F408:F409"/>
    <mergeCell ref="B398:B399"/>
    <mergeCell ref="B390:B391"/>
    <mergeCell ref="J416:J417"/>
    <mergeCell ref="D416:D417"/>
    <mergeCell ref="I434:I435"/>
    <mergeCell ref="J434:J435"/>
    <mergeCell ref="C420:C421"/>
    <mergeCell ref="F438:F439"/>
    <mergeCell ref="E416:E417"/>
    <mergeCell ref="E418:E419"/>
    <mergeCell ref="B414:B415"/>
    <mergeCell ref="F406:F407"/>
    <mergeCell ref="B434:B435"/>
    <mergeCell ref="C434:C435"/>
    <mergeCell ref="D434:D435"/>
    <mergeCell ref="B436:B437"/>
    <mergeCell ref="B438:B439"/>
    <mergeCell ref="B426:B427"/>
    <mergeCell ref="E436:E437"/>
    <mergeCell ref="E434:E435"/>
    <mergeCell ref="I416:I417"/>
    <mergeCell ref="B430:B431"/>
    <mergeCell ref="E428:E429"/>
    <mergeCell ref="B432:B433"/>
    <mergeCell ref="B420:B421"/>
    <mergeCell ref="F400:F401"/>
    <mergeCell ref="F376:F377"/>
    <mergeCell ref="G376:G377"/>
    <mergeCell ref="E360:E361"/>
    <mergeCell ref="G360:G361"/>
    <mergeCell ref="G364:G365"/>
    <mergeCell ref="F386:F387"/>
    <mergeCell ref="G386:G387"/>
    <mergeCell ref="C384:C385"/>
    <mergeCell ref="C392:C393"/>
    <mergeCell ref="B428:B429"/>
    <mergeCell ref="G440:G441"/>
    <mergeCell ref="F432:F433"/>
    <mergeCell ref="G424:G425"/>
    <mergeCell ref="E424:E425"/>
    <mergeCell ref="B424:B425"/>
    <mergeCell ref="F412:F413"/>
    <mergeCell ref="B422:B423"/>
    <mergeCell ref="E408:E409"/>
    <mergeCell ref="C400:C401"/>
    <mergeCell ref="D400:D401"/>
    <mergeCell ref="B404:B405"/>
    <mergeCell ref="B412:B413"/>
    <mergeCell ref="D412:D413"/>
    <mergeCell ref="E412:E413"/>
    <mergeCell ref="C422:C423"/>
    <mergeCell ref="B396:B397"/>
    <mergeCell ref="D362:D363"/>
    <mergeCell ref="C360:C361"/>
    <mergeCell ref="D360:D361"/>
    <mergeCell ref="B454:B455"/>
    <mergeCell ref="C436:C437"/>
    <mergeCell ref="F428:F429"/>
    <mergeCell ref="F440:F441"/>
    <mergeCell ref="O458:O459"/>
    <mergeCell ref="H460:H461"/>
    <mergeCell ref="M446:M447"/>
    <mergeCell ref="M448:M449"/>
    <mergeCell ref="O456:O457"/>
    <mergeCell ref="J448:J449"/>
    <mergeCell ref="H446:H447"/>
    <mergeCell ref="M454:M455"/>
    <mergeCell ref="K456:K457"/>
    <mergeCell ref="N456:N457"/>
    <mergeCell ref="G458:G459"/>
    <mergeCell ref="H458:H459"/>
    <mergeCell ref="K458:K459"/>
    <mergeCell ref="J458:J459"/>
    <mergeCell ref="N458:N459"/>
    <mergeCell ref="J450:J451"/>
    <mergeCell ref="M458:M459"/>
    <mergeCell ref="M452:M453"/>
    <mergeCell ref="N448:N449"/>
    <mergeCell ref="N450:N451"/>
    <mergeCell ref="L454:L455"/>
    <mergeCell ref="J456:J457"/>
    <mergeCell ref="C446:C447"/>
    <mergeCell ref="G444:G445"/>
    <mergeCell ref="N452:N453"/>
    <mergeCell ref="M450:M451"/>
    <mergeCell ref="J444:J445"/>
    <mergeCell ref="B442:B443"/>
    <mergeCell ref="M456:M457"/>
    <mergeCell ref="O452:O453"/>
    <mergeCell ref="O448:O449"/>
    <mergeCell ref="O460:O461"/>
    <mergeCell ref="C452:C453"/>
    <mergeCell ref="C450:C451"/>
    <mergeCell ref="N460:N461"/>
    <mergeCell ref="O450:O451"/>
    <mergeCell ref="K450:K451"/>
    <mergeCell ref="I460:I461"/>
    <mergeCell ref="C460:C461"/>
    <mergeCell ref="E454:E455"/>
    <mergeCell ref="G452:G453"/>
    <mergeCell ref="I446:I447"/>
    <mergeCell ref="G448:G449"/>
    <mergeCell ref="J452:J453"/>
    <mergeCell ref="J446:J447"/>
    <mergeCell ref="C458:C459"/>
    <mergeCell ref="G454:G455"/>
    <mergeCell ref="E450:E451"/>
    <mergeCell ref="C448:C449"/>
    <mergeCell ref="E456:E457"/>
    <mergeCell ref="L452:L453"/>
    <mergeCell ref="C454:C455"/>
    <mergeCell ref="I450:I451"/>
    <mergeCell ref="F446:F447"/>
    <mergeCell ref="I452:I453"/>
    <mergeCell ref="L460:L461"/>
    <mergeCell ref="L448:L449"/>
    <mergeCell ref="K446:K447"/>
    <mergeCell ref="G450:G451"/>
    <mergeCell ref="E448:E449"/>
    <mergeCell ref="B456:B457"/>
    <mergeCell ref="C456:C457"/>
    <mergeCell ref="C444:C445"/>
    <mergeCell ref="F460:F461"/>
    <mergeCell ref="F450:F451"/>
    <mergeCell ref="L458:L459"/>
    <mergeCell ref="L450:L451"/>
    <mergeCell ref="L456:L457"/>
    <mergeCell ref="H452:H453"/>
    <mergeCell ref="I458:I459"/>
    <mergeCell ref="K452:K453"/>
    <mergeCell ref="F458:F459"/>
    <mergeCell ref="I456:I457"/>
    <mergeCell ref="F454:F455"/>
    <mergeCell ref="F452:F453"/>
    <mergeCell ref="F456:F457"/>
    <mergeCell ref="D460:D461"/>
    <mergeCell ref="D456:D457"/>
    <mergeCell ref="J460:J461"/>
    <mergeCell ref="G460:G461"/>
    <mergeCell ref="B444:B445"/>
    <mergeCell ref="E460:E461"/>
    <mergeCell ref="B458:B459"/>
    <mergeCell ref="B448:B449"/>
    <mergeCell ref="B452:B453"/>
    <mergeCell ref="E446:E447"/>
    <mergeCell ref="B450:B451"/>
    <mergeCell ref="K448:K449"/>
    <mergeCell ref="B446:B447"/>
    <mergeCell ref="G456:G457"/>
    <mergeCell ref="D448:D449"/>
    <mergeCell ref="B460:B461"/>
    <mergeCell ref="N446:N447"/>
    <mergeCell ref="L432:L433"/>
    <mergeCell ref="N442:N443"/>
    <mergeCell ref="K442:K443"/>
    <mergeCell ref="M426:M427"/>
    <mergeCell ref="H424:H425"/>
    <mergeCell ref="L420:L421"/>
    <mergeCell ref="O426:O427"/>
    <mergeCell ref="O434:O435"/>
    <mergeCell ref="N424:N425"/>
    <mergeCell ref="O440:O441"/>
    <mergeCell ref="N440:N441"/>
    <mergeCell ref="O442:O443"/>
    <mergeCell ref="M444:M445"/>
    <mergeCell ref="L430:L431"/>
    <mergeCell ref="L444:L445"/>
    <mergeCell ref="L436:L437"/>
    <mergeCell ref="M436:M437"/>
    <mergeCell ref="N436:N437"/>
    <mergeCell ref="M440:M441"/>
    <mergeCell ref="O430:O431"/>
    <mergeCell ref="L434:L435"/>
    <mergeCell ref="M434:M435"/>
    <mergeCell ref="N434:N435"/>
    <mergeCell ref="M442:M443"/>
    <mergeCell ref="K444:K445"/>
    <mergeCell ref="N444:N445"/>
    <mergeCell ref="L446:L447"/>
    <mergeCell ref="N428:N429"/>
    <mergeCell ref="M432:M433"/>
    <mergeCell ref="J438:J439"/>
    <mergeCell ref="H436:H437"/>
    <mergeCell ref="I448:I449"/>
    <mergeCell ref="N454:N455"/>
    <mergeCell ref="O454:O455"/>
    <mergeCell ref="I454:I455"/>
    <mergeCell ref="C428:C429"/>
    <mergeCell ref="D420:D421"/>
    <mergeCell ref="J422:J423"/>
    <mergeCell ref="J420:J421"/>
    <mergeCell ref="J424:J425"/>
    <mergeCell ref="N426:N427"/>
    <mergeCell ref="I430:I431"/>
    <mergeCell ref="M438:M439"/>
    <mergeCell ref="C438:C439"/>
    <mergeCell ref="C424:C425"/>
    <mergeCell ref="D426:D427"/>
    <mergeCell ref="G434:G435"/>
    <mergeCell ref="J442:J443"/>
    <mergeCell ref="H438:H439"/>
    <mergeCell ref="H428:H429"/>
    <mergeCell ref="L424:L425"/>
    <mergeCell ref="I420:I421"/>
    <mergeCell ref="I444:I445"/>
    <mergeCell ref="O446:O447"/>
    <mergeCell ref="O444:O445"/>
    <mergeCell ref="O432:O433"/>
    <mergeCell ref="O428:O429"/>
    <mergeCell ref="O436:O437"/>
    <mergeCell ref="I442:I443"/>
    <mergeCell ref="L442:L443"/>
    <mergeCell ref="I436:I437"/>
    <mergeCell ref="E438:E439"/>
    <mergeCell ref="K440:K441"/>
    <mergeCell ref="H434:H435"/>
    <mergeCell ref="F424:F425"/>
    <mergeCell ref="K426:K427"/>
    <mergeCell ref="O418:O419"/>
    <mergeCell ref="K436:K437"/>
    <mergeCell ref="K428:K429"/>
    <mergeCell ref="L426:L427"/>
    <mergeCell ref="N438:N439"/>
    <mergeCell ref="G442:G443"/>
    <mergeCell ref="F420:F421"/>
    <mergeCell ref="I426:I427"/>
    <mergeCell ref="H426:H427"/>
    <mergeCell ref="N430:N431"/>
    <mergeCell ref="M424:M425"/>
    <mergeCell ref="F436:F437"/>
    <mergeCell ref="F434:F435"/>
    <mergeCell ref="H432:H433"/>
    <mergeCell ref="I432:I433"/>
    <mergeCell ref="J430:J431"/>
    <mergeCell ref="G432:G433"/>
    <mergeCell ref="I428:I429"/>
    <mergeCell ref="K424:K425"/>
    <mergeCell ref="O422:O423"/>
    <mergeCell ref="G438:G439"/>
    <mergeCell ref="G428:G429"/>
    <mergeCell ref="O438:O439"/>
    <mergeCell ref="H418:H419"/>
    <mergeCell ref="G418:G419"/>
    <mergeCell ref="H444:H445"/>
    <mergeCell ref="K434:K435"/>
    <mergeCell ref="J432:J433"/>
    <mergeCell ref="I440:I441"/>
    <mergeCell ref="J440:J441"/>
    <mergeCell ref="M422:M423"/>
    <mergeCell ref="M428:M429"/>
    <mergeCell ref="N432:N433"/>
    <mergeCell ref="L428:L429"/>
    <mergeCell ref="L440:L441"/>
    <mergeCell ref="M430:M431"/>
    <mergeCell ref="J426:J427"/>
    <mergeCell ref="F414:F415"/>
    <mergeCell ref="F418:F419"/>
    <mergeCell ref="I438:I439"/>
    <mergeCell ref="F426:F427"/>
    <mergeCell ref="H420:H421"/>
    <mergeCell ref="I424:I425"/>
    <mergeCell ref="K414:K415"/>
    <mergeCell ref="F430:F431"/>
    <mergeCell ref="F422:F423"/>
    <mergeCell ref="G436:G437"/>
    <mergeCell ref="K416:K417"/>
    <mergeCell ref="K422:K423"/>
    <mergeCell ref="K432:K433"/>
    <mergeCell ref="K420:K421"/>
    <mergeCell ref="J428:J429"/>
    <mergeCell ref="K430:K431"/>
    <mergeCell ref="J418:J419"/>
    <mergeCell ref="H430:H431"/>
    <mergeCell ref="G430:G431"/>
    <mergeCell ref="K418:K419"/>
    <mergeCell ref="L422:L423"/>
    <mergeCell ref="K412:K413"/>
    <mergeCell ref="G420:G421"/>
    <mergeCell ref="L414:L415"/>
    <mergeCell ref="I414:I415"/>
    <mergeCell ref="L418:L419"/>
    <mergeCell ref="H422:H423"/>
    <mergeCell ref="N418:N419"/>
    <mergeCell ref="B410:B411"/>
    <mergeCell ref="E404:E405"/>
    <mergeCell ref="F404:F405"/>
    <mergeCell ref="H406:H407"/>
    <mergeCell ref="I404:I405"/>
    <mergeCell ref="C404:C405"/>
    <mergeCell ref="H410:H411"/>
    <mergeCell ref="H408:H409"/>
    <mergeCell ref="E410:E411"/>
    <mergeCell ref="I410:I411"/>
    <mergeCell ref="H404:H405"/>
    <mergeCell ref="D408:D409"/>
    <mergeCell ref="B406:B407"/>
    <mergeCell ref="L408:L409"/>
    <mergeCell ref="M408:M409"/>
    <mergeCell ref="C410:C411"/>
    <mergeCell ref="D410:D411"/>
    <mergeCell ref="B408:B409"/>
    <mergeCell ref="O416:O417"/>
    <mergeCell ref="O424:O425"/>
    <mergeCell ref="O420:O421"/>
    <mergeCell ref="N422:N423"/>
    <mergeCell ref="N416:N417"/>
    <mergeCell ref="O378:O379"/>
    <mergeCell ref="B394:B395"/>
    <mergeCell ref="D386:D387"/>
    <mergeCell ref="E386:E387"/>
    <mergeCell ref="B378:B379"/>
    <mergeCell ref="B386:B387"/>
    <mergeCell ref="C386:C387"/>
    <mergeCell ref="E380:E381"/>
    <mergeCell ref="F380:F381"/>
    <mergeCell ref="D382:D383"/>
    <mergeCell ref="F378:F379"/>
    <mergeCell ref="C382:C383"/>
    <mergeCell ref="D384:D385"/>
    <mergeCell ref="E396:E397"/>
    <mergeCell ref="F388:F389"/>
    <mergeCell ref="G388:G389"/>
    <mergeCell ref="K410:K411"/>
    <mergeCell ref="L412:L413"/>
    <mergeCell ref="I412:I413"/>
    <mergeCell ref="M414:M415"/>
    <mergeCell ref="N414:N415"/>
    <mergeCell ref="N412:N413"/>
    <mergeCell ref="M412:M413"/>
    <mergeCell ref="I422:I423"/>
    <mergeCell ref="H416:H417"/>
    <mergeCell ref="I418:I419"/>
    <mergeCell ref="M420:M421"/>
    <mergeCell ref="M378:M379"/>
    <mergeCell ref="N378:N379"/>
    <mergeCell ref="M376:M377"/>
    <mergeCell ref="O406:O407"/>
    <mergeCell ref="J380:J381"/>
    <mergeCell ref="J388:J389"/>
    <mergeCell ref="N390:N391"/>
    <mergeCell ref="L390:L391"/>
    <mergeCell ref="J404:J405"/>
    <mergeCell ref="J392:J393"/>
    <mergeCell ref="K392:K393"/>
    <mergeCell ref="J408:J409"/>
    <mergeCell ref="N396:N397"/>
    <mergeCell ref="N408:N409"/>
    <mergeCell ref="J410:J411"/>
    <mergeCell ref="L410:L411"/>
    <mergeCell ref="O398:O399"/>
    <mergeCell ref="L376:L377"/>
    <mergeCell ref="M380:M381"/>
    <mergeCell ref="M390:M391"/>
    <mergeCell ref="J398:J399"/>
    <mergeCell ref="N398:N399"/>
    <mergeCell ref="M384:M385"/>
    <mergeCell ref="K378:K379"/>
    <mergeCell ref="J378:J379"/>
    <mergeCell ref="N382:N383"/>
    <mergeCell ref="M394:M395"/>
    <mergeCell ref="M396:M397"/>
    <mergeCell ref="J402:J403"/>
    <mergeCell ref="J414:J415"/>
    <mergeCell ref="J412:J413"/>
    <mergeCell ref="O366:O367"/>
    <mergeCell ref="I378:I379"/>
    <mergeCell ref="L366:L367"/>
    <mergeCell ref="K370:K371"/>
    <mergeCell ref="K380:K381"/>
    <mergeCell ref="K372:K373"/>
    <mergeCell ref="J368:J369"/>
    <mergeCell ref="K366:K367"/>
    <mergeCell ref="M388:M389"/>
    <mergeCell ref="O376:O377"/>
    <mergeCell ref="O380:O381"/>
    <mergeCell ref="I374:I375"/>
    <mergeCell ref="I370:I371"/>
    <mergeCell ref="M374:M375"/>
    <mergeCell ref="M370:M371"/>
    <mergeCell ref="L368:L369"/>
    <mergeCell ref="J366:J367"/>
    <mergeCell ref="L378:L379"/>
    <mergeCell ref="O372:O373"/>
    <mergeCell ref="M372:M373"/>
    <mergeCell ref="M382:M383"/>
    <mergeCell ref="I382:I383"/>
    <mergeCell ref="L380:L381"/>
    <mergeCell ref="N388:N389"/>
    <mergeCell ref="J382:J383"/>
    <mergeCell ref="L384:L385"/>
    <mergeCell ref="L374:L375"/>
    <mergeCell ref="J370:J371"/>
    <mergeCell ref="N376:N377"/>
    <mergeCell ref="L372:L373"/>
    <mergeCell ref="O384:O385"/>
    <mergeCell ref="O336:O337"/>
    <mergeCell ref="O414:O415"/>
    <mergeCell ref="N368:N369"/>
    <mergeCell ref="M366:M367"/>
    <mergeCell ref="O364:O365"/>
    <mergeCell ref="M364:M365"/>
    <mergeCell ref="N362:N363"/>
    <mergeCell ref="N372:N373"/>
    <mergeCell ref="N374:N375"/>
    <mergeCell ref="K376:K377"/>
    <mergeCell ref="J374:J375"/>
    <mergeCell ref="O374:O375"/>
    <mergeCell ref="O362:O363"/>
    <mergeCell ref="L370:L371"/>
    <mergeCell ref="L364:L365"/>
    <mergeCell ref="N338:N339"/>
    <mergeCell ref="O358:O359"/>
    <mergeCell ref="L340:L341"/>
    <mergeCell ref="M340:M341"/>
    <mergeCell ref="M352:M353"/>
    <mergeCell ref="L344:L345"/>
    <mergeCell ref="L354:L355"/>
    <mergeCell ref="O388:O389"/>
    <mergeCell ref="O382:O383"/>
    <mergeCell ref="O402:O403"/>
    <mergeCell ref="O390:O391"/>
    <mergeCell ref="O386:O387"/>
    <mergeCell ref="O392:O393"/>
    <mergeCell ref="N380:N381"/>
    <mergeCell ref="N384:N385"/>
    <mergeCell ref="N392:N393"/>
    <mergeCell ref="K402:K403"/>
    <mergeCell ref="L402:L403"/>
    <mergeCell ref="M402:M403"/>
    <mergeCell ref="M406:M407"/>
    <mergeCell ref="L406:L407"/>
    <mergeCell ref="N394:N395"/>
    <mergeCell ref="L394:L395"/>
    <mergeCell ref="N402:N403"/>
    <mergeCell ref="L392:L393"/>
    <mergeCell ref="L382:L383"/>
    <mergeCell ref="I392:I393"/>
    <mergeCell ref="L386:L387"/>
    <mergeCell ref="M386:M387"/>
    <mergeCell ref="K404:K405"/>
    <mergeCell ref="L404:L405"/>
    <mergeCell ref="K406:K407"/>
    <mergeCell ref="M392:M393"/>
    <mergeCell ref="I396:I397"/>
    <mergeCell ref="J394:J395"/>
    <mergeCell ref="J396:J397"/>
    <mergeCell ref="I384:I385"/>
    <mergeCell ref="K396:K397"/>
    <mergeCell ref="K388:K389"/>
    <mergeCell ref="M404:M405"/>
    <mergeCell ref="K400:K401"/>
    <mergeCell ref="L400:L401"/>
    <mergeCell ref="M398:M399"/>
    <mergeCell ref="M400:M401"/>
    <mergeCell ref="K384:K385"/>
    <mergeCell ref="K390:K391"/>
    <mergeCell ref="K386:K387"/>
    <mergeCell ref="K382:K383"/>
    <mergeCell ref="K394:K395"/>
    <mergeCell ref="O332:O333"/>
    <mergeCell ref="N318:N319"/>
    <mergeCell ref="L322:L323"/>
    <mergeCell ref="N354:N355"/>
    <mergeCell ref="O370:O371"/>
    <mergeCell ref="M368:M369"/>
    <mergeCell ref="O354:O355"/>
    <mergeCell ref="L358:L359"/>
    <mergeCell ref="L348:L349"/>
    <mergeCell ref="N366:N367"/>
    <mergeCell ref="N364:N365"/>
    <mergeCell ref="O368:O369"/>
    <mergeCell ref="O360:O361"/>
    <mergeCell ref="M356:M357"/>
    <mergeCell ref="M350:M351"/>
    <mergeCell ref="N348:N349"/>
    <mergeCell ref="M362:M363"/>
    <mergeCell ref="N370:N371"/>
    <mergeCell ref="N358:N359"/>
    <mergeCell ref="L362:L363"/>
    <mergeCell ref="M358:M359"/>
    <mergeCell ref="N352:N353"/>
    <mergeCell ref="N360:N361"/>
    <mergeCell ref="L360:L361"/>
    <mergeCell ref="M360:M361"/>
    <mergeCell ref="M354:M355"/>
    <mergeCell ref="M320:M321"/>
    <mergeCell ref="O326:O327"/>
    <mergeCell ref="N334:N335"/>
    <mergeCell ref="N330:N331"/>
    <mergeCell ref="O330:O331"/>
    <mergeCell ref="M348:M349"/>
    <mergeCell ref="O350:O351"/>
    <mergeCell ref="L356:L357"/>
    <mergeCell ref="K356:K357"/>
    <mergeCell ref="M344:M345"/>
    <mergeCell ref="O352:O353"/>
    <mergeCell ref="O348:O349"/>
    <mergeCell ref="O342:O343"/>
    <mergeCell ref="O340:O341"/>
    <mergeCell ref="L338:L339"/>
    <mergeCell ref="N342:N343"/>
    <mergeCell ref="K348:K349"/>
    <mergeCell ref="M346:M347"/>
    <mergeCell ref="K344:K345"/>
    <mergeCell ref="N356:N357"/>
    <mergeCell ref="O346:O347"/>
    <mergeCell ref="N346:N347"/>
    <mergeCell ref="O338:O339"/>
    <mergeCell ref="N344:N345"/>
    <mergeCell ref="N350:N351"/>
    <mergeCell ref="M338:M339"/>
    <mergeCell ref="O344:O345"/>
    <mergeCell ref="L346:L347"/>
    <mergeCell ref="O356:O357"/>
    <mergeCell ref="L342:L343"/>
    <mergeCell ref="L352:L353"/>
    <mergeCell ref="K342:K343"/>
    <mergeCell ref="K338:K339"/>
    <mergeCell ref="L350:L351"/>
    <mergeCell ref="K346:K347"/>
    <mergeCell ref="O312:O313"/>
    <mergeCell ref="O316:O317"/>
    <mergeCell ref="O304:O305"/>
    <mergeCell ref="O310:O311"/>
    <mergeCell ref="M290:M291"/>
    <mergeCell ref="O292:O293"/>
    <mergeCell ref="O294:O295"/>
    <mergeCell ref="O296:O297"/>
    <mergeCell ref="N296:N297"/>
    <mergeCell ref="O284:O285"/>
    <mergeCell ref="O290:O291"/>
    <mergeCell ref="O272:O273"/>
    <mergeCell ref="N314:N315"/>
    <mergeCell ref="N286:N287"/>
    <mergeCell ref="M312:M313"/>
    <mergeCell ref="M316:M317"/>
    <mergeCell ref="M296:M297"/>
    <mergeCell ref="O298:O299"/>
    <mergeCell ref="M282:M283"/>
    <mergeCell ref="N282:N283"/>
    <mergeCell ref="M314:M315"/>
    <mergeCell ref="N300:N301"/>
    <mergeCell ref="M302:M303"/>
    <mergeCell ref="N312:N313"/>
    <mergeCell ref="N292:N293"/>
    <mergeCell ref="O288:O289"/>
    <mergeCell ref="M272:M273"/>
    <mergeCell ref="M286:M287"/>
    <mergeCell ref="M284:M285"/>
    <mergeCell ref="O280:O281"/>
    <mergeCell ref="N310:N311"/>
    <mergeCell ref="M304:M305"/>
    <mergeCell ref="O276:O277"/>
    <mergeCell ref="O300:O301"/>
    <mergeCell ref="O262:O263"/>
    <mergeCell ref="O268:O269"/>
    <mergeCell ref="O266:O267"/>
    <mergeCell ref="K292:K293"/>
    <mergeCell ref="M266:M267"/>
    <mergeCell ref="K290:K291"/>
    <mergeCell ref="K302:K303"/>
    <mergeCell ref="N306:N307"/>
    <mergeCell ref="K286:K287"/>
    <mergeCell ref="M308:M309"/>
    <mergeCell ref="L280:L281"/>
    <mergeCell ref="L274:L275"/>
    <mergeCell ref="L284:L285"/>
    <mergeCell ref="M306:M307"/>
    <mergeCell ref="O308:O309"/>
    <mergeCell ref="N308:N309"/>
    <mergeCell ref="L308:L309"/>
    <mergeCell ref="K280:K281"/>
    <mergeCell ref="N280:N281"/>
    <mergeCell ref="L282:L283"/>
    <mergeCell ref="L298:L299"/>
    <mergeCell ref="M298:M299"/>
    <mergeCell ref="N298:N299"/>
    <mergeCell ref="L272:L273"/>
    <mergeCell ref="O270:O271"/>
    <mergeCell ref="O282:O283"/>
    <mergeCell ref="K266:K267"/>
    <mergeCell ref="M294:M295"/>
    <mergeCell ref="L296:L297"/>
    <mergeCell ref="M300:M301"/>
    <mergeCell ref="N294:N295"/>
    <mergeCell ref="M288:M289"/>
    <mergeCell ref="L288:L289"/>
    <mergeCell ref="O286:O287"/>
    <mergeCell ref="M292:M293"/>
    <mergeCell ref="M274:M275"/>
    <mergeCell ref="N274:N275"/>
    <mergeCell ref="O274:O275"/>
    <mergeCell ref="N268:N269"/>
    <mergeCell ref="M268:M269"/>
    <mergeCell ref="L290:L291"/>
    <mergeCell ref="N284:N285"/>
    <mergeCell ref="N290:N291"/>
    <mergeCell ref="N288:N289"/>
    <mergeCell ref="L292:L293"/>
    <mergeCell ref="L294:L295"/>
    <mergeCell ref="K294:K295"/>
    <mergeCell ref="N278:N279"/>
    <mergeCell ref="O278:O279"/>
    <mergeCell ref="M280:M281"/>
    <mergeCell ref="L286:L287"/>
    <mergeCell ref="M264:M265"/>
    <mergeCell ref="O254:O255"/>
    <mergeCell ref="L264:L265"/>
    <mergeCell ref="M262:M263"/>
    <mergeCell ref="O240:O241"/>
    <mergeCell ref="M220:M221"/>
    <mergeCell ref="M270:M271"/>
    <mergeCell ref="N270:N271"/>
    <mergeCell ref="L266:L267"/>
    <mergeCell ref="N250:N251"/>
    <mergeCell ref="O202:O203"/>
    <mergeCell ref="K226:K227"/>
    <mergeCell ref="O232:O233"/>
    <mergeCell ref="O216:O217"/>
    <mergeCell ref="K232:K233"/>
    <mergeCell ref="M224:M225"/>
    <mergeCell ref="L248:L249"/>
    <mergeCell ref="M248:M249"/>
    <mergeCell ref="N248:N249"/>
    <mergeCell ref="N210:N211"/>
    <mergeCell ref="M258:M259"/>
    <mergeCell ref="L260:L261"/>
    <mergeCell ref="O260:O261"/>
    <mergeCell ref="O192:O193"/>
    <mergeCell ref="L196:L197"/>
    <mergeCell ref="L222:L223"/>
    <mergeCell ref="N272:N273"/>
    <mergeCell ref="N254:N255"/>
    <mergeCell ref="M234:M235"/>
    <mergeCell ref="L252:L253"/>
    <mergeCell ref="M250:M251"/>
    <mergeCell ref="L200:L201"/>
    <mergeCell ref="M200:M201"/>
    <mergeCell ref="O252:O253"/>
    <mergeCell ref="N256:N257"/>
    <mergeCell ref="O224:O225"/>
    <mergeCell ref="O226:O227"/>
    <mergeCell ref="L194:L195"/>
    <mergeCell ref="G226:G227"/>
    <mergeCell ref="H226:H227"/>
    <mergeCell ref="I226:I227"/>
    <mergeCell ref="G214:G215"/>
    <mergeCell ref="I214:I215"/>
    <mergeCell ref="H222:H223"/>
    <mergeCell ref="G240:G241"/>
    <mergeCell ref="O218:O219"/>
    <mergeCell ref="N218:N219"/>
    <mergeCell ref="M222:M223"/>
    <mergeCell ref="K218:K219"/>
    <mergeCell ref="L224:L225"/>
    <mergeCell ref="G192:G193"/>
    <mergeCell ref="O198:O199"/>
    <mergeCell ref="H204:H205"/>
    <mergeCell ref="I204:I205"/>
    <mergeCell ref="J204:J205"/>
    <mergeCell ref="G228:G229"/>
    <mergeCell ref="K230:K231"/>
    <mergeCell ref="L230:L231"/>
    <mergeCell ref="M230:M231"/>
    <mergeCell ref="I216:I217"/>
    <mergeCell ref="G224:G225"/>
    <mergeCell ref="M214:M215"/>
    <mergeCell ref="H190:H191"/>
    <mergeCell ref="H218:H219"/>
    <mergeCell ref="G210:G211"/>
    <mergeCell ref="J206:J207"/>
    <mergeCell ref="G208:G209"/>
    <mergeCell ref="G212:G213"/>
    <mergeCell ref="G206:G207"/>
    <mergeCell ref="H212:H213"/>
    <mergeCell ref="H210:H211"/>
    <mergeCell ref="G220:G221"/>
    <mergeCell ref="J208:J209"/>
    <mergeCell ref="J210:J211"/>
    <mergeCell ref="I210:I211"/>
    <mergeCell ref="J218:J219"/>
    <mergeCell ref="M194:M195"/>
    <mergeCell ref="K192:K193"/>
    <mergeCell ref="K194:K195"/>
    <mergeCell ref="J178:J179"/>
    <mergeCell ref="J176:J177"/>
    <mergeCell ref="H178:H179"/>
    <mergeCell ref="I200:I201"/>
    <mergeCell ref="G198:G199"/>
    <mergeCell ref="I194:I195"/>
    <mergeCell ref="H198:H199"/>
    <mergeCell ref="I196:I197"/>
    <mergeCell ref="J196:J197"/>
    <mergeCell ref="G178:G179"/>
    <mergeCell ref="H182:H183"/>
    <mergeCell ref="I182:I183"/>
    <mergeCell ref="J182:J183"/>
    <mergeCell ref="K182:K183"/>
    <mergeCell ref="I188:I189"/>
    <mergeCell ref="I202:I203"/>
    <mergeCell ref="J202:J203"/>
    <mergeCell ref="H194:H195"/>
    <mergeCell ref="K198:K199"/>
    <mergeCell ref="K200:K201"/>
    <mergeCell ref="I180:I181"/>
    <mergeCell ref="I184:I185"/>
    <mergeCell ref="G188:G189"/>
    <mergeCell ref="J200:J201"/>
    <mergeCell ref="I186:I187"/>
    <mergeCell ref="J192:J193"/>
    <mergeCell ref="J186:J187"/>
    <mergeCell ref="I192:I193"/>
    <mergeCell ref="G194:G195"/>
    <mergeCell ref="G190:G191"/>
    <mergeCell ref="H196:H197"/>
    <mergeCell ref="G200:G201"/>
    <mergeCell ref="H200:H201"/>
    <mergeCell ref="J198:J199"/>
    <mergeCell ref="H188:H189"/>
    <mergeCell ref="G186:G187"/>
    <mergeCell ref="J188:J189"/>
    <mergeCell ref="K176:K177"/>
    <mergeCell ref="K186:K187"/>
    <mergeCell ref="K184:K185"/>
    <mergeCell ref="F188:F189"/>
    <mergeCell ref="G164:G165"/>
    <mergeCell ref="F168:F169"/>
    <mergeCell ref="F166:F167"/>
    <mergeCell ref="F176:F177"/>
    <mergeCell ref="H180:H181"/>
    <mergeCell ref="I178:I179"/>
    <mergeCell ref="J180:J181"/>
    <mergeCell ref="H186:H187"/>
    <mergeCell ref="G182:G183"/>
    <mergeCell ref="I170:I171"/>
    <mergeCell ref="H176:H177"/>
    <mergeCell ref="G176:G177"/>
    <mergeCell ref="H164:H165"/>
    <mergeCell ref="F178:F179"/>
    <mergeCell ref="F180:F181"/>
    <mergeCell ref="G184:G185"/>
    <mergeCell ref="K178:K179"/>
    <mergeCell ref="K180:K181"/>
    <mergeCell ref="J174:J175"/>
    <mergeCell ref="J172:J173"/>
    <mergeCell ref="K174:K175"/>
    <mergeCell ref="G172:G173"/>
    <mergeCell ref="G174:G175"/>
    <mergeCell ref="I174:I175"/>
    <mergeCell ref="K172:K173"/>
    <mergeCell ref="H174:H175"/>
    <mergeCell ref="I176:I177"/>
    <mergeCell ref="G180:G181"/>
    <mergeCell ref="L150:L151"/>
    <mergeCell ref="H162:H163"/>
    <mergeCell ref="J158:J159"/>
    <mergeCell ref="K160:K161"/>
    <mergeCell ref="J156:J157"/>
    <mergeCell ref="K156:K157"/>
    <mergeCell ref="G156:G157"/>
    <mergeCell ref="I166:I167"/>
    <mergeCell ref="G168:G169"/>
    <mergeCell ref="H166:H167"/>
    <mergeCell ref="H172:H173"/>
    <mergeCell ref="H160:H161"/>
    <mergeCell ref="J160:J161"/>
    <mergeCell ref="G158:G159"/>
    <mergeCell ref="G162:G163"/>
    <mergeCell ref="K170:K171"/>
    <mergeCell ref="G170:G171"/>
    <mergeCell ref="J166:J167"/>
    <mergeCell ref="I168:I169"/>
    <mergeCell ref="K168:K169"/>
    <mergeCell ref="K166:K167"/>
    <mergeCell ref="J170:J171"/>
    <mergeCell ref="H168:H169"/>
    <mergeCell ref="H170:H171"/>
    <mergeCell ref="G166:G167"/>
    <mergeCell ref="I172:I173"/>
    <mergeCell ref="I160:I161"/>
    <mergeCell ref="I156:I157"/>
    <mergeCell ref="I164:I165"/>
    <mergeCell ref="I150:I151"/>
    <mergeCell ref="I158:I159"/>
    <mergeCell ref="N144:N145"/>
    <mergeCell ref="H152:H153"/>
    <mergeCell ref="H158:H159"/>
    <mergeCell ref="G150:G151"/>
    <mergeCell ref="J168:J169"/>
    <mergeCell ref="K162:K163"/>
    <mergeCell ref="H156:H157"/>
    <mergeCell ref="H130:H131"/>
    <mergeCell ref="J138:J139"/>
    <mergeCell ref="H138:H139"/>
    <mergeCell ref="H136:H137"/>
    <mergeCell ref="N154:N155"/>
    <mergeCell ref="N136:N137"/>
    <mergeCell ref="N130:N131"/>
    <mergeCell ref="K138:K139"/>
    <mergeCell ref="J154:J155"/>
    <mergeCell ref="K150:K151"/>
    <mergeCell ref="N140:N141"/>
    <mergeCell ref="K140:K141"/>
    <mergeCell ref="M150:M151"/>
    <mergeCell ref="H146:H147"/>
    <mergeCell ref="J152:J153"/>
    <mergeCell ref="M148:M149"/>
    <mergeCell ref="J144:J145"/>
    <mergeCell ref="I152:I153"/>
    <mergeCell ref="H142:H143"/>
    <mergeCell ref="H140:H141"/>
    <mergeCell ref="J140:J141"/>
    <mergeCell ref="K142:K143"/>
    <mergeCell ref="I144:I145"/>
    <mergeCell ref="N148:N149"/>
    <mergeCell ref="J148:J149"/>
    <mergeCell ref="H144:H145"/>
    <mergeCell ref="L100:L101"/>
    <mergeCell ref="K110:K111"/>
    <mergeCell ref="O120:O121"/>
    <mergeCell ref="M132:M133"/>
    <mergeCell ref="N132:N133"/>
    <mergeCell ref="J118:J119"/>
    <mergeCell ref="O116:O117"/>
    <mergeCell ref="J124:J125"/>
    <mergeCell ref="N128:N129"/>
    <mergeCell ref="L128:L129"/>
    <mergeCell ref="M130:M131"/>
    <mergeCell ref="K80:K81"/>
    <mergeCell ref="L82:L83"/>
    <mergeCell ref="I146:I147"/>
    <mergeCell ref="K128:K129"/>
    <mergeCell ref="J142:J143"/>
    <mergeCell ref="M140:M141"/>
    <mergeCell ref="J114:J115"/>
    <mergeCell ref="M118:M119"/>
    <mergeCell ref="N126:N127"/>
    <mergeCell ref="K112:K113"/>
    <mergeCell ref="K116:K117"/>
    <mergeCell ref="O130:O131"/>
    <mergeCell ref="J130:J131"/>
    <mergeCell ref="K120:K121"/>
    <mergeCell ref="O104:O105"/>
    <mergeCell ref="O94:O95"/>
    <mergeCell ref="I104:I105"/>
    <mergeCell ref="J100:J101"/>
    <mergeCell ref="J96:J97"/>
    <mergeCell ref="L98:L99"/>
    <mergeCell ref="L142:L143"/>
    <mergeCell ref="I138:I139"/>
    <mergeCell ref="M70:M71"/>
    <mergeCell ref="H120:H121"/>
    <mergeCell ref="O136:O137"/>
    <mergeCell ref="M112:M113"/>
    <mergeCell ref="N112:N113"/>
    <mergeCell ref="L112:L113"/>
    <mergeCell ref="J116:J117"/>
    <mergeCell ref="K114:K115"/>
    <mergeCell ref="J126:J127"/>
    <mergeCell ref="L114:L115"/>
    <mergeCell ref="M114:M115"/>
    <mergeCell ref="J128:J129"/>
    <mergeCell ref="N114:N115"/>
    <mergeCell ref="O122:O123"/>
    <mergeCell ref="J136:J137"/>
    <mergeCell ref="K130:K131"/>
    <mergeCell ref="O114:O115"/>
    <mergeCell ref="O128:O129"/>
    <mergeCell ref="H118:H119"/>
    <mergeCell ref="N118:N119"/>
    <mergeCell ref="O124:O125"/>
    <mergeCell ref="M128:M129"/>
    <mergeCell ref="M136:M137"/>
    <mergeCell ref="L136:L137"/>
    <mergeCell ref="M120:M121"/>
    <mergeCell ref="K100:K101"/>
    <mergeCell ref="L138:L139"/>
    <mergeCell ref="I142:I143"/>
    <mergeCell ref="O146:O147"/>
    <mergeCell ref="N152:N153"/>
    <mergeCell ref="N70:N71"/>
    <mergeCell ref="M138:M139"/>
    <mergeCell ref="J70:J71"/>
    <mergeCell ref="O70:O71"/>
    <mergeCell ref="O118:O119"/>
    <mergeCell ref="N116:N117"/>
    <mergeCell ref="O112:O113"/>
    <mergeCell ref="K124:K125"/>
    <mergeCell ref="L124:L125"/>
    <mergeCell ref="K122:K123"/>
    <mergeCell ref="O138:O139"/>
    <mergeCell ref="K70:K71"/>
    <mergeCell ref="L70:L71"/>
    <mergeCell ref="O126:O127"/>
    <mergeCell ref="K118:K119"/>
    <mergeCell ref="K126:K127"/>
    <mergeCell ref="L126:L127"/>
    <mergeCell ref="M126:M127"/>
    <mergeCell ref="O132:O133"/>
    <mergeCell ref="J104:J105"/>
    <mergeCell ref="M102:M103"/>
    <mergeCell ref="K90:K91"/>
    <mergeCell ref="K104:K105"/>
    <mergeCell ref="L104:L105"/>
    <mergeCell ref="M104:M105"/>
    <mergeCell ref="J94:J95"/>
    <mergeCell ref="J98:J99"/>
    <mergeCell ref="K88:K89"/>
    <mergeCell ref="N146:N147"/>
    <mergeCell ref="N142:N143"/>
    <mergeCell ref="N96:N97"/>
    <mergeCell ref="O80:O81"/>
    <mergeCell ref="L88:L89"/>
    <mergeCell ref="N80:N81"/>
    <mergeCell ref="O82:O83"/>
    <mergeCell ref="L76:L77"/>
    <mergeCell ref="N74:N75"/>
    <mergeCell ref="K86:K87"/>
    <mergeCell ref="I130:I131"/>
    <mergeCell ref="J120:J121"/>
    <mergeCell ref="J102:J103"/>
    <mergeCell ref="L116:L117"/>
    <mergeCell ref="I90:I91"/>
    <mergeCell ref="N94:N95"/>
    <mergeCell ref="L94:L95"/>
    <mergeCell ref="M116:M117"/>
    <mergeCell ref="M124:M125"/>
    <mergeCell ref="N124:N125"/>
    <mergeCell ref="N120:N121"/>
    <mergeCell ref="L120:L121"/>
    <mergeCell ref="M122:M123"/>
    <mergeCell ref="N122:N123"/>
    <mergeCell ref="L122:L123"/>
    <mergeCell ref="L118:L119"/>
    <mergeCell ref="J110:J111"/>
    <mergeCell ref="J112:J113"/>
    <mergeCell ref="L110:L111"/>
    <mergeCell ref="J90:J91"/>
    <mergeCell ref="I116:I117"/>
    <mergeCell ref="I98:I99"/>
    <mergeCell ref="I128:I129"/>
    <mergeCell ref="I120:I121"/>
    <mergeCell ref="N98:N99"/>
    <mergeCell ref="K92:K93"/>
    <mergeCell ref="L92:L93"/>
    <mergeCell ref="K84:K85"/>
    <mergeCell ref="L90:L91"/>
    <mergeCell ref="K96:K97"/>
    <mergeCell ref="N102:N103"/>
    <mergeCell ref="K102:K103"/>
    <mergeCell ref="L102:L103"/>
    <mergeCell ref="O90:O91"/>
    <mergeCell ref="N68:N69"/>
    <mergeCell ref="O68:O69"/>
    <mergeCell ref="M74:M75"/>
    <mergeCell ref="L72:L73"/>
    <mergeCell ref="O98:O99"/>
    <mergeCell ref="O96:O97"/>
    <mergeCell ref="M100:M101"/>
    <mergeCell ref="N100:N101"/>
    <mergeCell ref="O100:O101"/>
    <mergeCell ref="O92:O93"/>
    <mergeCell ref="N92:N93"/>
    <mergeCell ref="M90:M91"/>
    <mergeCell ref="N88:N89"/>
    <mergeCell ref="M86:M87"/>
    <mergeCell ref="M84:M85"/>
    <mergeCell ref="M92:M93"/>
    <mergeCell ref="N90:N91"/>
    <mergeCell ref="M82:M83"/>
    <mergeCell ref="N82:N83"/>
    <mergeCell ref="N78:N79"/>
    <mergeCell ref="L80:L81"/>
    <mergeCell ref="M94:M95"/>
    <mergeCell ref="N72:N73"/>
    <mergeCell ref="M134:M135"/>
    <mergeCell ref="L68:L69"/>
    <mergeCell ref="N86:N87"/>
    <mergeCell ref="J74:J75"/>
    <mergeCell ref="I86:I87"/>
    <mergeCell ref="B88:B89"/>
    <mergeCell ref="B86:B87"/>
    <mergeCell ref="B84:B85"/>
    <mergeCell ref="K82:K83"/>
    <mergeCell ref="O78:O79"/>
    <mergeCell ref="L134:L135"/>
    <mergeCell ref="M78:M79"/>
    <mergeCell ref="N76:N77"/>
    <mergeCell ref="M80:M81"/>
    <mergeCell ref="M76:M77"/>
    <mergeCell ref="O72:O73"/>
    <mergeCell ref="O88:O89"/>
    <mergeCell ref="L74:L75"/>
    <mergeCell ref="L78:L79"/>
    <mergeCell ref="O74:O75"/>
    <mergeCell ref="O76:O77"/>
    <mergeCell ref="K72:K73"/>
    <mergeCell ref="O84:O85"/>
    <mergeCell ref="N84:N85"/>
    <mergeCell ref="O134:O135"/>
    <mergeCell ref="N104:N105"/>
    <mergeCell ref="N110:N111"/>
    <mergeCell ref="O102:O103"/>
    <mergeCell ref="O110:O111"/>
    <mergeCell ref="K94:K95"/>
    <mergeCell ref="M98:M99"/>
    <mergeCell ref="B64:B65"/>
    <mergeCell ref="C64:C65"/>
    <mergeCell ref="D64:D65"/>
    <mergeCell ref="E64:E65"/>
    <mergeCell ref="F64:F65"/>
    <mergeCell ref="G64:G65"/>
    <mergeCell ref="H64:H65"/>
    <mergeCell ref="I64:I65"/>
    <mergeCell ref="J64:J65"/>
    <mergeCell ref="G38:G39"/>
    <mergeCell ref="N66:N67"/>
    <mergeCell ref="O66:O67"/>
    <mergeCell ref="M72:M73"/>
    <mergeCell ref="N134:N135"/>
    <mergeCell ref="J80:J81"/>
    <mergeCell ref="J88:J89"/>
    <mergeCell ref="M88:M89"/>
    <mergeCell ref="J86:J87"/>
    <mergeCell ref="L84:L85"/>
    <mergeCell ref="O86:O87"/>
    <mergeCell ref="B76:B77"/>
    <mergeCell ref="B78:B79"/>
    <mergeCell ref="B82:B83"/>
    <mergeCell ref="K66:K67"/>
    <mergeCell ref="M68:M69"/>
    <mergeCell ref="C134:C135"/>
    <mergeCell ref="D66:D67"/>
    <mergeCell ref="F74:F75"/>
    <mergeCell ref="H80:H81"/>
    <mergeCell ref="G82:G83"/>
    <mergeCell ref="K78:K79"/>
    <mergeCell ref="L66:L67"/>
    <mergeCell ref="C66:C67"/>
    <mergeCell ref="J82:J83"/>
    <mergeCell ref="I78:I79"/>
    <mergeCell ref="K134:K135"/>
    <mergeCell ref="D34:D35"/>
    <mergeCell ref="E34:E35"/>
    <mergeCell ref="D134:D135"/>
    <mergeCell ref="H50:H51"/>
    <mergeCell ref="H42:H43"/>
    <mergeCell ref="H40:H41"/>
    <mergeCell ref="G54:G55"/>
    <mergeCell ref="F56:F57"/>
    <mergeCell ref="D50:D51"/>
    <mergeCell ref="C54:C55"/>
    <mergeCell ref="F60:F61"/>
    <mergeCell ref="F66:F67"/>
    <mergeCell ref="K76:K77"/>
    <mergeCell ref="I102:I103"/>
    <mergeCell ref="I118:I119"/>
    <mergeCell ref="J106:J107"/>
    <mergeCell ref="K106:K107"/>
    <mergeCell ref="I94:I95"/>
    <mergeCell ref="I126:I127"/>
    <mergeCell ref="K98:K99"/>
    <mergeCell ref="D10:D11"/>
    <mergeCell ref="E10:E11"/>
    <mergeCell ref="C22:C23"/>
    <mergeCell ref="D16:D17"/>
    <mergeCell ref="B14:B15"/>
    <mergeCell ref="C14:C15"/>
    <mergeCell ref="D14:D15"/>
    <mergeCell ref="B12:B13"/>
    <mergeCell ref="F10:F11"/>
    <mergeCell ref="C10:C11"/>
    <mergeCell ref="B8:B9"/>
    <mergeCell ref="C8:C9"/>
    <mergeCell ref="C34:C35"/>
    <mergeCell ref="C28:C29"/>
    <mergeCell ref="C32:C33"/>
    <mergeCell ref="F32:F33"/>
    <mergeCell ref="B28:B29"/>
    <mergeCell ref="F16:F17"/>
    <mergeCell ref="E24:E25"/>
    <mergeCell ref="F30:F31"/>
    <mergeCell ref="B4:B5"/>
    <mergeCell ref="C4:C5"/>
    <mergeCell ref="D4:D5"/>
    <mergeCell ref="E4:H4"/>
    <mergeCell ref="B6:B7"/>
    <mergeCell ref="G8:G9"/>
    <mergeCell ref="B20:B21"/>
    <mergeCell ref="G24:G25"/>
    <mergeCell ref="F24:F25"/>
    <mergeCell ref="C24:C25"/>
    <mergeCell ref="B24:B25"/>
    <mergeCell ref="D24:D25"/>
    <mergeCell ref="H24:H25"/>
    <mergeCell ref="H12:H13"/>
    <mergeCell ref="E16:E17"/>
    <mergeCell ref="E14:E15"/>
    <mergeCell ref="B10:B11"/>
    <mergeCell ref="D12:D13"/>
    <mergeCell ref="E6:E7"/>
    <mergeCell ref="F6:F7"/>
    <mergeCell ref="C6:C7"/>
    <mergeCell ref="G6:G7"/>
    <mergeCell ref="D6:D7"/>
    <mergeCell ref="C16:C17"/>
    <mergeCell ref="C12:C13"/>
    <mergeCell ref="B16:B17"/>
    <mergeCell ref="B18:B19"/>
    <mergeCell ref="F20:F21"/>
    <mergeCell ref="D8:D9"/>
    <mergeCell ref="E8:E9"/>
    <mergeCell ref="F14:F15"/>
    <mergeCell ref="G12:G13"/>
    <mergeCell ref="C40:C41"/>
    <mergeCell ref="H26:H27"/>
    <mergeCell ref="D26:D27"/>
    <mergeCell ref="B32:B33"/>
    <mergeCell ref="B34:B35"/>
    <mergeCell ref="H36:H37"/>
    <mergeCell ref="G34:G35"/>
    <mergeCell ref="E48:E49"/>
    <mergeCell ref="F48:F49"/>
    <mergeCell ref="G48:G49"/>
    <mergeCell ref="C36:C37"/>
    <mergeCell ref="B38:B39"/>
    <mergeCell ref="E32:E33"/>
    <mergeCell ref="B36:B37"/>
    <mergeCell ref="B46:B47"/>
    <mergeCell ref="C46:C47"/>
    <mergeCell ref="D46:D47"/>
    <mergeCell ref="E46:E47"/>
    <mergeCell ref="F42:F43"/>
    <mergeCell ref="F46:F47"/>
    <mergeCell ref="D38:D39"/>
    <mergeCell ref="F40:F41"/>
    <mergeCell ref="C30:C31"/>
    <mergeCell ref="B26:B27"/>
    <mergeCell ref="B42:B43"/>
    <mergeCell ref="B92:B93"/>
    <mergeCell ref="D54:D55"/>
    <mergeCell ref="G60:G61"/>
    <mergeCell ref="C60:C61"/>
    <mergeCell ref="B60:B61"/>
    <mergeCell ref="E82:E83"/>
    <mergeCell ref="F78:F79"/>
    <mergeCell ref="E76:E77"/>
    <mergeCell ref="E40:E41"/>
    <mergeCell ref="G40:G41"/>
    <mergeCell ref="D72:D73"/>
    <mergeCell ref="G76:G77"/>
    <mergeCell ref="D76:D77"/>
    <mergeCell ref="F80:F81"/>
    <mergeCell ref="G52:G53"/>
    <mergeCell ref="G74:G75"/>
    <mergeCell ref="E78:E79"/>
    <mergeCell ref="G58:G59"/>
    <mergeCell ref="B62:B63"/>
    <mergeCell ref="B40:B41"/>
    <mergeCell ref="C74:C75"/>
    <mergeCell ref="G66:G67"/>
    <mergeCell ref="E44:E45"/>
    <mergeCell ref="F44:F45"/>
    <mergeCell ref="B52:B53"/>
    <mergeCell ref="B90:B91"/>
    <mergeCell ref="E58:E59"/>
    <mergeCell ref="F54:F55"/>
    <mergeCell ref="D60:D61"/>
    <mergeCell ref="E60:E61"/>
    <mergeCell ref="B54:B55"/>
    <mergeCell ref="C52:C53"/>
    <mergeCell ref="H18:H19"/>
    <mergeCell ref="G18:G19"/>
    <mergeCell ref="F18:F19"/>
    <mergeCell ref="H16:H17"/>
    <mergeCell ref="E20:E21"/>
    <mergeCell ref="D30:D31"/>
    <mergeCell ref="F22:F23"/>
    <mergeCell ref="E22:E23"/>
    <mergeCell ref="G22:G23"/>
    <mergeCell ref="G26:G27"/>
    <mergeCell ref="F26:F27"/>
    <mergeCell ref="F84:F85"/>
    <mergeCell ref="H72:H73"/>
    <mergeCell ref="F62:F63"/>
    <mergeCell ref="G62:G63"/>
    <mergeCell ref="C58:C59"/>
    <mergeCell ref="H62:H63"/>
    <mergeCell ref="E66:E67"/>
    <mergeCell ref="E72:E73"/>
    <mergeCell ref="C62:C63"/>
    <mergeCell ref="E74:E75"/>
    <mergeCell ref="F50:F51"/>
    <mergeCell ref="D52:D53"/>
    <mergeCell ref="G50:G51"/>
    <mergeCell ref="C68:C69"/>
    <mergeCell ref="D68:D69"/>
    <mergeCell ref="E68:E69"/>
    <mergeCell ref="F68:F69"/>
    <mergeCell ref="C48:C49"/>
    <mergeCell ref="D48:D49"/>
    <mergeCell ref="H56:H57"/>
    <mergeCell ref="D62:D63"/>
    <mergeCell ref="C44:C45"/>
    <mergeCell ref="D44:D45"/>
    <mergeCell ref="E84:E85"/>
    <mergeCell ref="B44:B45"/>
    <mergeCell ref="B74:B75"/>
    <mergeCell ref="F76:F77"/>
    <mergeCell ref="D74:D75"/>
    <mergeCell ref="C84:C85"/>
    <mergeCell ref="B58:B59"/>
    <mergeCell ref="E56:E57"/>
    <mergeCell ref="B66:B67"/>
    <mergeCell ref="H74:H75"/>
    <mergeCell ref="G78:G79"/>
    <mergeCell ref="H76:H77"/>
    <mergeCell ref="G44:G45"/>
    <mergeCell ref="B72:B73"/>
    <mergeCell ref="B68:B69"/>
    <mergeCell ref="B48:B49"/>
    <mergeCell ref="B56:B57"/>
    <mergeCell ref="C56:C57"/>
    <mergeCell ref="D58:D59"/>
    <mergeCell ref="B50:B51"/>
    <mergeCell ref="F58:F59"/>
    <mergeCell ref="G56:G57"/>
    <mergeCell ref="E52:E53"/>
    <mergeCell ref="F52:F53"/>
    <mergeCell ref="H60:H61"/>
    <mergeCell ref="H54:H55"/>
    <mergeCell ref="E54:E55"/>
    <mergeCell ref="C50:C51"/>
    <mergeCell ref="E50:E51"/>
    <mergeCell ref="B80:B81"/>
    <mergeCell ref="C82:C83"/>
    <mergeCell ref="D92:D93"/>
    <mergeCell ref="C88:C89"/>
    <mergeCell ref="G90:G91"/>
    <mergeCell ref="C86:C87"/>
    <mergeCell ref="G84:G85"/>
    <mergeCell ref="H84:H85"/>
    <mergeCell ref="F88:F89"/>
    <mergeCell ref="D80:D81"/>
    <mergeCell ref="J68:J69"/>
    <mergeCell ref="C92:C93"/>
    <mergeCell ref="C76:C77"/>
    <mergeCell ref="G72:G73"/>
    <mergeCell ref="C78:C79"/>
    <mergeCell ref="D90:D91"/>
    <mergeCell ref="E90:E91"/>
    <mergeCell ref="F86:F87"/>
    <mergeCell ref="G68:G69"/>
    <mergeCell ref="J78:J79"/>
    <mergeCell ref="F72:F73"/>
    <mergeCell ref="C72:C73"/>
    <mergeCell ref="I74:I75"/>
    <mergeCell ref="I88:I89"/>
    <mergeCell ref="F82:F83"/>
    <mergeCell ref="H90:H91"/>
    <mergeCell ref="C90:C91"/>
    <mergeCell ref="D84:D85"/>
    <mergeCell ref="I72:I73"/>
    <mergeCell ref="E80:E81"/>
    <mergeCell ref="H82:H83"/>
    <mergeCell ref="D88:D89"/>
    <mergeCell ref="K68:K69"/>
    <mergeCell ref="D82:D83"/>
    <mergeCell ref="D86:D87"/>
    <mergeCell ref="D78:D79"/>
    <mergeCell ref="E134:E135"/>
    <mergeCell ref="F134:F135"/>
    <mergeCell ref="G134:G135"/>
    <mergeCell ref="G86:G87"/>
    <mergeCell ref="G88:G89"/>
    <mergeCell ref="H86:H87"/>
    <mergeCell ref="I80:I81"/>
    <mergeCell ref="I68:I69"/>
    <mergeCell ref="I76:I77"/>
    <mergeCell ref="I82:I83"/>
    <mergeCell ref="I42:I43"/>
    <mergeCell ref="E86:E87"/>
    <mergeCell ref="E88:E89"/>
    <mergeCell ref="G80:G81"/>
    <mergeCell ref="H88:H89"/>
    <mergeCell ref="E62:E63"/>
    <mergeCell ref="I84:I85"/>
    <mergeCell ref="I134:I135"/>
    <mergeCell ref="H44:H45"/>
    <mergeCell ref="H78:H79"/>
    <mergeCell ref="F90:F91"/>
    <mergeCell ref="J84:J85"/>
    <mergeCell ref="J76:J77"/>
    <mergeCell ref="H92:H93"/>
    <mergeCell ref="J92:J93"/>
    <mergeCell ref="G42:G43"/>
    <mergeCell ref="K74:K75"/>
    <mergeCell ref="M66:M67"/>
    <mergeCell ref="H70:H71"/>
    <mergeCell ref="K64:K65"/>
    <mergeCell ref="L64:L65"/>
    <mergeCell ref="M64:M65"/>
    <mergeCell ref="I70:I71"/>
    <mergeCell ref="L50:L51"/>
    <mergeCell ref="K48:K49"/>
    <mergeCell ref="L48:L49"/>
    <mergeCell ref="M48:M49"/>
    <mergeCell ref="J134:J135"/>
    <mergeCell ref="J60:J61"/>
    <mergeCell ref="J66:J67"/>
    <mergeCell ref="J56:J57"/>
    <mergeCell ref="H134:H135"/>
    <mergeCell ref="H48:H49"/>
    <mergeCell ref="I48:I49"/>
    <mergeCell ref="J48:J49"/>
    <mergeCell ref="I58:I59"/>
    <mergeCell ref="H52:H53"/>
    <mergeCell ref="H66:H67"/>
    <mergeCell ref="L86:L87"/>
    <mergeCell ref="L96:L97"/>
    <mergeCell ref="M96:M97"/>
    <mergeCell ref="L106:L107"/>
    <mergeCell ref="M110:M111"/>
    <mergeCell ref="G32:G33"/>
    <mergeCell ref="D32:D33"/>
    <mergeCell ref="K30:K31"/>
    <mergeCell ref="H68:H69"/>
    <mergeCell ref="I52:I53"/>
    <mergeCell ref="J50:J51"/>
    <mergeCell ref="J72:J73"/>
    <mergeCell ref="I56:I57"/>
    <mergeCell ref="J52:J53"/>
    <mergeCell ref="J40:J41"/>
    <mergeCell ref="J44:J45"/>
    <mergeCell ref="I60:I61"/>
    <mergeCell ref="J46:J47"/>
    <mergeCell ref="I50:I51"/>
    <mergeCell ref="I44:I45"/>
    <mergeCell ref="I66:I67"/>
    <mergeCell ref="I62:I63"/>
    <mergeCell ref="J62:J63"/>
    <mergeCell ref="J34:J35"/>
    <mergeCell ref="J42:J43"/>
    <mergeCell ref="G46:G47"/>
    <mergeCell ref="H38:H39"/>
    <mergeCell ref="J22:J23"/>
    <mergeCell ref="G16:G17"/>
    <mergeCell ref="H22:H23"/>
    <mergeCell ref="D56:D57"/>
    <mergeCell ref="E42:E43"/>
    <mergeCell ref="E26:E27"/>
    <mergeCell ref="D18:D19"/>
    <mergeCell ref="E18:E19"/>
    <mergeCell ref="D20:D21"/>
    <mergeCell ref="L54:L55"/>
    <mergeCell ref="L58:L59"/>
    <mergeCell ref="F8:F9"/>
    <mergeCell ref="E12:E13"/>
    <mergeCell ref="J24:J25"/>
    <mergeCell ref="K28:K29"/>
    <mergeCell ref="L26:L27"/>
    <mergeCell ref="I46:I47"/>
    <mergeCell ref="J26:J27"/>
    <mergeCell ref="H46:H47"/>
    <mergeCell ref="H58:H59"/>
    <mergeCell ref="D28:D29"/>
    <mergeCell ref="E28:E29"/>
    <mergeCell ref="H34:H35"/>
    <mergeCell ref="D42:D43"/>
    <mergeCell ref="H32:H33"/>
    <mergeCell ref="K16:K17"/>
    <mergeCell ref="J18:J19"/>
    <mergeCell ref="G10:G11"/>
    <mergeCell ref="F12:F13"/>
    <mergeCell ref="I22:I23"/>
    <mergeCell ref="J28:J29"/>
    <mergeCell ref="J30:J31"/>
    <mergeCell ref="M26:M27"/>
    <mergeCell ref="J16:J17"/>
    <mergeCell ref="J32:J33"/>
    <mergeCell ref="J6:J7"/>
    <mergeCell ref="K14:K15"/>
    <mergeCell ref="L20:L21"/>
    <mergeCell ref="K20:K21"/>
    <mergeCell ref="I6:I7"/>
    <mergeCell ref="L24:L25"/>
    <mergeCell ref="G30:G31"/>
    <mergeCell ref="I8:I9"/>
    <mergeCell ref="I10:I11"/>
    <mergeCell ref="H14:H15"/>
    <mergeCell ref="H6:H7"/>
    <mergeCell ref="H30:H31"/>
    <mergeCell ref="E30:E31"/>
    <mergeCell ref="F28:F29"/>
    <mergeCell ref="G28:G29"/>
    <mergeCell ref="I30:I31"/>
    <mergeCell ref="H28:H29"/>
    <mergeCell ref="I28:I29"/>
    <mergeCell ref="H10:H11"/>
    <mergeCell ref="G20:G21"/>
    <mergeCell ref="I18:I19"/>
    <mergeCell ref="I14:I15"/>
    <mergeCell ref="K24:K25"/>
    <mergeCell ref="J8:J9"/>
    <mergeCell ref="H8:H9"/>
    <mergeCell ref="G14:G15"/>
    <mergeCell ref="I12:I13"/>
    <mergeCell ref="I26:I27"/>
    <mergeCell ref="J20:J21"/>
    <mergeCell ref="N28:N29"/>
    <mergeCell ref="M28:M29"/>
    <mergeCell ref="K50:K51"/>
    <mergeCell ref="C42:C43"/>
    <mergeCell ref="D40:D41"/>
    <mergeCell ref="C20:C21"/>
    <mergeCell ref="H20:H21"/>
    <mergeCell ref="F38:F39"/>
    <mergeCell ref="O38:O39"/>
    <mergeCell ref="K42:K43"/>
    <mergeCell ref="M34:M35"/>
    <mergeCell ref="I20:I21"/>
    <mergeCell ref="I24:I25"/>
    <mergeCell ref="K36:K37"/>
    <mergeCell ref="O34:O35"/>
    <mergeCell ref="J12:J13"/>
    <mergeCell ref="I16:I17"/>
    <mergeCell ref="K32:K33"/>
    <mergeCell ref="C18:C19"/>
    <mergeCell ref="D36:D37"/>
    <mergeCell ref="F36:F37"/>
    <mergeCell ref="G36:G37"/>
    <mergeCell ref="F34:F35"/>
    <mergeCell ref="O14:O15"/>
    <mergeCell ref="O12:O13"/>
    <mergeCell ref="J38:J39"/>
    <mergeCell ref="I32:I33"/>
    <mergeCell ref="O32:O33"/>
    <mergeCell ref="O30:O31"/>
    <mergeCell ref="M32:M33"/>
    <mergeCell ref="L30:L31"/>
    <mergeCell ref="K26:K27"/>
    <mergeCell ref="N52:N53"/>
    <mergeCell ref="M44:M45"/>
    <mergeCell ref="M54:M55"/>
    <mergeCell ref="O42:O43"/>
    <mergeCell ref="M42:M43"/>
    <mergeCell ref="M52:M53"/>
    <mergeCell ref="I34:I35"/>
    <mergeCell ref="J36:J37"/>
    <mergeCell ref="N58:N59"/>
    <mergeCell ref="K40:K41"/>
    <mergeCell ref="N34:N35"/>
    <mergeCell ref="M36:M37"/>
    <mergeCell ref="K34:K35"/>
    <mergeCell ref="L34:L35"/>
    <mergeCell ref="N42:N43"/>
    <mergeCell ref="O44:O45"/>
    <mergeCell ref="M40:M41"/>
    <mergeCell ref="M38:M39"/>
    <mergeCell ref="N38:N39"/>
    <mergeCell ref="O46:O47"/>
    <mergeCell ref="L40:L41"/>
    <mergeCell ref="K52:K53"/>
    <mergeCell ref="I40:I41"/>
    <mergeCell ref="I36:I37"/>
    <mergeCell ref="I54:I55"/>
    <mergeCell ref="K56:K57"/>
    <mergeCell ref="K58:K59"/>
    <mergeCell ref="I38:I39"/>
    <mergeCell ref="S1:AB1"/>
    <mergeCell ref="S2:AB2"/>
    <mergeCell ref="K4:M4"/>
    <mergeCell ref="N8:N9"/>
    <mergeCell ref="P4:BW4"/>
    <mergeCell ref="M10:M11"/>
    <mergeCell ref="M2:N2"/>
    <mergeCell ref="O16:O17"/>
    <mergeCell ref="N14:N15"/>
    <mergeCell ref="K22:K23"/>
    <mergeCell ref="O20:O21"/>
    <mergeCell ref="N20:N21"/>
    <mergeCell ref="O22:O23"/>
    <mergeCell ref="O8:O9"/>
    <mergeCell ref="O40:O41"/>
    <mergeCell ref="M30:M31"/>
    <mergeCell ref="N30:N31"/>
    <mergeCell ref="L16:L17"/>
    <mergeCell ref="N22:N23"/>
    <mergeCell ref="K12:K13"/>
    <mergeCell ref="N16:N17"/>
    <mergeCell ref="M14:M15"/>
    <mergeCell ref="L22:L23"/>
    <mergeCell ref="N26:N27"/>
    <mergeCell ref="L38:L39"/>
    <mergeCell ref="N36:N37"/>
    <mergeCell ref="O28:O29"/>
    <mergeCell ref="K18:K19"/>
    <mergeCell ref="L32:L33"/>
    <mergeCell ref="L28:L29"/>
    <mergeCell ref="N32:N33"/>
    <mergeCell ref="O24:O25"/>
    <mergeCell ref="N48:N49"/>
    <mergeCell ref="O48:O49"/>
    <mergeCell ref="O50:O51"/>
    <mergeCell ref="L42:L43"/>
    <mergeCell ref="O36:O37"/>
    <mergeCell ref="L36:L37"/>
    <mergeCell ref="M50:M51"/>
    <mergeCell ref="N40:N41"/>
    <mergeCell ref="N50:N51"/>
    <mergeCell ref="L44:L45"/>
    <mergeCell ref="N44:N45"/>
    <mergeCell ref="K44:K45"/>
    <mergeCell ref="M46:M47"/>
    <mergeCell ref="K38:K39"/>
    <mergeCell ref="N46:N47"/>
    <mergeCell ref="L46:L47"/>
    <mergeCell ref="K46:K47"/>
    <mergeCell ref="O26:O27"/>
    <mergeCell ref="M20:M21"/>
    <mergeCell ref="I4:I5"/>
    <mergeCell ref="J4:J5"/>
    <mergeCell ref="J2:L2"/>
    <mergeCell ref="N4:O4"/>
    <mergeCell ref="N10:N11"/>
    <mergeCell ref="N18:N19"/>
    <mergeCell ref="L6:L7"/>
    <mergeCell ref="N6:N7"/>
    <mergeCell ref="K6:K7"/>
    <mergeCell ref="L12:L13"/>
    <mergeCell ref="O18:O19"/>
    <mergeCell ref="L18:L19"/>
    <mergeCell ref="M18:M19"/>
    <mergeCell ref="L14:L15"/>
    <mergeCell ref="O6:O7"/>
    <mergeCell ref="L8:L9"/>
    <mergeCell ref="M6:M7"/>
    <mergeCell ref="J10:J11"/>
    <mergeCell ref="K10:K11"/>
    <mergeCell ref="K8:K9"/>
    <mergeCell ref="J14:J15"/>
    <mergeCell ref="M8:M9"/>
    <mergeCell ref="L10:L11"/>
    <mergeCell ref="N24:N25"/>
    <mergeCell ref="M24:M25"/>
    <mergeCell ref="M12:M13"/>
    <mergeCell ref="M16:M17"/>
    <mergeCell ref="M22:M23"/>
    <mergeCell ref="N12:N13"/>
    <mergeCell ref="O10:O11"/>
    <mergeCell ref="C96:C97"/>
    <mergeCell ref="G110:G111"/>
    <mergeCell ref="H94:H95"/>
    <mergeCell ref="C100:C101"/>
    <mergeCell ref="D100:D101"/>
    <mergeCell ref="E100:E101"/>
    <mergeCell ref="F100:F101"/>
    <mergeCell ref="D110:D111"/>
    <mergeCell ref="E114:E115"/>
    <mergeCell ref="H112:H113"/>
    <mergeCell ref="F114:F115"/>
    <mergeCell ref="H98:H99"/>
    <mergeCell ref="I112:I113"/>
    <mergeCell ref="E112:E113"/>
    <mergeCell ref="G114:G115"/>
    <mergeCell ref="H110:H111"/>
    <mergeCell ref="H100:H101"/>
    <mergeCell ref="H108:H109"/>
    <mergeCell ref="I108:I109"/>
    <mergeCell ref="C98:C99"/>
    <mergeCell ref="D98:D99"/>
    <mergeCell ref="G98:G99"/>
    <mergeCell ref="I114:I115"/>
    <mergeCell ref="F96:F97"/>
    <mergeCell ref="H102:H103"/>
    <mergeCell ref="I110:I111"/>
    <mergeCell ref="C94:C95"/>
    <mergeCell ref="I100:I101"/>
    <mergeCell ref="G148:G149"/>
    <mergeCell ref="C124:C125"/>
    <mergeCell ref="F118:F119"/>
    <mergeCell ref="G112:G113"/>
    <mergeCell ref="B134:B135"/>
    <mergeCell ref="C132:C133"/>
    <mergeCell ref="D132:D133"/>
    <mergeCell ref="E132:E133"/>
    <mergeCell ref="G100:G101"/>
    <mergeCell ref="C138:C139"/>
    <mergeCell ref="B142:B143"/>
    <mergeCell ref="G140:G141"/>
    <mergeCell ref="F146:F147"/>
    <mergeCell ref="G146:G147"/>
    <mergeCell ref="G138:G139"/>
    <mergeCell ref="G136:G137"/>
    <mergeCell ref="F142:F143"/>
    <mergeCell ref="D102:D103"/>
    <mergeCell ref="E102:E103"/>
    <mergeCell ref="F102:F103"/>
    <mergeCell ref="G102:G103"/>
    <mergeCell ref="D104:D105"/>
    <mergeCell ref="E104:E105"/>
    <mergeCell ref="F104:F105"/>
    <mergeCell ref="D122:D123"/>
    <mergeCell ref="G130:G131"/>
    <mergeCell ref="D116:D117"/>
    <mergeCell ref="F122:F123"/>
    <mergeCell ref="C108:C109"/>
    <mergeCell ref="C122:C123"/>
    <mergeCell ref="C116:C117"/>
    <mergeCell ref="E116:E117"/>
    <mergeCell ref="H128:H129"/>
    <mergeCell ref="G120:G121"/>
    <mergeCell ref="F128:F129"/>
    <mergeCell ref="I96:I97"/>
    <mergeCell ref="G116:G117"/>
    <mergeCell ref="H124:H125"/>
    <mergeCell ref="I124:I125"/>
    <mergeCell ref="H106:H107"/>
    <mergeCell ref="H126:H127"/>
    <mergeCell ref="D108:D109"/>
    <mergeCell ref="G126:G127"/>
    <mergeCell ref="E122:E123"/>
    <mergeCell ref="G128:G129"/>
    <mergeCell ref="G108:G109"/>
    <mergeCell ref="H96:H97"/>
    <mergeCell ref="H122:H123"/>
    <mergeCell ref="I122:I123"/>
    <mergeCell ref="H114:H115"/>
    <mergeCell ref="G96:G97"/>
    <mergeCell ref="F126:F127"/>
    <mergeCell ref="F98:F99"/>
    <mergeCell ref="F116:F117"/>
    <mergeCell ref="F110:F111"/>
    <mergeCell ref="E110:E111"/>
    <mergeCell ref="D112:D113"/>
    <mergeCell ref="E120:E121"/>
    <mergeCell ref="D114:D115"/>
    <mergeCell ref="H104:H105"/>
    <mergeCell ref="H116:H117"/>
    <mergeCell ref="F94:F95"/>
    <mergeCell ref="B98:B99"/>
    <mergeCell ref="B110:B111"/>
    <mergeCell ref="C112:C113"/>
    <mergeCell ref="D96:D97"/>
    <mergeCell ref="C110:C111"/>
    <mergeCell ref="D154:D155"/>
    <mergeCell ref="E150:E151"/>
    <mergeCell ref="E136:E137"/>
    <mergeCell ref="F138:F139"/>
    <mergeCell ref="C128:C129"/>
    <mergeCell ref="D144:D145"/>
    <mergeCell ref="D150:D151"/>
    <mergeCell ref="E148:E149"/>
    <mergeCell ref="B100:B101"/>
    <mergeCell ref="F154:F155"/>
    <mergeCell ref="E140:E141"/>
    <mergeCell ref="F112:F113"/>
    <mergeCell ref="E98:E99"/>
    <mergeCell ref="C144:C145"/>
    <mergeCell ref="B128:B129"/>
    <mergeCell ref="E128:E129"/>
    <mergeCell ref="E138:E139"/>
    <mergeCell ref="C136:C137"/>
    <mergeCell ref="D136:D137"/>
    <mergeCell ref="C130:C131"/>
    <mergeCell ref="D138:D139"/>
    <mergeCell ref="F140:F141"/>
    <mergeCell ref="B140:B141"/>
    <mergeCell ref="C154:C155"/>
    <mergeCell ref="B148:B149"/>
    <mergeCell ref="C148:C149"/>
    <mergeCell ref="G152:G153"/>
    <mergeCell ref="G144:G145"/>
    <mergeCell ref="D148:D149"/>
    <mergeCell ref="C142:C143"/>
    <mergeCell ref="B126:B127"/>
    <mergeCell ref="E94:E95"/>
    <mergeCell ref="B102:B103"/>
    <mergeCell ref="C102:C103"/>
    <mergeCell ref="B104:B105"/>
    <mergeCell ref="C104:C105"/>
    <mergeCell ref="G104:G105"/>
    <mergeCell ref="C114:C115"/>
    <mergeCell ref="B114:B115"/>
    <mergeCell ref="E70:E71"/>
    <mergeCell ref="F130:F131"/>
    <mergeCell ref="E130:E131"/>
    <mergeCell ref="B146:B147"/>
    <mergeCell ref="B150:B151"/>
    <mergeCell ref="D146:D147"/>
    <mergeCell ref="D94:D95"/>
    <mergeCell ref="G94:G95"/>
    <mergeCell ref="E126:E127"/>
    <mergeCell ref="B116:B117"/>
    <mergeCell ref="B118:B119"/>
    <mergeCell ref="D120:D121"/>
    <mergeCell ref="F120:F121"/>
    <mergeCell ref="G122:G123"/>
    <mergeCell ref="C118:C119"/>
    <mergeCell ref="G118:G119"/>
    <mergeCell ref="E144:E145"/>
    <mergeCell ref="E108:E109"/>
    <mergeCell ref="F108:F109"/>
    <mergeCell ref="F152:F153"/>
    <mergeCell ref="F170:F171"/>
    <mergeCell ref="D222:D223"/>
    <mergeCell ref="C240:C241"/>
    <mergeCell ref="D228:D229"/>
    <mergeCell ref="B186:B187"/>
    <mergeCell ref="B226:B227"/>
    <mergeCell ref="C228:C229"/>
    <mergeCell ref="C224:C225"/>
    <mergeCell ref="C212:C213"/>
    <mergeCell ref="C220:C221"/>
    <mergeCell ref="F192:F193"/>
    <mergeCell ref="E154:E155"/>
    <mergeCell ref="B132:B133"/>
    <mergeCell ref="F144:F145"/>
    <mergeCell ref="E152:E153"/>
    <mergeCell ref="F182:F183"/>
    <mergeCell ref="C236:C237"/>
    <mergeCell ref="C238:C239"/>
    <mergeCell ref="C152:C153"/>
    <mergeCell ref="E216:E217"/>
    <mergeCell ref="E200:E201"/>
    <mergeCell ref="E202:E203"/>
    <mergeCell ref="E156:E157"/>
    <mergeCell ref="B144:B145"/>
    <mergeCell ref="F148:F149"/>
    <mergeCell ref="F150:F151"/>
    <mergeCell ref="B196:B197"/>
    <mergeCell ref="C200:C201"/>
    <mergeCell ref="F206:F207"/>
    <mergeCell ref="F202:F203"/>
    <mergeCell ref="C184:C185"/>
    <mergeCell ref="E258:E259"/>
    <mergeCell ref="E272:E273"/>
    <mergeCell ref="C262:C263"/>
    <mergeCell ref="D270:D271"/>
    <mergeCell ref="D268:D269"/>
    <mergeCell ref="C264:C265"/>
    <mergeCell ref="C198:C199"/>
    <mergeCell ref="D198:D199"/>
    <mergeCell ref="F156:F157"/>
    <mergeCell ref="D160:D161"/>
    <mergeCell ref="F212:F213"/>
    <mergeCell ref="F204:F205"/>
    <mergeCell ref="B182:B183"/>
    <mergeCell ref="E190:E191"/>
    <mergeCell ref="B200:B201"/>
    <mergeCell ref="D200:D201"/>
    <mergeCell ref="B202:B203"/>
    <mergeCell ref="C202:C203"/>
    <mergeCell ref="D202:D203"/>
    <mergeCell ref="C206:C207"/>
    <mergeCell ref="D208:D209"/>
    <mergeCell ref="F194:F195"/>
    <mergeCell ref="B180:B181"/>
    <mergeCell ref="D212:D213"/>
    <mergeCell ref="D178:D179"/>
    <mergeCell ref="B214:B215"/>
    <mergeCell ref="D272:D273"/>
    <mergeCell ref="E268:E269"/>
    <mergeCell ref="F260:F261"/>
    <mergeCell ref="F264:F265"/>
    <mergeCell ref="F268:F269"/>
    <mergeCell ref="E266:E267"/>
    <mergeCell ref="G218:G219"/>
    <mergeCell ref="G204:G205"/>
    <mergeCell ref="G202:G203"/>
    <mergeCell ref="B210:B211"/>
    <mergeCell ref="D218:D219"/>
    <mergeCell ref="B216:B217"/>
    <mergeCell ref="J214:J215"/>
    <mergeCell ref="B198:B199"/>
    <mergeCell ref="E208:E209"/>
    <mergeCell ref="B212:B213"/>
    <mergeCell ref="G216:G217"/>
    <mergeCell ref="H228:H229"/>
    <mergeCell ref="J228:J229"/>
    <mergeCell ref="C354:C355"/>
    <mergeCell ref="D354:D355"/>
    <mergeCell ref="E354:E355"/>
    <mergeCell ref="F354:F355"/>
    <mergeCell ref="G354:G355"/>
    <mergeCell ref="F302:F303"/>
    <mergeCell ref="G306:G307"/>
    <mergeCell ref="F312:F313"/>
    <mergeCell ref="I282:I283"/>
    <mergeCell ref="G280:G281"/>
    <mergeCell ref="F276:F277"/>
    <mergeCell ref="F278:F279"/>
    <mergeCell ref="D278:D279"/>
    <mergeCell ref="C268:C269"/>
    <mergeCell ref="F282:F283"/>
    <mergeCell ref="G282:G283"/>
    <mergeCell ref="H282:H283"/>
    <mergeCell ref="D274:D275"/>
    <mergeCell ref="E284:E285"/>
    <mergeCell ref="G358:G359"/>
    <mergeCell ref="C352:C353"/>
    <mergeCell ref="E352:E353"/>
    <mergeCell ref="C350:C351"/>
    <mergeCell ref="F360:F361"/>
    <mergeCell ref="B346:B347"/>
    <mergeCell ref="F216:F217"/>
    <mergeCell ref="F218:F219"/>
    <mergeCell ref="E220:E221"/>
    <mergeCell ref="C218:C219"/>
    <mergeCell ref="B222:B223"/>
    <mergeCell ref="C226:C227"/>
    <mergeCell ref="E222:E223"/>
    <mergeCell ref="I218:I219"/>
    <mergeCell ref="G232:G233"/>
    <mergeCell ref="G270:G271"/>
    <mergeCell ref="D300:D301"/>
    <mergeCell ref="E330:E331"/>
    <mergeCell ref="G286:G287"/>
    <mergeCell ref="I274:I275"/>
    <mergeCell ref="G272:G273"/>
    <mergeCell ref="G254:G255"/>
    <mergeCell ref="H292:H293"/>
    <mergeCell ref="G222:G223"/>
    <mergeCell ref="H220:H221"/>
    <mergeCell ref="B300:B301"/>
    <mergeCell ref="D234:D235"/>
    <mergeCell ref="G274:G275"/>
    <mergeCell ref="I270:I271"/>
    <mergeCell ref="G244:G245"/>
    <mergeCell ref="F314:F315"/>
    <mergeCell ref="E314:E315"/>
    <mergeCell ref="D276:D277"/>
    <mergeCell ref="E276:E277"/>
    <mergeCell ref="D258:D259"/>
    <mergeCell ref="B296:B297"/>
    <mergeCell ref="F250:F251"/>
    <mergeCell ref="D244:D245"/>
    <mergeCell ref="G266:G267"/>
    <mergeCell ref="G262:G263"/>
    <mergeCell ref="H250:H251"/>
    <mergeCell ref="H248:H249"/>
    <mergeCell ref="K368:K369"/>
    <mergeCell ref="H372:H373"/>
    <mergeCell ref="I354:I355"/>
    <mergeCell ref="E348:E349"/>
    <mergeCell ref="G346:G347"/>
    <mergeCell ref="G344:G345"/>
    <mergeCell ref="H350:H351"/>
    <mergeCell ref="J338:J339"/>
    <mergeCell ref="I366:I367"/>
    <mergeCell ref="K350:K351"/>
    <mergeCell ref="K352:K353"/>
    <mergeCell ref="I358:I359"/>
    <mergeCell ref="J358:J359"/>
    <mergeCell ref="H368:H369"/>
    <mergeCell ref="K364:K365"/>
    <mergeCell ref="E332:E333"/>
    <mergeCell ref="G328:G329"/>
    <mergeCell ref="G332:G333"/>
    <mergeCell ref="E346:E347"/>
    <mergeCell ref="F346:F347"/>
    <mergeCell ref="F348:F349"/>
    <mergeCell ref="F372:F373"/>
    <mergeCell ref="E366:E367"/>
    <mergeCell ref="F364:F365"/>
    <mergeCell ref="E362:E363"/>
    <mergeCell ref="K362:K363"/>
    <mergeCell ref="H334:H335"/>
    <mergeCell ref="E356:E357"/>
    <mergeCell ref="B372:B373"/>
    <mergeCell ref="C364:C365"/>
    <mergeCell ref="H370:H371"/>
    <mergeCell ref="I340:I341"/>
    <mergeCell ref="J354:J355"/>
    <mergeCell ref="H338:H339"/>
    <mergeCell ref="J340:J341"/>
    <mergeCell ref="I344:I345"/>
    <mergeCell ref="I348:I349"/>
    <mergeCell ref="B366:B367"/>
    <mergeCell ref="H362:H363"/>
    <mergeCell ref="J356:J357"/>
    <mergeCell ref="B362:B363"/>
    <mergeCell ref="I364:I365"/>
    <mergeCell ref="J364:J365"/>
    <mergeCell ref="I362:I363"/>
    <mergeCell ref="F352:F353"/>
    <mergeCell ref="J372:J373"/>
    <mergeCell ref="B348:B349"/>
    <mergeCell ref="B360:B361"/>
    <mergeCell ref="G362:G363"/>
    <mergeCell ref="G352:G353"/>
    <mergeCell ref="F356:F357"/>
    <mergeCell ref="D342:D343"/>
    <mergeCell ref="C356:C357"/>
    <mergeCell ref="J362:J363"/>
    <mergeCell ref="I356:I357"/>
    <mergeCell ref="J346:J347"/>
    <mergeCell ref="J352:J353"/>
    <mergeCell ref="G370:G371"/>
    <mergeCell ref="F338:F339"/>
    <mergeCell ref="E350:E351"/>
    <mergeCell ref="B314:B315"/>
    <mergeCell ref="F290:F291"/>
    <mergeCell ref="C288:C289"/>
    <mergeCell ref="B322:B323"/>
    <mergeCell ref="H356:H357"/>
    <mergeCell ref="B332:B333"/>
    <mergeCell ref="C294:C295"/>
    <mergeCell ref="D294:D295"/>
    <mergeCell ref="D336:D337"/>
    <mergeCell ref="B326:B327"/>
    <mergeCell ref="B312:B313"/>
    <mergeCell ref="B288:B289"/>
    <mergeCell ref="H366:H367"/>
    <mergeCell ref="E338:E339"/>
    <mergeCell ref="G336:G337"/>
    <mergeCell ref="H352:H353"/>
    <mergeCell ref="E306:E307"/>
    <mergeCell ref="E310:E311"/>
    <mergeCell ref="D288:D289"/>
    <mergeCell ref="D326:D327"/>
    <mergeCell ref="D308:D309"/>
    <mergeCell ref="D290:D291"/>
    <mergeCell ref="E334:E335"/>
    <mergeCell ref="F334:F335"/>
    <mergeCell ref="F336:F337"/>
    <mergeCell ref="G340:G341"/>
    <mergeCell ref="G338:G339"/>
    <mergeCell ref="G334:G335"/>
    <mergeCell ref="G330:G331"/>
    <mergeCell ref="F328:F329"/>
    <mergeCell ref="G302:G303"/>
    <mergeCell ref="G312:G313"/>
    <mergeCell ref="J282:J283"/>
    <mergeCell ref="K282:K283"/>
    <mergeCell ref="B298:B299"/>
    <mergeCell ref="F332:F333"/>
    <mergeCell ref="G308:G309"/>
    <mergeCell ref="D356:D357"/>
    <mergeCell ref="D310:D311"/>
    <mergeCell ref="B364:B365"/>
    <mergeCell ref="D320:D321"/>
    <mergeCell ref="C358:C359"/>
    <mergeCell ref="H348:H349"/>
    <mergeCell ref="K358:K359"/>
    <mergeCell ref="H364:H365"/>
    <mergeCell ref="E292:E293"/>
    <mergeCell ref="B356:B357"/>
    <mergeCell ref="E294:E295"/>
    <mergeCell ref="G356:G357"/>
    <mergeCell ref="B358:B359"/>
    <mergeCell ref="G350:G351"/>
    <mergeCell ref="C346:C347"/>
    <mergeCell ref="D346:D347"/>
    <mergeCell ref="G348:G349"/>
    <mergeCell ref="B354:B355"/>
    <mergeCell ref="F310:F311"/>
    <mergeCell ref="C328:C329"/>
    <mergeCell ref="C340:C341"/>
    <mergeCell ref="E274:E275"/>
    <mergeCell ref="F274:F275"/>
    <mergeCell ref="C342:C343"/>
    <mergeCell ref="E300:E301"/>
    <mergeCell ref="C304:C305"/>
    <mergeCell ref="D292:D293"/>
    <mergeCell ref="I322:I323"/>
    <mergeCell ref="J322:J323"/>
    <mergeCell ref="E286:E287"/>
    <mergeCell ref="D282:D283"/>
    <mergeCell ref="E282:E283"/>
    <mergeCell ref="D284:D285"/>
    <mergeCell ref="G322:G323"/>
    <mergeCell ref="F304:F305"/>
    <mergeCell ref="F320:F321"/>
    <mergeCell ref="E270:E271"/>
    <mergeCell ref="E280:E281"/>
    <mergeCell ref="F280:F281"/>
    <mergeCell ref="E298:E299"/>
    <mergeCell ref="F298:F299"/>
    <mergeCell ref="G342:G343"/>
    <mergeCell ref="C336:C337"/>
    <mergeCell ref="D334:D335"/>
    <mergeCell ref="G304:G305"/>
    <mergeCell ref="C332:C333"/>
    <mergeCell ref="E318:E319"/>
    <mergeCell ref="D316:D317"/>
    <mergeCell ref="F306:F307"/>
    <mergeCell ref="F308:F309"/>
    <mergeCell ref="C272:C273"/>
    <mergeCell ref="C284:C285"/>
    <mergeCell ref="D304:D305"/>
    <mergeCell ref="H462:H463"/>
    <mergeCell ref="K462:K463"/>
    <mergeCell ref="N462:N463"/>
    <mergeCell ref="J436:J437"/>
    <mergeCell ref="K454:K455"/>
    <mergeCell ref="I462:I463"/>
    <mergeCell ref="J462:J463"/>
    <mergeCell ref="H450:H451"/>
    <mergeCell ref="H448:H449"/>
    <mergeCell ref="H440:H441"/>
    <mergeCell ref="H442:H443"/>
    <mergeCell ref="N386:N387"/>
    <mergeCell ref="M416:M417"/>
    <mergeCell ref="H414:H415"/>
    <mergeCell ref="L416:L417"/>
    <mergeCell ref="M410:M411"/>
    <mergeCell ref="J406:J407"/>
    <mergeCell ref="N400:N401"/>
    <mergeCell ref="H400:H401"/>
    <mergeCell ref="I400:I401"/>
    <mergeCell ref="J400:J401"/>
    <mergeCell ref="L396:L397"/>
    <mergeCell ref="K398:K399"/>
    <mergeCell ref="L398:L399"/>
    <mergeCell ref="L388:L389"/>
    <mergeCell ref="H394:H395"/>
    <mergeCell ref="N420:N421"/>
    <mergeCell ref="H412:H413"/>
    <mergeCell ref="M418:M419"/>
    <mergeCell ref="N410:N411"/>
    <mergeCell ref="H390:H391"/>
    <mergeCell ref="I390:I391"/>
    <mergeCell ref="F462:F463"/>
    <mergeCell ref="G462:G463"/>
    <mergeCell ref="O462:O463"/>
    <mergeCell ref="B464:B465"/>
    <mergeCell ref="C464:C465"/>
    <mergeCell ref="D464:D465"/>
    <mergeCell ref="E464:E465"/>
    <mergeCell ref="F464:F465"/>
    <mergeCell ref="G464:G465"/>
    <mergeCell ref="H464:H465"/>
    <mergeCell ref="I464:I465"/>
    <mergeCell ref="J464:J465"/>
    <mergeCell ref="K464:K465"/>
    <mergeCell ref="L464:L465"/>
    <mergeCell ref="M464:M465"/>
    <mergeCell ref="O394:O395"/>
    <mergeCell ref="O396:O397"/>
    <mergeCell ref="N404:N405"/>
    <mergeCell ref="O404:O405"/>
    <mergeCell ref="O408:O409"/>
    <mergeCell ref="O412:O413"/>
    <mergeCell ref="K408:K409"/>
    <mergeCell ref="O410:O411"/>
    <mergeCell ref="M462:M463"/>
    <mergeCell ref="D442:D443"/>
    <mergeCell ref="K438:K439"/>
    <mergeCell ref="L438:L439"/>
    <mergeCell ref="M460:M461"/>
    <mergeCell ref="N406:N407"/>
    <mergeCell ref="L462:L463"/>
    <mergeCell ref="C394:C395"/>
    <mergeCell ref="C462:C463"/>
    <mergeCell ref="D452:D453"/>
    <mergeCell ref="E452:E453"/>
    <mergeCell ref="H456:H457"/>
    <mergeCell ref="H392:H393"/>
    <mergeCell ref="G378:G379"/>
    <mergeCell ref="E376:E377"/>
    <mergeCell ref="B380:B381"/>
    <mergeCell ref="G392:G393"/>
    <mergeCell ref="D392:D393"/>
    <mergeCell ref="H378:H379"/>
    <mergeCell ref="J384:J385"/>
    <mergeCell ref="H388:H389"/>
    <mergeCell ref="I388:I389"/>
    <mergeCell ref="B400:B401"/>
    <mergeCell ref="J390:J391"/>
    <mergeCell ref="H386:H387"/>
    <mergeCell ref="I386:I387"/>
    <mergeCell ref="J386:J387"/>
    <mergeCell ref="I398:I399"/>
    <mergeCell ref="G426:G427"/>
    <mergeCell ref="C376:C377"/>
    <mergeCell ref="D388:D389"/>
    <mergeCell ref="G394:G395"/>
    <mergeCell ref="G396:G397"/>
    <mergeCell ref="E442:E443"/>
    <mergeCell ref="D440:D441"/>
    <mergeCell ref="E440:E441"/>
    <mergeCell ref="H382:H383"/>
    <mergeCell ref="C396:C397"/>
    <mergeCell ref="H402:H403"/>
    <mergeCell ref="I402:I403"/>
    <mergeCell ref="B402:B403"/>
    <mergeCell ref="M466:M467"/>
    <mergeCell ref="N466:N467"/>
    <mergeCell ref="N464:N465"/>
    <mergeCell ref="O464:O465"/>
    <mergeCell ref="B468:B469"/>
    <mergeCell ref="C468:C469"/>
    <mergeCell ref="D468:D469"/>
    <mergeCell ref="E468:E469"/>
    <mergeCell ref="F468:F469"/>
    <mergeCell ref="G468:G469"/>
    <mergeCell ref="H468:H469"/>
    <mergeCell ref="I468:I469"/>
    <mergeCell ref="J468:J469"/>
    <mergeCell ref="K468:K469"/>
    <mergeCell ref="L468:L469"/>
    <mergeCell ref="M468:M469"/>
    <mergeCell ref="N468:N469"/>
    <mergeCell ref="O468:O469"/>
    <mergeCell ref="O466:O467"/>
    <mergeCell ref="B466:B467"/>
    <mergeCell ref="C466:C467"/>
    <mergeCell ref="D466:D467"/>
    <mergeCell ref="E466:E467"/>
    <mergeCell ref="F466:F467"/>
    <mergeCell ref="G466:G467"/>
    <mergeCell ref="H466:H467"/>
    <mergeCell ref="I466:I467"/>
    <mergeCell ref="J466:J467"/>
    <mergeCell ref="K466:K467"/>
    <mergeCell ref="L466:L467"/>
    <mergeCell ref="M470:M471"/>
    <mergeCell ref="N470:N471"/>
    <mergeCell ref="O470:O471"/>
    <mergeCell ref="B472:B473"/>
    <mergeCell ref="C472:C473"/>
    <mergeCell ref="D472:D473"/>
    <mergeCell ref="E472:E473"/>
    <mergeCell ref="F472:F473"/>
    <mergeCell ref="G472:G473"/>
    <mergeCell ref="H472:H473"/>
    <mergeCell ref="I472:I473"/>
    <mergeCell ref="J472:J473"/>
    <mergeCell ref="K472:K473"/>
    <mergeCell ref="L472:L473"/>
    <mergeCell ref="M472:M473"/>
    <mergeCell ref="N472:N473"/>
    <mergeCell ref="O472:O473"/>
    <mergeCell ref="D470:D471"/>
    <mergeCell ref="E470:E471"/>
    <mergeCell ref="H470:H471"/>
    <mergeCell ref="I470:I471"/>
    <mergeCell ref="J470:J471"/>
    <mergeCell ref="F470:F471"/>
    <mergeCell ref="G470:G471"/>
    <mergeCell ref="K470:K471"/>
    <mergeCell ref="L470:L471"/>
    <mergeCell ref="C470:C471"/>
    <mergeCell ref="B470:B471"/>
    <mergeCell ref="M474:M475"/>
    <mergeCell ref="N474:N475"/>
    <mergeCell ref="O474:O475"/>
    <mergeCell ref="B476:B477"/>
    <mergeCell ref="C476:C477"/>
    <mergeCell ref="D476:D477"/>
    <mergeCell ref="E476:E477"/>
    <mergeCell ref="F476:F477"/>
    <mergeCell ref="G476:G477"/>
    <mergeCell ref="H476:H477"/>
    <mergeCell ref="I476:I477"/>
    <mergeCell ref="J476:J477"/>
    <mergeCell ref="K476:K477"/>
    <mergeCell ref="L476:L477"/>
    <mergeCell ref="M476:M477"/>
    <mergeCell ref="N476:N477"/>
    <mergeCell ref="O476:O477"/>
    <mergeCell ref="I474:I475"/>
    <mergeCell ref="J474:J475"/>
    <mergeCell ref="K474:K475"/>
    <mergeCell ref="L474:L475"/>
    <mergeCell ref="B478:B479"/>
    <mergeCell ref="C478:C479"/>
    <mergeCell ref="D478:D479"/>
    <mergeCell ref="E478:E479"/>
    <mergeCell ref="F478:F479"/>
    <mergeCell ref="G478:G479"/>
    <mergeCell ref="H478:H479"/>
    <mergeCell ref="I478:I479"/>
    <mergeCell ref="J478:J479"/>
    <mergeCell ref="K478:K479"/>
    <mergeCell ref="L478:L479"/>
    <mergeCell ref="M478:M479"/>
    <mergeCell ref="N478:N479"/>
    <mergeCell ref="O478:O479"/>
    <mergeCell ref="G480:G481"/>
    <mergeCell ref="H480:H481"/>
    <mergeCell ref="I480:I481"/>
    <mergeCell ref="J480:J481"/>
    <mergeCell ref="K480:K481"/>
    <mergeCell ref="L480:L481"/>
    <mergeCell ref="M480:M481"/>
    <mergeCell ref="N480:N481"/>
    <mergeCell ref="O480:O481"/>
    <mergeCell ref="M482:M483"/>
    <mergeCell ref="N482:N483"/>
    <mergeCell ref="O482:O483"/>
    <mergeCell ref="B480:B481"/>
    <mergeCell ref="C480:C481"/>
    <mergeCell ref="D480:D481"/>
    <mergeCell ref="E480:E481"/>
    <mergeCell ref="F480:F481"/>
    <mergeCell ref="B482:B483"/>
    <mergeCell ref="N484:N485"/>
    <mergeCell ref="O484:O485"/>
    <mergeCell ref="B486:B487"/>
    <mergeCell ref="C486:C487"/>
    <mergeCell ref="D486:D487"/>
    <mergeCell ref="E486:E487"/>
    <mergeCell ref="F486:F487"/>
    <mergeCell ref="G486:G487"/>
    <mergeCell ref="H486:H487"/>
    <mergeCell ref="I486:I487"/>
    <mergeCell ref="J486:J487"/>
    <mergeCell ref="B484:B485"/>
    <mergeCell ref="C484:C485"/>
    <mergeCell ref="D484:D485"/>
    <mergeCell ref="E484:E485"/>
    <mergeCell ref="F484:F485"/>
    <mergeCell ref="G484:G485"/>
    <mergeCell ref="C488:C489"/>
    <mergeCell ref="D488:D489"/>
    <mergeCell ref="E488:E489"/>
    <mergeCell ref="F488:F489"/>
    <mergeCell ref="G488:G489"/>
    <mergeCell ref="H488:H489"/>
    <mergeCell ref="I488:I489"/>
    <mergeCell ref="J488:J489"/>
    <mergeCell ref="K488:K489"/>
    <mergeCell ref="L488:L489"/>
    <mergeCell ref="O488:O489"/>
    <mergeCell ref="B492:B493"/>
    <mergeCell ref="C492:C493"/>
    <mergeCell ref="D492:D493"/>
    <mergeCell ref="E492:E493"/>
    <mergeCell ref="F492:F493"/>
    <mergeCell ref="G492:G493"/>
    <mergeCell ref="H492:H493"/>
    <mergeCell ref="I492:I493"/>
    <mergeCell ref="J492:J493"/>
    <mergeCell ref="N490:N491"/>
    <mergeCell ref="O490:O491"/>
    <mergeCell ref="B488:B489"/>
    <mergeCell ref="M490:M491"/>
    <mergeCell ref="B490:B491"/>
    <mergeCell ref="C490:C491"/>
    <mergeCell ref="D490:D491"/>
    <mergeCell ref="E490:E491"/>
    <mergeCell ref="F490:F491"/>
    <mergeCell ref="G490:G491"/>
    <mergeCell ref="O506:O507"/>
    <mergeCell ref="B500:B501"/>
    <mergeCell ref="C500:C501"/>
    <mergeCell ref="M500:M501"/>
    <mergeCell ref="N500:N501"/>
    <mergeCell ref="O500:O501"/>
    <mergeCell ref="F502:F503"/>
    <mergeCell ref="G502:G503"/>
    <mergeCell ref="H502:H503"/>
    <mergeCell ref="I502:I503"/>
    <mergeCell ref="B504:B505"/>
    <mergeCell ref="C504:C505"/>
    <mergeCell ref="D504:D505"/>
    <mergeCell ref="E504:E505"/>
    <mergeCell ref="F504:F505"/>
    <mergeCell ref="G504:G505"/>
    <mergeCell ref="H504:H505"/>
    <mergeCell ref="I504:I505"/>
    <mergeCell ref="D502:D503"/>
    <mergeCell ref="O504:O505"/>
    <mergeCell ref="O502:O503"/>
    <mergeCell ref="E502:E503"/>
    <mergeCell ref="B502:B503"/>
    <mergeCell ref="C502:C503"/>
    <mergeCell ref="D500:D501"/>
    <mergeCell ref="E500:E501"/>
    <mergeCell ref="B506:B507"/>
    <mergeCell ref="C506:C507"/>
    <mergeCell ref="D506:D507"/>
    <mergeCell ref="E506:E507"/>
    <mergeCell ref="F506:F507"/>
    <mergeCell ref="G506:G507"/>
    <mergeCell ref="H506:H507"/>
    <mergeCell ref="I506:I507"/>
    <mergeCell ref="J506:J507"/>
    <mergeCell ref="K506:K507"/>
    <mergeCell ref="L506:L507"/>
    <mergeCell ref="M506:M507"/>
    <mergeCell ref="N506:N507"/>
    <mergeCell ref="M494:M495"/>
    <mergeCell ref="N494:N495"/>
    <mergeCell ref="O494:O495"/>
    <mergeCell ref="F494:F495"/>
    <mergeCell ref="G494:G495"/>
    <mergeCell ref="H482:H483"/>
    <mergeCell ref="I482:I483"/>
    <mergeCell ref="J482:J483"/>
    <mergeCell ref="K482:K483"/>
    <mergeCell ref="L482:L483"/>
    <mergeCell ref="N504:N505"/>
    <mergeCell ref="J502:J503"/>
    <mergeCell ref="K502:K503"/>
    <mergeCell ref="L502:L503"/>
    <mergeCell ref="M502:M503"/>
    <mergeCell ref="N502:N503"/>
    <mergeCell ref="M488:M489"/>
    <mergeCell ref="N488:N489"/>
    <mergeCell ref="K492:K493"/>
    <mergeCell ref="L492:L493"/>
    <mergeCell ref="H490:H491"/>
    <mergeCell ref="I490:I491"/>
    <mergeCell ref="J490:J491"/>
    <mergeCell ref="K490:K491"/>
    <mergeCell ref="L490:L491"/>
    <mergeCell ref="M504:M505"/>
    <mergeCell ref="J500:J501"/>
    <mergeCell ref="K500:K501"/>
    <mergeCell ref="L500:L501"/>
    <mergeCell ref="H494:H495"/>
    <mergeCell ref="M484:M485"/>
    <mergeCell ref="I496:I497"/>
    <mergeCell ref="J496:J497"/>
    <mergeCell ref="K496:K497"/>
    <mergeCell ref="L496:L497"/>
    <mergeCell ref="M496:M497"/>
    <mergeCell ref="N496:N497"/>
    <mergeCell ref="O496:O497"/>
    <mergeCell ref="L504:L505"/>
    <mergeCell ref="M492:M493"/>
    <mergeCell ref="N492:N493"/>
    <mergeCell ref="O492:O493"/>
    <mergeCell ref="K486:K487"/>
    <mergeCell ref="L486:L487"/>
    <mergeCell ref="M486:M487"/>
    <mergeCell ref="N486:N487"/>
    <mergeCell ref="O486:O487"/>
    <mergeCell ref="L484:L485"/>
    <mergeCell ref="K484:K485"/>
    <mergeCell ref="H484:H485"/>
    <mergeCell ref="I484:I485"/>
    <mergeCell ref="J484:J485"/>
    <mergeCell ref="F500:F501"/>
    <mergeCell ref="G500:G501"/>
    <mergeCell ref="H500:H501"/>
    <mergeCell ref="I500:I501"/>
    <mergeCell ref="I498:I499"/>
    <mergeCell ref="H498:H499"/>
    <mergeCell ref="K498:K499"/>
    <mergeCell ref="L498:L499"/>
    <mergeCell ref="J504:J505"/>
    <mergeCell ref="K504:K505"/>
    <mergeCell ref="J498:J499"/>
    <mergeCell ref="N498:N499"/>
    <mergeCell ref="O498:O499"/>
    <mergeCell ref="M498:M499"/>
    <mergeCell ref="E462:E463"/>
    <mergeCell ref="C310:C311"/>
    <mergeCell ref="E326:E327"/>
    <mergeCell ref="I494:I495"/>
    <mergeCell ref="J494:J495"/>
    <mergeCell ref="K494:K495"/>
    <mergeCell ref="L494:L495"/>
    <mergeCell ref="D348:D349"/>
    <mergeCell ref="K460:K461"/>
    <mergeCell ref="E372:E373"/>
    <mergeCell ref="C362:C363"/>
    <mergeCell ref="E420:E421"/>
    <mergeCell ref="D418:D419"/>
    <mergeCell ref="C442:C443"/>
    <mergeCell ref="E390:E391"/>
    <mergeCell ref="G410:G411"/>
    <mergeCell ref="E432:E433"/>
    <mergeCell ref="D430:D431"/>
    <mergeCell ref="B376:B377"/>
    <mergeCell ref="C378:C379"/>
    <mergeCell ref="B388:B389"/>
    <mergeCell ref="C388:C389"/>
    <mergeCell ref="G380:G381"/>
    <mergeCell ref="D450:D451"/>
    <mergeCell ref="I376:I377"/>
    <mergeCell ref="D462:D463"/>
    <mergeCell ref="B462:B463"/>
    <mergeCell ref="J454:J455"/>
    <mergeCell ref="G416:G417"/>
    <mergeCell ref="C418:C419"/>
    <mergeCell ref="F410:F411"/>
    <mergeCell ref="F396:F397"/>
    <mergeCell ref="F444:F445"/>
    <mergeCell ref="D444:D445"/>
    <mergeCell ref="D378:D379"/>
    <mergeCell ref="G446:G447"/>
    <mergeCell ref="F448:F449"/>
    <mergeCell ref="G414:G415"/>
    <mergeCell ref="G422:G423"/>
    <mergeCell ref="C432:C433"/>
    <mergeCell ref="C414:C415"/>
    <mergeCell ref="D380:D381"/>
    <mergeCell ref="B382:B383"/>
    <mergeCell ref="I394:I395"/>
    <mergeCell ref="H398:H399"/>
    <mergeCell ref="J376:J377"/>
    <mergeCell ref="F390:F391"/>
    <mergeCell ref="G390:G391"/>
    <mergeCell ref="H454:H455"/>
    <mergeCell ref="D454:D455"/>
    <mergeCell ref="B496:B497"/>
    <mergeCell ref="C496:C497"/>
    <mergeCell ref="D496:D497"/>
    <mergeCell ref="E496:E497"/>
    <mergeCell ref="F496:F497"/>
    <mergeCell ref="G496:G497"/>
    <mergeCell ref="H496:H497"/>
    <mergeCell ref="B494:B495"/>
    <mergeCell ref="C494:C495"/>
    <mergeCell ref="D494:D495"/>
    <mergeCell ref="E494:E495"/>
    <mergeCell ref="D358:D359"/>
    <mergeCell ref="D302:D303"/>
    <mergeCell ref="C482:C483"/>
    <mergeCell ref="D482:D483"/>
    <mergeCell ref="E482:E483"/>
    <mergeCell ref="F482:F483"/>
    <mergeCell ref="G482:G483"/>
    <mergeCell ref="B474:B475"/>
    <mergeCell ref="C474:C475"/>
    <mergeCell ref="D474:D475"/>
    <mergeCell ref="E474:E475"/>
    <mergeCell ref="F474:F475"/>
    <mergeCell ref="G474:G475"/>
    <mergeCell ref="H474:H475"/>
    <mergeCell ref="E394:E395"/>
    <mergeCell ref="B370:B371"/>
    <mergeCell ref="B368:B369"/>
    <mergeCell ref="E302:E303"/>
    <mergeCell ref="B316:B317"/>
    <mergeCell ref="D414:D415"/>
    <mergeCell ref="G412:G413"/>
    <mergeCell ref="C338:C339"/>
    <mergeCell ref="B304:B305"/>
    <mergeCell ref="E308:E309"/>
    <mergeCell ref="F292:F293"/>
    <mergeCell ref="C296:C297"/>
    <mergeCell ref="B352:B353"/>
    <mergeCell ref="B340:B341"/>
    <mergeCell ref="B342:B343"/>
    <mergeCell ref="D350:D351"/>
    <mergeCell ref="D352:D353"/>
    <mergeCell ref="F350:F351"/>
    <mergeCell ref="B350:B351"/>
    <mergeCell ref="C348:C349"/>
    <mergeCell ref="C318:C319"/>
    <mergeCell ref="D328:D329"/>
    <mergeCell ref="B292:B293"/>
    <mergeCell ref="F296:F297"/>
    <mergeCell ref="E312:E313"/>
    <mergeCell ref="D330:D331"/>
    <mergeCell ref="C302:C303"/>
    <mergeCell ref="C306:C307"/>
    <mergeCell ref="B308:B309"/>
    <mergeCell ref="D338:D339"/>
    <mergeCell ref="F322:F323"/>
    <mergeCell ref="B344:B345"/>
    <mergeCell ref="C312:C313"/>
    <mergeCell ref="D312:D313"/>
    <mergeCell ref="D306:D307"/>
    <mergeCell ref="B306:B307"/>
    <mergeCell ref="B320:B321"/>
    <mergeCell ref="F326:F327"/>
    <mergeCell ref="C316:C317"/>
    <mergeCell ref="E288:E289"/>
    <mergeCell ref="B310:B311"/>
    <mergeCell ref="C320:C321"/>
    <mergeCell ref="F300:F301"/>
    <mergeCell ref="E290:E291"/>
    <mergeCell ref="C330:C331"/>
    <mergeCell ref="C334:C335"/>
    <mergeCell ref="D344:D345"/>
    <mergeCell ref="C402:C403"/>
    <mergeCell ref="E402:E403"/>
    <mergeCell ref="C398:C399"/>
    <mergeCell ref="D398:D399"/>
    <mergeCell ref="E398:E399"/>
    <mergeCell ref="C430:C431"/>
    <mergeCell ref="G384:G385"/>
    <mergeCell ref="D436:D437"/>
    <mergeCell ref="E430:E431"/>
    <mergeCell ref="G398:G399"/>
    <mergeCell ref="F416:F417"/>
    <mergeCell ref="C426:C427"/>
    <mergeCell ref="D424:D425"/>
    <mergeCell ref="E426:E427"/>
    <mergeCell ref="D428:D429"/>
    <mergeCell ref="F392:F393"/>
    <mergeCell ref="E392:E393"/>
    <mergeCell ref="C416:C417"/>
    <mergeCell ref="C412:C413"/>
    <mergeCell ref="E422:E423"/>
    <mergeCell ref="C368:C369"/>
    <mergeCell ref="D422:D423"/>
    <mergeCell ref="E414:E415"/>
    <mergeCell ref="F370:F371"/>
    <mergeCell ref="E370:E371"/>
    <mergeCell ref="G368:G369"/>
    <mergeCell ref="F368:F369"/>
    <mergeCell ref="F398:F399"/>
    <mergeCell ref="E400:E401"/>
    <mergeCell ref="E444:E445"/>
    <mergeCell ref="F442:F443"/>
    <mergeCell ref="D446:D447"/>
    <mergeCell ref="C374:C375"/>
    <mergeCell ref="C372:C373"/>
    <mergeCell ref="F382:F383"/>
    <mergeCell ref="D432:D433"/>
    <mergeCell ref="C390:C391"/>
    <mergeCell ref="D390:D391"/>
    <mergeCell ref="F384:F385"/>
    <mergeCell ref="G400:G401"/>
    <mergeCell ref="F402:F403"/>
    <mergeCell ref="G402:G403"/>
    <mergeCell ref="D394:D395"/>
    <mergeCell ref="D402:D403"/>
    <mergeCell ref="D406:D407"/>
    <mergeCell ref="C408:C409"/>
    <mergeCell ref="E406:E407"/>
    <mergeCell ref="G406:G407"/>
    <mergeCell ref="E374:E375"/>
    <mergeCell ref="G382:G383"/>
    <mergeCell ref="F284:F285"/>
    <mergeCell ref="C314:C315"/>
    <mergeCell ref="E328:E329"/>
    <mergeCell ref="C308:C309"/>
    <mergeCell ref="C300:C301"/>
    <mergeCell ref="E304:E305"/>
    <mergeCell ref="C274:C275"/>
    <mergeCell ref="F316:F317"/>
    <mergeCell ref="E316:E317"/>
    <mergeCell ref="F272:F273"/>
    <mergeCell ref="D314:D315"/>
    <mergeCell ref="F246:F247"/>
    <mergeCell ref="E248:E249"/>
    <mergeCell ref="B374:B375"/>
    <mergeCell ref="D458:D459"/>
    <mergeCell ref="F394:F395"/>
    <mergeCell ref="D396:D397"/>
    <mergeCell ref="D404:D405"/>
    <mergeCell ref="D438:D439"/>
    <mergeCell ref="C440:C441"/>
    <mergeCell ref="F374:F375"/>
    <mergeCell ref="D372:D373"/>
    <mergeCell ref="F366:F367"/>
    <mergeCell ref="E382:E383"/>
    <mergeCell ref="E364:E365"/>
    <mergeCell ref="E358:E359"/>
    <mergeCell ref="F358:F359"/>
    <mergeCell ref="E458:E459"/>
    <mergeCell ref="E388:E389"/>
    <mergeCell ref="E384:E385"/>
    <mergeCell ref="B392:B393"/>
    <mergeCell ref="B384:B385"/>
    <mergeCell ref="F294:F295"/>
    <mergeCell ref="C266:C267"/>
    <mergeCell ref="B282:B283"/>
    <mergeCell ref="C282:C283"/>
    <mergeCell ref="B232:B233"/>
    <mergeCell ref="D240:D241"/>
    <mergeCell ref="C232:C233"/>
    <mergeCell ref="D238:D239"/>
    <mergeCell ref="B228:B229"/>
    <mergeCell ref="B234:B235"/>
    <mergeCell ref="C244:C245"/>
    <mergeCell ref="D262:D263"/>
    <mergeCell ref="B256:B257"/>
    <mergeCell ref="D254:D255"/>
    <mergeCell ref="C280:C281"/>
    <mergeCell ref="D280:D281"/>
    <mergeCell ref="C298:C299"/>
    <mergeCell ref="D298:D299"/>
    <mergeCell ref="B294:B295"/>
    <mergeCell ref="C270:C271"/>
    <mergeCell ref="C292:C293"/>
    <mergeCell ref="B268:B269"/>
    <mergeCell ref="B272:B273"/>
    <mergeCell ref="B270:B271"/>
    <mergeCell ref="B284:B285"/>
    <mergeCell ref="D286:D287"/>
    <mergeCell ref="D236:D237"/>
    <mergeCell ref="D232:D233"/>
    <mergeCell ref="C234:C235"/>
    <mergeCell ref="B238:B239"/>
    <mergeCell ref="B252:B253"/>
    <mergeCell ref="B254:B255"/>
    <mergeCell ref="E172:E173"/>
    <mergeCell ref="F196:F197"/>
    <mergeCell ref="F184:F185"/>
    <mergeCell ref="D214:D215"/>
    <mergeCell ref="E226:E227"/>
    <mergeCell ref="C156:C157"/>
    <mergeCell ref="B154:B155"/>
    <mergeCell ref="B498:B499"/>
    <mergeCell ref="C498:C499"/>
    <mergeCell ref="D498:D499"/>
    <mergeCell ref="E498:E499"/>
    <mergeCell ref="F498:F499"/>
    <mergeCell ref="E230:E231"/>
    <mergeCell ref="F230:F231"/>
    <mergeCell ref="E186:E187"/>
    <mergeCell ref="E198:E199"/>
    <mergeCell ref="B206:B207"/>
    <mergeCell ref="B170:B171"/>
    <mergeCell ref="C180:C181"/>
    <mergeCell ref="D180:D181"/>
    <mergeCell ref="B178:B179"/>
    <mergeCell ref="C188:C189"/>
    <mergeCell ref="C190:C191"/>
    <mergeCell ref="D188:D189"/>
    <mergeCell ref="F318:F319"/>
    <mergeCell ref="D318:D319"/>
    <mergeCell ref="E320:E321"/>
    <mergeCell ref="B318:B319"/>
    <mergeCell ref="C290:C291"/>
    <mergeCell ref="E340:E341"/>
    <mergeCell ref="C322:C323"/>
    <mergeCell ref="D322:D323"/>
    <mergeCell ref="F226:F227"/>
    <mergeCell ref="D226:D227"/>
    <mergeCell ref="E256:E257"/>
    <mergeCell ref="D250:D251"/>
    <mergeCell ref="E254:E255"/>
    <mergeCell ref="E246:E247"/>
    <mergeCell ref="F248:F249"/>
    <mergeCell ref="E242:E243"/>
    <mergeCell ref="F244:F245"/>
    <mergeCell ref="E244:E245"/>
    <mergeCell ref="C254:C255"/>
    <mergeCell ref="F238:F239"/>
    <mergeCell ref="E182:E183"/>
    <mergeCell ref="B208:B209"/>
    <mergeCell ref="F220:F221"/>
    <mergeCell ref="F208:F209"/>
    <mergeCell ref="E250:E251"/>
    <mergeCell ref="E184:E185"/>
    <mergeCell ref="B246:B247"/>
    <mergeCell ref="F254:F255"/>
    <mergeCell ref="E252:E253"/>
    <mergeCell ref="E262:E263"/>
    <mergeCell ref="C258:C259"/>
    <mergeCell ref="D266:D267"/>
    <mergeCell ref="E238:E239"/>
    <mergeCell ref="C252:C253"/>
    <mergeCell ref="C250:C251"/>
    <mergeCell ref="D264:D265"/>
    <mergeCell ref="D246:D247"/>
    <mergeCell ref="C326:C327"/>
    <mergeCell ref="E296:E297"/>
    <mergeCell ref="C256:C257"/>
    <mergeCell ref="B280:B281"/>
    <mergeCell ref="E322:E323"/>
    <mergeCell ref="G498:G499"/>
    <mergeCell ref="B248:B249"/>
    <mergeCell ref="C248:C249"/>
    <mergeCell ref="C246:C247"/>
    <mergeCell ref="B338:B339"/>
    <mergeCell ref="D340:D341"/>
    <mergeCell ref="F340:F341"/>
    <mergeCell ref="E344:E345"/>
    <mergeCell ref="E342:E343"/>
    <mergeCell ref="F342:F343"/>
    <mergeCell ref="F344:F345"/>
    <mergeCell ref="B334:B335"/>
    <mergeCell ref="B330:B331"/>
    <mergeCell ref="D332:D333"/>
    <mergeCell ref="C344:C345"/>
    <mergeCell ref="D296:D297"/>
    <mergeCell ref="E336:E337"/>
    <mergeCell ref="B336:B337"/>
    <mergeCell ref="G70:G71"/>
    <mergeCell ref="D124:D125"/>
    <mergeCell ref="E124:E125"/>
    <mergeCell ref="F124:F125"/>
    <mergeCell ref="G124:G125"/>
    <mergeCell ref="F136:F137"/>
    <mergeCell ref="F190:F191"/>
    <mergeCell ref="D260:D261"/>
    <mergeCell ref="E194:E195"/>
    <mergeCell ref="E260:E261"/>
    <mergeCell ref="B218:B219"/>
    <mergeCell ref="C214:C215"/>
    <mergeCell ref="G242:G243"/>
    <mergeCell ref="B258:B259"/>
    <mergeCell ref="D194:D195"/>
    <mergeCell ref="B290:B291"/>
    <mergeCell ref="B274:B275"/>
    <mergeCell ref="B130:B131"/>
    <mergeCell ref="B162:B163"/>
    <mergeCell ref="B152:B153"/>
    <mergeCell ref="F162:F163"/>
    <mergeCell ref="F228:F229"/>
    <mergeCell ref="B184:B185"/>
    <mergeCell ref="C192:C193"/>
    <mergeCell ref="B230:B231"/>
    <mergeCell ref="C230:C231"/>
    <mergeCell ref="D230:D231"/>
    <mergeCell ref="B192:B193"/>
    <mergeCell ref="E196:E197"/>
    <mergeCell ref="E212:E213"/>
    <mergeCell ref="B194:B195"/>
    <mergeCell ref="B188:B189"/>
    <mergeCell ref="A10:A11"/>
    <mergeCell ref="A12:A13"/>
    <mergeCell ref="B30:B31"/>
    <mergeCell ref="D22:D23"/>
    <mergeCell ref="B22:B23"/>
    <mergeCell ref="C38:C39"/>
    <mergeCell ref="E38:E39"/>
    <mergeCell ref="E96:E97"/>
    <mergeCell ref="D118:D119"/>
    <mergeCell ref="E118:E119"/>
    <mergeCell ref="D142:D143"/>
    <mergeCell ref="C70:C71"/>
    <mergeCell ref="B136:B137"/>
    <mergeCell ref="B70:B71"/>
    <mergeCell ref="B120:B121"/>
    <mergeCell ref="C120:C121"/>
    <mergeCell ref="E36:E37"/>
    <mergeCell ref="C26:C27"/>
    <mergeCell ref="C80:C81"/>
    <mergeCell ref="B138:B139"/>
    <mergeCell ref="D130:D131"/>
    <mergeCell ref="D128:D129"/>
    <mergeCell ref="E142:E143"/>
    <mergeCell ref="C140:C141"/>
    <mergeCell ref="B124:B125"/>
    <mergeCell ref="B112:B113"/>
    <mergeCell ref="B96:B97"/>
    <mergeCell ref="B122:B123"/>
    <mergeCell ref="C126:C127"/>
    <mergeCell ref="D126:D127"/>
    <mergeCell ref="D70:D71"/>
    <mergeCell ref="D140:D141"/>
    <mergeCell ref="D190:D191"/>
    <mergeCell ref="E168:E169"/>
    <mergeCell ref="C174:C175"/>
    <mergeCell ref="B174:B175"/>
    <mergeCell ref="C222:C223"/>
    <mergeCell ref="E164:E165"/>
    <mergeCell ref="D206:D207"/>
    <mergeCell ref="B166:B167"/>
    <mergeCell ref="C164:C165"/>
    <mergeCell ref="E224:E225"/>
    <mergeCell ref="F222:F223"/>
    <mergeCell ref="D170:D171"/>
    <mergeCell ref="F210:F211"/>
    <mergeCell ref="F198:F199"/>
    <mergeCell ref="F200:F201"/>
    <mergeCell ref="E210:E211"/>
    <mergeCell ref="F186:F187"/>
    <mergeCell ref="E176:E177"/>
    <mergeCell ref="E188:E189"/>
    <mergeCell ref="B224:B225"/>
    <mergeCell ref="E218:E219"/>
    <mergeCell ref="D216:D217"/>
    <mergeCell ref="D220:D221"/>
    <mergeCell ref="D210:D211"/>
    <mergeCell ref="D186:D187"/>
    <mergeCell ref="D224:D225"/>
    <mergeCell ref="F224:F225"/>
    <mergeCell ref="C210:C211"/>
    <mergeCell ref="C196:C197"/>
    <mergeCell ref="E206:E207"/>
    <mergeCell ref="E180:E181"/>
    <mergeCell ref="C178:C179"/>
    <mergeCell ref="E160:E161"/>
    <mergeCell ref="F160:F161"/>
    <mergeCell ref="B168:B169"/>
    <mergeCell ref="B220:B221"/>
    <mergeCell ref="E178:E179"/>
    <mergeCell ref="B164:B165"/>
    <mergeCell ref="D164:D165"/>
    <mergeCell ref="E166:E167"/>
    <mergeCell ref="F158:F159"/>
    <mergeCell ref="B172:B173"/>
    <mergeCell ref="D176:D177"/>
    <mergeCell ref="C166:C167"/>
    <mergeCell ref="C168:C169"/>
    <mergeCell ref="C176:C177"/>
    <mergeCell ref="B204:B205"/>
    <mergeCell ref="F172:F173"/>
    <mergeCell ref="F174:F175"/>
    <mergeCell ref="C194:C195"/>
    <mergeCell ref="E192:E193"/>
    <mergeCell ref="E158:E159"/>
    <mergeCell ref="D184:D185"/>
    <mergeCell ref="F214:F215"/>
    <mergeCell ref="D162:D163"/>
    <mergeCell ref="C216:C217"/>
    <mergeCell ref="E214:E215"/>
    <mergeCell ref="D196:D197"/>
    <mergeCell ref="C208:C209"/>
    <mergeCell ref="C158:C159"/>
    <mergeCell ref="C160:C161"/>
    <mergeCell ref="D168:D169"/>
    <mergeCell ref="B190:B191"/>
    <mergeCell ref="B176:B177"/>
    <mergeCell ref="O58:O59"/>
    <mergeCell ref="B156:B157"/>
    <mergeCell ref="D192:D193"/>
    <mergeCell ref="I106:I107"/>
    <mergeCell ref="G160:G161"/>
    <mergeCell ref="C186:C187"/>
    <mergeCell ref="E162:E163"/>
    <mergeCell ref="C146:C147"/>
    <mergeCell ref="D152:D153"/>
    <mergeCell ref="C150:C151"/>
    <mergeCell ref="G196:G197"/>
    <mergeCell ref="B106:B107"/>
    <mergeCell ref="C106:C107"/>
    <mergeCell ref="D106:D107"/>
    <mergeCell ref="E106:E107"/>
    <mergeCell ref="F106:F107"/>
    <mergeCell ref="G106:G107"/>
    <mergeCell ref="B108:B109"/>
    <mergeCell ref="C170:C171"/>
    <mergeCell ref="D158:D159"/>
    <mergeCell ref="B158:B159"/>
    <mergeCell ref="B160:B161"/>
    <mergeCell ref="D166:D167"/>
    <mergeCell ref="D156:D157"/>
    <mergeCell ref="C162:C163"/>
    <mergeCell ref="E146:E147"/>
    <mergeCell ref="F164:F165"/>
    <mergeCell ref="D172:D173"/>
    <mergeCell ref="C172:C173"/>
    <mergeCell ref="E174:E175"/>
    <mergeCell ref="D174:D175"/>
    <mergeCell ref="E170:E171"/>
    <mergeCell ref="B240:B241"/>
    <mergeCell ref="E240:E241"/>
    <mergeCell ref="D242:D243"/>
    <mergeCell ref="E234:E235"/>
    <mergeCell ref="E232:E233"/>
    <mergeCell ref="E228:E229"/>
    <mergeCell ref="M106:M107"/>
    <mergeCell ref="N106:N107"/>
    <mergeCell ref="O106:O107"/>
    <mergeCell ref="L56:L57"/>
    <mergeCell ref="O52:O53"/>
    <mergeCell ref="K62:K63"/>
    <mergeCell ref="L62:L63"/>
    <mergeCell ref="M62:M63"/>
    <mergeCell ref="N62:N63"/>
    <mergeCell ref="O62:O63"/>
    <mergeCell ref="B94:B95"/>
    <mergeCell ref="O60:O61"/>
    <mergeCell ref="J54:J55"/>
    <mergeCell ref="M58:M59"/>
    <mergeCell ref="M60:M61"/>
    <mergeCell ref="N60:N61"/>
    <mergeCell ref="K54:K55"/>
    <mergeCell ref="L60:L61"/>
    <mergeCell ref="O56:O57"/>
    <mergeCell ref="K60:K61"/>
    <mergeCell ref="E92:E93"/>
    <mergeCell ref="G92:G93"/>
    <mergeCell ref="N54:N55"/>
    <mergeCell ref="L52:L53"/>
    <mergeCell ref="J58:J59"/>
    <mergeCell ref="M56:M57"/>
    <mergeCell ref="B250:B251"/>
    <mergeCell ref="O54:O55"/>
    <mergeCell ref="N56:N57"/>
    <mergeCell ref="F70:F71"/>
    <mergeCell ref="F92:F93"/>
    <mergeCell ref="I92:I93"/>
    <mergeCell ref="K240:K241"/>
    <mergeCell ref="J272:J273"/>
    <mergeCell ref="I272:I273"/>
    <mergeCell ref="J262:J263"/>
    <mergeCell ref="H268:H269"/>
    <mergeCell ref="O234:O235"/>
    <mergeCell ref="N240:N241"/>
    <mergeCell ref="B236:B237"/>
    <mergeCell ref="E236:E237"/>
    <mergeCell ref="F236:F237"/>
    <mergeCell ref="F240:F241"/>
    <mergeCell ref="F266:F267"/>
    <mergeCell ref="F242:F243"/>
    <mergeCell ref="F258:F259"/>
    <mergeCell ref="G234:G235"/>
    <mergeCell ref="I250:I251"/>
    <mergeCell ref="F232:F233"/>
    <mergeCell ref="D252:D253"/>
    <mergeCell ref="D256:D257"/>
    <mergeCell ref="C260:C261"/>
    <mergeCell ref="B260:B261"/>
    <mergeCell ref="B266:B267"/>
    <mergeCell ref="B262:B263"/>
    <mergeCell ref="B264:B265"/>
    <mergeCell ref="F256:F257"/>
    <mergeCell ref="D248:D249"/>
    <mergeCell ref="F234:F235"/>
    <mergeCell ref="E264:E265"/>
    <mergeCell ref="F270:F271"/>
    <mergeCell ref="J270:J271"/>
    <mergeCell ref="I254:I255"/>
    <mergeCell ref="J108:J109"/>
    <mergeCell ref="K108:K109"/>
    <mergeCell ref="L108:L109"/>
    <mergeCell ref="M108:M109"/>
    <mergeCell ref="N108:N109"/>
    <mergeCell ref="O108:O109"/>
    <mergeCell ref="B324:B325"/>
    <mergeCell ref="C324:C325"/>
    <mergeCell ref="D324:D325"/>
    <mergeCell ref="E324:E325"/>
    <mergeCell ref="F324:F325"/>
    <mergeCell ref="G324:G325"/>
    <mergeCell ref="H324:H325"/>
    <mergeCell ref="I324:I325"/>
    <mergeCell ref="J324:J325"/>
    <mergeCell ref="K324:K325"/>
    <mergeCell ref="L324:L325"/>
    <mergeCell ref="M324:M325"/>
    <mergeCell ref="N324:N325"/>
    <mergeCell ref="O324:O325"/>
    <mergeCell ref="G230:G231"/>
    <mergeCell ref="H230:H231"/>
    <mergeCell ref="I230:I231"/>
    <mergeCell ref="J230:J231"/>
    <mergeCell ref="C242:C243"/>
    <mergeCell ref="B242:B243"/>
    <mergeCell ref="B244:B245"/>
  </mergeCells>
  <phoneticPr fontId="63" type="noConversion"/>
  <conditionalFormatting sqref="J4:J10008">
    <cfRule type="cellIs" dxfId="79" priority="58834" operator="lessThan">
      <formula>0</formula>
    </cfRule>
  </conditionalFormatting>
  <conditionalFormatting sqref="K4:K10008">
    <cfRule type="expression" dxfId="78" priority="59246">
      <formula>$K4-$M$2&lt;70</formula>
    </cfRule>
  </conditionalFormatting>
  <conditionalFormatting sqref="L4:L10008">
    <cfRule type="cellIs" dxfId="77" priority="58833" operator="lessThan">
      <formula>0</formula>
    </cfRule>
  </conditionalFormatting>
  <conditionalFormatting sqref="P6:BW10008">
    <cfRule type="containsText" dxfId="76" priority="17" operator="containsText" text="반차">
      <formula>NOT(ISERROR(SEARCH("반차",P6)))</formula>
    </cfRule>
    <cfRule type="containsText" dxfId="75" priority="18" operator="containsText" text="연차">
      <formula>NOT(ISERROR(SEARCH("연차",P6)))</formula>
    </cfRule>
    <cfRule type="containsText" dxfId="74" priority="19" operator="containsText" text="교육">
      <formula>NOT(ISERROR(SEARCH("교육",P6)))</formula>
    </cfRule>
    <cfRule type="containsText" dxfId="73" priority="20" operator="containsText" text="반반차">
      <formula>NOT(ISERROR(SEARCH("반반차",P6)))</formula>
    </cfRule>
    <cfRule type="containsText" dxfId="72" priority="21" operator="containsText" text="무급">
      <formula>NOT(ISERROR(SEARCH("무급",P6)))</formula>
    </cfRule>
    <cfRule type="containsText" dxfId="71" priority="22" operator="containsText" text="훈련">
      <formula>NOT(ISERROR(SEARCH("훈련",P6)))</formula>
    </cfRule>
    <cfRule type="containsText" dxfId="70" priority="23" operator="containsText" text="포상">
      <formula>NOT(ISERROR(SEARCH("포상",P6)))</formula>
    </cfRule>
    <cfRule type="containsText" dxfId="69" priority="24" operator="containsText" text="경조">
      <formula>NOT(ISERROR(SEARCH("경조",P6)))</formula>
    </cfRule>
  </conditionalFormatting>
  <hyperlinks>
    <hyperlink ref="S2" r:id="rId1" xr:uid="{00000000-0004-0000-0100-000000000000}"/>
    <hyperlink ref="S1" r:id="rId2" xr:uid="{00000000-0004-0000-0100-000001000000}"/>
  </hyperlinks>
  <pageMargins left="0.39361110329627991" right="0.39361110329627991" top="0.74791663885116577" bottom="0.74791663885116577" header="0.31486111879348755" footer="0.31486111879348755"/>
  <pageSetup paperSize="8" scale="56" fitToHeight="0" orientation="landscape" r:id="rId3"/>
  <drawing r:id="rId4"/>
  <legacyDrawing r:id="rId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SET!$C$15:$K$15</xm:f>
          </x14:formula1>
          <xm:sqref>P56:BW56 P334:BW334 P416:BW416 P22:BW22 P26:BW26 P314:BW314 P244:BW244 P92:BW92 P178:BW178 P32:BW32 P34:BW34 P390:BW390 P30:BW30 P28:BW28 P354:BW354 P36:BW36 P38:BW38 P54:BW54 P116:BW116 P66:BW66 P158:BW158 P352:BW352 P94:BW94 P134:BW134 P58:BW58 P78:BW78 P90:BW90 P192:BW192 P86:BW86 P24:BW24 P130:BW130 P44:BW44 P252:BW252 P122:BW122 P52:BW52 P114:BW114 P128:BW128 P20:BW20 P278:BW278 P96:BW96 P120:BW120 P146:BW146 P184:BW184 P42:BW42 P82:BW82 P372:BW372 P166:BW166 P408:BW408 P150:BW150 P142:BW142 P74:BW74 P112:BW112 P46:BW46 P72:BW72 P196:BW196 P60:BW60 P308:BW308 P140:BW140 P144:BW144 P88:BW88 P110:BW110 P218:BW218 P70:BW70 P188:BW188 P186:BW186 P176:BW176 P412:BW412 P10:BW10 P430:BW430 P198:BW198 P364:BW364 P342:BW342 P290:BW290 P294:BW294 P224:BW224 P288:BW288 P216:BW216 P366:BW366 P136:BW136 P270:BW270 P274:BW274 P12:BW12 P374:BW374 P380:BW380 P330:BW330 P106:BW106 P16:BW16 P272:BW272 P422:BW422 P268:BW268 P8:BW8 P160:BW160 P148:BW148 P156:BW156 P234:BW234 P402:BW402 P258:BW258 P384:BW384 P240:BW240 P248:BW248 P174:BW174 P212:BW212 P426:BW426 P406:BW406 P320:BW320 P368:BW368 P338:BW338 P304:BW304 P310:BW310 P14:BW14 P410:BW410 P432:BW432 P300:BW300 P350:BW350 P362:BW362 P302:BW302 P324:BW324 P260:BW260 P286:BW286 P370:BW370 P328:BW328 P206:BW206 P164:BW164 P162:BW162 P382:BW382 P280:BW280 P332:BW332 P396:BW396 P292:BW292 P348:BW348 P222:BW222 P404:BW404 P428:BW428 P424:BW424 P392:BW392 P238:BW238 P214:BW214 P400:BW400 P316:BW316 P210:BW210 P182:BW182 P378:BW378 P170:BW170 P438:BW438 P440:BW440 P442:BW442 P444:BW444 P446:BW446 P448:BW448 P450:BW450 P452:BW452 P454:BW454 P456:BW456 P458:BW458 P460:BW460 P462:BW462 P464:BW464 P466:BW466 P468:BW468 P470:BW470 P472:BW472 P474:BW474 P476:BW476 P478:BW478 P480:BW480 P482:BW482 P484:BW484 P486:BW486 P488:BW488 P490:BW490 P492:BW492 P494:BW494 P496:BW496 P498:BW498 P500:BW500 P502:BW502 P504:BW504 P506:BW506 P312:BW312 P256:BW256 P80:BW80 P358:BW358 P356:BW356 P398:BW398 P132:BW132 P284:BW284 P318:BW318 P118:BW118 P180:BW180 P264:BW264 P262:BW262 P420:BW420 P388:BW388 P436:BW436 P172:BW172 P232:BW232 P250:BW250 P220:BW220 P266:BW266 P418:BW418 P346:BW346 P306:BW306 P18:BW18 P168:BW168 P326:BW326 P208:BW208 P340:BW340 P68:BW68 P6:BW6 P40:BW40 P296:BW296 P394:BW394 P154:BW154 P246:BW246 P124:BW124 P76:BW76 P50:BW50 P254:BW254 P84:BW84 P322:BW322 P126:BW126 P194:BW194 P242:BW242 P98:BW98 P100:BW100 P62:BW62 P226:BW226 P228:BW228 P414:BW414 P190:BW190 P200:BW200 P434:BW434 P360:BW360 P336:BW336 P376:BW376 P276:BW276 P202:BW202 P204:BW204 P102:BW102 P104:BW104 P236:BW236 P386:BW386 P344:BW344 P138:BW138 P64:BW64 P282:BW282 P48:BW48 P298:BW298 P230:BW230 P108:BW108 P152:BW152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25년도 정산DATA(재직자)">
    <tabColor rgb="FF0070C0"/>
    <pageSetUpPr fitToPage="1"/>
  </sheetPr>
  <dimension ref="A1:BW481"/>
  <sheetViews>
    <sheetView showGridLines="0" zoomScaleNormal="100" workbookViewId="0">
      <pane xSplit="13" ySplit="5" topLeftCell="N138" activePane="bottomRight" state="frozen"/>
      <selection activeCell="B12" sqref="B12:B13"/>
      <selection pane="topRight" activeCell="B12" sqref="B12:B13"/>
      <selection pane="bottomLeft" activeCell="B12" sqref="B12:B13"/>
      <selection pane="bottomRight" activeCell="B162" sqref="B162:B163"/>
    </sheetView>
  </sheetViews>
  <sheetFormatPr defaultColWidth="7.109375" defaultRowHeight="13.5" x14ac:dyDescent="0.15"/>
  <cols>
    <col min="1" max="1" width="9.33203125" style="9" customWidth="1"/>
    <col min="2" max="2" width="12.109375" style="8" bestFit="1" customWidth="1"/>
    <col min="3" max="3" width="8.21875" style="8" customWidth="1"/>
    <col min="4" max="4" width="7.109375" style="8" bestFit="1" customWidth="1"/>
    <col min="5" max="5" width="10.5546875" style="24" customWidth="1"/>
    <col min="6" max="6" width="7.21875" style="56" bestFit="1" customWidth="1"/>
    <col min="7" max="7" width="6.33203125" style="56" bestFit="1" customWidth="1"/>
    <col min="8" max="8" width="6.5546875" style="8" customWidth="1"/>
    <col min="9" max="10" width="5.88671875" style="56" customWidth="1"/>
    <col min="11" max="11" width="10.5546875" style="8" customWidth="1"/>
    <col min="12" max="13" width="6.109375" style="56" customWidth="1"/>
    <col min="14" max="14" width="11.21875" style="14" bestFit="1" customWidth="1"/>
    <col min="15" max="15" width="9.77734375" style="14" bestFit="1" customWidth="1"/>
    <col min="16" max="75" width="5.5546875" style="8" customWidth="1"/>
    <col min="76" max="16384" width="7.109375" style="8"/>
  </cols>
  <sheetData>
    <row r="1" spans="1:75" ht="18" customHeight="1" x14ac:dyDescent="0.3">
      <c r="E1" s="10"/>
      <c r="F1" s="54"/>
      <c r="G1" s="54"/>
      <c r="H1" s="10"/>
      <c r="I1" s="54"/>
      <c r="J1" s="54"/>
      <c r="K1" s="10"/>
      <c r="L1" s="54"/>
      <c r="M1" s="57"/>
      <c r="N1" s="11"/>
      <c r="O1" s="11"/>
      <c r="P1" s="47"/>
      <c r="Q1" s="47"/>
      <c r="R1" s="48" t="s">
        <v>244</v>
      </c>
      <c r="S1" s="135" t="s">
        <v>13</v>
      </c>
      <c r="T1" s="135"/>
      <c r="U1" s="135"/>
      <c r="V1" s="135"/>
      <c r="W1" s="135"/>
      <c r="X1" s="135"/>
      <c r="Y1" s="135"/>
      <c r="Z1" s="135"/>
      <c r="AA1" s="135"/>
      <c r="AB1" s="135"/>
      <c r="AK1" s="12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</row>
    <row r="2" spans="1:75" ht="18" customHeight="1" x14ac:dyDescent="0.3">
      <c r="E2" s="10"/>
      <c r="F2" s="54"/>
      <c r="G2" s="54"/>
      <c r="H2" s="10"/>
      <c r="I2" s="55"/>
      <c r="J2" s="130" t="s">
        <v>256</v>
      </c>
      <c r="K2" s="131"/>
      <c r="L2" s="132"/>
      <c r="M2" s="142">
        <f ca="1">TODAY()</f>
        <v>46157</v>
      </c>
      <c r="N2" s="143"/>
      <c r="O2" s="11"/>
      <c r="P2" s="49"/>
      <c r="Q2" s="49"/>
      <c r="R2" s="50" t="s">
        <v>239</v>
      </c>
      <c r="S2" s="136" t="s">
        <v>14</v>
      </c>
      <c r="T2" s="136"/>
      <c r="U2" s="136"/>
      <c r="V2" s="136"/>
      <c r="W2" s="136"/>
      <c r="X2" s="136"/>
      <c r="Y2" s="136"/>
      <c r="Z2" s="136"/>
      <c r="AA2" s="136"/>
      <c r="AB2" s="136"/>
      <c r="AK2" s="12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</row>
    <row r="3" spans="1:75" ht="9" customHeight="1" x14ac:dyDescent="0.15">
      <c r="E3" s="8"/>
      <c r="P3" s="15"/>
      <c r="Q3" s="15"/>
      <c r="AA3" s="15"/>
      <c r="AB3" s="15"/>
      <c r="AC3" s="15"/>
      <c r="AD3" s="15"/>
      <c r="AE3" s="15"/>
    </row>
    <row r="4" spans="1:75" ht="33" customHeight="1" x14ac:dyDescent="0.15">
      <c r="A4" s="84" t="s">
        <v>26</v>
      </c>
      <c r="B4" s="144" t="s">
        <v>21</v>
      </c>
      <c r="C4" s="144" t="s">
        <v>263</v>
      </c>
      <c r="D4" s="146" t="s">
        <v>366</v>
      </c>
      <c r="E4" s="148" t="s">
        <v>176</v>
      </c>
      <c r="F4" s="149"/>
      <c r="G4" s="149"/>
      <c r="H4" s="150"/>
      <c r="I4" s="126" t="s">
        <v>254</v>
      </c>
      <c r="J4" s="128" t="s">
        <v>200</v>
      </c>
      <c r="K4" s="137" t="s">
        <v>201</v>
      </c>
      <c r="L4" s="138"/>
      <c r="M4" s="139"/>
      <c r="N4" s="133" t="s">
        <v>249</v>
      </c>
      <c r="O4" s="134"/>
      <c r="P4" s="140" t="s">
        <v>209</v>
      </c>
      <c r="Q4" s="140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140"/>
      <c r="AD4" s="140"/>
      <c r="AE4" s="140"/>
      <c r="AF4" s="140"/>
      <c r="AG4" s="140"/>
      <c r="AH4" s="140"/>
      <c r="AI4" s="140"/>
      <c r="AJ4" s="140"/>
      <c r="AK4" s="140"/>
      <c r="AL4" s="140"/>
      <c r="AM4" s="140"/>
      <c r="AN4" s="140"/>
      <c r="AO4" s="140"/>
      <c r="AP4" s="140"/>
      <c r="AQ4" s="140"/>
      <c r="AR4" s="140"/>
      <c r="AS4" s="140"/>
      <c r="AT4" s="140"/>
      <c r="AU4" s="140"/>
      <c r="AV4" s="140"/>
      <c r="AW4" s="140"/>
      <c r="AX4" s="140"/>
      <c r="AY4" s="140"/>
      <c r="AZ4" s="140"/>
      <c r="BA4" s="140"/>
      <c r="BB4" s="140"/>
      <c r="BC4" s="140"/>
      <c r="BD4" s="140"/>
      <c r="BE4" s="140"/>
      <c r="BF4" s="140"/>
      <c r="BG4" s="140"/>
      <c r="BH4" s="140"/>
      <c r="BI4" s="140"/>
      <c r="BJ4" s="140"/>
      <c r="BK4" s="140"/>
      <c r="BL4" s="140"/>
      <c r="BM4" s="140"/>
      <c r="BN4" s="140"/>
      <c r="BO4" s="140"/>
      <c r="BP4" s="140"/>
      <c r="BQ4" s="140"/>
      <c r="BR4" s="140"/>
      <c r="BS4" s="140"/>
      <c r="BT4" s="140"/>
      <c r="BU4" s="140"/>
      <c r="BV4" s="140"/>
      <c r="BW4" s="141"/>
    </row>
    <row r="5" spans="1:75" ht="30" customHeight="1" thickBot="1" x14ac:dyDescent="0.2">
      <c r="A5" s="85"/>
      <c r="B5" s="145"/>
      <c r="C5" s="145"/>
      <c r="D5" s="147"/>
      <c r="E5" s="16" t="s">
        <v>245</v>
      </c>
      <c r="F5" s="60" t="s">
        <v>251</v>
      </c>
      <c r="G5" s="61" t="s">
        <v>253</v>
      </c>
      <c r="H5" s="17" t="s">
        <v>185</v>
      </c>
      <c r="I5" s="127"/>
      <c r="J5" s="129"/>
      <c r="K5" s="18" t="s">
        <v>246</v>
      </c>
      <c r="L5" s="58" t="s">
        <v>262</v>
      </c>
      <c r="M5" s="59" t="s">
        <v>257</v>
      </c>
      <c r="N5" s="26" t="s">
        <v>235</v>
      </c>
      <c r="O5" s="27" t="s">
        <v>237</v>
      </c>
      <c r="P5" s="25">
        <v>1</v>
      </c>
      <c r="Q5" s="19">
        <v>2</v>
      </c>
      <c r="R5" s="19">
        <v>3</v>
      </c>
      <c r="S5" s="19">
        <v>4</v>
      </c>
      <c r="T5" s="19">
        <v>5</v>
      </c>
      <c r="U5" s="19">
        <v>6</v>
      </c>
      <c r="V5" s="19">
        <v>7</v>
      </c>
      <c r="W5" s="19">
        <v>8</v>
      </c>
      <c r="X5" s="19">
        <v>9</v>
      </c>
      <c r="Y5" s="19">
        <v>10</v>
      </c>
      <c r="Z5" s="19">
        <v>11</v>
      </c>
      <c r="AA5" s="19">
        <v>12</v>
      </c>
      <c r="AB5" s="19">
        <v>13</v>
      </c>
      <c r="AC5" s="19">
        <v>14</v>
      </c>
      <c r="AD5" s="19">
        <v>15</v>
      </c>
      <c r="AE5" s="19">
        <v>16</v>
      </c>
      <c r="AF5" s="19">
        <v>17</v>
      </c>
      <c r="AG5" s="20">
        <v>18</v>
      </c>
      <c r="AH5" s="20">
        <v>19</v>
      </c>
      <c r="AI5" s="20">
        <v>20</v>
      </c>
      <c r="AJ5" s="20">
        <v>21</v>
      </c>
      <c r="AK5" s="20">
        <v>22</v>
      </c>
      <c r="AL5" s="20">
        <v>23</v>
      </c>
      <c r="AM5" s="20">
        <v>24</v>
      </c>
      <c r="AN5" s="21">
        <v>25</v>
      </c>
      <c r="AO5" s="21">
        <v>26</v>
      </c>
      <c r="AP5" s="21">
        <v>27</v>
      </c>
      <c r="AQ5" s="21">
        <v>28</v>
      </c>
      <c r="AR5" s="21">
        <v>29</v>
      </c>
      <c r="AS5" s="21">
        <v>30</v>
      </c>
      <c r="AT5" s="21">
        <v>31</v>
      </c>
      <c r="AU5" s="21">
        <v>32</v>
      </c>
      <c r="AV5" s="21">
        <v>33</v>
      </c>
      <c r="AW5" s="21">
        <v>34</v>
      </c>
      <c r="AX5" s="21">
        <v>35</v>
      </c>
      <c r="AY5" s="21">
        <v>36</v>
      </c>
      <c r="AZ5" s="21">
        <v>37</v>
      </c>
      <c r="BA5" s="21">
        <v>38</v>
      </c>
      <c r="BB5" s="21">
        <v>39</v>
      </c>
      <c r="BC5" s="21">
        <v>40</v>
      </c>
      <c r="BD5" s="21">
        <v>41</v>
      </c>
      <c r="BE5" s="21">
        <v>42</v>
      </c>
      <c r="BF5" s="21">
        <v>43</v>
      </c>
      <c r="BG5" s="21">
        <v>44</v>
      </c>
      <c r="BH5" s="21">
        <v>45</v>
      </c>
      <c r="BI5" s="21">
        <v>46</v>
      </c>
      <c r="BJ5" s="21">
        <v>47</v>
      </c>
      <c r="BK5" s="21">
        <v>48</v>
      </c>
      <c r="BL5" s="21">
        <v>49</v>
      </c>
      <c r="BM5" s="22">
        <v>50</v>
      </c>
      <c r="BN5" s="22">
        <v>51</v>
      </c>
      <c r="BO5" s="22">
        <v>52</v>
      </c>
      <c r="BP5" s="22">
        <v>53</v>
      </c>
      <c r="BQ5" s="22">
        <v>54</v>
      </c>
      <c r="BR5" s="22">
        <v>55</v>
      </c>
      <c r="BS5" s="22">
        <v>56</v>
      </c>
      <c r="BT5" s="22">
        <v>57</v>
      </c>
      <c r="BU5" s="22">
        <v>58</v>
      </c>
      <c r="BV5" s="22">
        <v>59</v>
      </c>
      <c r="BW5" s="22">
        <v>60</v>
      </c>
    </row>
    <row r="6" spans="1:75" ht="14.25" customHeight="1" x14ac:dyDescent="0.15">
      <c r="A6" s="74" t="s">
        <v>322</v>
      </c>
      <c r="B6" s="108" t="s">
        <v>10</v>
      </c>
      <c r="C6" s="108">
        <v>44927</v>
      </c>
      <c r="D6" s="110">
        <v>45658</v>
      </c>
      <c r="E6" s="95">
        <f ca="1">IF(DATEDIF(C6,M$2,"m")&lt;1,"",IF(C6=0,"",IF(EDATE(C6,12)&lt;IF($D6&gt;0,$D6-1,M$2),EDATE(C6,DATEDIF(C6,IF($D6&gt;0,$D6-1,M$2+1),"y")*12),EDATE(C6,DATEDIF(C6,IF($D6&gt;0,$D6-1,M$2+1),"m")))))</f>
        <v>45292</v>
      </c>
      <c r="F6" s="93">
        <f ca="1">IF(E6="",0,IF(EDATE(C6,12)&lt;=E6,15+IF((YEAR(E6)-YEAR($C6))&gt;20,10,INT((YEAR(E6)-YEAR($C6)-1)/2)),0))</f>
        <v>15</v>
      </c>
      <c r="G6" s="112">
        <f ca="1">IF(E6="",0,IF(E6&gt;=EDATE(C6,12),IF(E6&lt;EDATE(C6,24),IF(C6&lt;SET!$J$20,0,MIN(DATEDIF(C6,E6,"m"),11)),0),IF(D6&gt;C6,IF(E6&lt;=EDATE(C6,12),MIN(DATEDIF(C6,D6+1,"m"),11),0),MIN(DATEDIF(C6,E6,"m"),11))))</f>
        <v>11</v>
      </c>
      <c r="H6" s="114"/>
      <c r="I6" s="99">
        <f>COUNTIF(P6:BW6,SET!$C$15)*SET!$C$16+COUNTIF(P6:BW6,SET!$D$15)*SET!$D$16+COUNTIF(P6:BW6,SET!E$15)*SET!$E$16+COUNTIF(P6:BW6,SET!$F$15)*SET!$F$16+COUNTIF(P6:BW6,SET!$G$15)*SET!$G$16+COUNTIF(P6:BW6,SET!$H$15)*SET!$H$16+COUNTIF(P6:BW6,SET!$I$15)*SET!$I$16+COUNTIF(P6:BW6,)*SET!$K$16+COUNTIF(P6:BW6,SET!$M$15)*SET!$M$16</f>
        <v>19.5</v>
      </c>
      <c r="J6" s="97">
        <f ca="1">F6+G6+H6-I6</f>
        <v>6.5</v>
      </c>
      <c r="K6" s="100">
        <f ca="1">IF(E6="","",IF(AND(D6&gt;C6,EDATE(IF(EDATE(C6,12)&lt;D6,C6,E6),12)&gt;D6),"퇴직정산",IF((E6-C6)&gt;=365,EDATE(E6,12),EDATE(C6,24))))</f>
        <v>45658</v>
      </c>
      <c r="L6" s="101">
        <f ca="1">IF(K6="퇴직정산",J6,IF((M$2-C6)&lt;365,"미확정",IF(M6="유예","유예",J6-M6)))</f>
        <v>6.5</v>
      </c>
      <c r="M6" s="103">
        <f ca="1">IF(C6=0,0,IF(K6="퇴직정산",0,IF(J6&lt;=0,0,IF(EDATE(C6,3)&gt;M$2,"유예",IF(SET!$J$3="없음",0,IF(SET!$J$3="전부",IF(E6&gt;=DATE(YEAR(SET!$I$11),MONTH(SET!$J$11),DAY(SET!$L$11)),MAX(0,F6-IF(I6&lt;(G6+H6),0,(I6-(G6+H6)))),0),IF(E6&gt;=DATE(YEAR(SET!$I$11),MONTH(SET!$J$11),DAY(SET!$L$11)),MAX(0,MIN(F6,SET!$L$3)-IF(I6&lt;(G6+H6),0,(I6-(G6+H6)))),0)))))))</f>
        <v>0</v>
      </c>
      <c r="N6" s="105" t="str">
        <f>IF(D6=0,IF(M6&gt;0,IF((E6-C6)&gt;=365,EDATE(E6,6),EDATE(K6,-6)),""),"")</f>
        <v/>
      </c>
      <c r="O6" s="106" t="str">
        <f>IF(D6=0,IF(M6&gt;0,IF((E6-C6)&gt;=365,EDATE(E6,10),EDATE(K6,-2)),""),"")</f>
        <v/>
      </c>
      <c r="P6" s="23" t="s">
        <v>24</v>
      </c>
      <c r="Q6" s="23" t="s">
        <v>25</v>
      </c>
      <c r="R6" s="23" t="s">
        <v>25</v>
      </c>
      <c r="S6" s="23" t="s">
        <v>24</v>
      </c>
      <c r="T6" s="23" t="s">
        <v>24</v>
      </c>
      <c r="U6" s="23" t="s">
        <v>24</v>
      </c>
      <c r="V6" s="23" t="s">
        <v>24</v>
      </c>
      <c r="W6" s="23" t="s">
        <v>24</v>
      </c>
      <c r="X6" s="23" t="s">
        <v>24</v>
      </c>
      <c r="Y6" s="23" t="s">
        <v>24</v>
      </c>
      <c r="Z6" s="23" t="s">
        <v>24</v>
      </c>
      <c r="AA6" s="23" t="s">
        <v>24</v>
      </c>
      <c r="AB6" s="23" t="s">
        <v>24</v>
      </c>
      <c r="AC6" s="23" t="s">
        <v>24</v>
      </c>
      <c r="AD6" s="23" t="s">
        <v>24</v>
      </c>
      <c r="AE6" s="23" t="s">
        <v>24</v>
      </c>
      <c r="AF6" s="23" t="s">
        <v>25</v>
      </c>
      <c r="AG6" s="23" t="s">
        <v>24</v>
      </c>
      <c r="AH6" s="23" t="s">
        <v>24</v>
      </c>
      <c r="AI6" s="23" t="s">
        <v>24</v>
      </c>
      <c r="AJ6" s="23" t="s">
        <v>24</v>
      </c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</row>
    <row r="7" spans="1:75" ht="14.25" customHeight="1" thickBot="1" x14ac:dyDescent="0.2">
      <c r="A7" s="74"/>
      <c r="B7" s="109"/>
      <c r="C7" s="109"/>
      <c r="D7" s="111"/>
      <c r="E7" s="96"/>
      <c r="F7" s="94"/>
      <c r="G7" s="113"/>
      <c r="H7" s="115"/>
      <c r="I7" s="99"/>
      <c r="J7" s="98"/>
      <c r="K7" s="100"/>
      <c r="L7" s="102"/>
      <c r="M7" s="104"/>
      <c r="N7" s="105"/>
      <c r="O7" s="107"/>
      <c r="P7" s="72">
        <v>44981</v>
      </c>
      <c r="Q7" s="72">
        <v>44999</v>
      </c>
      <c r="R7" s="72">
        <v>45020</v>
      </c>
      <c r="S7" s="72">
        <v>45124</v>
      </c>
      <c r="T7" s="72">
        <v>45159</v>
      </c>
      <c r="U7" s="72">
        <v>45182</v>
      </c>
      <c r="V7" s="72">
        <v>45183</v>
      </c>
      <c r="W7" s="72">
        <v>45231</v>
      </c>
      <c r="X7" s="72">
        <v>45232</v>
      </c>
      <c r="Y7" s="72">
        <v>45233</v>
      </c>
      <c r="Z7" s="72">
        <v>45271</v>
      </c>
      <c r="AA7" s="72">
        <v>45376</v>
      </c>
      <c r="AB7" s="72">
        <v>45404</v>
      </c>
      <c r="AC7" s="72">
        <v>45474</v>
      </c>
      <c r="AD7" s="72">
        <v>45491</v>
      </c>
      <c r="AE7" s="72">
        <v>45520</v>
      </c>
      <c r="AF7" s="72">
        <v>45560</v>
      </c>
      <c r="AG7" s="72">
        <v>45561</v>
      </c>
      <c r="AH7" s="72">
        <v>45589</v>
      </c>
      <c r="AI7" s="72">
        <v>45618</v>
      </c>
      <c r="AJ7" s="72">
        <v>45625</v>
      </c>
      <c r="AK7" s="72"/>
      <c r="AL7" s="72"/>
      <c r="AM7" s="72"/>
      <c r="AN7" s="72"/>
      <c r="AO7" s="72"/>
      <c r="AP7" s="72"/>
      <c r="AQ7" s="72"/>
      <c r="AR7" s="72"/>
      <c r="AS7" s="72"/>
      <c r="AT7" s="72"/>
      <c r="AU7" s="72"/>
      <c r="AV7" s="72"/>
      <c r="AW7" s="72"/>
      <c r="AX7" s="72"/>
      <c r="AY7" s="72"/>
      <c r="AZ7" s="72"/>
      <c r="BA7" s="72"/>
      <c r="BB7" s="72"/>
      <c r="BC7" s="72"/>
      <c r="BD7" s="72"/>
      <c r="BE7" s="72"/>
      <c r="BF7" s="72"/>
      <c r="BG7" s="72"/>
      <c r="BH7" s="72"/>
      <c r="BI7" s="72"/>
      <c r="BJ7" s="72"/>
      <c r="BK7" s="72"/>
      <c r="BL7" s="72"/>
      <c r="BM7" s="72"/>
      <c r="BN7" s="72"/>
      <c r="BO7" s="72"/>
      <c r="BP7" s="72"/>
      <c r="BQ7" s="72"/>
      <c r="BR7" s="72"/>
      <c r="BS7" s="72"/>
      <c r="BT7" s="72"/>
      <c r="BU7" s="72"/>
      <c r="BV7" s="72"/>
      <c r="BW7" s="72"/>
    </row>
    <row r="8" spans="1:75" ht="14.25" customHeight="1" x14ac:dyDescent="0.15">
      <c r="A8" s="74" t="s">
        <v>41</v>
      </c>
      <c r="B8" s="108" t="s">
        <v>115</v>
      </c>
      <c r="C8" s="108">
        <v>44197</v>
      </c>
      <c r="D8" s="110">
        <v>45658</v>
      </c>
      <c r="E8" s="95">
        <f ca="1">IF(DATEDIF(C8,M$2,"m")&lt;1,"",IF(C8=0,"",IF(EDATE(C8,12)&lt;IF($D8&gt;0,$D8-1,M$2),EDATE(C8,DATEDIF(C8,IF($D8&gt;0,$D8-1,M$2+1),"y")*12),EDATE(C8,DATEDIF(C8,IF($D8&gt;0,$D8-1,M$2+1),"m")))))</f>
        <v>45292</v>
      </c>
      <c r="F8" s="93">
        <f ca="1">IF(E8="",0,IF(EDATE(C8,12)&lt;=E8,15+IF((YEAR(E8)-YEAR($C8))&gt;20,10,INT((YEAR(E8)-YEAR($C8)-1)/2)),0))</f>
        <v>16</v>
      </c>
      <c r="G8" s="112">
        <f ca="1">IF(E8="",0,IF(E8&gt;=EDATE(C8,12),IF(E8&lt;EDATE(C8,24),IF(C8&lt;SET!$J$20,0,MIN(DATEDIF(C8,E8,"m"),11)),0),IF(D8&gt;C8,IF(E8&lt;=EDATE(C8,12),MIN(DATEDIF(C8,D8+1,"m"),11),0),MIN(DATEDIF(C8,E8,"m"),11))))</f>
        <v>0</v>
      </c>
      <c r="H8" s="114">
        <v>0</v>
      </c>
      <c r="I8" s="99">
        <f>COUNTIF(P8:BW8,SET!$C$15)*SET!$C$16+COUNTIF(P8:BW8,SET!$D$15)*SET!$D$16+COUNTIF(P8:BW8,SET!E$15)*SET!$E$16+COUNTIF(P8:BW8,SET!$F$15)*SET!$F$16+COUNTIF(P8:BW8,SET!$G$15)*SET!$G$16+COUNTIF(P8:BW8,SET!$H$15)*SET!$H$16+COUNTIF(P8:BW8,SET!$I$15)*SET!$I$16+COUNTIF(P8:BW8,)*SET!$K$16+COUNTIF(P8:BW8,SET!$M$15)*SET!$M$16</f>
        <v>16</v>
      </c>
      <c r="J8" s="97">
        <f ca="1">F8+G8+H8-I8</f>
        <v>0</v>
      </c>
      <c r="K8" s="100">
        <f ca="1">IF(E8="","",IF(AND(D8&gt;C8,EDATE(IF(EDATE(C8,12)&lt;D8,C8,E8),12)&gt;D8),"퇴직정산",IF((E8-C8)&gt;=365,EDATE(E8,12),EDATE(C8,24))))</f>
        <v>45658</v>
      </c>
      <c r="L8" s="101">
        <f ca="1">IF(K8="퇴직정산",J8,IF((M$2-C8)&lt;365,"미확정",IF(M8="유예","유예",J8-M8)))</f>
        <v>0</v>
      </c>
      <c r="M8" s="103">
        <f ca="1">IF(C8=0,0,IF(K8="퇴직정산",0,IF(J8&lt;=0,0,IF(EDATE(C8,3)&gt;M$2,"유예",IF(SET!$J$3="없음",0,IF(SET!$J$3="전부",IF(E8&gt;=DATE(YEAR(SET!$I$11),MONTH(SET!$J$11),DAY(SET!$L$11)),MAX(0,F8-IF(I8&lt;(G8+H8),0,(I8-(G8+H8)))),0),IF(E8&gt;=DATE(YEAR(SET!$I$11),MONTH(SET!$J$11),DAY(SET!$L$11)),MAX(0,MIN(F8,SET!$L$3)-IF(I8&lt;(G8+H8),0,(I8-(G8+H8)))),0)))))))</f>
        <v>0</v>
      </c>
      <c r="N8" s="105" t="str">
        <f>IF(D8=0,IF(M8&gt;0,IF((E8-C8)&gt;=365,EDATE(E8,6),EDATE(K8,-6)),""),"")</f>
        <v/>
      </c>
      <c r="O8" s="106" t="str">
        <f>IF(D8=0,IF(M8&gt;0,IF((E8-C8)&gt;=365,EDATE(E8,10),EDATE(K8,-2)),""),"")</f>
        <v/>
      </c>
      <c r="P8" s="23" t="s">
        <v>24</v>
      </c>
      <c r="Q8" s="23" t="s">
        <v>24</v>
      </c>
      <c r="R8" s="23" t="s">
        <v>24</v>
      </c>
      <c r="S8" s="23" t="s">
        <v>24</v>
      </c>
      <c r="T8" s="23" t="s">
        <v>24</v>
      </c>
      <c r="U8" s="23" t="s">
        <v>24</v>
      </c>
      <c r="V8" s="23" t="s">
        <v>24</v>
      </c>
      <c r="W8" s="23" t="s">
        <v>24</v>
      </c>
      <c r="X8" s="23" t="s">
        <v>24</v>
      </c>
      <c r="Y8" s="23" t="s">
        <v>24</v>
      </c>
      <c r="Z8" s="23" t="s">
        <v>24</v>
      </c>
      <c r="AA8" s="23" t="s">
        <v>24</v>
      </c>
      <c r="AB8" s="23" t="s">
        <v>24</v>
      </c>
      <c r="AC8" s="23" t="s">
        <v>24</v>
      </c>
      <c r="AD8" s="23" t="s">
        <v>24</v>
      </c>
      <c r="AE8" s="23" t="s">
        <v>24</v>
      </c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</row>
    <row r="9" spans="1:75" ht="14.25" customHeight="1" thickBot="1" x14ac:dyDescent="0.2">
      <c r="A9" s="74"/>
      <c r="B9" s="109"/>
      <c r="C9" s="109"/>
      <c r="D9" s="111"/>
      <c r="E9" s="96"/>
      <c r="F9" s="94"/>
      <c r="G9" s="113"/>
      <c r="H9" s="115"/>
      <c r="I9" s="99"/>
      <c r="J9" s="98"/>
      <c r="K9" s="100"/>
      <c r="L9" s="102"/>
      <c r="M9" s="104"/>
      <c r="N9" s="105"/>
      <c r="O9" s="107"/>
      <c r="P9" s="72">
        <v>45327</v>
      </c>
      <c r="Q9" s="72">
        <v>45328</v>
      </c>
      <c r="R9" s="72">
        <v>45329</v>
      </c>
      <c r="S9" s="72">
        <v>45330</v>
      </c>
      <c r="T9" s="72">
        <v>45369</v>
      </c>
      <c r="U9" s="72">
        <v>45370</v>
      </c>
      <c r="V9" s="72">
        <v>45371</v>
      </c>
      <c r="W9" s="72">
        <v>45372</v>
      </c>
      <c r="X9" s="72">
        <v>45373</v>
      </c>
      <c r="Y9" s="72">
        <v>45432</v>
      </c>
      <c r="Z9" s="72">
        <v>45433</v>
      </c>
      <c r="AA9" s="72">
        <v>45434</v>
      </c>
      <c r="AB9" s="72">
        <v>45435</v>
      </c>
      <c r="AC9" s="72">
        <v>45436</v>
      </c>
      <c r="AD9" s="72">
        <v>45509</v>
      </c>
      <c r="AE9" s="72">
        <v>45510</v>
      </c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2"/>
      <c r="AQ9" s="72"/>
      <c r="AR9" s="72"/>
      <c r="AS9" s="72"/>
      <c r="AT9" s="72"/>
      <c r="AU9" s="72"/>
      <c r="AV9" s="72"/>
      <c r="AW9" s="72"/>
      <c r="AX9" s="72"/>
      <c r="AY9" s="72"/>
      <c r="AZ9" s="72"/>
      <c r="BA9" s="72"/>
      <c r="BB9" s="72"/>
      <c r="BC9" s="72"/>
      <c r="BD9" s="72"/>
      <c r="BE9" s="72"/>
      <c r="BF9" s="72"/>
      <c r="BG9" s="72"/>
      <c r="BH9" s="72"/>
      <c r="BI9" s="72"/>
      <c r="BJ9" s="72"/>
      <c r="BK9" s="72"/>
      <c r="BL9" s="72"/>
      <c r="BM9" s="72"/>
      <c r="BN9" s="72"/>
      <c r="BO9" s="72"/>
      <c r="BP9" s="72"/>
      <c r="BQ9" s="72"/>
      <c r="BR9" s="72"/>
      <c r="BS9" s="72"/>
      <c r="BT9" s="72"/>
      <c r="BU9" s="72"/>
      <c r="BV9" s="72"/>
      <c r="BW9" s="72"/>
    </row>
    <row r="10" spans="1:75" ht="14.25" customHeight="1" x14ac:dyDescent="0.15">
      <c r="A10" s="74" t="s">
        <v>78</v>
      </c>
      <c r="B10" s="108" t="s">
        <v>340</v>
      </c>
      <c r="C10" s="108">
        <v>44928</v>
      </c>
      <c r="D10" s="110">
        <v>45659</v>
      </c>
      <c r="E10" s="95">
        <f ca="1">IF(DATEDIF(C10,M$2,"m")&lt;1,"",IF(C10=0,"",IF(EDATE(C10,12)&lt;IF($D10&gt;0,$D10-1,M$2),EDATE(C10,DATEDIF(C10,IF($D10&gt;0,$D10-1,M$2+1),"y")*12),EDATE(C10,DATEDIF(C10,IF($D10&gt;0,$D10-1,M$2+1),"m")))))</f>
        <v>45293</v>
      </c>
      <c r="F10" s="93">
        <f ca="1">IF(E10="",0,IF(EDATE(C10,12)&lt;=E10,15+IF((YEAR(E10)-YEAR($C10))&gt;20,10,INT((YEAR(E10)-YEAR($C10)-1)/2)),0))</f>
        <v>15</v>
      </c>
      <c r="G10" s="112">
        <f ca="1">IF(E10="",0,IF(E10&gt;=EDATE(C10,12),IF(E10&lt;EDATE(C10,24),IF(C10&lt;SET!$J$20,0,MIN(DATEDIF(C10,E10,"m"),11)),0),IF(D10&gt;C10,IF(E10&lt;=EDATE(C10,12),MIN(DATEDIF(C10,D10+1,"m"),11),0),MIN(DATEDIF(C10,E10,"m"),11))))</f>
        <v>11</v>
      </c>
      <c r="H10" s="114"/>
      <c r="I10" s="99">
        <f>COUNTIF(P10:BW10,SET!$C$15)*SET!$C$16+COUNTIF(P10:BW10,SET!$D$15)*SET!$D$16+COUNTIF(P10:BW10,SET!E$15)*SET!$E$16+COUNTIF(P10:BW10,SET!$F$15)*SET!$F$16+COUNTIF(P10:BW10,SET!$G$15)*SET!$G$16+COUNTIF(P10:BW10,SET!$H$15)*SET!$H$16+COUNTIF(P10:BW10,SET!$I$15)*SET!$I$16+COUNTIF(P10:BW10,)*SET!$K$16+COUNTIF(P10:BW10,SET!$M$15)*SET!$M$16</f>
        <v>25</v>
      </c>
      <c r="J10" s="97">
        <f ca="1">F10+G10+H10-I10</f>
        <v>1</v>
      </c>
      <c r="K10" s="100">
        <f ca="1">IF(E10="","",IF(AND(D10&gt;C10,EDATE(IF(EDATE(C10,12)&lt;D10,C10,E10),12)&gt;D10),"퇴직정산",IF((E10-C10)&gt;=365,EDATE(E10,12),EDATE(C10,24))))</f>
        <v>45659</v>
      </c>
      <c r="L10" s="101">
        <f ca="1">IF(K10="퇴직정산",J10,IF((M$2-C10)&lt;365,"미확정",IF(M10="유예","유예",J10-M10)))</f>
        <v>1</v>
      </c>
      <c r="M10" s="103">
        <f ca="1">IF(C10=0,0,IF(K10="퇴직정산",0,IF(J10&lt;=0,0,IF(EDATE(C10,3)&gt;M$2,"유예",IF(SET!$J$3="없음",0,IF(SET!$J$3="전부",IF(E10&gt;=DATE(YEAR(SET!$I$11),MONTH(SET!$J$11),DAY(SET!$L$11)),MAX(0,F10-IF(I10&lt;(G10+H10),0,(I10-(G10+H10)))),0),IF(E10&gt;=DATE(YEAR(SET!$I$11),MONTH(SET!$J$11),DAY(SET!$L$11)),MAX(0,MIN(F10,SET!$L$3)-IF(I10&lt;(G10+H10),0,(I10-(G10+H10)))),0)))))))</f>
        <v>0</v>
      </c>
      <c r="N10" s="105" t="str">
        <f>IF(D10=0,IF(M10&gt;0,IF((E10-C10)&gt;=365,EDATE(E10,6),EDATE(K10,-6)),""),"")</f>
        <v/>
      </c>
      <c r="O10" s="106" t="str">
        <f>IF(D10=0,IF(M10&gt;0,IF((E10-C10)&gt;=365,EDATE(E10,10),EDATE(K10,-2)),""),"")</f>
        <v/>
      </c>
      <c r="P10" s="23" t="s">
        <v>24</v>
      </c>
      <c r="Q10" s="23" t="s">
        <v>24</v>
      </c>
      <c r="R10" s="23" t="s">
        <v>24</v>
      </c>
      <c r="S10" s="23" t="s">
        <v>24</v>
      </c>
      <c r="T10" s="23" t="s">
        <v>24</v>
      </c>
      <c r="U10" s="23" t="s">
        <v>24</v>
      </c>
      <c r="V10" s="23" t="s">
        <v>24</v>
      </c>
      <c r="W10" s="23" t="s">
        <v>24</v>
      </c>
      <c r="X10" s="23" t="s">
        <v>24</v>
      </c>
      <c r="Y10" s="23" t="s">
        <v>24</v>
      </c>
      <c r="Z10" s="23" t="s">
        <v>24</v>
      </c>
      <c r="AA10" s="23" t="s">
        <v>24</v>
      </c>
      <c r="AB10" s="23" t="s">
        <v>24</v>
      </c>
      <c r="AC10" s="23" t="s">
        <v>24</v>
      </c>
      <c r="AD10" s="23" t="s">
        <v>24</v>
      </c>
      <c r="AE10" s="23" t="s">
        <v>24</v>
      </c>
      <c r="AF10" s="23" t="s">
        <v>24</v>
      </c>
      <c r="AG10" s="23" t="s">
        <v>24</v>
      </c>
      <c r="AH10" s="23" t="s">
        <v>24</v>
      </c>
      <c r="AI10" s="23" t="s">
        <v>24</v>
      </c>
      <c r="AJ10" s="23" t="s">
        <v>24</v>
      </c>
      <c r="AK10" s="23" t="s">
        <v>24</v>
      </c>
      <c r="AL10" s="23" t="s">
        <v>24</v>
      </c>
      <c r="AM10" s="23" t="s">
        <v>24</v>
      </c>
      <c r="AN10" s="23" t="s">
        <v>24</v>
      </c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</row>
    <row r="11" spans="1:75" ht="14.25" customHeight="1" thickBot="1" x14ac:dyDescent="0.2">
      <c r="A11" s="74"/>
      <c r="B11" s="109"/>
      <c r="C11" s="109"/>
      <c r="D11" s="111"/>
      <c r="E11" s="96"/>
      <c r="F11" s="94"/>
      <c r="G11" s="113"/>
      <c r="H11" s="115"/>
      <c r="I11" s="99"/>
      <c r="J11" s="98"/>
      <c r="K11" s="100"/>
      <c r="L11" s="102"/>
      <c r="M11" s="104"/>
      <c r="N11" s="105"/>
      <c r="O11" s="107"/>
      <c r="P11" s="72">
        <v>45099</v>
      </c>
      <c r="Q11" s="72">
        <v>45141</v>
      </c>
      <c r="R11" s="72">
        <v>45142</v>
      </c>
      <c r="S11" s="72">
        <v>45235</v>
      </c>
      <c r="T11" s="72">
        <v>45252</v>
      </c>
      <c r="U11" s="72">
        <v>45253</v>
      </c>
      <c r="V11" s="72">
        <v>45254</v>
      </c>
      <c r="W11" s="72">
        <v>45292</v>
      </c>
      <c r="X11" s="72">
        <v>45293</v>
      </c>
      <c r="Y11" s="72">
        <v>45333</v>
      </c>
      <c r="Z11" s="72">
        <v>45356</v>
      </c>
      <c r="AA11" s="72">
        <v>45383</v>
      </c>
      <c r="AB11" s="72">
        <v>45384</v>
      </c>
      <c r="AC11" s="72">
        <v>45407</v>
      </c>
      <c r="AD11" s="72">
        <v>45446</v>
      </c>
      <c r="AE11" s="72">
        <v>45481</v>
      </c>
      <c r="AF11" s="72">
        <v>45482</v>
      </c>
      <c r="AG11" s="72">
        <v>45493</v>
      </c>
      <c r="AH11" s="72">
        <v>45494</v>
      </c>
      <c r="AI11" s="72">
        <v>45509</v>
      </c>
      <c r="AJ11" s="72">
        <v>45510</v>
      </c>
      <c r="AK11" s="72">
        <v>45525</v>
      </c>
      <c r="AL11" s="72">
        <v>45526</v>
      </c>
      <c r="AM11" s="72">
        <v>45598</v>
      </c>
      <c r="AN11" s="72">
        <v>45626</v>
      </c>
      <c r="AO11" s="72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BE11" s="72"/>
      <c r="BF11" s="72"/>
      <c r="BG11" s="72"/>
      <c r="BH11" s="72"/>
      <c r="BI11" s="72"/>
      <c r="BJ11" s="72"/>
      <c r="BK11" s="72"/>
      <c r="BL11" s="72"/>
      <c r="BM11" s="72"/>
      <c r="BN11" s="72"/>
      <c r="BO11" s="72"/>
      <c r="BP11" s="72"/>
      <c r="BQ11" s="72"/>
      <c r="BR11" s="72"/>
      <c r="BS11" s="72"/>
      <c r="BT11" s="72"/>
      <c r="BU11" s="72"/>
      <c r="BV11" s="72"/>
      <c r="BW11" s="72"/>
    </row>
    <row r="12" spans="1:75" ht="14.25" customHeight="1" x14ac:dyDescent="0.15">
      <c r="A12" s="74" t="s">
        <v>322</v>
      </c>
      <c r="B12" s="108" t="s">
        <v>298</v>
      </c>
      <c r="C12" s="108">
        <v>43467</v>
      </c>
      <c r="D12" s="110">
        <v>45659</v>
      </c>
      <c r="E12" s="95">
        <f ca="1">IF(DATEDIF(C12,M$2,"m")&lt;1,"",IF(C12=0,"",IF(EDATE(C12,12)&lt;IF($D12&gt;0,$D12-1,M$2),EDATE(C12,DATEDIF(C12,IF($D12&gt;0,$D12-1,M$2+1),"y")*12),EDATE(C12,DATEDIF(C12,IF($D12&gt;0,$D12-1,M$2+1),"m")))))</f>
        <v>45293</v>
      </c>
      <c r="F12" s="93">
        <f ca="1">IF(E12="",0,IF(EDATE(C12,12)&lt;=E12,15+IF((YEAR(E12)-YEAR($C12))&gt;20,10,INT((YEAR(E12)-YEAR($C12)-1)/2)),0))</f>
        <v>17</v>
      </c>
      <c r="G12" s="112">
        <f ca="1">IF(E12="",0,IF(E12&gt;=EDATE(C12,12),IF(E12&lt;EDATE(C12,24),IF(C12&lt;SET!$J$20,0,MIN(DATEDIF(C12,E12,"m"),11)),0),IF(D12&gt;C12,IF(E12&lt;=EDATE(C12,12),MIN(DATEDIF(C12,D12+1,"m"),11),0),MIN(DATEDIF(C12,E12,"m"),11))))</f>
        <v>0</v>
      </c>
      <c r="H12" s="114">
        <v>9</v>
      </c>
      <c r="I12" s="99">
        <f>COUNTIF(P12:BW12,SET!$C$15)*SET!$C$16+COUNTIF(P12:BW12,SET!$D$15)*SET!$D$16+COUNTIF(P12:BW12,SET!E$15)*SET!$E$16+COUNTIF(P12:BW12,SET!$F$15)*SET!$F$16+COUNTIF(P12:BW12,SET!$G$15)*SET!$G$16+COUNTIF(P12:BW12,SET!$H$15)*SET!$H$16+COUNTIF(P12:BW12,SET!$I$15)*SET!$I$16+COUNTIF(P12:BW12,)*SET!$K$16+COUNTIF(P12:BW12,SET!$M$15)*SET!$M$16</f>
        <v>20</v>
      </c>
      <c r="J12" s="97">
        <f ca="1">F12+G12+H12-I12</f>
        <v>6</v>
      </c>
      <c r="K12" s="100">
        <f ca="1">IF(E12="","",IF(AND(D12&gt;C12,EDATE(IF(EDATE(C12,12)&lt;D12,C12,E12),12)&gt;D12),"퇴직정산",IF((E12-C12)&gt;=365,EDATE(E12,12),EDATE(C12,24))))</f>
        <v>45659</v>
      </c>
      <c r="L12" s="101">
        <f ca="1">IF(K12="퇴직정산",J12,IF((M$2-C12)&lt;365,"미확정",IF(M12="유예","유예",J12-M12)))</f>
        <v>6</v>
      </c>
      <c r="M12" s="103">
        <f ca="1">IF(C12=0,0,IF(K12="퇴직정산",0,IF(J12&lt;=0,0,IF(EDATE(C12,3)&gt;M$2,"유예",IF(SET!$J$3="없음",0,IF(SET!$J$3="전부",IF(E12&gt;=DATE(YEAR(SET!$I$11),MONTH(SET!$J$11),DAY(SET!$L$11)),MAX(0,F12-IF(I12&lt;(G12+H12),0,(I12-(G12+H12)))),0),IF(E12&gt;=DATE(YEAR(SET!$I$11),MONTH(SET!$J$11),DAY(SET!$L$11)),MAX(0,MIN(F12,SET!$L$3)-IF(I12&lt;(G12+H12),0,(I12-(G12+H12)))),0)))))))</f>
        <v>0</v>
      </c>
      <c r="N12" s="105" t="str">
        <f>IF(D12=0,IF(M12&gt;0,IF((E12-C12)&gt;=365,EDATE(E12,6),EDATE(K12,-6)),""),"")</f>
        <v/>
      </c>
      <c r="O12" s="106" t="str">
        <f>IF(D12=0,IF(M12&gt;0,IF((E12-C12)&gt;=365,EDATE(E12,10),EDATE(K12,-2)),""),"")</f>
        <v/>
      </c>
      <c r="P12" s="23" t="s">
        <v>24</v>
      </c>
      <c r="Q12" s="23" t="s">
        <v>24</v>
      </c>
      <c r="R12" s="23" t="s">
        <v>24</v>
      </c>
      <c r="S12" s="23" t="s">
        <v>24</v>
      </c>
      <c r="T12" s="23" t="s">
        <v>24</v>
      </c>
      <c r="U12" s="23" t="s">
        <v>24</v>
      </c>
      <c r="V12" s="23" t="s">
        <v>24</v>
      </c>
      <c r="W12" s="23" t="s">
        <v>24</v>
      </c>
      <c r="X12" s="23" t="s">
        <v>24</v>
      </c>
      <c r="Y12" s="23" t="s">
        <v>24</v>
      </c>
      <c r="Z12" s="23" t="s">
        <v>24</v>
      </c>
      <c r="AA12" s="23" t="s">
        <v>24</v>
      </c>
      <c r="AB12" s="23" t="s">
        <v>24</v>
      </c>
      <c r="AC12" s="23" t="s">
        <v>24</v>
      </c>
      <c r="AD12" s="23" t="s">
        <v>24</v>
      </c>
      <c r="AE12" s="23" t="s">
        <v>24</v>
      </c>
      <c r="AF12" s="23" t="s">
        <v>24</v>
      </c>
      <c r="AG12" s="23" t="s">
        <v>24</v>
      </c>
      <c r="AH12" s="23" t="s">
        <v>24</v>
      </c>
      <c r="AI12" s="23" t="s">
        <v>24</v>
      </c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</row>
    <row r="13" spans="1:75" ht="14.25" customHeight="1" thickBot="1" x14ac:dyDescent="0.2">
      <c r="A13" s="74"/>
      <c r="B13" s="109"/>
      <c r="C13" s="109"/>
      <c r="D13" s="111"/>
      <c r="E13" s="96"/>
      <c r="F13" s="94"/>
      <c r="G13" s="113"/>
      <c r="H13" s="115"/>
      <c r="I13" s="99"/>
      <c r="J13" s="98"/>
      <c r="K13" s="100"/>
      <c r="L13" s="102"/>
      <c r="M13" s="104"/>
      <c r="N13" s="105"/>
      <c r="O13" s="107"/>
      <c r="P13" s="72">
        <v>45516</v>
      </c>
      <c r="Q13" s="72">
        <v>45517</v>
      </c>
      <c r="R13" s="72">
        <v>45518</v>
      </c>
      <c r="S13" s="72">
        <v>45520</v>
      </c>
      <c r="T13" s="72">
        <v>45523</v>
      </c>
      <c r="U13" s="72">
        <v>45524</v>
      </c>
      <c r="V13" s="72">
        <v>45525</v>
      </c>
      <c r="W13" s="72">
        <v>45526</v>
      </c>
      <c r="X13" s="72">
        <v>45527</v>
      </c>
      <c r="Y13" s="72">
        <v>45530</v>
      </c>
      <c r="Z13" s="72">
        <v>45531</v>
      </c>
      <c r="AA13" s="72">
        <v>45532</v>
      </c>
      <c r="AB13" s="72">
        <v>45533</v>
      </c>
      <c r="AC13" s="72">
        <v>45534</v>
      </c>
      <c r="AD13" s="72">
        <v>45560</v>
      </c>
      <c r="AE13" s="72">
        <v>45562</v>
      </c>
      <c r="AF13" s="72">
        <v>45565</v>
      </c>
      <c r="AG13" s="72">
        <v>45576</v>
      </c>
      <c r="AH13" s="72">
        <v>45593</v>
      </c>
      <c r="AI13" s="72">
        <v>45618</v>
      </c>
      <c r="AJ13" s="72"/>
      <c r="AK13" s="72"/>
      <c r="AL13" s="72"/>
      <c r="AM13" s="72"/>
      <c r="AN13" s="72"/>
      <c r="AO13" s="72"/>
      <c r="AP13" s="72"/>
      <c r="AQ13" s="72"/>
      <c r="AR13" s="72"/>
      <c r="AS13" s="72"/>
      <c r="AT13" s="72"/>
      <c r="AU13" s="72"/>
      <c r="AV13" s="72"/>
      <c r="AW13" s="72"/>
      <c r="AX13" s="72"/>
      <c r="AY13" s="72"/>
      <c r="AZ13" s="72"/>
      <c r="BA13" s="72"/>
      <c r="BB13" s="72"/>
      <c r="BC13" s="72"/>
      <c r="BD13" s="72"/>
      <c r="BE13" s="72"/>
      <c r="BF13" s="72"/>
      <c r="BG13" s="72"/>
      <c r="BH13" s="72"/>
      <c r="BI13" s="72"/>
      <c r="BJ13" s="72"/>
      <c r="BK13" s="72"/>
      <c r="BL13" s="72"/>
      <c r="BM13" s="72"/>
      <c r="BN13" s="72"/>
      <c r="BO13" s="72"/>
      <c r="BP13" s="72"/>
      <c r="BQ13" s="72"/>
      <c r="BR13" s="72"/>
      <c r="BS13" s="72"/>
      <c r="BT13" s="72"/>
      <c r="BU13" s="72"/>
      <c r="BV13" s="72"/>
      <c r="BW13" s="72"/>
    </row>
    <row r="14" spans="1:75" ht="14.25" customHeight="1" x14ac:dyDescent="0.15">
      <c r="A14" s="74" t="s">
        <v>36</v>
      </c>
      <c r="B14" s="108" t="s">
        <v>359</v>
      </c>
      <c r="C14" s="108">
        <v>43102</v>
      </c>
      <c r="D14" s="110">
        <v>45659</v>
      </c>
      <c r="E14" s="95">
        <f ca="1">IF(DATEDIF(C14,M$2,"m")&lt;1,"",IF(C14=0,"",IF(EDATE(C14,12)&lt;IF($D14&gt;0,$D14-1,M$2),EDATE(C14,DATEDIF(C14,IF($D14&gt;0,$D14-1,M$2+1),"y")*12),EDATE(C14,DATEDIF(C14,IF($D14&gt;0,$D14-1,M$2+1),"m")))))</f>
        <v>45293</v>
      </c>
      <c r="F14" s="93">
        <f ca="1">IF(E14="",0,IF(EDATE(C14,12)&lt;=E14,15+IF((YEAR(E14)-YEAR($C14))&gt;20,10,INT((YEAR(E14)-YEAR($C14)-1)/2)),0))</f>
        <v>17</v>
      </c>
      <c r="G14" s="112">
        <f ca="1">IF(E14="",0,IF(E14&gt;=EDATE(C14,12),IF(E14&lt;EDATE(C14,24),IF(C14&lt;SET!$J$20,0,MIN(DATEDIF(C14,E14,"m"),11)),0),IF(D14&gt;C14,IF(E14&lt;=EDATE(C14,12),MIN(DATEDIF(C14,D14+1,"m"),11),0),MIN(DATEDIF(C14,E14,"m"),11))))</f>
        <v>0</v>
      </c>
      <c r="H14" s="114">
        <v>4</v>
      </c>
      <c r="I14" s="99">
        <f>COUNTIF(P14:BW14,SET!$C$15)*SET!$C$16+COUNTIF(P14:BW14,SET!$D$15)*SET!$D$16+COUNTIF(P14:BW14,SET!E$15)*SET!$E$16+COUNTIF(P14:BW14,SET!$F$15)*SET!$F$16+COUNTIF(P14:BW14,SET!$G$15)*SET!$G$16+COUNTIF(P14:BW14,SET!$H$15)*SET!$H$16+COUNTIF(P14:BW14,SET!$I$15)*SET!$I$16+COUNTIF(P14:BW14,)*SET!$K$16+COUNTIF(P14:BW14,SET!$M$15)*SET!$M$16</f>
        <v>19.5</v>
      </c>
      <c r="J14" s="97">
        <f ca="1">F14+G14+H14-I14</f>
        <v>1.5</v>
      </c>
      <c r="K14" s="100">
        <f ca="1">IF(E14="","",IF(AND(D14&gt;C14,EDATE(IF(EDATE(C14,12)&lt;D14,C14,E14),12)&gt;D14),"퇴직정산",IF((E14-C14)&gt;=365,EDATE(E14,12),EDATE(C14,24))))</f>
        <v>45659</v>
      </c>
      <c r="L14" s="101">
        <f ca="1">IF(K14="퇴직정산",J14,IF((M$2-C14)&lt;365,"미확정",IF(M14="유예","유예",J14-M14)))</f>
        <v>1.5</v>
      </c>
      <c r="M14" s="103">
        <f ca="1">IF(C14=0,0,IF(K14="퇴직정산",0,IF(J14&lt;=0,0,IF(EDATE(C14,3)&gt;M$2,"유예",IF(SET!$J$3="없음",0,IF(SET!$J$3="전부",IF(E14&gt;=DATE(YEAR(SET!$I$11),MONTH(SET!$J$11),DAY(SET!$L$11)),MAX(0,F14-IF(I14&lt;(G14+H14),0,(I14-(G14+H14)))),0),IF(E14&gt;=DATE(YEAR(SET!$I$11),MONTH(SET!$J$11),DAY(SET!$L$11)),MAX(0,MIN(F14,SET!$L$3)-IF(I14&lt;(G14+H14),0,(I14-(G14+H14)))),0)))))))</f>
        <v>0</v>
      </c>
      <c r="N14" s="105" t="str">
        <f>IF(D14=0,IF(M14&gt;0,IF((E14-C14)&gt;=365,EDATE(E14,6),EDATE(K14,-6)),""),"")</f>
        <v/>
      </c>
      <c r="O14" s="106" t="str">
        <f>IF(D14=0,IF(M14&gt;0,IF((E14-C14)&gt;=365,EDATE(E14,10),EDATE(K14,-2)),""),"")</f>
        <v/>
      </c>
      <c r="P14" s="23" t="s">
        <v>24</v>
      </c>
      <c r="Q14" s="23" t="s">
        <v>24</v>
      </c>
      <c r="R14" s="23" t="s">
        <v>24</v>
      </c>
      <c r="S14" s="23" t="s">
        <v>25</v>
      </c>
      <c r="T14" s="23" t="s">
        <v>25</v>
      </c>
      <c r="U14" s="23" t="s">
        <v>25</v>
      </c>
      <c r="V14" s="23" t="s">
        <v>25</v>
      </c>
      <c r="W14" s="23" t="s">
        <v>24</v>
      </c>
      <c r="X14" s="23" t="s">
        <v>24</v>
      </c>
      <c r="Y14" s="23" t="s">
        <v>25</v>
      </c>
      <c r="Z14" s="23" t="s">
        <v>25</v>
      </c>
      <c r="AA14" s="23" t="s">
        <v>24</v>
      </c>
      <c r="AB14" s="23" t="s">
        <v>24</v>
      </c>
      <c r="AC14" s="23" t="s">
        <v>24</v>
      </c>
      <c r="AD14" s="23" t="s">
        <v>24</v>
      </c>
      <c r="AE14" s="23" t="s">
        <v>25</v>
      </c>
      <c r="AF14" s="23" t="s">
        <v>24</v>
      </c>
      <c r="AG14" s="23" t="s">
        <v>25</v>
      </c>
      <c r="AH14" s="23" t="s">
        <v>25</v>
      </c>
      <c r="AI14" s="23" t="s">
        <v>24</v>
      </c>
      <c r="AJ14" s="23" t="s">
        <v>24</v>
      </c>
      <c r="AK14" s="23" t="s">
        <v>25</v>
      </c>
      <c r="AL14" s="23" t="s">
        <v>25</v>
      </c>
      <c r="AM14" s="23" t="s">
        <v>25</v>
      </c>
      <c r="AN14" s="23" t="s">
        <v>25</v>
      </c>
      <c r="AO14" s="23" t="s">
        <v>24</v>
      </c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</row>
    <row r="15" spans="1:75" ht="14.25" customHeight="1" thickBot="1" x14ac:dyDescent="0.2">
      <c r="A15" s="74"/>
      <c r="B15" s="109"/>
      <c r="C15" s="109"/>
      <c r="D15" s="111"/>
      <c r="E15" s="96"/>
      <c r="F15" s="94"/>
      <c r="G15" s="113"/>
      <c r="H15" s="115"/>
      <c r="I15" s="99"/>
      <c r="J15" s="98"/>
      <c r="K15" s="100"/>
      <c r="L15" s="102"/>
      <c r="M15" s="104"/>
      <c r="N15" s="105"/>
      <c r="O15" s="107"/>
      <c r="P15" s="72">
        <v>45261</v>
      </c>
      <c r="Q15" s="72">
        <v>45273</v>
      </c>
      <c r="R15" s="72">
        <v>45278</v>
      </c>
      <c r="S15" s="72">
        <v>45341</v>
      </c>
      <c r="T15" s="72">
        <v>45350</v>
      </c>
      <c r="U15" s="72">
        <v>45355</v>
      </c>
      <c r="V15" s="72">
        <v>45400</v>
      </c>
      <c r="W15" s="72">
        <v>45457</v>
      </c>
      <c r="X15" s="72">
        <v>45462</v>
      </c>
      <c r="Y15" s="72">
        <v>45470</v>
      </c>
      <c r="Z15" s="72">
        <v>45477</v>
      </c>
      <c r="AA15" s="72">
        <v>45497</v>
      </c>
      <c r="AB15" s="72">
        <v>45498</v>
      </c>
      <c r="AC15" s="72">
        <v>45499</v>
      </c>
      <c r="AD15" s="72">
        <v>45502</v>
      </c>
      <c r="AE15" s="72">
        <v>45520</v>
      </c>
      <c r="AF15" s="72">
        <v>45527</v>
      </c>
      <c r="AG15" s="72">
        <v>45539</v>
      </c>
      <c r="AH15" s="72">
        <v>45546</v>
      </c>
      <c r="AI15" s="72">
        <v>45559</v>
      </c>
      <c r="AJ15" s="72">
        <v>45560</v>
      </c>
      <c r="AK15" s="72">
        <v>45579</v>
      </c>
      <c r="AL15" s="72">
        <v>45597</v>
      </c>
      <c r="AM15" s="72">
        <v>45600</v>
      </c>
      <c r="AN15" s="72">
        <v>45601</v>
      </c>
      <c r="AO15" s="72">
        <v>45618</v>
      </c>
      <c r="AP15" s="72"/>
      <c r="AQ15" s="72"/>
      <c r="AR15" s="72"/>
      <c r="AS15" s="72"/>
      <c r="AT15" s="72"/>
      <c r="AU15" s="72"/>
      <c r="AV15" s="72"/>
      <c r="AW15" s="72"/>
      <c r="AX15" s="72"/>
      <c r="AY15" s="72"/>
      <c r="AZ15" s="72"/>
      <c r="BA15" s="72"/>
      <c r="BB15" s="72"/>
      <c r="BC15" s="72"/>
      <c r="BD15" s="72"/>
      <c r="BE15" s="72"/>
      <c r="BF15" s="72"/>
      <c r="BG15" s="72"/>
      <c r="BH15" s="72"/>
      <c r="BI15" s="72"/>
      <c r="BJ15" s="72"/>
      <c r="BK15" s="72"/>
      <c r="BL15" s="72"/>
      <c r="BM15" s="72"/>
      <c r="BN15" s="72"/>
      <c r="BO15" s="72"/>
      <c r="BP15" s="72"/>
      <c r="BQ15" s="72"/>
      <c r="BR15" s="72"/>
      <c r="BS15" s="72"/>
      <c r="BT15" s="72"/>
      <c r="BU15" s="72"/>
      <c r="BV15" s="72"/>
      <c r="BW15" s="72"/>
    </row>
    <row r="16" spans="1:75" ht="14.25" customHeight="1" x14ac:dyDescent="0.15">
      <c r="A16" s="74" t="s">
        <v>283</v>
      </c>
      <c r="B16" s="108" t="s">
        <v>271</v>
      </c>
      <c r="C16" s="108">
        <v>43836</v>
      </c>
      <c r="D16" s="110">
        <v>45663</v>
      </c>
      <c r="E16" s="95">
        <f ca="1">IF(DATEDIF(C16,M$2,"m")&lt;1,"",IF(C16=0,"",IF(EDATE(C16,12)&lt;IF($D16&gt;0,$D16-1,M$2),EDATE(C16,DATEDIF(C16,IF($D16&gt;0,$D16-1,M$2+1),"y")*12),EDATE(C16,DATEDIF(C16,IF($D16&gt;0,$D16-1,M$2+1),"m")))))</f>
        <v>45297</v>
      </c>
      <c r="F16" s="93">
        <f ca="1">IF(E16="",0,IF(EDATE(C16,12)&lt;=E16,15+IF((YEAR(E16)-YEAR($C16))&gt;20,10,INT((YEAR(E16)-YEAR($C16)-1)/2)),0))</f>
        <v>16</v>
      </c>
      <c r="G16" s="112">
        <f ca="1">IF(E16="",0,IF(E16&gt;=EDATE(C16,12),IF(E16&lt;EDATE(C16,24),IF(C16&lt;SET!$J$20,0,MIN(DATEDIF(C16,E16,"m"),11)),0),IF(D16&gt;C16,IF(E16&lt;=EDATE(C16,12),MIN(DATEDIF(C16,D16+1,"m"),11),0),MIN(DATEDIF(C16,E16,"m"),11))))</f>
        <v>0</v>
      </c>
      <c r="H16" s="114">
        <v>0.5</v>
      </c>
      <c r="I16" s="99">
        <f>COUNTIF(P16:BW16,SET!$C$15)*SET!$C$16+COUNTIF(P16:BW16,SET!$D$15)*SET!$D$16+COUNTIF(P16:BW16,SET!E$15)*SET!$E$16+COUNTIF(P16:BW16,SET!$F$15)*SET!$F$16+COUNTIF(P16:BW16,SET!$G$15)*SET!$G$16+COUNTIF(P16:BW16,SET!$H$15)*SET!$H$16+COUNTIF(P16:BW16,SET!$I$15)*SET!$I$16+COUNTIF(P16:BW16,)*SET!$K$16+COUNTIF(P16:BW16,SET!$M$15)*SET!$M$16</f>
        <v>12.5</v>
      </c>
      <c r="J16" s="97">
        <f ca="1">F16+G16+H16-I16</f>
        <v>4</v>
      </c>
      <c r="K16" s="100">
        <f ca="1">IF(E16="","",IF(AND(D16&gt;C16,EDATE(IF(EDATE(C16,12)&lt;D16,C16,E16),12)&gt;D16),"퇴직정산",IF((E16-C16)&gt;=365,EDATE(E16,12),EDATE(C16,24))))</f>
        <v>45663</v>
      </c>
      <c r="L16" s="101">
        <f ca="1">IF(K16="퇴직정산",J16,IF((M$2-C16)&lt;365,"미확정",IF(M16="유예","유예",J16-M16)))</f>
        <v>4</v>
      </c>
      <c r="M16" s="103">
        <f ca="1">IF(C16=0,0,IF(K16="퇴직정산",0,IF(J16&lt;=0,0,IF(EDATE(C16,3)&gt;M$2,"유예",IF(SET!$J$3="없음",0,IF(SET!$J$3="전부",IF(E16&gt;=DATE(YEAR(SET!$I$11),MONTH(SET!$J$11),DAY(SET!$L$11)),MAX(0,F16-IF(I16&lt;(G16+H16),0,(I16-(G16+H16)))),0),IF(E16&gt;=DATE(YEAR(SET!$I$11),MONTH(SET!$J$11),DAY(SET!$L$11)),MAX(0,MIN(F16,SET!$L$3)-IF(I16&lt;(G16+H16),0,(I16-(G16+H16)))),0)))))))</f>
        <v>0</v>
      </c>
      <c r="N16" s="105" t="str">
        <f>IF(D16=0,IF(M16&gt;0,IF((E16-C16)&gt;=365,EDATE(E16,6),EDATE(K16,-6)),""),"")</f>
        <v/>
      </c>
      <c r="O16" s="106" t="str">
        <f>IF(D16=0,IF(M16&gt;0,IF((E16-C16)&gt;=365,EDATE(E16,10),EDATE(K16,-2)),""),"")</f>
        <v/>
      </c>
      <c r="P16" s="23" t="s">
        <v>25</v>
      </c>
      <c r="Q16" s="23" t="s">
        <v>24</v>
      </c>
      <c r="R16" s="23" t="s">
        <v>24</v>
      </c>
      <c r="S16" s="23" t="s">
        <v>24</v>
      </c>
      <c r="T16" s="23" t="s">
        <v>24</v>
      </c>
      <c r="U16" s="23" t="s">
        <v>25</v>
      </c>
      <c r="V16" s="23" t="s">
        <v>25</v>
      </c>
      <c r="W16" s="23" t="s">
        <v>24</v>
      </c>
      <c r="X16" s="23" t="s">
        <v>24</v>
      </c>
      <c r="Y16" s="23" t="s">
        <v>24</v>
      </c>
      <c r="Z16" s="23" t="s">
        <v>24</v>
      </c>
      <c r="AA16" s="23" t="s">
        <v>24</v>
      </c>
      <c r="AB16" s="23" t="s">
        <v>24</v>
      </c>
      <c r="AC16" s="23" t="s">
        <v>24</v>
      </c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</row>
    <row r="17" spans="1:75" ht="14.25" customHeight="1" thickBot="1" x14ac:dyDescent="0.2">
      <c r="A17" s="74"/>
      <c r="B17" s="109"/>
      <c r="C17" s="109"/>
      <c r="D17" s="111"/>
      <c r="E17" s="96"/>
      <c r="F17" s="94"/>
      <c r="G17" s="113"/>
      <c r="H17" s="115"/>
      <c r="I17" s="99"/>
      <c r="J17" s="98"/>
      <c r="K17" s="100"/>
      <c r="L17" s="102"/>
      <c r="M17" s="104"/>
      <c r="N17" s="105"/>
      <c r="O17" s="107"/>
      <c r="P17" s="72">
        <v>45293</v>
      </c>
      <c r="Q17" s="72">
        <v>45294</v>
      </c>
      <c r="R17" s="72">
        <v>45295</v>
      </c>
      <c r="S17" s="72">
        <v>45341</v>
      </c>
      <c r="T17" s="72">
        <v>45364</v>
      </c>
      <c r="U17" s="72">
        <v>45450</v>
      </c>
      <c r="V17" s="72">
        <v>45496</v>
      </c>
      <c r="W17" s="72">
        <v>45497</v>
      </c>
      <c r="X17" s="72">
        <v>45504</v>
      </c>
      <c r="Y17" s="72">
        <v>45513</v>
      </c>
      <c r="Z17" s="72">
        <v>45520</v>
      </c>
      <c r="AA17" s="72">
        <v>45521</v>
      </c>
      <c r="AB17" s="72">
        <v>45561</v>
      </c>
      <c r="AC17" s="72">
        <v>45603</v>
      </c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  <c r="AQ17" s="72"/>
      <c r="AR17" s="72"/>
      <c r="AS17" s="72"/>
      <c r="AT17" s="72"/>
      <c r="AU17" s="72"/>
      <c r="AV17" s="72"/>
      <c r="AW17" s="72"/>
      <c r="AX17" s="72"/>
      <c r="AY17" s="72"/>
      <c r="AZ17" s="72"/>
      <c r="BA17" s="72"/>
      <c r="BB17" s="72"/>
      <c r="BC17" s="72"/>
      <c r="BD17" s="72"/>
      <c r="BE17" s="72"/>
      <c r="BF17" s="72"/>
      <c r="BG17" s="72"/>
      <c r="BH17" s="72"/>
      <c r="BI17" s="72"/>
      <c r="BJ17" s="72"/>
      <c r="BK17" s="72"/>
      <c r="BL17" s="72"/>
      <c r="BM17" s="72"/>
      <c r="BN17" s="72"/>
      <c r="BO17" s="72"/>
      <c r="BP17" s="72"/>
      <c r="BQ17" s="72"/>
      <c r="BR17" s="72"/>
      <c r="BS17" s="72"/>
      <c r="BT17" s="72"/>
      <c r="BU17" s="72"/>
      <c r="BV17" s="72"/>
      <c r="BW17" s="72"/>
    </row>
    <row r="18" spans="1:75" ht="14.25" customHeight="1" x14ac:dyDescent="0.15">
      <c r="A18" s="122" t="s">
        <v>158</v>
      </c>
      <c r="B18" s="108" t="s">
        <v>103</v>
      </c>
      <c r="C18" s="108">
        <v>43108</v>
      </c>
      <c r="D18" s="110">
        <v>45665</v>
      </c>
      <c r="E18" s="95">
        <f ca="1">IF(DATEDIF(C18,M$2,"m")&lt;1,"",IF(C18=0,"",IF(EDATE(C18,12)&lt;IF($D18&gt;0,$D18-1,M$2),EDATE(C18,DATEDIF(C18,IF($D18&gt;0,$D18-1,M$2+1),"y")*12),EDATE(C18,DATEDIF(C18,IF($D18&gt;0,$D18-1,M$2+1),"m")))))</f>
        <v>45299</v>
      </c>
      <c r="F18" s="93">
        <f ca="1">IF(E18="",0,IF(EDATE(C18,12)&lt;=E18,15+IF((YEAR(E18)-YEAR($C18))&gt;20,10,INT((YEAR(E18)-YEAR($C18)-1)/2)),0))</f>
        <v>17</v>
      </c>
      <c r="G18" s="112">
        <f ca="1">IF(E18="",0,IF(E18&gt;=EDATE(C18,12),IF(E18&lt;EDATE(C18,24),IF(C18&lt;SET!$J$20,0,MIN(DATEDIF(C18,E18,"m"),11)),0),IF(D18&gt;C18,IF(E18&lt;=EDATE(C18,12),MIN(DATEDIF(C18,D18+1,"m"),11),0),MIN(DATEDIF(C18,E18,"m"),11))))</f>
        <v>0</v>
      </c>
      <c r="H18" s="114">
        <v>0</v>
      </c>
      <c r="I18" s="99">
        <f>COUNTIF(P18:BW18,SET!$C$15)*SET!$C$16+COUNTIF(P18:BW18,SET!$D$15)*SET!$D$16+COUNTIF(P18:BW18,SET!E$15)*SET!$E$16+COUNTIF(P18:BW18,SET!$F$15)*SET!$F$16+COUNTIF(P18:BW18,SET!$G$15)*SET!$G$16+COUNTIF(P18:BW18,SET!$H$15)*SET!$H$16+COUNTIF(P18:BW18,SET!$I$15)*SET!$I$16+COUNTIF(P18:BW18,)*SET!$K$16+COUNTIF(P18:BW18,SET!$M$15)*SET!$M$16</f>
        <v>16.5</v>
      </c>
      <c r="J18" s="97">
        <f ca="1">F18+G18+H18-I18</f>
        <v>0.5</v>
      </c>
      <c r="K18" s="100">
        <f ca="1">IF(E18="","",IF(AND(D18&gt;C18,EDATE(IF(EDATE(C18,12)&lt;D18,C18,E18),12)&gt;D18),"퇴직정산",IF((E18-C18)&gt;=365,EDATE(E18,12),EDATE(C18,24))))</f>
        <v>45665</v>
      </c>
      <c r="L18" s="101">
        <f ca="1">IF(K18="퇴직정산",J18,IF((M$2-C18)&lt;365,"미확정",IF(M18="유예","유예",J18-M18)))</f>
        <v>0.5</v>
      </c>
      <c r="M18" s="103">
        <f ca="1">IF(C18=0,0,IF(K18="퇴직정산",0,IF(J18&lt;=0,0,IF(EDATE(C18,3)&gt;M$2,"유예",IF(SET!$J$3="없음",0,IF(SET!$J$3="전부",IF(E18&gt;=DATE(YEAR(SET!$I$11),MONTH(SET!$J$11),DAY(SET!$L$11)),MAX(0,F18-IF(I18&lt;(G18+H18),0,(I18-(G18+H18)))),0),IF(E18&gt;=DATE(YEAR(SET!$I$11),MONTH(SET!$J$11),DAY(SET!$L$11)),MAX(0,MIN(F18,SET!$L$3)-IF(I18&lt;(G18+H18),0,(I18-(G18+H18)))),0)))))))</f>
        <v>0</v>
      </c>
      <c r="N18" s="105" t="str">
        <f>IF(D18=0,IF(M18&gt;0,IF((E18-C18)&gt;=365,EDATE(E18,6),EDATE(K18,-6)),""),"")</f>
        <v/>
      </c>
      <c r="O18" s="106" t="str">
        <f>IF(D18=0,IF(M18&gt;0,IF((E18-C18)&gt;=365,EDATE(E18,10),EDATE(K18,-2)),""),"")</f>
        <v/>
      </c>
      <c r="P18" s="23" t="s">
        <v>25</v>
      </c>
      <c r="Q18" s="23" t="s">
        <v>25</v>
      </c>
      <c r="R18" s="23" t="s">
        <v>24</v>
      </c>
      <c r="S18" s="23" t="s">
        <v>24</v>
      </c>
      <c r="T18" s="23" t="s">
        <v>24</v>
      </c>
      <c r="U18" s="23" t="s">
        <v>25</v>
      </c>
      <c r="V18" s="23" t="s">
        <v>25</v>
      </c>
      <c r="W18" s="23" t="s">
        <v>24</v>
      </c>
      <c r="X18" s="23" t="s">
        <v>24</v>
      </c>
      <c r="Y18" s="23" t="s">
        <v>25</v>
      </c>
      <c r="Z18" s="23" t="s">
        <v>24</v>
      </c>
      <c r="AA18" s="23" t="s">
        <v>25</v>
      </c>
      <c r="AB18" s="23" t="s">
        <v>25</v>
      </c>
      <c r="AC18" s="23" t="s">
        <v>24</v>
      </c>
      <c r="AD18" s="23" t="s">
        <v>25</v>
      </c>
      <c r="AE18" s="23" t="s">
        <v>24</v>
      </c>
      <c r="AF18" s="23" t="s">
        <v>24</v>
      </c>
      <c r="AG18" s="23" t="s">
        <v>25</v>
      </c>
      <c r="AH18" s="23" t="s">
        <v>25</v>
      </c>
      <c r="AI18" s="23" t="s">
        <v>24</v>
      </c>
      <c r="AJ18" s="23" t="s">
        <v>24</v>
      </c>
      <c r="AK18" s="23" t="s">
        <v>25</v>
      </c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</row>
    <row r="19" spans="1:75" ht="14.25" customHeight="1" thickBot="1" x14ac:dyDescent="0.2">
      <c r="A19" s="123"/>
      <c r="B19" s="109"/>
      <c r="C19" s="109"/>
      <c r="D19" s="111"/>
      <c r="E19" s="96"/>
      <c r="F19" s="94"/>
      <c r="G19" s="113"/>
      <c r="H19" s="115"/>
      <c r="I19" s="99"/>
      <c r="J19" s="98"/>
      <c r="K19" s="100"/>
      <c r="L19" s="102"/>
      <c r="M19" s="104"/>
      <c r="N19" s="105"/>
      <c r="O19" s="107"/>
      <c r="P19" s="72">
        <v>45379</v>
      </c>
      <c r="Q19" s="72">
        <v>45380</v>
      </c>
      <c r="R19" s="72">
        <v>45399</v>
      </c>
      <c r="S19" s="72">
        <v>45400</v>
      </c>
      <c r="T19" s="72">
        <v>45411</v>
      </c>
      <c r="U19" s="72">
        <v>45429</v>
      </c>
      <c r="V19" s="72">
        <v>45434</v>
      </c>
      <c r="W19" s="72">
        <v>45442</v>
      </c>
      <c r="X19" s="72">
        <v>45455</v>
      </c>
      <c r="Y19" s="72">
        <v>45477</v>
      </c>
      <c r="Z19" s="72">
        <v>45478</v>
      </c>
      <c r="AA19" s="72">
        <v>45485</v>
      </c>
      <c r="AB19" s="72">
        <v>45496</v>
      </c>
      <c r="AC19" s="72">
        <v>45545</v>
      </c>
      <c r="AD19" s="72">
        <v>45547</v>
      </c>
      <c r="AE19" s="72">
        <v>45548</v>
      </c>
      <c r="AF19" s="72">
        <v>45567</v>
      </c>
      <c r="AG19" s="72">
        <v>45579</v>
      </c>
      <c r="AH19" s="72">
        <v>45582</v>
      </c>
      <c r="AI19" s="72">
        <v>45610</v>
      </c>
      <c r="AJ19" s="72">
        <v>45611</v>
      </c>
      <c r="AK19" s="72">
        <v>45623</v>
      </c>
      <c r="AL19" s="72"/>
      <c r="AM19" s="72"/>
      <c r="AN19" s="72"/>
      <c r="AO19" s="72"/>
      <c r="AP19" s="72"/>
      <c r="AQ19" s="72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72"/>
      <c r="BC19" s="72"/>
      <c r="BD19" s="72"/>
      <c r="BE19" s="72"/>
      <c r="BF19" s="72"/>
      <c r="BG19" s="72"/>
      <c r="BH19" s="72"/>
      <c r="BI19" s="72"/>
      <c r="BJ19" s="72"/>
      <c r="BK19" s="72"/>
      <c r="BL19" s="72"/>
      <c r="BM19" s="72"/>
      <c r="BN19" s="72"/>
      <c r="BO19" s="72"/>
      <c r="BP19" s="72"/>
      <c r="BQ19" s="72"/>
      <c r="BR19" s="72"/>
      <c r="BS19" s="72"/>
      <c r="BT19" s="72"/>
      <c r="BU19" s="72"/>
      <c r="BV19" s="72"/>
      <c r="BW19" s="72"/>
    </row>
    <row r="20" spans="1:75" ht="14.25" customHeight="1" x14ac:dyDescent="0.15">
      <c r="A20" s="74" t="s">
        <v>261</v>
      </c>
      <c r="B20" s="108" t="s">
        <v>50</v>
      </c>
      <c r="C20" s="108">
        <v>43108</v>
      </c>
      <c r="D20" s="110">
        <v>45665</v>
      </c>
      <c r="E20" s="95">
        <f ca="1">IF(DATEDIF(C20,M$2,"m")&lt;1,"",IF(C20=0,"",IF(EDATE(C20,12)&lt;IF($D20&gt;0,$D20-1,M$2),EDATE(C20,DATEDIF(C20,IF($D20&gt;0,$D20-1,M$2+1),"y")*12),EDATE(C20,DATEDIF(C20,IF($D20&gt;0,$D20-1,M$2+1),"m")))))</f>
        <v>45299</v>
      </c>
      <c r="F20" s="93">
        <f ca="1">IF(E20="",0,IF(EDATE(C20,12)&lt;=E20,15+IF((YEAR(E20)-YEAR($C20))&gt;20,10,INT((YEAR(E20)-YEAR($C20)-1)/2)),0))</f>
        <v>17</v>
      </c>
      <c r="G20" s="112">
        <f ca="1">IF(E20="",0,IF(E20&gt;=EDATE(C20,12),IF(E20&lt;EDATE(C20,24),IF(C20&lt;SET!$J$20,0,MIN(DATEDIF(C20,E20,"m"),11)),0),IF(D20&gt;C20,IF(E20&lt;=EDATE(C20,12),MIN(DATEDIF(C20,D20+1,"m"),11),0),MIN(DATEDIF(C20,E20,"m"),11))))</f>
        <v>0</v>
      </c>
      <c r="H20" s="114">
        <v>5.5</v>
      </c>
      <c r="I20" s="99">
        <f>COUNTIF(P20:BW20,SET!$C$15)*SET!$C$16+COUNTIF(P20:BW20,SET!$D$15)*SET!$D$16+COUNTIF(P20:BW20,SET!E$15)*SET!$E$16+COUNTIF(P20:BW20,SET!$F$15)*SET!$F$16+COUNTIF(P20:BW20,SET!$G$15)*SET!$G$16+COUNTIF(P20:BW20,SET!$H$15)*SET!$H$16+COUNTIF(P20:BW20,SET!$I$15)*SET!$I$16+COUNTIF(P20:BW20,)*SET!$K$16+COUNTIF(P20:BW20,SET!$M$15)*SET!$M$16</f>
        <v>22.5</v>
      </c>
      <c r="J20" s="97">
        <f ca="1">F20+G20+H20-I20</f>
        <v>0</v>
      </c>
      <c r="K20" s="100">
        <f ca="1">IF(E20="","",IF(AND(D20&gt;C20,EDATE(IF(EDATE(C20,12)&lt;D20,C20,E20),12)&gt;D20),"퇴직정산",IF((E20-C20)&gt;=365,EDATE(E20,12),EDATE(C20,24))))</f>
        <v>45665</v>
      </c>
      <c r="L20" s="101">
        <f ca="1">IF(K20="퇴직정산",J20,IF((M$2-C20)&lt;365,"미확정",IF(M20="유예","유예",J20-M20)))</f>
        <v>0</v>
      </c>
      <c r="M20" s="103">
        <f ca="1">IF(C20=0,0,IF(K20="퇴직정산",0,IF(J20&lt;=0,0,IF(EDATE(C20,3)&gt;M$2,"유예",IF(SET!$J$3="없음",0,IF(SET!$J$3="전부",IF(E20&gt;=DATE(YEAR(SET!$I$11),MONTH(SET!$J$11),DAY(SET!$L$11)),MAX(0,F20-IF(I20&lt;(G20+H20),0,(I20-(G20+H20)))),0),IF(E20&gt;=DATE(YEAR(SET!$I$11),MONTH(SET!$J$11),DAY(SET!$L$11)),MAX(0,MIN(F20,SET!$L$3)-IF(I20&lt;(G20+H20),0,(I20-(G20+H20)))),0)))))))</f>
        <v>0</v>
      </c>
      <c r="N20" s="105" t="str">
        <f>IF(D20=0,IF(M20&gt;0,IF((E20-C20)&gt;=365,EDATE(E20,6),EDATE(K20,-6)),""),"")</f>
        <v/>
      </c>
      <c r="O20" s="106" t="str">
        <f>IF(D20=0,IF(M20&gt;0,IF((E20-C20)&gt;=365,EDATE(E20,10),EDATE(K20,-2)),""),"")</f>
        <v/>
      </c>
      <c r="P20" s="23" t="s">
        <v>24</v>
      </c>
      <c r="Q20" s="23" t="s">
        <v>24</v>
      </c>
      <c r="R20" s="23" t="s">
        <v>24</v>
      </c>
      <c r="S20" s="23" t="s">
        <v>25</v>
      </c>
      <c r="T20" s="23" t="s">
        <v>25</v>
      </c>
      <c r="U20" s="23" t="s">
        <v>25</v>
      </c>
      <c r="V20" s="23" t="s">
        <v>24</v>
      </c>
      <c r="W20" s="23" t="s">
        <v>25</v>
      </c>
      <c r="X20" s="23" t="s">
        <v>25</v>
      </c>
      <c r="Y20" s="23" t="s">
        <v>25</v>
      </c>
      <c r="Z20" s="23" t="s">
        <v>25</v>
      </c>
      <c r="AA20" s="23" t="s">
        <v>25</v>
      </c>
      <c r="AB20" s="23" t="s">
        <v>25</v>
      </c>
      <c r="AC20" s="23" t="s">
        <v>25</v>
      </c>
      <c r="AD20" s="23" t="s">
        <v>25</v>
      </c>
      <c r="AE20" s="23" t="s">
        <v>25</v>
      </c>
      <c r="AF20" s="23" t="s">
        <v>25</v>
      </c>
      <c r="AG20" s="23" t="s">
        <v>25</v>
      </c>
      <c r="AH20" s="23" t="s">
        <v>25</v>
      </c>
      <c r="AI20" s="23" t="s">
        <v>25</v>
      </c>
      <c r="AJ20" s="23" t="s">
        <v>25</v>
      </c>
      <c r="AK20" s="23" t="s">
        <v>24</v>
      </c>
      <c r="AL20" s="23" t="s">
        <v>24</v>
      </c>
      <c r="AM20" s="23" t="s">
        <v>24</v>
      </c>
      <c r="AN20" s="23" t="s">
        <v>24</v>
      </c>
      <c r="AO20" s="23" t="s">
        <v>24</v>
      </c>
      <c r="AP20" s="23" t="s">
        <v>24</v>
      </c>
      <c r="AQ20" s="23" t="s">
        <v>24</v>
      </c>
      <c r="AR20" s="23" t="s">
        <v>24</v>
      </c>
      <c r="AS20" s="23" t="s">
        <v>24</v>
      </c>
      <c r="AT20" s="23" t="s">
        <v>24</v>
      </c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</row>
    <row r="21" spans="1:75" ht="14.25" customHeight="1" thickBot="1" x14ac:dyDescent="0.2">
      <c r="A21" s="74"/>
      <c r="B21" s="109"/>
      <c r="C21" s="109"/>
      <c r="D21" s="111"/>
      <c r="E21" s="96"/>
      <c r="F21" s="94"/>
      <c r="G21" s="113"/>
      <c r="H21" s="115"/>
      <c r="I21" s="99"/>
      <c r="J21" s="98"/>
      <c r="K21" s="100"/>
      <c r="L21" s="102"/>
      <c r="M21" s="104"/>
      <c r="N21" s="105"/>
      <c r="O21" s="107"/>
      <c r="P21" s="72">
        <v>45266</v>
      </c>
      <c r="Q21" s="72">
        <v>45273</v>
      </c>
      <c r="R21" s="72">
        <v>45282</v>
      </c>
      <c r="S21" s="72">
        <v>45288</v>
      </c>
      <c r="T21" s="72">
        <v>45293</v>
      </c>
      <c r="U21" s="72">
        <v>45295</v>
      </c>
      <c r="V21" s="72">
        <v>45296</v>
      </c>
      <c r="W21" s="72">
        <v>45323</v>
      </c>
      <c r="X21" s="72">
        <v>45336</v>
      </c>
      <c r="Y21" s="72">
        <v>45345</v>
      </c>
      <c r="Z21" s="72">
        <v>45351</v>
      </c>
      <c r="AA21" s="72">
        <v>45355</v>
      </c>
      <c r="AB21" s="72">
        <v>45356</v>
      </c>
      <c r="AC21" s="72">
        <v>45357</v>
      </c>
      <c r="AD21" s="72">
        <v>45358</v>
      </c>
      <c r="AE21" s="72">
        <v>45359</v>
      </c>
      <c r="AF21" s="72">
        <v>45362</v>
      </c>
      <c r="AG21" s="72">
        <v>45363</v>
      </c>
      <c r="AH21" s="72">
        <v>45364</v>
      </c>
      <c r="AI21" s="72">
        <v>45365</v>
      </c>
      <c r="AJ21" s="72">
        <v>45366</v>
      </c>
      <c r="AK21" s="72">
        <v>45369</v>
      </c>
      <c r="AL21" s="72">
        <v>45370</v>
      </c>
      <c r="AM21" s="72">
        <v>45371</v>
      </c>
      <c r="AN21" s="72">
        <v>45372</v>
      </c>
      <c r="AO21" s="72">
        <v>45373</v>
      </c>
      <c r="AP21" s="72">
        <v>45376</v>
      </c>
      <c r="AQ21" s="72">
        <v>45377</v>
      </c>
      <c r="AR21" s="72">
        <v>45378</v>
      </c>
      <c r="AS21" s="72">
        <v>45379</v>
      </c>
      <c r="AT21" s="72">
        <v>45380</v>
      </c>
      <c r="AU21" s="72"/>
      <c r="AV21" s="72"/>
      <c r="AW21" s="72"/>
      <c r="AX21" s="72"/>
      <c r="AY21" s="72"/>
      <c r="AZ21" s="72"/>
      <c r="BA21" s="72"/>
      <c r="BB21" s="72"/>
      <c r="BC21" s="72"/>
      <c r="BD21" s="72"/>
      <c r="BE21" s="72"/>
      <c r="BF21" s="72"/>
      <c r="BG21" s="72"/>
      <c r="BH21" s="72"/>
      <c r="BI21" s="72"/>
      <c r="BJ21" s="72"/>
      <c r="BK21" s="72"/>
      <c r="BL21" s="72"/>
      <c r="BM21" s="72"/>
      <c r="BN21" s="72"/>
      <c r="BO21" s="72"/>
      <c r="BP21" s="72"/>
      <c r="BQ21" s="72"/>
      <c r="BR21" s="72"/>
      <c r="BS21" s="72"/>
      <c r="BT21" s="72"/>
      <c r="BU21" s="72"/>
      <c r="BV21" s="72"/>
      <c r="BW21" s="72"/>
    </row>
    <row r="22" spans="1:75" ht="14.25" customHeight="1" x14ac:dyDescent="0.15">
      <c r="A22" s="74" t="s">
        <v>74</v>
      </c>
      <c r="B22" s="118" t="s">
        <v>98</v>
      </c>
      <c r="C22" s="108">
        <v>44571</v>
      </c>
      <c r="D22" s="110">
        <v>45667</v>
      </c>
      <c r="E22" s="95">
        <f ca="1">IF(DATEDIF(C22,M$2,"m")&lt;1,"",IF(C22=0,"",IF(EDATE(C22,12)&lt;IF($D22&gt;0,$D22-1,M$2),EDATE(C22,DATEDIF(C22,IF($D22&gt;0,$D22-1,M$2+1),"y")*12),EDATE(C22,DATEDIF(C22,IF($D22&gt;0,$D22-1,M$2+1),"m")))))</f>
        <v>45301</v>
      </c>
      <c r="F22" s="93">
        <f ca="1">IF(E22="",0,IF(EDATE(C22,12)&lt;=E22,15+IF((YEAR(E22)-YEAR($C22))&gt;20,10,INT((YEAR(E22)-YEAR($C22)-1)/2)),0))</f>
        <v>15</v>
      </c>
      <c r="G22" s="112">
        <f ca="1">IF(E22="",0,IF(E22&gt;=EDATE(C22,12),IF(E22&lt;EDATE(C22,24),IF(C22&lt;SET!$J$20,0,MIN(DATEDIF(C22,E22,"m"),11)),0),IF(D22&gt;C22,IF(E22&lt;=EDATE(C22,12),MIN(DATEDIF(C22,D22+1,"m"),11),0),MIN(DATEDIF(C22,E22,"m"),11))))</f>
        <v>0</v>
      </c>
      <c r="H22" s="114">
        <v>3</v>
      </c>
      <c r="I22" s="99">
        <f>COUNTIF(P22:BW22,SET!$C$15)*SET!$C$16+COUNTIF(P22:BW22,SET!$D$15)*SET!$D$16+COUNTIF(P22:BW22,SET!E$15)*SET!$E$16+COUNTIF(P22:BW22,SET!$F$15)*SET!$F$16+COUNTIF(P22:BW22,SET!$G$15)*SET!$G$16+COUNTIF(P22:BW22,SET!$H$15)*SET!$H$16+COUNTIF(P22:BW22,SET!$I$15)*SET!$I$16+COUNTIF(P22:BW22,)*SET!$K$16+COUNTIF(P22:BW22,SET!$M$15)*SET!$M$16</f>
        <v>16</v>
      </c>
      <c r="J22" s="97">
        <f ca="1">F22+G22+H22-I22</f>
        <v>2</v>
      </c>
      <c r="K22" s="100">
        <f ca="1">IF(E22="","",IF(AND(D22&gt;C22,EDATE(IF(EDATE(C22,12)&lt;D22,C22,E22),12)&gt;D22),"퇴직정산",IF((E22-C22)&gt;=365,EDATE(E22,12),EDATE(C22,24))))</f>
        <v>45667</v>
      </c>
      <c r="L22" s="101">
        <f ca="1">IF(K22="퇴직정산",J22,IF((M$2-C22)&lt;365,"미확정",IF(M22="유예","유예",J22-M22)))</f>
        <v>2</v>
      </c>
      <c r="M22" s="103">
        <f ca="1">IF(C22=0,0,IF(K22="퇴직정산",0,IF(J22&lt;=0,0,IF(EDATE(C22,3)&gt;M$2,"유예",IF(SET!$J$3="없음",0,IF(SET!$J$3="전부",IF(E22&gt;=DATE(YEAR(SET!$I$11),MONTH(SET!$J$11),DAY(SET!$L$11)),MAX(0,F22-IF(I22&lt;(G22+H22),0,(I22-(G22+H22)))),0),IF(E22&gt;=DATE(YEAR(SET!$I$11),MONTH(SET!$J$11),DAY(SET!$L$11)),MAX(0,MIN(F22,SET!$L$3)-IF(I22&lt;(G22+H22),0,(I22-(G22+H22)))),0)))))))</f>
        <v>0</v>
      </c>
      <c r="N22" s="105" t="str">
        <f>IF(D22=0,IF(M22&gt;0,IF((E22-C22)&gt;=365,EDATE(E22,6),EDATE(K22,-6)),""),"")</f>
        <v/>
      </c>
      <c r="O22" s="106" t="str">
        <f>IF(D22=0,IF(M22&gt;0,IF((E22-C22)&gt;=365,EDATE(E22,10),EDATE(K22,-2)),""),"")</f>
        <v/>
      </c>
      <c r="P22" s="23" t="s">
        <v>25</v>
      </c>
      <c r="Q22" s="23" t="s">
        <v>25</v>
      </c>
      <c r="R22" s="23" t="s">
        <v>24</v>
      </c>
      <c r="S22" s="23" t="s">
        <v>25</v>
      </c>
      <c r="T22" s="23" t="s">
        <v>25</v>
      </c>
      <c r="U22" s="23" t="s">
        <v>24</v>
      </c>
      <c r="V22" s="23" t="s">
        <v>25</v>
      </c>
      <c r="W22" s="23" t="s">
        <v>25</v>
      </c>
      <c r="X22" s="23" t="s">
        <v>25</v>
      </c>
      <c r="Y22" s="23" t="s">
        <v>25</v>
      </c>
      <c r="Z22" s="23" t="s">
        <v>24</v>
      </c>
      <c r="AA22" s="23" t="s">
        <v>25</v>
      </c>
      <c r="AB22" s="23" t="s">
        <v>25</v>
      </c>
      <c r="AC22" s="23" t="s">
        <v>25</v>
      </c>
      <c r="AD22" s="23" t="s">
        <v>24</v>
      </c>
      <c r="AE22" s="23" t="s">
        <v>25</v>
      </c>
      <c r="AF22" s="23" t="s">
        <v>24</v>
      </c>
      <c r="AG22" s="23" t="s">
        <v>25</v>
      </c>
      <c r="AH22" s="23" t="s">
        <v>25</v>
      </c>
      <c r="AI22" s="23" t="s">
        <v>25</v>
      </c>
      <c r="AJ22" s="23" t="s">
        <v>25</v>
      </c>
      <c r="AK22" s="23" t="s">
        <v>25</v>
      </c>
      <c r="AL22" s="23" t="s">
        <v>25</v>
      </c>
      <c r="AM22" s="23" t="s">
        <v>25</v>
      </c>
      <c r="AN22" s="23" t="s">
        <v>24</v>
      </c>
      <c r="AO22" s="23" t="s">
        <v>25</v>
      </c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</row>
    <row r="23" spans="1:75" ht="14.25" customHeight="1" thickBot="1" x14ac:dyDescent="0.2">
      <c r="A23" s="74"/>
      <c r="B23" s="119"/>
      <c r="C23" s="109"/>
      <c r="D23" s="111"/>
      <c r="E23" s="96"/>
      <c r="F23" s="94"/>
      <c r="G23" s="113"/>
      <c r="H23" s="115"/>
      <c r="I23" s="99"/>
      <c r="J23" s="98"/>
      <c r="K23" s="100"/>
      <c r="L23" s="102"/>
      <c r="M23" s="104"/>
      <c r="N23" s="105"/>
      <c r="O23" s="107"/>
      <c r="P23" s="72">
        <v>45265</v>
      </c>
      <c r="Q23" s="72">
        <v>45282</v>
      </c>
      <c r="R23" s="72">
        <v>45287</v>
      </c>
      <c r="S23" s="72">
        <v>45288</v>
      </c>
      <c r="T23" s="72">
        <v>45299</v>
      </c>
      <c r="U23" s="72">
        <v>45317</v>
      </c>
      <c r="V23" s="72">
        <v>45359</v>
      </c>
      <c r="W23" s="72">
        <v>45366</v>
      </c>
      <c r="X23" s="72">
        <v>45401</v>
      </c>
      <c r="Y23" s="72">
        <v>45450</v>
      </c>
      <c r="Z23" s="72">
        <v>45462</v>
      </c>
      <c r="AA23" s="72">
        <v>45471</v>
      </c>
      <c r="AB23" s="72">
        <v>45497</v>
      </c>
      <c r="AC23" s="72">
        <v>45511</v>
      </c>
      <c r="AD23" s="72">
        <v>45512</v>
      </c>
      <c r="AE23" s="72">
        <v>45526</v>
      </c>
      <c r="AF23" s="72">
        <v>45527</v>
      </c>
      <c r="AG23" s="72">
        <v>45537</v>
      </c>
      <c r="AH23" s="72">
        <v>45560</v>
      </c>
      <c r="AI23" s="72">
        <v>45561</v>
      </c>
      <c r="AJ23" s="72">
        <v>45579</v>
      </c>
      <c r="AK23" s="72">
        <v>45589</v>
      </c>
      <c r="AL23" s="72">
        <v>45603</v>
      </c>
      <c r="AM23" s="72">
        <v>45609</v>
      </c>
      <c r="AN23" s="72">
        <v>45625</v>
      </c>
      <c r="AO23" s="72">
        <v>45631</v>
      </c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  <c r="BR23" s="72"/>
      <c r="BS23" s="72"/>
      <c r="BT23" s="72"/>
      <c r="BU23" s="72"/>
      <c r="BV23" s="72"/>
      <c r="BW23" s="72"/>
    </row>
    <row r="24" spans="1:75" ht="14.25" customHeight="1" x14ac:dyDescent="0.15">
      <c r="A24" s="74" t="s">
        <v>283</v>
      </c>
      <c r="B24" s="108" t="s">
        <v>188</v>
      </c>
      <c r="C24" s="108">
        <v>44207</v>
      </c>
      <c r="D24" s="110">
        <v>45668</v>
      </c>
      <c r="E24" s="95">
        <f ca="1">IF(DATEDIF(C24,M$2,"m")&lt;1,"",IF(C24=0,"",IF(EDATE(C24,12)&lt;IF($D24&gt;0,$D24-1,M$2),EDATE(C24,DATEDIF(C24,IF($D24&gt;0,$D24-1,M$2+1),"y")*12),EDATE(C24,DATEDIF(C24,IF($D24&gt;0,$D24-1,M$2+1),"m")))))</f>
        <v>45302</v>
      </c>
      <c r="F24" s="93">
        <f ca="1">IF(E24="",0,IF(EDATE(C24,12)&lt;=E24,15+IF((YEAR(E24)-YEAR($C24))&gt;20,10,INT((YEAR(E24)-YEAR($C24)-1)/2)),0))</f>
        <v>16</v>
      </c>
      <c r="G24" s="112">
        <f ca="1">IF(E24="",0,IF(E24&gt;=EDATE(C24,12),IF(E24&lt;EDATE(C24,24),IF(C24&lt;SET!$J$20,0,MIN(DATEDIF(C24,E24,"m"),11)),0),IF(D24&gt;C24,IF(E24&lt;=EDATE(C24,12),MIN(DATEDIF(C24,D24+1,"m"),11),0),MIN(DATEDIF(C24,E24,"m"),11))))</f>
        <v>0</v>
      </c>
      <c r="H24" s="114">
        <v>3</v>
      </c>
      <c r="I24" s="99">
        <f>COUNTIF(P24:BW24,SET!$C$15)*SET!$C$16+COUNTIF(P24:BW24,SET!$D$15)*SET!$D$16+COUNTIF(P24:BW24,SET!E$15)*SET!$E$16+COUNTIF(P24:BW24,SET!$F$15)*SET!$F$16+COUNTIF(P24:BW24,SET!$G$15)*SET!$G$16+COUNTIF(P24:BW24,SET!$H$15)*SET!$H$16+COUNTIF(P24:BW24,SET!$I$15)*SET!$I$16+COUNTIF(P24:BW24,)*SET!$K$16+COUNTIF(P24:BW24,SET!$M$15)*SET!$M$16</f>
        <v>12</v>
      </c>
      <c r="J24" s="97">
        <f ca="1">F24+G24+H24-I24</f>
        <v>7</v>
      </c>
      <c r="K24" s="100">
        <f ca="1">IF(E24="","",IF(AND(D24&gt;C24,EDATE(IF(EDATE(C24,12)&lt;D24,C24,E24),12)&gt;D24),"퇴직정산",IF((E24-C24)&gt;=365,EDATE(E24,12),EDATE(C24,24))))</f>
        <v>45668</v>
      </c>
      <c r="L24" s="101">
        <f ca="1">IF(K24="퇴직정산",J24,IF((M$2-C24)&lt;365,"미확정",IF(M24="유예","유예",J24-M24)))</f>
        <v>7</v>
      </c>
      <c r="M24" s="103">
        <f ca="1">IF(C24=0,0,IF(K24="퇴직정산",0,IF(J24&lt;=0,0,IF(EDATE(C24,3)&gt;M$2,"유예",IF(SET!$J$3="없음",0,IF(SET!$J$3="전부",IF(E24&gt;=DATE(YEAR(SET!$I$11),MONTH(SET!$J$11),DAY(SET!$L$11)),MAX(0,F24-IF(I24&lt;(G24+H24),0,(I24-(G24+H24)))),0),IF(E24&gt;=DATE(YEAR(SET!$I$11),MONTH(SET!$J$11),DAY(SET!$L$11)),MAX(0,MIN(F24,SET!$L$3)-IF(I24&lt;(G24+H24),0,(I24-(G24+H24)))),0)))))))</f>
        <v>0</v>
      </c>
      <c r="N24" s="105" t="str">
        <f>IF(D24=0,IF(M24&gt;0,IF((E24-C24)&gt;=365,EDATE(E24,6),EDATE(K24,-6)),""),"")</f>
        <v/>
      </c>
      <c r="O24" s="106" t="str">
        <f>IF(D24=0,IF(M24&gt;0,IF((E24-C24)&gt;=365,EDATE(E24,10),EDATE(K24,-2)),""),"")</f>
        <v/>
      </c>
      <c r="P24" s="23" t="s">
        <v>24</v>
      </c>
      <c r="Q24" s="23" t="s">
        <v>24</v>
      </c>
      <c r="R24" s="23" t="s">
        <v>24</v>
      </c>
      <c r="S24" s="23" t="s">
        <v>24</v>
      </c>
      <c r="T24" s="23" t="s">
        <v>24</v>
      </c>
      <c r="U24" s="23" t="s">
        <v>24</v>
      </c>
      <c r="V24" s="23" t="s">
        <v>24</v>
      </c>
      <c r="W24" s="23" t="s">
        <v>24</v>
      </c>
      <c r="X24" s="23" t="s">
        <v>24</v>
      </c>
      <c r="Y24" s="23" t="s">
        <v>24</v>
      </c>
      <c r="Z24" s="23" t="s">
        <v>24</v>
      </c>
      <c r="AA24" s="23" t="s">
        <v>24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</row>
    <row r="25" spans="1:75" ht="14.25" customHeight="1" thickBot="1" x14ac:dyDescent="0.2">
      <c r="A25" s="74"/>
      <c r="B25" s="109"/>
      <c r="C25" s="109"/>
      <c r="D25" s="111"/>
      <c r="E25" s="96"/>
      <c r="F25" s="94"/>
      <c r="G25" s="113"/>
      <c r="H25" s="115"/>
      <c r="I25" s="99"/>
      <c r="J25" s="98"/>
      <c r="K25" s="100"/>
      <c r="L25" s="102"/>
      <c r="M25" s="104"/>
      <c r="N25" s="105"/>
      <c r="O25" s="107"/>
      <c r="P25" s="72">
        <v>45267</v>
      </c>
      <c r="Q25" s="72">
        <v>45268</v>
      </c>
      <c r="R25" s="72">
        <v>45348</v>
      </c>
      <c r="S25" s="72">
        <v>45386</v>
      </c>
      <c r="T25" s="72">
        <v>45453</v>
      </c>
      <c r="U25" s="72">
        <v>45454</v>
      </c>
      <c r="V25" s="72">
        <v>45488</v>
      </c>
      <c r="W25" s="72">
        <v>45509</v>
      </c>
      <c r="X25" s="72">
        <v>45545</v>
      </c>
      <c r="Y25" s="72">
        <v>45560</v>
      </c>
      <c r="Z25" s="72">
        <v>45572</v>
      </c>
      <c r="AA25" s="72">
        <v>45608</v>
      </c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  <c r="BR25" s="72"/>
      <c r="BS25" s="72"/>
      <c r="BT25" s="72"/>
      <c r="BU25" s="72"/>
      <c r="BV25" s="72"/>
      <c r="BW25" s="72"/>
    </row>
    <row r="26" spans="1:75" ht="14.25" customHeight="1" x14ac:dyDescent="0.15">
      <c r="A26" s="74" t="s">
        <v>322</v>
      </c>
      <c r="B26" s="108" t="s">
        <v>293</v>
      </c>
      <c r="C26" s="108">
        <v>43844</v>
      </c>
      <c r="D26" s="110">
        <v>45671</v>
      </c>
      <c r="E26" s="95">
        <f ca="1">IF(DATEDIF(C26,M$2,"m")&lt;1,"",IF(C26=0,"",IF(EDATE(C26,12)&lt;IF($D26&gt;0,$D26-1,M$2),EDATE(C26,DATEDIF(C26,IF($D26&gt;0,$D26-1,M$2+1),"y")*12),EDATE(C26,DATEDIF(C26,IF($D26&gt;0,$D26-1,M$2+1),"m")))))</f>
        <v>45305</v>
      </c>
      <c r="F26" s="93">
        <f ca="1">IF(E26="",0,IF(EDATE(C26,12)&lt;=E26,15+IF((YEAR(E26)-YEAR($C26))&gt;20,10,INT((YEAR(E26)-YEAR($C26)-1)/2)),0))</f>
        <v>16</v>
      </c>
      <c r="G26" s="112">
        <f ca="1">IF(E26="",0,IF(E26&gt;=EDATE(C26,12),IF(E26&lt;EDATE(C26,24),IF(C26&lt;SET!$J$20,0,MIN(DATEDIF(C26,E26,"m"),11)),0),IF(D26&gt;C26,IF(E26&lt;=EDATE(C26,12),MIN(DATEDIF(C26,D26+1,"m"),11),0),MIN(DATEDIF(C26,E26,"m"),11))))</f>
        <v>0</v>
      </c>
      <c r="H26" s="114">
        <v>5</v>
      </c>
      <c r="I26" s="99">
        <f>COUNTIF(P26:BW26,SET!$C$15)*SET!$C$16+COUNTIF(P26:BW26,SET!$D$15)*SET!$D$16+COUNTIF(P26:BW26,SET!E$15)*SET!$E$16+COUNTIF(P26:BW26,SET!$F$15)*SET!$F$16+COUNTIF(P26:BW26,SET!$G$15)*SET!$G$16+COUNTIF(P26:BW26,SET!$H$15)*SET!$H$16+COUNTIF(P26:BW26,SET!$I$15)*SET!$I$16+COUNTIF(P26:BW26,)*SET!$K$16+COUNTIF(P26:BW26,SET!$M$15)*SET!$M$16</f>
        <v>20.5</v>
      </c>
      <c r="J26" s="97">
        <f ca="1">F26+G26+H26-I26</f>
        <v>0.5</v>
      </c>
      <c r="K26" s="100">
        <f ca="1">IF(E26="","",IF(AND(D26&gt;C26,EDATE(IF(EDATE(C26,12)&lt;D26,C26,E26),12)&gt;D26),"퇴직정산",IF((E26-C26)&gt;=365,EDATE(E26,12),EDATE(C26,24))))</f>
        <v>45671</v>
      </c>
      <c r="L26" s="101">
        <f ca="1">IF(K26="퇴직정산",J26,IF((M$2-C26)&lt;365,"미확정",IF(M26="유예","유예",J26-M26)))</f>
        <v>0.5</v>
      </c>
      <c r="M26" s="103">
        <f ca="1">IF(C26=0,0,IF(K26="퇴직정산",0,IF(J26&lt;=0,0,IF(EDATE(C26,3)&gt;M$2,"유예",IF(SET!$J$3="없음",0,IF(SET!$J$3="전부",IF(E26&gt;=DATE(YEAR(SET!$I$11),MONTH(SET!$J$11),DAY(SET!$L$11)),MAX(0,F26-IF(I26&lt;(G26+H26),0,(I26-(G26+H26)))),0),IF(E26&gt;=DATE(YEAR(SET!$I$11),MONTH(SET!$J$11),DAY(SET!$L$11)),MAX(0,MIN(F26,SET!$L$3)-IF(I26&lt;(G26+H26),0,(I26-(G26+H26)))),0)))))))</f>
        <v>0</v>
      </c>
      <c r="N26" s="105" t="str">
        <f>IF(D26=0,IF(M26&gt;0,IF((E26-C26)&gt;=365,EDATE(E26,6),EDATE(K26,-6)),""),"")</f>
        <v/>
      </c>
      <c r="O26" s="106" t="str">
        <f>IF(D26=0,IF(M26&gt;0,IF((E26-C26)&gt;=365,EDATE(E26,10),EDATE(K26,-2)),""),"")</f>
        <v/>
      </c>
      <c r="P26" s="23" t="s">
        <v>24</v>
      </c>
      <c r="Q26" s="23" t="s">
        <v>24</v>
      </c>
      <c r="R26" s="23" t="s">
        <v>24</v>
      </c>
      <c r="S26" s="23" t="s">
        <v>24</v>
      </c>
      <c r="T26" s="23" t="s">
        <v>24</v>
      </c>
      <c r="U26" s="23" t="s">
        <v>24</v>
      </c>
      <c r="V26" s="23" t="s">
        <v>24</v>
      </c>
      <c r="W26" s="23" t="s">
        <v>24</v>
      </c>
      <c r="X26" s="23" t="s">
        <v>24</v>
      </c>
      <c r="Y26" s="23" t="s">
        <v>24</v>
      </c>
      <c r="Z26" s="23" t="s">
        <v>24</v>
      </c>
      <c r="AA26" s="23" t="s">
        <v>24</v>
      </c>
      <c r="AB26" s="23" t="s">
        <v>24</v>
      </c>
      <c r="AC26" s="23" t="s">
        <v>24</v>
      </c>
      <c r="AD26" s="23" t="s">
        <v>24</v>
      </c>
      <c r="AE26" s="23" t="s">
        <v>25</v>
      </c>
      <c r="AF26" s="23" t="s">
        <v>24</v>
      </c>
      <c r="AG26" s="23" t="s">
        <v>24</v>
      </c>
      <c r="AH26" s="23" t="s">
        <v>24</v>
      </c>
      <c r="AI26" s="23" t="s">
        <v>24</v>
      </c>
      <c r="AJ26" s="23" t="s">
        <v>24</v>
      </c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</row>
    <row r="27" spans="1:75" ht="14.25" customHeight="1" thickBot="1" x14ac:dyDescent="0.2">
      <c r="A27" s="74"/>
      <c r="B27" s="109"/>
      <c r="C27" s="109"/>
      <c r="D27" s="111"/>
      <c r="E27" s="96"/>
      <c r="F27" s="94"/>
      <c r="G27" s="113"/>
      <c r="H27" s="115"/>
      <c r="I27" s="99"/>
      <c r="J27" s="98"/>
      <c r="K27" s="100"/>
      <c r="L27" s="102"/>
      <c r="M27" s="104"/>
      <c r="N27" s="105"/>
      <c r="O27" s="107"/>
      <c r="P27" s="72">
        <v>45270</v>
      </c>
      <c r="Q27" s="72">
        <v>45290</v>
      </c>
      <c r="R27" s="72">
        <v>45291</v>
      </c>
      <c r="S27" s="72">
        <v>45298</v>
      </c>
      <c r="T27" s="72">
        <v>45299</v>
      </c>
      <c r="U27" s="72">
        <v>45346</v>
      </c>
      <c r="V27" s="72">
        <v>45368</v>
      </c>
      <c r="W27" s="72">
        <v>45403</v>
      </c>
      <c r="X27" s="72">
        <v>45404</v>
      </c>
      <c r="Y27" s="72">
        <v>45465</v>
      </c>
      <c r="Z27" s="72">
        <v>45486</v>
      </c>
      <c r="AA27" s="72">
        <v>45487</v>
      </c>
      <c r="AB27" s="72">
        <v>45488</v>
      </c>
      <c r="AC27" s="72">
        <v>45491</v>
      </c>
      <c r="AD27" s="72">
        <v>45501</v>
      </c>
      <c r="AE27" s="72">
        <v>45513</v>
      </c>
      <c r="AF27" s="72">
        <v>45518</v>
      </c>
      <c r="AG27" s="72">
        <v>45527</v>
      </c>
      <c r="AH27" s="72">
        <v>45528</v>
      </c>
      <c r="AI27" s="72">
        <v>45529</v>
      </c>
      <c r="AJ27" s="72">
        <v>45651</v>
      </c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2"/>
      <c r="BF27" s="72"/>
      <c r="BG27" s="72"/>
      <c r="BH27" s="72"/>
      <c r="BI27" s="72"/>
      <c r="BJ27" s="72"/>
      <c r="BK27" s="72"/>
      <c r="BL27" s="72"/>
      <c r="BM27" s="72"/>
      <c r="BN27" s="72"/>
      <c r="BO27" s="72"/>
      <c r="BP27" s="72"/>
      <c r="BQ27" s="72"/>
      <c r="BR27" s="72"/>
      <c r="BS27" s="72"/>
      <c r="BT27" s="72"/>
      <c r="BU27" s="72"/>
      <c r="BV27" s="72"/>
      <c r="BW27" s="72"/>
    </row>
    <row r="28" spans="1:75" ht="14.25" customHeight="1" x14ac:dyDescent="0.15">
      <c r="A28" s="74" t="s">
        <v>261</v>
      </c>
      <c r="B28" s="108" t="s">
        <v>82</v>
      </c>
      <c r="C28" s="108">
        <v>43479</v>
      </c>
      <c r="D28" s="110">
        <v>45671</v>
      </c>
      <c r="E28" s="95">
        <f ca="1">IF(DATEDIF(C28,M$2,"m")&lt;1,"",IF(C28=0,"",IF(EDATE(C28,12)&lt;IF($D28&gt;0,$D28-1,M$2),EDATE(C28,DATEDIF(C28,IF($D28&gt;0,$D28-1,M$2+1),"y")*12),EDATE(C28,DATEDIF(C28,IF($D28&gt;0,$D28-1,M$2+1),"m")))))</f>
        <v>45305</v>
      </c>
      <c r="F28" s="93">
        <f ca="1">IF(E28="",0,IF(EDATE(C28,12)&lt;=E28,15+IF((YEAR(E28)-YEAR($C28))&gt;20,10,INT((YEAR(E28)-YEAR($C28)-1)/2)),0))</f>
        <v>17</v>
      </c>
      <c r="G28" s="112">
        <f ca="1">IF(E28="",0,IF(E28&gt;=EDATE(C28,12),IF(E28&lt;EDATE(C28,24),IF(C28&lt;SET!$J$20,0,MIN(DATEDIF(C28,E28,"m"),11)),0),IF(D28&gt;C28,IF(E28&lt;=EDATE(C28,12),MIN(DATEDIF(C28,D28+1,"m"),11),0),MIN(DATEDIF(C28,E28,"m"),11))))</f>
        <v>0</v>
      </c>
      <c r="H28" s="114">
        <v>0</v>
      </c>
      <c r="I28" s="99">
        <f>COUNTIF(P28:BW28,SET!$C$15)*SET!$C$16+COUNTIF(P28:BW28,SET!$D$15)*SET!$D$16+COUNTIF(P28:BW28,SET!E$15)*SET!$E$16+COUNTIF(P28:BW28,SET!$F$15)*SET!$F$16+COUNTIF(P28:BW28,SET!$G$15)*SET!$G$16+COUNTIF(P28:BW28,SET!$H$15)*SET!$H$16+COUNTIF(P28:BW28,SET!$I$15)*SET!$I$16+COUNTIF(P28:BW28,)*SET!$K$16+COUNTIF(P28:BW28,SET!$M$15)*SET!$M$16</f>
        <v>14</v>
      </c>
      <c r="J28" s="97">
        <f ca="1">F28+G28+H28-I28</f>
        <v>3</v>
      </c>
      <c r="K28" s="100">
        <f ca="1">IF(E28="","",IF(AND(D28&gt;C28,EDATE(IF(EDATE(C28,12)&lt;D28,C28,E28),12)&gt;D28),"퇴직정산",IF((E28-C28)&gt;=365,EDATE(E28,12),EDATE(C28,24))))</f>
        <v>45671</v>
      </c>
      <c r="L28" s="101">
        <f ca="1">IF(K28="퇴직정산",J28,IF((M$2-C28)&lt;365,"미확정",IF(M28="유예","유예",J28-M28)))</f>
        <v>3</v>
      </c>
      <c r="M28" s="103">
        <f ca="1">IF(C28=0,0,IF(K28="퇴직정산",0,IF(J28&lt;=0,0,IF(EDATE(C28,3)&gt;M$2,"유예",IF(SET!$J$3="없음",0,IF(SET!$J$3="전부",IF(E28&gt;=DATE(YEAR(SET!$I$11),MONTH(SET!$J$11),DAY(SET!$L$11)),MAX(0,F28-IF(I28&lt;(G28+H28),0,(I28-(G28+H28)))),0),IF(E28&gt;=DATE(YEAR(SET!$I$11),MONTH(SET!$J$11),DAY(SET!$L$11)),MAX(0,MIN(F28,SET!$L$3)-IF(I28&lt;(G28+H28),0,(I28-(G28+H28)))),0)))))))</f>
        <v>0</v>
      </c>
      <c r="N28" s="105" t="str">
        <f>IF(D28=0,IF(M28&gt;0,IF((E28-C28)&gt;=365,EDATE(E28,6),EDATE(K28,-6)),""),"")</f>
        <v/>
      </c>
      <c r="O28" s="106" t="str">
        <f>IF(D28=0,IF(M28&gt;0,IF((E28-C28)&gt;=365,EDATE(E28,10),EDATE(K28,-2)),""),"")</f>
        <v/>
      </c>
      <c r="P28" s="23" t="s">
        <v>25</v>
      </c>
      <c r="Q28" s="23" t="s">
        <v>24</v>
      </c>
      <c r="R28" s="23" t="s">
        <v>24</v>
      </c>
      <c r="S28" s="23" t="s">
        <v>24</v>
      </c>
      <c r="T28" s="23" t="s">
        <v>25</v>
      </c>
      <c r="U28" s="23" t="s">
        <v>25</v>
      </c>
      <c r="V28" s="23" t="s">
        <v>25</v>
      </c>
      <c r="W28" s="23" t="s">
        <v>24</v>
      </c>
      <c r="X28" s="23" t="s">
        <v>24</v>
      </c>
      <c r="Y28" s="23" t="s">
        <v>24</v>
      </c>
      <c r="Z28" s="23" t="s">
        <v>24</v>
      </c>
      <c r="AA28" s="23" t="s">
        <v>25</v>
      </c>
      <c r="AB28" s="23" t="s">
        <v>24</v>
      </c>
      <c r="AC28" s="23" t="s">
        <v>24</v>
      </c>
      <c r="AD28" s="23" t="s">
        <v>25</v>
      </c>
      <c r="AE28" s="23" t="s">
        <v>25</v>
      </c>
      <c r="AF28" s="23" t="s">
        <v>25</v>
      </c>
      <c r="AG28" s="23" t="s">
        <v>24</v>
      </c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</row>
    <row r="29" spans="1:75" ht="14.25" customHeight="1" thickBot="1" x14ac:dyDescent="0.2">
      <c r="A29" s="74"/>
      <c r="B29" s="109"/>
      <c r="C29" s="109"/>
      <c r="D29" s="111"/>
      <c r="E29" s="96"/>
      <c r="F29" s="94"/>
      <c r="G29" s="113"/>
      <c r="H29" s="115"/>
      <c r="I29" s="99"/>
      <c r="J29" s="98"/>
      <c r="K29" s="100"/>
      <c r="L29" s="102"/>
      <c r="M29" s="104"/>
      <c r="N29" s="105"/>
      <c r="O29" s="107"/>
      <c r="P29" s="72">
        <v>45436</v>
      </c>
      <c r="Q29" s="72">
        <v>45474</v>
      </c>
      <c r="R29" s="72">
        <v>45503</v>
      </c>
      <c r="S29" s="72">
        <v>45504</v>
      </c>
      <c r="T29" s="72">
        <v>45523</v>
      </c>
      <c r="U29" s="72">
        <v>45525</v>
      </c>
      <c r="V29" s="72">
        <v>45537</v>
      </c>
      <c r="W29" s="72">
        <v>45554</v>
      </c>
      <c r="X29" s="72">
        <v>45597</v>
      </c>
      <c r="Y29" s="72">
        <v>45614</v>
      </c>
      <c r="Z29" s="72">
        <v>45621</v>
      </c>
      <c r="AA29" s="72">
        <v>45625</v>
      </c>
      <c r="AB29" s="72">
        <v>45632</v>
      </c>
      <c r="AC29" s="72">
        <v>45635</v>
      </c>
      <c r="AD29" s="72">
        <v>45638</v>
      </c>
      <c r="AE29" s="72">
        <v>45650</v>
      </c>
      <c r="AF29" s="72">
        <v>45653</v>
      </c>
      <c r="AG29" s="72">
        <v>45656</v>
      </c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2"/>
      <c r="BF29" s="72"/>
      <c r="BG29" s="72"/>
      <c r="BH29" s="72"/>
      <c r="BI29" s="72"/>
      <c r="BJ29" s="72"/>
      <c r="BK29" s="72"/>
      <c r="BL29" s="72"/>
      <c r="BM29" s="72"/>
      <c r="BN29" s="72"/>
      <c r="BO29" s="72"/>
      <c r="BP29" s="72"/>
      <c r="BQ29" s="72"/>
      <c r="BR29" s="72"/>
      <c r="BS29" s="72"/>
      <c r="BT29" s="72"/>
      <c r="BU29" s="72"/>
      <c r="BV29" s="72"/>
      <c r="BW29" s="72"/>
    </row>
    <row r="30" spans="1:75" ht="14.25" customHeight="1" x14ac:dyDescent="0.15">
      <c r="A30" s="74" t="s">
        <v>378</v>
      </c>
      <c r="B30" s="108" t="s">
        <v>63</v>
      </c>
      <c r="C30" s="108">
        <v>43479</v>
      </c>
      <c r="D30" s="110">
        <v>45671</v>
      </c>
      <c r="E30" s="95">
        <f ca="1">IF(DATEDIF(C30,M$2,"m")&lt;1,"",IF(C30=0,"",IF(EDATE(C30,12)&lt;IF($D30&gt;0,$D30-1,M$2),EDATE(C30,DATEDIF(C30,IF($D30&gt;0,$D30-1,M$2+1),"y")*12),EDATE(C30,DATEDIF(C30,IF($D30&gt;0,$D30-1,M$2+1),"m")))))</f>
        <v>45305</v>
      </c>
      <c r="F30" s="93">
        <f ca="1">IF(E30="",0,IF(EDATE(C30,12)&lt;=E30,15+IF((YEAR(E30)-YEAR($C30))&gt;20,10,INT((YEAR(E30)-YEAR($C30)-1)/2)),0))</f>
        <v>17</v>
      </c>
      <c r="G30" s="112">
        <f ca="1">IF(E30="",0,IF(E30&gt;=EDATE(C30,12),IF(E30&lt;EDATE(C30,24),IF(C30&lt;SET!$J$20,0,MIN(DATEDIF(C30,E30,"m"),11)),0),IF(D30&gt;C30,IF(E30&lt;=EDATE(C30,12),MIN(DATEDIF(C30,D30+1,"m"),11),0),MIN(DATEDIF(C30,E30,"m"),11))))</f>
        <v>0</v>
      </c>
      <c r="H30" s="154">
        <v>0</v>
      </c>
      <c r="I30" s="99">
        <f>COUNTIF(P30:BW30,SET!$C$15)*SET!$C$16+COUNTIF(P30:BW30,SET!$D$15)*SET!$D$16+COUNTIF(P30:BW30,SET!E$15)*SET!$E$16+COUNTIF(P30:BW30,SET!$F$15)*SET!$F$16+COUNTIF(P30:BW30,SET!$G$15)*SET!$G$16+COUNTIF(P30:BW30,SET!$H$15)*SET!$H$16+COUNTIF(P30:BW30,SET!$I$15)*SET!$I$16+COUNTIF(P30:BW30,)*SET!$K$16+COUNTIF(P30:BW30,SET!$M$15)*SET!$M$16</f>
        <v>9</v>
      </c>
      <c r="J30" s="97">
        <f ca="1">F30+G30+H30-I30</f>
        <v>8</v>
      </c>
      <c r="K30" s="100">
        <f ca="1">IF(E30="","",IF(AND(D30&gt;C30,EDATE(IF(EDATE(C30,12)&lt;D30,C30,E30),12)&gt;D30),"퇴직정산",IF((E30-C30)&gt;=365,EDATE(E30,12),EDATE(C30,24))))</f>
        <v>45671</v>
      </c>
      <c r="L30" s="101">
        <f ca="1">IF(K30="퇴직정산",J30,IF((M$2-C30)&lt;365,"미확정",IF(M30="유예","유예",J30-M30)))</f>
        <v>8</v>
      </c>
      <c r="M30" s="103">
        <f ca="1">IF(C30=0,0,IF(K30="퇴직정산",0,IF(J30&lt;=0,0,IF(EDATE(C30,3)&gt;M$2,"유예",IF(SET!$J$3="없음",0,IF(SET!$J$3="전부",IF(E30&gt;=DATE(YEAR(SET!$I$11),MONTH(SET!$J$11),DAY(SET!$L$11)),MAX(0,F30-IF(I30&lt;(G30+H30),0,(I30-(G30+H30)))),0),IF(E30&gt;=DATE(YEAR(SET!$I$11),MONTH(SET!$J$11),DAY(SET!$L$11)),MAX(0,MIN(F30,SET!$L$3)-IF(I30&lt;(G30+H30),0,(I30-(G30+H30)))),0)))))))</f>
        <v>0</v>
      </c>
      <c r="N30" s="105" t="str">
        <f>IF(D30=0,IF(M30&gt;0,IF((E30-C30)&gt;=365,EDATE(E30,6),EDATE(K30,-6)),""),"")</f>
        <v/>
      </c>
      <c r="O30" s="106" t="str">
        <f>IF(D30=0,IF(M30&gt;0,IF((E30-C30)&gt;=365,EDATE(E30,10),EDATE(K30,-2)),""),"")</f>
        <v/>
      </c>
      <c r="P30" s="23" t="s">
        <v>25</v>
      </c>
      <c r="Q30" s="23" t="s">
        <v>25</v>
      </c>
      <c r="R30" s="23" t="s">
        <v>25</v>
      </c>
      <c r="S30" s="23" t="s">
        <v>24</v>
      </c>
      <c r="T30" s="23" t="s">
        <v>24</v>
      </c>
      <c r="U30" s="23" t="s">
        <v>25</v>
      </c>
      <c r="V30" s="23" t="s">
        <v>24</v>
      </c>
      <c r="W30" s="23" t="s">
        <v>24</v>
      </c>
      <c r="X30" s="23" t="s">
        <v>25</v>
      </c>
      <c r="Y30" s="23" t="s">
        <v>24</v>
      </c>
      <c r="Z30" s="23" t="s">
        <v>24</v>
      </c>
      <c r="AA30" s="23" t="s">
        <v>25</v>
      </c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</row>
    <row r="31" spans="1:75" ht="14.25" customHeight="1" thickBot="1" x14ac:dyDescent="0.2">
      <c r="A31" s="74"/>
      <c r="B31" s="109"/>
      <c r="C31" s="109"/>
      <c r="D31" s="111"/>
      <c r="E31" s="96"/>
      <c r="F31" s="94"/>
      <c r="G31" s="113"/>
      <c r="H31" s="155"/>
      <c r="I31" s="99"/>
      <c r="J31" s="98"/>
      <c r="K31" s="100"/>
      <c r="L31" s="102"/>
      <c r="M31" s="104"/>
      <c r="N31" s="105"/>
      <c r="O31" s="107"/>
      <c r="P31" s="72">
        <v>45289</v>
      </c>
      <c r="Q31" s="72">
        <v>45329</v>
      </c>
      <c r="R31" s="72">
        <v>45369</v>
      </c>
      <c r="S31" s="72">
        <v>45380</v>
      </c>
      <c r="T31" s="72">
        <v>45454</v>
      </c>
      <c r="U31" s="72">
        <v>45490</v>
      </c>
      <c r="V31" s="72">
        <v>45498</v>
      </c>
      <c r="W31" s="72">
        <v>45531</v>
      </c>
      <c r="X31" s="72">
        <v>45565</v>
      </c>
      <c r="Y31" s="72">
        <v>45596</v>
      </c>
      <c r="Z31" s="72">
        <v>45615</v>
      </c>
      <c r="AA31" s="72">
        <v>45623</v>
      </c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  <c r="AQ31" s="72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  <c r="BC31" s="72"/>
      <c r="BD31" s="72"/>
      <c r="BE31" s="72"/>
      <c r="BF31" s="72"/>
      <c r="BG31" s="72"/>
      <c r="BH31" s="72"/>
      <c r="BI31" s="72"/>
      <c r="BJ31" s="72"/>
      <c r="BK31" s="72"/>
      <c r="BL31" s="72"/>
      <c r="BM31" s="72"/>
      <c r="BN31" s="72"/>
      <c r="BO31" s="72"/>
      <c r="BP31" s="72"/>
      <c r="BQ31" s="72"/>
      <c r="BR31" s="72"/>
      <c r="BS31" s="72"/>
      <c r="BT31" s="72"/>
      <c r="BU31" s="72"/>
      <c r="BV31" s="72"/>
      <c r="BW31" s="72"/>
    </row>
    <row r="32" spans="1:75" ht="14.25" customHeight="1" x14ac:dyDescent="0.15">
      <c r="A32" s="74" t="s">
        <v>283</v>
      </c>
      <c r="B32" s="108" t="s">
        <v>288</v>
      </c>
      <c r="C32" s="108">
        <v>43845</v>
      </c>
      <c r="D32" s="110">
        <v>45672</v>
      </c>
      <c r="E32" s="95">
        <f ca="1">IF(DATEDIF(C32,M$2,"m")&lt;1,"",IF(C32=0,"",IF(EDATE(C32,12)&lt;IF($D32&gt;0,$D32-1,M$2),EDATE(C32,DATEDIF(C32,IF($D32&gt;0,$D32-1,M$2+1),"y")*12),EDATE(C32,DATEDIF(C32,IF($D32&gt;0,$D32-1,M$2+1),"m")))))</f>
        <v>45306</v>
      </c>
      <c r="F32" s="93">
        <f ca="1">IF(E32="",0,IF(EDATE(C32,12)&lt;=E32,15+IF((YEAR(E32)-YEAR($C32))&gt;20,10,INT((YEAR(E32)-YEAR($C32)-1)/2)),0))</f>
        <v>16</v>
      </c>
      <c r="G32" s="112">
        <f ca="1">IF(E32="",0,IF(E32&gt;=EDATE(C32,12),IF(E32&lt;EDATE(C32,24),IF(C32&lt;SET!$J$20,0,MIN(DATEDIF(C32,E32,"m"),11)),0),IF(D32&gt;C32,IF(E32&lt;=EDATE(C32,12),MIN(DATEDIF(C32,D32+1,"m"),11),0),MIN(DATEDIF(C32,E32,"m"),11))))</f>
        <v>0</v>
      </c>
      <c r="H32" s="114">
        <v>-6.5</v>
      </c>
      <c r="I32" s="99">
        <f>COUNTIF(P32:BW32,SET!$C$15)*SET!$C$16+COUNTIF(P32:BW32,SET!$D$15)*SET!$D$16+COUNTIF(P32:BW32,SET!E$15)*SET!$E$16+COUNTIF(P32:BW32,SET!$F$15)*SET!$F$16+COUNTIF(P32:BW32,SET!$G$15)*SET!$G$16+COUNTIF(P32:BW32,SET!$H$15)*SET!$H$16+COUNTIF(P32:BW32,SET!$I$15)*SET!$I$16+COUNTIF(P32:BW32,)*SET!$K$16+COUNTIF(P32:BW32,SET!$M$15)*SET!$M$16</f>
        <v>4</v>
      </c>
      <c r="J32" s="97">
        <f ca="1">F32+G32+H32-I32</f>
        <v>5.5</v>
      </c>
      <c r="K32" s="100">
        <f ca="1">IF(E32="","",IF(AND(D32&gt;C32,EDATE(IF(EDATE(C32,12)&lt;D32,C32,E32),12)&gt;D32),"퇴직정산",IF((E32-C32)&gt;=365,EDATE(E32,12),EDATE(C32,24))))</f>
        <v>45672</v>
      </c>
      <c r="L32" s="101">
        <f ca="1">IF(K32="퇴직정산",J32,IF((M$2-C32)&lt;365,"미확정",IF(M32="유예","유예",J32-M32)))</f>
        <v>5.5</v>
      </c>
      <c r="M32" s="103">
        <f ca="1">IF(C32=0,0,IF(K32="퇴직정산",0,IF(J32&lt;=0,0,IF(EDATE(C32,3)&gt;M$2,"유예",IF(SET!$J$3="없음",0,IF(SET!$J$3="전부",IF(E32&gt;=DATE(YEAR(SET!$I$11),MONTH(SET!$J$11),DAY(SET!$L$11)),MAX(0,F32-IF(I32&lt;(G32+H32),0,(I32-(G32+H32)))),0),IF(E32&gt;=DATE(YEAR(SET!$I$11),MONTH(SET!$J$11),DAY(SET!$L$11)),MAX(0,MIN(F32,SET!$L$3)-IF(I32&lt;(G32+H32),0,(I32-(G32+H32)))),0)))))))</f>
        <v>0</v>
      </c>
      <c r="N32" s="105" t="str">
        <f>IF(D32=0,IF(M32&gt;0,IF((E32-C32)&gt;=365,EDATE(E32,6),EDATE(K32,-6)),""),"")</f>
        <v/>
      </c>
      <c r="O32" s="106" t="str">
        <f>IF(D32=0,IF(M32&gt;0,IF((E32-C32)&gt;=365,EDATE(E32,10),EDATE(K32,-2)),""),"")</f>
        <v/>
      </c>
      <c r="P32" s="23" t="s">
        <v>24</v>
      </c>
      <c r="Q32" s="23" t="s">
        <v>24</v>
      </c>
      <c r="R32" s="23" t="s">
        <v>24</v>
      </c>
      <c r="S32" s="23" t="s">
        <v>24</v>
      </c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</row>
    <row r="33" spans="1:75" ht="14.25" customHeight="1" thickBot="1" x14ac:dyDescent="0.2">
      <c r="A33" s="74"/>
      <c r="B33" s="109"/>
      <c r="C33" s="109"/>
      <c r="D33" s="111"/>
      <c r="E33" s="96"/>
      <c r="F33" s="94"/>
      <c r="G33" s="113"/>
      <c r="H33" s="115"/>
      <c r="I33" s="99"/>
      <c r="J33" s="98"/>
      <c r="K33" s="100"/>
      <c r="L33" s="102"/>
      <c r="M33" s="104"/>
      <c r="N33" s="105"/>
      <c r="O33" s="107"/>
      <c r="P33" s="72">
        <v>45404</v>
      </c>
      <c r="Q33" s="72">
        <v>45503</v>
      </c>
      <c r="R33" s="72">
        <v>45504</v>
      </c>
      <c r="S33" s="72">
        <v>45645</v>
      </c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  <c r="BM33" s="72"/>
      <c r="BN33" s="72"/>
      <c r="BO33" s="72"/>
      <c r="BP33" s="72"/>
      <c r="BQ33" s="72"/>
      <c r="BR33" s="72"/>
      <c r="BS33" s="72"/>
      <c r="BT33" s="72"/>
      <c r="BU33" s="72"/>
      <c r="BV33" s="72"/>
      <c r="BW33" s="72"/>
    </row>
    <row r="34" spans="1:75" ht="14.25" customHeight="1" x14ac:dyDescent="0.15">
      <c r="A34" s="74" t="s">
        <v>283</v>
      </c>
      <c r="B34" s="108" t="s">
        <v>161</v>
      </c>
      <c r="C34" s="108">
        <v>43845</v>
      </c>
      <c r="D34" s="110">
        <v>45672</v>
      </c>
      <c r="E34" s="95">
        <f ca="1">IF(DATEDIF(C34,M$2,"m")&lt;1,"",IF(C34=0,"",IF(EDATE(C34,12)&lt;IF($D34&gt;0,$D34-1,M$2),EDATE(C34,DATEDIF(C34,IF($D34&gt;0,$D34-1,M$2+1),"y")*12),EDATE(C34,DATEDIF(C34,IF($D34&gt;0,$D34-1,M$2+1),"m")))))</f>
        <v>45306</v>
      </c>
      <c r="F34" s="93">
        <f ca="1">IF(E34="",0,IF(EDATE(C34,12)&lt;=E34,15+IF((YEAR(E34)-YEAR($C34))&gt;20,10,INT((YEAR(E34)-YEAR($C34)-1)/2)),0))</f>
        <v>16</v>
      </c>
      <c r="G34" s="112">
        <f ca="1">IF(E34="",0,IF(E34&gt;=EDATE(C34,12),IF(E34&lt;EDATE(C34,24),IF(C34&lt;SET!$J$20,0,MIN(DATEDIF(C34,E34,"m"),11)),0),IF(D34&gt;C34,IF(E34&lt;=EDATE(C34,12),MIN(DATEDIF(C34,D34+1,"m"),11),0),MIN(DATEDIF(C34,E34,"m"),11))))</f>
        <v>0</v>
      </c>
      <c r="H34" s="114">
        <v>-5.5</v>
      </c>
      <c r="I34" s="99">
        <f>COUNTIF(P34:BW34,SET!$C$15)*SET!$C$16+COUNTIF(P34:BW34,SET!$D$15)*SET!$D$16+COUNTIF(P34:BW34,SET!E$15)*SET!$E$16+COUNTIF(P34:BW34,SET!$F$15)*SET!$F$16+COUNTIF(P34:BW34,SET!$G$15)*SET!$G$16+COUNTIF(P34:BW34,SET!$H$15)*SET!$H$16+COUNTIF(P34:BW34,SET!$I$15)*SET!$I$16+COUNTIF(P34:BW34,)*SET!$K$16+COUNTIF(P34:BW34,SET!$M$15)*SET!$M$16</f>
        <v>10</v>
      </c>
      <c r="J34" s="97">
        <f ca="1">F34+G34+H34-I34</f>
        <v>0.5</v>
      </c>
      <c r="K34" s="100">
        <f ca="1">IF(E34="","",IF(AND(D34&gt;C34,EDATE(IF(EDATE(C34,12)&lt;D34,C34,E34),12)&gt;D34),"퇴직정산",IF((E34-C34)&gt;=365,EDATE(E34,12),EDATE(C34,24))))</f>
        <v>45672</v>
      </c>
      <c r="L34" s="101">
        <f ca="1">IF(K34="퇴직정산",J34,IF((M$2-C34)&lt;365,"미확정",IF(M34="유예","유예",J34-M34)))</f>
        <v>0.5</v>
      </c>
      <c r="M34" s="103">
        <f ca="1">IF(C34=0,0,IF(K34="퇴직정산",0,IF(J34&lt;=0,0,IF(EDATE(C34,3)&gt;M$2,"유예",IF(SET!$J$3="없음",0,IF(SET!$J$3="전부",IF(E34&gt;=DATE(YEAR(SET!$I$11),MONTH(SET!$J$11),DAY(SET!$L$11)),MAX(0,F34-IF(I34&lt;(G34+H34),0,(I34-(G34+H34)))),0),IF(E34&gt;=DATE(YEAR(SET!$I$11),MONTH(SET!$J$11),DAY(SET!$L$11)),MAX(0,MIN(F34,SET!$L$3)-IF(I34&lt;(G34+H34),0,(I34-(G34+H34)))),0)))))))</f>
        <v>0</v>
      </c>
      <c r="N34" s="105" t="str">
        <f>IF(D34=0,IF(M34&gt;0,IF((E34-C34)&gt;=365,EDATE(E34,6),EDATE(K34,-6)),""),"")</f>
        <v/>
      </c>
      <c r="O34" s="106" t="str">
        <f>IF(D34=0,IF(M34&gt;0,IF((E34-C34)&gt;=365,EDATE(E34,10),EDATE(K34,-2)),""),"")</f>
        <v/>
      </c>
      <c r="P34" s="23" t="s">
        <v>24</v>
      </c>
      <c r="Q34" s="23" t="s">
        <v>24</v>
      </c>
      <c r="R34" s="23" t="s">
        <v>24</v>
      </c>
      <c r="S34" s="23" t="s">
        <v>24</v>
      </c>
      <c r="T34" s="23" t="s">
        <v>24</v>
      </c>
      <c r="U34" s="23" t="s">
        <v>24</v>
      </c>
      <c r="V34" s="23" t="s">
        <v>24</v>
      </c>
      <c r="W34" s="23" t="s">
        <v>24</v>
      </c>
      <c r="X34" s="23" t="s">
        <v>24</v>
      </c>
      <c r="Y34" s="23" t="s">
        <v>24</v>
      </c>
      <c r="Z34" s="23" t="s">
        <v>51</v>
      </c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</row>
    <row r="35" spans="1:75" ht="14.25" customHeight="1" thickBot="1" x14ac:dyDescent="0.2">
      <c r="A35" s="74"/>
      <c r="B35" s="109"/>
      <c r="C35" s="109"/>
      <c r="D35" s="111"/>
      <c r="E35" s="96"/>
      <c r="F35" s="94"/>
      <c r="G35" s="113"/>
      <c r="H35" s="115"/>
      <c r="I35" s="99"/>
      <c r="J35" s="98"/>
      <c r="K35" s="100"/>
      <c r="L35" s="102"/>
      <c r="M35" s="104"/>
      <c r="N35" s="105"/>
      <c r="O35" s="107"/>
      <c r="P35" s="72">
        <v>45316</v>
      </c>
      <c r="Q35" s="72">
        <v>45327</v>
      </c>
      <c r="R35" s="72">
        <v>45412</v>
      </c>
      <c r="S35" s="72">
        <v>45475</v>
      </c>
      <c r="T35" s="72">
        <v>45491</v>
      </c>
      <c r="U35" s="72">
        <v>45541</v>
      </c>
      <c r="V35" s="72">
        <v>45562</v>
      </c>
      <c r="W35" s="72">
        <v>45582</v>
      </c>
      <c r="X35" s="72">
        <v>45616</v>
      </c>
      <c r="Y35" s="72">
        <v>45625</v>
      </c>
      <c r="Z35" s="72" t="s">
        <v>206</v>
      </c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  <c r="AQ35" s="72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2"/>
      <c r="BC35" s="72"/>
      <c r="BD35" s="72"/>
      <c r="BE35" s="72"/>
      <c r="BF35" s="72"/>
      <c r="BG35" s="72"/>
      <c r="BH35" s="72"/>
      <c r="BI35" s="72"/>
      <c r="BJ35" s="72"/>
      <c r="BK35" s="72"/>
      <c r="BL35" s="72"/>
      <c r="BM35" s="72"/>
      <c r="BN35" s="72"/>
      <c r="BO35" s="72"/>
      <c r="BP35" s="72"/>
      <c r="BQ35" s="72"/>
      <c r="BR35" s="72"/>
      <c r="BS35" s="72"/>
      <c r="BT35" s="72"/>
      <c r="BU35" s="72"/>
      <c r="BV35" s="72"/>
      <c r="BW35" s="72"/>
    </row>
    <row r="36" spans="1:75" ht="14.25" customHeight="1" x14ac:dyDescent="0.15">
      <c r="A36" s="74" t="s">
        <v>78</v>
      </c>
      <c r="B36" s="108" t="s">
        <v>346</v>
      </c>
      <c r="C36" s="118">
        <v>44942</v>
      </c>
      <c r="D36" s="110">
        <v>45673</v>
      </c>
      <c r="E36" s="95">
        <f ca="1">IF(DATEDIF(C36,M$2,"m")&lt;1,"",IF(C36=0,"",IF(EDATE(C36,12)&lt;IF($D36&gt;0,$D36-1,M$2),EDATE(C36,DATEDIF(C36,IF($D36&gt;0,$D36-1,M$2+1),"y")*12),EDATE(C36,DATEDIF(C36,IF($D36&gt;0,$D36-1,M$2+1),"m")))))</f>
        <v>45307</v>
      </c>
      <c r="F36" s="93">
        <f ca="1">IF(E36="",0,IF(EDATE(C36,12)&lt;=E36,15+IF((YEAR(E36)-YEAR($C36))&gt;20,10,INT((YEAR(E36)-YEAR($C36)-1)/2)),0))</f>
        <v>15</v>
      </c>
      <c r="G36" s="112">
        <f ca="1">IF(E36="",0,IF(E36&gt;=EDATE(C36,12),IF(E36&lt;EDATE(C36,24),IF(C36&lt;SET!$J$20,0,MIN(DATEDIF(C36,E36,"m"),11)),0),IF(D36&gt;C36,IF(E36&lt;=EDATE(C36,12),MIN(DATEDIF(C36,D36+1,"m"),11),0),MIN(DATEDIF(C36,E36,"m"),11))))</f>
        <v>11</v>
      </c>
      <c r="H36" s="114"/>
      <c r="I36" s="99">
        <f>COUNTIF(P36:BW36,SET!$C$15)*SET!$C$16+COUNTIF(P36:BW36,SET!$D$15)*SET!$D$16+COUNTIF(P36:BW36,SET!E$15)*SET!$E$16+COUNTIF(P36:BW36,SET!$F$15)*SET!$F$16+COUNTIF(P36:BW36,SET!$G$15)*SET!$G$16+COUNTIF(P36:BW36,SET!$H$15)*SET!$H$16+COUNTIF(P36:BW36,SET!$I$15)*SET!$I$16+COUNTIF(P36:BW36,)*SET!$K$16+COUNTIF(P36:BW36,SET!$M$15)*SET!$M$16</f>
        <v>17</v>
      </c>
      <c r="J36" s="97">
        <f ca="1">F36+G36+H36-I36</f>
        <v>9</v>
      </c>
      <c r="K36" s="100">
        <f ca="1">IF(E36="","",IF(AND(D36&gt;C36,EDATE(IF(EDATE(C36,12)&lt;D36,C36,E36),12)&gt;D36),"퇴직정산",IF((E36-C36)&gt;=365,EDATE(E36,12),EDATE(C36,24))))</f>
        <v>45673</v>
      </c>
      <c r="L36" s="101">
        <f ca="1">IF(K36="퇴직정산",J36,IF((M$2-C36)&lt;365,"미확정",IF(M36="유예","유예",J36-M36)))</f>
        <v>8</v>
      </c>
      <c r="M36" s="103">
        <f ca="1">IF(C36=0,0,IF(K36="퇴직정산",0,IF(J36&lt;=0,0,IF(EDATE(C36,3)&gt;M$2,"유예",IF(SET!$J$3="없음",0,IF(SET!$J$3="전부",IF(E36&gt;=DATE(YEAR(SET!$I$11),MONTH(SET!$J$11),DAY(SET!$L$11)),MAX(0,F36-IF(I36&lt;(G36+H36),0,(I36-(G36+H36)))),0),IF(E36&gt;=DATE(YEAR(SET!$I$11),MONTH(SET!$J$11),DAY(SET!$L$11)),MAX(0,MIN(F36,SET!$L$3)-IF(I36&lt;(G36+H36),0,(I36-(G36+H36)))),0)))))))</f>
        <v>1</v>
      </c>
      <c r="N36" s="105" t="str">
        <f>IF(D36=0,IF(M36&gt;0,IF((E36-C36)&gt;=365,EDATE(E36,6),EDATE(K36,-6)),""),"")</f>
        <v/>
      </c>
      <c r="O36" s="106" t="str">
        <f>IF(D36=0,IF(M36&gt;0,IF((E36-C36)&gt;=365,EDATE(E36,10),EDATE(K36,-2)),""),"")</f>
        <v/>
      </c>
      <c r="P36" s="23" t="s">
        <v>24</v>
      </c>
      <c r="Q36" s="23" t="s">
        <v>24</v>
      </c>
      <c r="R36" s="23" t="s">
        <v>24</v>
      </c>
      <c r="S36" s="23" t="s">
        <v>24</v>
      </c>
      <c r="T36" s="23" t="s">
        <v>24</v>
      </c>
      <c r="U36" s="23" t="s">
        <v>24</v>
      </c>
      <c r="V36" s="23" t="s">
        <v>24</v>
      </c>
      <c r="W36" s="23" t="s">
        <v>24</v>
      </c>
      <c r="X36" s="23" t="s">
        <v>24</v>
      </c>
      <c r="Y36" s="23" t="s">
        <v>24</v>
      </c>
      <c r="Z36" s="23" t="s">
        <v>24</v>
      </c>
      <c r="AA36" s="23" t="s">
        <v>24</v>
      </c>
      <c r="AB36" s="23" t="s">
        <v>24</v>
      </c>
      <c r="AC36" s="23" t="s">
        <v>24</v>
      </c>
      <c r="AD36" s="23" t="s">
        <v>24</v>
      </c>
      <c r="AE36" s="23" t="s">
        <v>24</v>
      </c>
      <c r="AF36" s="23" t="s">
        <v>24</v>
      </c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</row>
    <row r="37" spans="1:75" ht="14.25" customHeight="1" thickBot="1" x14ac:dyDescent="0.2">
      <c r="A37" s="74"/>
      <c r="B37" s="109"/>
      <c r="C37" s="119"/>
      <c r="D37" s="111"/>
      <c r="E37" s="96"/>
      <c r="F37" s="94"/>
      <c r="G37" s="113"/>
      <c r="H37" s="115"/>
      <c r="I37" s="99"/>
      <c r="J37" s="98"/>
      <c r="K37" s="100"/>
      <c r="L37" s="102"/>
      <c r="M37" s="104"/>
      <c r="N37" s="105"/>
      <c r="O37" s="107"/>
      <c r="P37" s="72">
        <v>45096</v>
      </c>
      <c r="Q37" s="72">
        <v>45109</v>
      </c>
      <c r="R37" s="72">
        <v>45150</v>
      </c>
      <c r="S37" s="72">
        <v>45153</v>
      </c>
      <c r="T37" s="72">
        <v>45241</v>
      </c>
      <c r="U37" s="72">
        <v>45242</v>
      </c>
      <c r="V37" s="72">
        <v>45311</v>
      </c>
      <c r="W37" s="72">
        <v>45312</v>
      </c>
      <c r="X37" s="72">
        <v>45333</v>
      </c>
      <c r="Y37" s="72">
        <v>45374</v>
      </c>
      <c r="Z37" s="72">
        <v>45402</v>
      </c>
      <c r="AA37" s="72">
        <v>45403</v>
      </c>
      <c r="AB37" s="72">
        <v>45458</v>
      </c>
      <c r="AC37" s="72">
        <v>45488</v>
      </c>
      <c r="AD37" s="72">
        <v>45492</v>
      </c>
      <c r="AE37" s="72">
        <v>45514</v>
      </c>
      <c r="AF37" s="72">
        <v>45623</v>
      </c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2"/>
      <c r="BB37" s="72"/>
      <c r="BC37" s="72"/>
      <c r="BD37" s="72"/>
      <c r="BE37" s="72"/>
      <c r="BF37" s="72"/>
      <c r="BG37" s="72"/>
      <c r="BH37" s="72"/>
      <c r="BI37" s="72"/>
      <c r="BJ37" s="72"/>
      <c r="BK37" s="72"/>
      <c r="BL37" s="72"/>
      <c r="BM37" s="72"/>
      <c r="BN37" s="72"/>
      <c r="BO37" s="72"/>
      <c r="BP37" s="72"/>
      <c r="BQ37" s="72"/>
      <c r="BR37" s="72"/>
      <c r="BS37" s="72"/>
      <c r="BT37" s="72"/>
      <c r="BU37" s="72"/>
      <c r="BV37" s="72"/>
      <c r="BW37" s="72"/>
    </row>
    <row r="38" spans="1:75" ht="14.25" customHeight="1" x14ac:dyDescent="0.15">
      <c r="A38" s="74" t="s">
        <v>378</v>
      </c>
      <c r="B38" s="108" t="s">
        <v>107</v>
      </c>
      <c r="C38" s="108">
        <v>44578</v>
      </c>
      <c r="D38" s="110">
        <v>45674</v>
      </c>
      <c r="E38" s="95">
        <f ca="1">IF(DATEDIF(C38,M$2,"m")&lt;1,"",IF(C38=0,"",IF(EDATE(C38,12)&lt;IF($D38&gt;0,$D38-1,M$2),EDATE(C38,DATEDIF(C38,IF($D38&gt;0,$D38-1,M$2+1),"y")*12),EDATE(C38,DATEDIF(C38,IF($D38&gt;0,$D38-1,M$2+1),"m")))))</f>
        <v>45308</v>
      </c>
      <c r="F38" s="93">
        <f ca="1">IF(E38="",0,IF(EDATE(C38,12)&lt;=E38,15+IF((YEAR(E38)-YEAR($C38))&gt;20,10,INT((YEAR(E38)-YEAR($C38)-1)/2)),0))</f>
        <v>15</v>
      </c>
      <c r="G38" s="112">
        <f ca="1">IF(E38="",0,IF(E38&gt;=EDATE(C38,12),IF(E38&lt;EDATE(C38,24),IF(C38&lt;SET!$J$20,0,MIN(DATEDIF(C38,E38,"m"),11)),0),IF(D38&gt;C38,IF(E38&lt;=EDATE(C38,12),MIN(DATEDIF(C38,D38+1,"m"),11),0),MIN(DATEDIF(C38,E38,"m"),11))))</f>
        <v>0</v>
      </c>
      <c r="H38" s="114">
        <v>4</v>
      </c>
      <c r="I38" s="99">
        <f>COUNTIF(P38:BW38,SET!$C$15)*SET!$C$16+COUNTIF(P38:BW38,SET!$D$15)*SET!$D$16+COUNTIF(P38:BW38,SET!E$15)*SET!$E$16+COUNTIF(P38:BW38,SET!$F$15)*SET!$F$16+COUNTIF(P38:BW38,SET!$G$15)*SET!$G$16+COUNTIF(P38:BW38,SET!$H$15)*SET!$H$16+COUNTIF(P38:BW38,SET!$I$15)*SET!$I$16+COUNTIF(P38:BW38,)*SET!$K$16+COUNTIF(P38:BW38,SET!$M$15)*SET!$M$16</f>
        <v>19</v>
      </c>
      <c r="J38" s="97">
        <f ca="1">F38+G38+H38-I38</f>
        <v>0</v>
      </c>
      <c r="K38" s="100">
        <f ca="1">IF(E38="","",IF(AND(D38&gt;C38,EDATE(IF(EDATE(C38,12)&lt;D38,C38,E38),12)&gt;D38),"퇴직정산",IF((E38-C38)&gt;=365,EDATE(E38,12),EDATE(C38,24))))</f>
        <v>45674</v>
      </c>
      <c r="L38" s="101">
        <f ca="1">IF(K38="퇴직정산",J38,IF((M$2-C38)&lt;365,"미확정",IF(M38="유예","유예",J38-M38)))</f>
        <v>0</v>
      </c>
      <c r="M38" s="103">
        <f ca="1">IF(C38=0,0,IF(K38="퇴직정산",0,IF(J38&lt;=0,0,IF(EDATE(C38,3)&gt;M$2,"유예",IF(SET!$J$3="없음",0,IF(SET!$J$3="전부",IF(E38&gt;=DATE(YEAR(SET!$I$11),MONTH(SET!$J$11),DAY(SET!$L$11)),MAX(0,F38-IF(I38&lt;(G38+H38),0,(I38-(G38+H38)))),0),IF(E38&gt;=DATE(YEAR(SET!$I$11),MONTH(SET!$J$11),DAY(SET!$L$11)),MAX(0,MIN(F38,SET!$L$3)-IF(I38&lt;(G38+H38),0,(I38-(G38+H38)))),0)))))))</f>
        <v>0</v>
      </c>
      <c r="N38" s="105" t="str">
        <f>IF(D38=0,IF(M38&gt;0,IF((E38-C38)&gt;=365,EDATE(E38,6),EDATE(K38,-6)),""),"")</f>
        <v/>
      </c>
      <c r="O38" s="106" t="str">
        <f>IF(D38=0,IF(M38&gt;0,IF((E38-C38)&gt;=365,EDATE(E38,10),EDATE(K38,-2)),""),"")</f>
        <v/>
      </c>
      <c r="P38" s="23" t="s">
        <v>25</v>
      </c>
      <c r="Q38" s="23" t="s">
        <v>24</v>
      </c>
      <c r="R38" s="23" t="s">
        <v>24</v>
      </c>
      <c r="S38" s="23" t="s">
        <v>25</v>
      </c>
      <c r="T38" s="23" t="s">
        <v>25</v>
      </c>
      <c r="U38" s="23" t="s">
        <v>25</v>
      </c>
      <c r="V38" s="23" t="s">
        <v>25</v>
      </c>
      <c r="W38" s="23" t="s">
        <v>37</v>
      </c>
      <c r="X38" s="23" t="s">
        <v>24</v>
      </c>
      <c r="Y38" s="23" t="s">
        <v>25</v>
      </c>
      <c r="Z38" s="23" t="s">
        <v>24</v>
      </c>
      <c r="AA38" s="23" t="s">
        <v>25</v>
      </c>
      <c r="AB38" s="23" t="s">
        <v>24</v>
      </c>
      <c r="AC38" s="23" t="s">
        <v>25</v>
      </c>
      <c r="AD38" s="23" t="s">
        <v>24</v>
      </c>
      <c r="AE38" s="23" t="s">
        <v>25</v>
      </c>
      <c r="AF38" s="23" t="s">
        <v>25</v>
      </c>
      <c r="AG38" s="23" t="s">
        <v>25</v>
      </c>
      <c r="AH38" s="23" t="s">
        <v>25</v>
      </c>
      <c r="AI38" s="23" t="s">
        <v>37</v>
      </c>
      <c r="AJ38" s="23" t="s">
        <v>24</v>
      </c>
      <c r="AK38" s="23" t="s">
        <v>24</v>
      </c>
      <c r="AL38" s="23" t="s">
        <v>24</v>
      </c>
      <c r="AM38" s="23" t="s">
        <v>25</v>
      </c>
      <c r="AN38" s="23" t="s">
        <v>24</v>
      </c>
      <c r="AO38" s="23" t="s">
        <v>25</v>
      </c>
      <c r="AP38" s="23" t="s">
        <v>25</v>
      </c>
      <c r="AQ38" s="23" t="s">
        <v>25</v>
      </c>
      <c r="AR38" s="23" t="s">
        <v>25</v>
      </c>
      <c r="AS38" s="23" t="s">
        <v>25</v>
      </c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</row>
    <row r="39" spans="1:75" ht="14.25" customHeight="1" thickBot="1" x14ac:dyDescent="0.2">
      <c r="A39" s="74"/>
      <c r="B39" s="109"/>
      <c r="C39" s="109"/>
      <c r="D39" s="111"/>
      <c r="E39" s="96"/>
      <c r="F39" s="94"/>
      <c r="G39" s="113"/>
      <c r="H39" s="115"/>
      <c r="I39" s="99"/>
      <c r="J39" s="98"/>
      <c r="K39" s="100"/>
      <c r="L39" s="102"/>
      <c r="M39" s="104"/>
      <c r="N39" s="105"/>
      <c r="O39" s="107"/>
      <c r="P39" s="72">
        <v>45300</v>
      </c>
      <c r="Q39" s="72">
        <v>45310</v>
      </c>
      <c r="R39" s="72">
        <v>45317</v>
      </c>
      <c r="S39" s="72">
        <v>45327</v>
      </c>
      <c r="T39" s="72">
        <v>45330</v>
      </c>
      <c r="U39" s="72">
        <v>45348</v>
      </c>
      <c r="V39" s="72">
        <v>45356</v>
      </c>
      <c r="W39" s="72">
        <v>45364</v>
      </c>
      <c r="X39" s="72">
        <v>45371</v>
      </c>
      <c r="Y39" s="72">
        <v>45408</v>
      </c>
      <c r="Z39" s="72">
        <v>45428</v>
      </c>
      <c r="AA39" s="72">
        <v>45462</v>
      </c>
      <c r="AB39" s="72">
        <v>45463</v>
      </c>
      <c r="AC39" s="72">
        <v>45491</v>
      </c>
      <c r="AD39" s="72">
        <v>45499</v>
      </c>
      <c r="AE39" s="72">
        <v>45504</v>
      </c>
      <c r="AF39" s="72">
        <v>45511</v>
      </c>
      <c r="AG39" s="72">
        <v>45516</v>
      </c>
      <c r="AH39" s="72">
        <v>45546</v>
      </c>
      <c r="AI39" s="72">
        <v>45558</v>
      </c>
      <c r="AJ39" s="72">
        <v>45561</v>
      </c>
      <c r="AK39" s="72">
        <v>45581</v>
      </c>
      <c r="AL39" s="72">
        <v>45582</v>
      </c>
      <c r="AM39" s="72">
        <v>45583</v>
      </c>
      <c r="AN39" s="72">
        <v>45604</v>
      </c>
      <c r="AO39" s="72">
        <v>45614</v>
      </c>
      <c r="AP39" s="72">
        <v>45625</v>
      </c>
      <c r="AQ39" s="72">
        <v>45628</v>
      </c>
      <c r="AR39" s="72">
        <v>45637</v>
      </c>
      <c r="AS39" s="72">
        <v>45649</v>
      </c>
      <c r="AT39" s="72"/>
      <c r="AU39" s="72"/>
      <c r="AV39" s="72"/>
      <c r="AW39" s="72"/>
      <c r="AX39" s="72"/>
      <c r="AY39" s="72"/>
      <c r="AZ39" s="72"/>
      <c r="BA39" s="72"/>
      <c r="BB39" s="72"/>
      <c r="BC39" s="72"/>
      <c r="BD39" s="72"/>
      <c r="BE39" s="72"/>
      <c r="BF39" s="72"/>
      <c r="BG39" s="72"/>
      <c r="BH39" s="72"/>
      <c r="BI39" s="72"/>
      <c r="BJ39" s="72"/>
      <c r="BK39" s="72"/>
      <c r="BL39" s="72"/>
      <c r="BM39" s="72"/>
      <c r="BN39" s="72"/>
      <c r="BO39" s="72"/>
      <c r="BP39" s="72"/>
      <c r="BQ39" s="72"/>
      <c r="BR39" s="72"/>
      <c r="BS39" s="72"/>
      <c r="BT39" s="72"/>
      <c r="BU39" s="72"/>
      <c r="BV39" s="72"/>
      <c r="BW39" s="72"/>
    </row>
    <row r="40" spans="1:75" ht="14.25" customHeight="1" x14ac:dyDescent="0.15">
      <c r="A40" s="74" t="s">
        <v>41</v>
      </c>
      <c r="B40" s="108" t="s">
        <v>76</v>
      </c>
      <c r="C40" s="108">
        <v>43857</v>
      </c>
      <c r="D40" s="110">
        <v>45684</v>
      </c>
      <c r="E40" s="95">
        <f ca="1">IF(DATEDIF(C40,M$2,"m")&lt;1,"",IF(C40=0,"",IF(EDATE(C40,12)&lt;IF($D40&gt;0,$D40-1,M$2),EDATE(C40,DATEDIF(C40,IF($D40&gt;0,$D40-1,M$2+1),"y")*12),EDATE(C40,DATEDIF(C40,IF($D40&gt;0,$D40-1,M$2+1),"m")))))</f>
        <v>45318</v>
      </c>
      <c r="F40" s="93">
        <f ca="1">IF(E40="",0,IF(EDATE(C40,12)&lt;=E40,15+IF((YEAR(E40)-YEAR($C40))&gt;20,10,INT((YEAR(E40)-YEAR($C40)-1)/2)),0))</f>
        <v>16</v>
      </c>
      <c r="G40" s="112">
        <f ca="1">IF(E40="",0,IF(E40&gt;=EDATE(C40,12),IF(E40&lt;EDATE(C40,24),IF(C40&lt;SET!$J$20,0,MIN(DATEDIF(C40,E40,"m"),11)),0),IF(D40&gt;C40,IF(E40&lt;=EDATE(C40,12),MIN(DATEDIF(C40,D40+1,"m"),11),0),MIN(DATEDIF(C40,E40,"m"),11))))</f>
        <v>0</v>
      </c>
      <c r="H40" s="114">
        <v>-2.5</v>
      </c>
      <c r="I40" s="99">
        <f>COUNTIF(P40:BW40,SET!$C$15)*SET!$C$16+COUNTIF(P40:BW40,SET!$D$15)*SET!$D$16+COUNTIF(P40:BW40,SET!E$15)*SET!$E$16+COUNTIF(P40:BW40,SET!$F$15)*SET!$F$16+COUNTIF(P40:BW40,SET!$G$15)*SET!$G$16+COUNTIF(P40:BW40,SET!$H$15)*SET!$H$16+COUNTIF(P40:BW40,SET!$I$15)*SET!$I$16+COUNTIF(P40:BW40,)*SET!$K$16+COUNTIF(P40:BW40,SET!$M$15)*SET!$M$16</f>
        <v>14.5</v>
      </c>
      <c r="J40" s="97">
        <f ca="1">F40+G40+H40-I40</f>
        <v>-1</v>
      </c>
      <c r="K40" s="100">
        <f ca="1">IF(E40="","",IF(AND(D40&gt;C40,EDATE(IF(EDATE(C40,12)&lt;D40,C40,E40),12)&gt;D40),"퇴직정산",IF((E40-C40)&gt;=365,EDATE(E40,12),EDATE(C40,24))))</f>
        <v>45684</v>
      </c>
      <c r="L40" s="101">
        <f ca="1">IF(K40="퇴직정산",J40,IF((M$2-C40)&lt;365,"미확정",IF(M40="유예","유예",J40-M40)))</f>
        <v>-1</v>
      </c>
      <c r="M40" s="103">
        <f ca="1">IF(C40=0,0,IF(K40="퇴직정산",0,IF(J40&lt;=0,0,IF(EDATE(C40,3)&gt;M$2,"유예",IF(SET!$J$3="없음",0,IF(SET!$J$3="전부",IF(E40&gt;=DATE(YEAR(SET!$I$11),MONTH(SET!$J$11),DAY(SET!$L$11)),MAX(0,F40-IF(I40&lt;(G40+H40),0,(I40-(G40+H40)))),0),IF(E40&gt;=DATE(YEAR(SET!$I$11),MONTH(SET!$J$11),DAY(SET!$L$11)),MAX(0,MIN(F40,SET!$L$3)-IF(I40&lt;(G40+H40),0,(I40-(G40+H40)))),0)))))))</f>
        <v>0</v>
      </c>
      <c r="N40" s="105" t="str">
        <f>IF(D40=0,IF(M40&gt;0,IF((E40-C40)&gt;=365,EDATE(E40,6),EDATE(K40,-6)),""),"")</f>
        <v/>
      </c>
      <c r="O40" s="106" t="str">
        <f>IF(D40=0,IF(M40&gt;0,IF((E40-C40)&gt;=365,EDATE(E40,10),EDATE(K40,-2)),""),"")</f>
        <v/>
      </c>
      <c r="P40" s="23" t="s">
        <v>24</v>
      </c>
      <c r="Q40" s="23" t="s">
        <v>25</v>
      </c>
      <c r="R40" s="23" t="s">
        <v>24</v>
      </c>
      <c r="S40" s="23" t="s">
        <v>24</v>
      </c>
      <c r="T40" s="23" t="s">
        <v>24</v>
      </c>
      <c r="U40" s="23" t="s">
        <v>24</v>
      </c>
      <c r="V40" s="23" t="s">
        <v>24</v>
      </c>
      <c r="W40" s="23" t="s">
        <v>25</v>
      </c>
      <c r="X40" s="23" t="s">
        <v>24</v>
      </c>
      <c r="Y40" s="23" t="s">
        <v>24</v>
      </c>
      <c r="Z40" s="23" t="s">
        <v>25</v>
      </c>
      <c r="AA40" s="23" t="s">
        <v>25</v>
      </c>
      <c r="AB40" s="23" t="s">
        <v>25</v>
      </c>
      <c r="AC40" s="23" t="s">
        <v>25</v>
      </c>
      <c r="AD40" s="23" t="s">
        <v>25</v>
      </c>
      <c r="AE40" s="23" t="s">
        <v>25</v>
      </c>
      <c r="AF40" s="23" t="s">
        <v>25</v>
      </c>
      <c r="AG40" s="23" t="s">
        <v>24</v>
      </c>
      <c r="AH40" s="23" t="s">
        <v>24</v>
      </c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</row>
    <row r="41" spans="1:75" ht="14.25" customHeight="1" thickBot="1" x14ac:dyDescent="0.2">
      <c r="A41" s="74"/>
      <c r="B41" s="109"/>
      <c r="C41" s="109"/>
      <c r="D41" s="111"/>
      <c r="E41" s="96"/>
      <c r="F41" s="94"/>
      <c r="G41" s="113"/>
      <c r="H41" s="115"/>
      <c r="I41" s="99"/>
      <c r="J41" s="98"/>
      <c r="K41" s="100"/>
      <c r="L41" s="102"/>
      <c r="M41" s="104"/>
      <c r="N41" s="105"/>
      <c r="O41" s="107"/>
      <c r="P41" s="72">
        <v>45348</v>
      </c>
      <c r="Q41" s="72">
        <v>45359</v>
      </c>
      <c r="R41" s="72">
        <v>45369</v>
      </c>
      <c r="S41" s="72">
        <v>45408</v>
      </c>
      <c r="T41" s="72">
        <v>45425</v>
      </c>
      <c r="U41" s="72">
        <v>45461</v>
      </c>
      <c r="V41" s="72">
        <v>45475</v>
      </c>
      <c r="W41" s="72">
        <v>45495</v>
      </c>
      <c r="X41" s="72">
        <v>45520</v>
      </c>
      <c r="Y41" s="72">
        <v>45523</v>
      </c>
      <c r="Z41" s="72">
        <v>45516</v>
      </c>
      <c r="AA41" s="72">
        <v>45531</v>
      </c>
      <c r="AB41" s="72">
        <v>45538</v>
      </c>
      <c r="AC41" s="72">
        <v>45582</v>
      </c>
      <c r="AD41" s="72">
        <v>45594</v>
      </c>
      <c r="AE41" s="72">
        <v>45611</v>
      </c>
      <c r="AF41" s="72">
        <v>45624</v>
      </c>
      <c r="AG41" s="72">
        <v>45625</v>
      </c>
      <c r="AH41" s="72">
        <v>45628</v>
      </c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  <c r="BC41" s="72"/>
      <c r="BD41" s="72"/>
      <c r="BE41" s="72"/>
      <c r="BF41" s="72"/>
      <c r="BG41" s="72"/>
      <c r="BH41" s="72"/>
      <c r="BI41" s="72"/>
      <c r="BJ41" s="72"/>
      <c r="BK41" s="72"/>
      <c r="BL41" s="72"/>
      <c r="BM41" s="72"/>
      <c r="BN41" s="72"/>
      <c r="BO41" s="72"/>
      <c r="BP41" s="72"/>
      <c r="BQ41" s="72"/>
      <c r="BR41" s="72"/>
      <c r="BS41" s="72"/>
      <c r="BT41" s="72"/>
      <c r="BU41" s="72"/>
      <c r="BV41" s="72"/>
      <c r="BW41" s="72"/>
    </row>
    <row r="42" spans="1:75" ht="14.25" customHeight="1" x14ac:dyDescent="0.15">
      <c r="A42" s="77" t="s">
        <v>78</v>
      </c>
      <c r="B42" s="108" t="s">
        <v>368</v>
      </c>
      <c r="C42" s="108">
        <v>43493</v>
      </c>
      <c r="D42" s="110">
        <v>45685</v>
      </c>
      <c r="E42" s="95">
        <f ca="1">IF(DATEDIF(C42,M$2,"m")&lt;1,"",IF(C42=0,"",IF(EDATE(C42,12)&lt;IF($D42&gt;0,$D42-1,M$2),EDATE(C42,DATEDIF(C42,IF($D42&gt;0,$D42-1,M$2+1),"y")*12),EDATE(C42,DATEDIF(C42,IF($D42&gt;0,$D42-1,M$2+1),"m")))))</f>
        <v>45319</v>
      </c>
      <c r="F42" s="93">
        <f ca="1">IF(E42="",0,IF(EDATE(C42,12)&lt;=E42,15+IF((YEAR(E42)-YEAR($C42))&gt;20,10,INT((YEAR(E42)-YEAR($C42)-1)/2)),0))</f>
        <v>17</v>
      </c>
      <c r="G42" s="112">
        <f ca="1">IF(E42="",0,IF(E42&gt;=EDATE(C42,12),IF(E42&lt;EDATE(C42,24),IF(C42&lt;SET!$J$20,0,MIN(DATEDIF(C42,E42,"m"),11)),0),IF(D42&gt;C42,IF(E42&lt;=EDATE(C42,12),MIN(DATEDIF(C42,D42+1,"m"),11),0),MIN(DATEDIF(C42,E42,"m"),11))))</f>
        <v>0</v>
      </c>
      <c r="H42" s="114">
        <v>14</v>
      </c>
      <c r="I42" s="99">
        <f>COUNTIF(P42:BW42,SET!$C$15)*SET!$C$16+COUNTIF(P42:BW42,SET!$D$15)*SET!$D$16+COUNTIF(P42:BW42,SET!E$15)*SET!$E$16+COUNTIF(P42:BW42,SET!$F$15)*SET!$F$16+COUNTIF(P42:BW42,SET!$G$15)*SET!$G$16+COUNTIF(P42:BW42,SET!$H$15)*SET!$H$16+COUNTIF(P42:BW42,SET!$I$15)*SET!$I$16+COUNTIF(P42:BW42,)*SET!$K$16+COUNTIF(P42:BW42,SET!$M$15)*SET!$M$16</f>
        <v>14.5</v>
      </c>
      <c r="J42" s="97">
        <f ca="1">F42+G42+H42-I42</f>
        <v>16.5</v>
      </c>
      <c r="K42" s="100">
        <f ca="1">IF(E42="","",IF(AND(D42&gt;C42,EDATE(IF(EDATE(C42,12)&lt;D42,C42,E42),12)&gt;D42),"퇴직정산",IF((E42-C42)&gt;=365,EDATE(E42,12),EDATE(C42,24))))</f>
        <v>45685</v>
      </c>
      <c r="L42" s="101">
        <f ca="1">IF(K42="퇴직정산",J42,IF((M$2-C42)&lt;365,"미확정",IF(M42="유예","유예",J42-M42)))</f>
        <v>10</v>
      </c>
      <c r="M42" s="103">
        <f ca="1">IF(C42=0,0,IF(K42="퇴직정산",0,IF(J42&lt;=0,0,IF(EDATE(C42,3)&gt;M$2,"유예",IF(SET!$J$3="없음",0,IF(SET!$J$3="전부",IF(E42&gt;=DATE(YEAR(SET!$I$11),MONTH(SET!$J$11),DAY(SET!$L$11)),MAX(0,F42-IF(I42&lt;(G42+H42),0,(I42-(G42+H42)))),0),IF(E42&gt;=DATE(YEAR(SET!$I$11),MONTH(SET!$J$11),DAY(SET!$L$11)),MAX(0,MIN(F42,SET!$L$3)-IF(I42&lt;(G42+H42),0,(I42-(G42+H42)))),0)))))))</f>
        <v>6.5</v>
      </c>
      <c r="N42" s="105" t="str">
        <f>IF(D42=0,IF(M42&gt;0,IF((E42-C42)&gt;=365,EDATE(E42,6),EDATE(K42,-6)),""),"")</f>
        <v/>
      </c>
      <c r="O42" s="106" t="str">
        <f>IF(D42=0,IF(M42&gt;0,IF((E42-C42)&gt;=365,EDATE(E42,10),EDATE(K42,-2)),""),"")</f>
        <v/>
      </c>
      <c r="P42" s="23" t="s">
        <v>24</v>
      </c>
      <c r="Q42" s="23" t="s">
        <v>24</v>
      </c>
      <c r="R42" s="23" t="s">
        <v>24</v>
      </c>
      <c r="S42" s="23" t="s">
        <v>24</v>
      </c>
      <c r="T42" s="23" t="s">
        <v>24</v>
      </c>
      <c r="U42" s="23" t="s">
        <v>25</v>
      </c>
      <c r="V42" s="23" t="s">
        <v>25</v>
      </c>
      <c r="W42" s="23" t="s">
        <v>24</v>
      </c>
      <c r="X42" s="23" t="s">
        <v>24</v>
      </c>
      <c r="Y42" s="23" t="s">
        <v>24</v>
      </c>
      <c r="Z42" s="23" t="s">
        <v>24</v>
      </c>
      <c r="AA42" s="23" t="s">
        <v>24</v>
      </c>
      <c r="AB42" s="23" t="s">
        <v>24</v>
      </c>
      <c r="AC42" s="23" t="s">
        <v>24</v>
      </c>
      <c r="AD42" s="23" t="s">
        <v>25</v>
      </c>
      <c r="AE42" s="23" t="s">
        <v>24</v>
      </c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</row>
    <row r="43" spans="1:75" ht="14.25" customHeight="1" thickBot="1" x14ac:dyDescent="0.2">
      <c r="A43" s="74"/>
      <c r="B43" s="109"/>
      <c r="C43" s="109"/>
      <c r="D43" s="111"/>
      <c r="E43" s="96"/>
      <c r="F43" s="94"/>
      <c r="G43" s="113"/>
      <c r="H43" s="115"/>
      <c r="I43" s="99"/>
      <c r="J43" s="98"/>
      <c r="K43" s="100"/>
      <c r="L43" s="102"/>
      <c r="M43" s="104"/>
      <c r="N43" s="105"/>
      <c r="O43" s="107"/>
      <c r="P43" s="72">
        <v>45310</v>
      </c>
      <c r="Q43" s="72">
        <v>45338</v>
      </c>
      <c r="R43" s="72">
        <v>45385</v>
      </c>
      <c r="S43" s="72">
        <v>45404</v>
      </c>
      <c r="T43" s="72">
        <v>45405</v>
      </c>
      <c r="U43" s="72">
        <v>45434</v>
      </c>
      <c r="V43" s="72">
        <v>45477</v>
      </c>
      <c r="W43" s="72">
        <v>45492</v>
      </c>
      <c r="X43" s="72">
        <v>45506</v>
      </c>
      <c r="Y43" s="72">
        <v>45520</v>
      </c>
      <c r="Z43" s="72">
        <v>45526</v>
      </c>
      <c r="AA43" s="72">
        <v>45527</v>
      </c>
      <c r="AB43" s="72">
        <v>45534</v>
      </c>
      <c r="AC43" s="72">
        <v>45548</v>
      </c>
      <c r="AD43" s="72">
        <v>45600</v>
      </c>
      <c r="AE43" s="72">
        <v>45616</v>
      </c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2"/>
      <c r="AQ43" s="72"/>
      <c r="AR43" s="72"/>
      <c r="AS43" s="72"/>
      <c r="AT43" s="72"/>
      <c r="AU43" s="72"/>
      <c r="AV43" s="72"/>
      <c r="AW43" s="72"/>
      <c r="AX43" s="72"/>
      <c r="AY43" s="72"/>
      <c r="AZ43" s="72"/>
      <c r="BA43" s="72"/>
      <c r="BB43" s="72"/>
      <c r="BC43" s="72"/>
      <c r="BD43" s="72"/>
      <c r="BE43" s="72"/>
      <c r="BF43" s="72"/>
      <c r="BG43" s="72"/>
      <c r="BH43" s="72"/>
      <c r="BI43" s="72"/>
      <c r="BJ43" s="72"/>
      <c r="BK43" s="72"/>
      <c r="BL43" s="72"/>
      <c r="BM43" s="72"/>
      <c r="BN43" s="72"/>
      <c r="BO43" s="72"/>
      <c r="BP43" s="72"/>
      <c r="BQ43" s="72"/>
      <c r="BR43" s="72"/>
      <c r="BS43" s="72"/>
      <c r="BT43" s="72"/>
      <c r="BU43" s="72"/>
      <c r="BV43" s="72"/>
      <c r="BW43" s="72"/>
    </row>
    <row r="44" spans="1:75" ht="14.25" customHeight="1" x14ac:dyDescent="0.15">
      <c r="A44" s="74" t="s">
        <v>378</v>
      </c>
      <c r="B44" s="108" t="s">
        <v>95</v>
      </c>
      <c r="C44" s="108">
        <v>44958</v>
      </c>
      <c r="D44" s="110">
        <v>45689</v>
      </c>
      <c r="E44" s="95">
        <f ca="1">IF(DATEDIF(C44,M$2,"m")&lt;1,"",IF(C44=0,"",IF(EDATE(C44,12)&lt;IF($D44&gt;0,$D44-1,M$2),EDATE(C44,DATEDIF(C44,IF($D44&gt;0,$D44-1,M$2+1),"y")*12),EDATE(C44,DATEDIF(C44,IF($D44&gt;0,$D44-1,M$2+1),"m")))))</f>
        <v>45323</v>
      </c>
      <c r="F44" s="93">
        <f ca="1">IF(E44="",0,IF(EDATE(C44,12)&lt;=E44,15+IF((YEAR(E44)-YEAR($C44))&gt;20,10,INT((YEAR(E44)-YEAR($C44)-1)/2)),0))</f>
        <v>15</v>
      </c>
      <c r="G44" s="112">
        <f ca="1">IF(E44="",0,IF(E44&gt;=EDATE(C44,12),IF(E44&lt;EDATE(C44,24),IF(C44&lt;SET!$J$20,0,MIN(DATEDIF(C44,E44,"m"),11)),0),IF(D44&gt;C44,IF(E44&lt;=EDATE(C44,12),MIN(DATEDIF(C44,D44+1,"m"),11),0),MIN(DATEDIF(C44,E44,"m"),11))))</f>
        <v>11</v>
      </c>
      <c r="H44" s="114"/>
      <c r="I44" s="99">
        <f>COUNTIF(P44:BW44,SET!$C$15)*SET!$C$16+COUNTIF(P44:BW44,SET!$D$15)*SET!$D$16+COUNTIF(P44:BW44,SET!E$15)*SET!$E$16+COUNTIF(P44:BW44,SET!$F$15)*SET!$F$16+COUNTIF(P44:BW44,SET!$G$15)*SET!$G$16+COUNTIF(P44:BW44,SET!$H$15)*SET!$H$16+COUNTIF(P44:BW44,SET!$I$15)*SET!$I$16+COUNTIF(P44:BW44,)*SET!$K$16+COUNTIF(P44:BW44,SET!$M$15)*SET!$M$16</f>
        <v>8</v>
      </c>
      <c r="J44" s="97">
        <f ca="1">F44+G44+H44-I44</f>
        <v>18</v>
      </c>
      <c r="K44" s="100">
        <f ca="1">IF(E44="","",IF(AND(D44&gt;C44,EDATE(IF(EDATE(C44,12)&lt;D44,C44,E44),12)&gt;D44),"퇴직정산",IF((E44-C44)&gt;=365,EDATE(E44,12),EDATE(C44,24))))</f>
        <v>45689</v>
      </c>
      <c r="L44" s="101">
        <f ca="1">IF(K44="퇴직정산",J44,IF((M$2-C44)&lt;365,"미확정",IF(M44="유예","유예",J44-M44)))</f>
        <v>11</v>
      </c>
      <c r="M44" s="103">
        <f ca="1">IF(C44=0,0,IF(K44="퇴직정산",0,IF(J44&lt;=0,0,IF(EDATE(C44,3)&gt;M$2,"유예",IF(SET!$J$3="없음",0,IF(SET!$J$3="전부",IF(E44&gt;=DATE(YEAR(SET!$I$11),MONTH(SET!$J$11),DAY(SET!$L$11)),MAX(0,F44-IF(I44&lt;(G44+H44),0,(I44-(G44+H44)))),0),IF(E44&gt;=DATE(YEAR(SET!$I$11),MONTH(SET!$J$11),DAY(SET!$L$11)),MAX(0,MIN(F44,SET!$L$3)-IF(I44&lt;(G44+H44),0,(I44-(G44+H44)))),0)))))))</f>
        <v>7</v>
      </c>
      <c r="N44" s="105" t="str">
        <f>IF(D44=0,IF(M44&gt;0,IF((E44-C44)&gt;=365,EDATE(E44,6),EDATE(K44,-6)),""),"")</f>
        <v/>
      </c>
      <c r="O44" s="106" t="str">
        <f>IF(D44=0,IF(M44&gt;0,IF((E44-C44)&gt;=365,EDATE(E44,10),EDATE(K44,-2)),""),"")</f>
        <v/>
      </c>
      <c r="P44" s="23" t="s">
        <v>37</v>
      </c>
      <c r="Q44" s="23" t="s">
        <v>37</v>
      </c>
      <c r="R44" s="23" t="s">
        <v>37</v>
      </c>
      <c r="S44" s="23" t="s">
        <v>25</v>
      </c>
      <c r="T44" s="23" t="s">
        <v>25</v>
      </c>
      <c r="U44" s="23" t="s">
        <v>25</v>
      </c>
      <c r="V44" s="23" t="s">
        <v>25</v>
      </c>
      <c r="W44" s="23" t="s">
        <v>37</v>
      </c>
      <c r="X44" s="23" t="s">
        <v>37</v>
      </c>
      <c r="Y44" s="23" t="s">
        <v>37</v>
      </c>
      <c r="Z44" s="23" t="s">
        <v>37</v>
      </c>
      <c r="AA44" s="23" t="s">
        <v>24</v>
      </c>
      <c r="AB44" s="23" t="s">
        <v>25</v>
      </c>
      <c r="AC44" s="23" t="s">
        <v>25</v>
      </c>
      <c r="AD44" s="23" t="s">
        <v>25</v>
      </c>
      <c r="AE44" s="23" t="s">
        <v>25</v>
      </c>
      <c r="AF44" s="23" t="s">
        <v>24</v>
      </c>
      <c r="AG44" s="23" t="s">
        <v>24</v>
      </c>
      <c r="AH44" s="23" t="s">
        <v>25</v>
      </c>
      <c r="AI44" s="23" t="s">
        <v>25</v>
      </c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</row>
    <row r="45" spans="1:75" ht="14.25" customHeight="1" thickBot="1" x14ac:dyDescent="0.2">
      <c r="A45" s="74"/>
      <c r="B45" s="109"/>
      <c r="C45" s="109"/>
      <c r="D45" s="111"/>
      <c r="E45" s="96"/>
      <c r="F45" s="94"/>
      <c r="G45" s="113"/>
      <c r="H45" s="115"/>
      <c r="I45" s="99"/>
      <c r="J45" s="98"/>
      <c r="K45" s="100"/>
      <c r="L45" s="102"/>
      <c r="M45" s="104"/>
      <c r="N45" s="105"/>
      <c r="O45" s="107"/>
      <c r="P45" s="72">
        <v>45118</v>
      </c>
      <c r="Q45" s="72">
        <v>45119</v>
      </c>
      <c r="R45" s="72">
        <v>45120</v>
      </c>
      <c r="S45" s="72">
        <v>45163</v>
      </c>
      <c r="T45" s="72">
        <v>45377</v>
      </c>
      <c r="U45" s="72">
        <v>45421</v>
      </c>
      <c r="V45" s="72">
        <v>45464</v>
      </c>
      <c r="W45" s="72">
        <v>45467</v>
      </c>
      <c r="X45" s="72">
        <v>45468</v>
      </c>
      <c r="Y45" s="72">
        <v>45469</v>
      </c>
      <c r="Z45" s="72">
        <v>45470</v>
      </c>
      <c r="AA45" s="72">
        <v>45497</v>
      </c>
      <c r="AB45" s="72">
        <v>45523</v>
      </c>
      <c r="AC45" s="72">
        <v>45527</v>
      </c>
      <c r="AD45" s="72">
        <v>45547</v>
      </c>
      <c r="AE45" s="72">
        <v>45575</v>
      </c>
      <c r="AF45" s="72">
        <v>45576</v>
      </c>
      <c r="AG45" s="72">
        <v>45618</v>
      </c>
      <c r="AH45" s="72">
        <v>45624</v>
      </c>
      <c r="AI45" s="72">
        <v>45645</v>
      </c>
      <c r="AJ45" s="72"/>
      <c r="AK45" s="72"/>
      <c r="AL45" s="72"/>
      <c r="AM45" s="72"/>
      <c r="AN45" s="72"/>
      <c r="AO45" s="72"/>
      <c r="AP45" s="72"/>
      <c r="AQ45" s="72"/>
      <c r="AR45" s="72"/>
      <c r="AS45" s="72"/>
      <c r="AT45" s="72"/>
      <c r="AU45" s="72"/>
      <c r="AV45" s="72"/>
      <c r="AW45" s="72"/>
      <c r="AX45" s="72"/>
      <c r="AY45" s="72"/>
      <c r="AZ45" s="72"/>
      <c r="BA45" s="72"/>
      <c r="BB45" s="72"/>
      <c r="BC45" s="72"/>
      <c r="BD45" s="72"/>
      <c r="BE45" s="72"/>
      <c r="BF45" s="72"/>
      <c r="BG45" s="72"/>
      <c r="BH45" s="72"/>
      <c r="BI45" s="72"/>
      <c r="BJ45" s="72"/>
      <c r="BK45" s="72"/>
      <c r="BL45" s="72"/>
      <c r="BM45" s="72"/>
      <c r="BN45" s="72"/>
      <c r="BO45" s="72"/>
      <c r="BP45" s="72"/>
      <c r="BQ45" s="72"/>
      <c r="BR45" s="72"/>
      <c r="BS45" s="72"/>
      <c r="BT45" s="72"/>
      <c r="BU45" s="72"/>
      <c r="BV45" s="72"/>
      <c r="BW45" s="72"/>
    </row>
    <row r="46" spans="1:75" ht="14.25" customHeight="1" x14ac:dyDescent="0.15">
      <c r="A46" s="74" t="s">
        <v>78</v>
      </c>
      <c r="B46" s="108" t="s">
        <v>358</v>
      </c>
      <c r="C46" s="108">
        <v>43864</v>
      </c>
      <c r="D46" s="110">
        <v>45691</v>
      </c>
      <c r="E46" s="95">
        <f ca="1">IF(DATEDIF(C46,M$2,"m")&lt;1,"",IF(C46=0,"",IF(EDATE(C46,12)&lt;IF($D46&gt;0,$D46-1,M$2),EDATE(C46,DATEDIF(C46,IF($D46&gt;0,$D46-1,M$2+1),"y")*12),EDATE(C46,DATEDIF(C46,IF($D46&gt;0,$D46-1,M$2+1),"m")))))</f>
        <v>45325</v>
      </c>
      <c r="F46" s="93">
        <f ca="1">IF(E46="",0,IF(EDATE(C46,12)&lt;=E46,15+IF((YEAR(E46)-YEAR($C46))&gt;20,10,INT((YEAR(E46)-YEAR($C46)-1)/2)),0))</f>
        <v>16</v>
      </c>
      <c r="G46" s="112">
        <f ca="1">IF(E46="",0,IF(E46&gt;=EDATE(C46,12),IF(E46&lt;EDATE(C46,24),IF(C46&lt;SET!$J$20,0,MIN(DATEDIF(C46,E46,"m"),11)),0),IF(D46&gt;C46,IF(E46&lt;=EDATE(C46,12),MIN(DATEDIF(C46,D46+1,"m"),11),0),MIN(DATEDIF(C46,E46,"m"),11))))</f>
        <v>0</v>
      </c>
      <c r="H46" s="114">
        <v>18</v>
      </c>
      <c r="I46" s="99">
        <f>COUNTIF(P46:BW46,SET!$C$15)*SET!$C$16+COUNTIF(P46:BW46,SET!$D$15)*SET!$D$16+COUNTIF(P46:BW46,SET!E$15)*SET!$E$16+COUNTIF(P46:BW46,SET!$F$15)*SET!$F$16+COUNTIF(P46:BW46,SET!$G$15)*SET!$G$16+COUNTIF(P46:BW46,SET!$H$15)*SET!$H$16+COUNTIF(P46:BW46,SET!$I$15)*SET!$I$16+COUNTIF(P46:BW46,)*SET!$K$16+COUNTIF(P46:BW46,SET!$M$15)*SET!$M$16</f>
        <v>22</v>
      </c>
      <c r="J46" s="97">
        <f ca="1">F46+G46+H46-I46</f>
        <v>12</v>
      </c>
      <c r="K46" s="100">
        <f ca="1">IF(E46="","",IF(AND(D46&gt;C46,EDATE(IF(EDATE(C46,12)&lt;D46,C46,E46),12)&gt;D46),"퇴직정산",IF((E46-C46)&gt;=365,EDATE(E46,12),EDATE(C46,24))))</f>
        <v>45691</v>
      </c>
      <c r="L46" s="101">
        <f ca="1">IF(K46="퇴직정산",J46,IF((M$2-C46)&lt;365,"미확정",IF(M46="유예","유예",J46-M46)))</f>
        <v>9</v>
      </c>
      <c r="M46" s="103">
        <f ca="1">IF(C46=0,0,IF(K46="퇴직정산",0,IF(J46&lt;=0,0,IF(EDATE(C46,3)&gt;M$2,"유예",IF(SET!$J$3="없음",0,IF(SET!$J$3="전부",IF(E46&gt;=DATE(YEAR(SET!$I$11),MONTH(SET!$J$11),DAY(SET!$L$11)),MAX(0,F46-IF(I46&lt;(G46+H46),0,(I46-(G46+H46)))),0),IF(E46&gt;=DATE(YEAR(SET!$I$11),MONTH(SET!$J$11),DAY(SET!$L$11)),MAX(0,MIN(F46,SET!$L$3)-IF(I46&lt;(G46+H46),0,(I46-(G46+H46)))),0)))))))</f>
        <v>3</v>
      </c>
      <c r="N46" s="105" t="str">
        <f>IF(D46=0,IF(M46&gt;0,IF((E46-C46)&gt;=365,EDATE(E46,6),EDATE(K46,-6)),""),"")</f>
        <v/>
      </c>
      <c r="O46" s="106" t="str">
        <f>IF(D46=0,IF(M46&gt;0,IF((E46-C46)&gt;=365,EDATE(E46,10),EDATE(K46,-2)),""),"")</f>
        <v/>
      </c>
      <c r="P46" s="23" t="s">
        <v>24</v>
      </c>
      <c r="Q46" s="23" t="s">
        <v>24</v>
      </c>
      <c r="R46" s="23" t="s">
        <v>24</v>
      </c>
      <c r="S46" s="23" t="s">
        <v>24</v>
      </c>
      <c r="T46" s="23" t="s">
        <v>24</v>
      </c>
      <c r="U46" s="23" t="s">
        <v>24</v>
      </c>
      <c r="V46" s="23" t="s">
        <v>24</v>
      </c>
      <c r="W46" s="23" t="s">
        <v>24</v>
      </c>
      <c r="X46" s="23" t="s">
        <v>24</v>
      </c>
      <c r="Y46" s="23" t="s">
        <v>24</v>
      </c>
      <c r="Z46" s="23" t="s">
        <v>24</v>
      </c>
      <c r="AA46" s="23" t="s">
        <v>24</v>
      </c>
      <c r="AB46" s="23" t="s">
        <v>24</v>
      </c>
      <c r="AC46" s="23" t="s">
        <v>24</v>
      </c>
      <c r="AD46" s="23" t="s">
        <v>24</v>
      </c>
      <c r="AE46" s="23" t="s">
        <v>24</v>
      </c>
      <c r="AF46" s="23" t="s">
        <v>24</v>
      </c>
      <c r="AG46" s="23" t="s">
        <v>24</v>
      </c>
      <c r="AH46" s="23" t="s">
        <v>24</v>
      </c>
      <c r="AI46" s="23" t="s">
        <v>24</v>
      </c>
      <c r="AJ46" s="23" t="s">
        <v>24</v>
      </c>
      <c r="AK46" s="23" t="s">
        <v>24</v>
      </c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</row>
    <row r="47" spans="1:75" ht="14.25" customHeight="1" thickBot="1" x14ac:dyDescent="0.2">
      <c r="A47" s="74"/>
      <c r="B47" s="109"/>
      <c r="C47" s="109"/>
      <c r="D47" s="111"/>
      <c r="E47" s="96"/>
      <c r="F47" s="94"/>
      <c r="G47" s="113"/>
      <c r="H47" s="115"/>
      <c r="I47" s="99"/>
      <c r="J47" s="98"/>
      <c r="K47" s="100"/>
      <c r="L47" s="102"/>
      <c r="M47" s="104"/>
      <c r="N47" s="105"/>
      <c r="O47" s="107"/>
      <c r="P47" s="72">
        <v>45385</v>
      </c>
      <c r="Q47" s="72">
        <v>45405</v>
      </c>
      <c r="R47" s="72">
        <v>45461</v>
      </c>
      <c r="S47" s="72">
        <v>45509</v>
      </c>
      <c r="T47" s="72">
        <v>45510</v>
      </c>
      <c r="U47" s="72">
        <v>45511</v>
      </c>
      <c r="V47" s="72">
        <v>45512</v>
      </c>
      <c r="W47" s="72">
        <v>45513</v>
      </c>
      <c r="X47" s="72">
        <v>45516</v>
      </c>
      <c r="Y47" s="72">
        <v>45517</v>
      </c>
      <c r="Z47" s="72">
        <v>45518</v>
      </c>
      <c r="AA47" s="72">
        <v>45520</v>
      </c>
      <c r="AB47" s="72">
        <v>45523</v>
      </c>
      <c r="AC47" s="72">
        <v>45524</v>
      </c>
      <c r="AD47" s="72">
        <v>45525</v>
      </c>
      <c r="AE47" s="72">
        <v>45526</v>
      </c>
      <c r="AF47" s="72">
        <v>45527</v>
      </c>
      <c r="AG47" s="72">
        <v>45530</v>
      </c>
      <c r="AH47" s="72">
        <v>45531</v>
      </c>
      <c r="AI47" s="72">
        <v>45532</v>
      </c>
      <c r="AJ47" s="72">
        <v>45533</v>
      </c>
      <c r="AK47" s="72">
        <v>45534</v>
      </c>
      <c r="AL47" s="72"/>
      <c r="AM47" s="72"/>
      <c r="AN47" s="72"/>
      <c r="AO47" s="72"/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72"/>
      <c r="BA47" s="72"/>
      <c r="BB47" s="72"/>
      <c r="BC47" s="72"/>
      <c r="BD47" s="72"/>
      <c r="BE47" s="72"/>
      <c r="BF47" s="72"/>
      <c r="BG47" s="72"/>
      <c r="BH47" s="72"/>
      <c r="BI47" s="72"/>
      <c r="BJ47" s="72"/>
      <c r="BK47" s="72"/>
      <c r="BL47" s="72"/>
      <c r="BM47" s="72"/>
      <c r="BN47" s="72"/>
      <c r="BO47" s="72"/>
      <c r="BP47" s="72"/>
      <c r="BQ47" s="72"/>
      <c r="BR47" s="72"/>
      <c r="BS47" s="72"/>
      <c r="BT47" s="72"/>
      <c r="BU47" s="72"/>
      <c r="BV47" s="72"/>
      <c r="BW47" s="72"/>
    </row>
    <row r="48" spans="1:75" ht="14.25" customHeight="1" x14ac:dyDescent="0.15">
      <c r="A48" s="74" t="s">
        <v>78</v>
      </c>
      <c r="B48" s="108" t="s">
        <v>330</v>
      </c>
      <c r="C48" s="108">
        <v>44595</v>
      </c>
      <c r="D48" s="110">
        <v>45691</v>
      </c>
      <c r="E48" s="95">
        <f ca="1">IF(DATEDIF(C48,M$2,"m")&lt;1,"",IF(C48=0,"",IF(EDATE(C48,12)&lt;IF($D48&gt;0,$D48-1,M$2),EDATE(C48,DATEDIF(C48,IF($D48&gt;0,$D48-1,M$2+1),"y")*12),EDATE(C48,DATEDIF(C48,IF($D48&gt;0,$D48-1,M$2+1),"m")))))</f>
        <v>45325</v>
      </c>
      <c r="F48" s="93">
        <f ca="1">IF(E48="",0,IF(EDATE(C48,12)&lt;=E48,15+IF((YEAR(E48)-YEAR($C48))&gt;20,10,INT((YEAR(E48)-YEAR($C48)-1)/2)),0))</f>
        <v>15</v>
      </c>
      <c r="G48" s="112">
        <f ca="1">IF(E48="",0,IF(E48&gt;=EDATE(C48,12),IF(E48&lt;EDATE(C48,24),IF(C48&lt;SET!$J$20,0,MIN(DATEDIF(C48,E48,"m"),11)),0),IF(D48&gt;C48,IF(E48&lt;=EDATE(C48,12),MIN(DATEDIF(C48,D48+1,"m"),11),0),MIN(DATEDIF(C48,E48,"m"),11))))</f>
        <v>0</v>
      </c>
      <c r="H48" s="114">
        <v>2</v>
      </c>
      <c r="I48" s="99">
        <f>COUNTIF(P48:BW48,SET!$C$15)*SET!$C$16+COUNTIF(P48:BW48,SET!$D$15)*SET!$D$16+COUNTIF(P48:BW48,SET!E$15)*SET!$E$16+COUNTIF(P48:BW48,SET!$F$15)*SET!$F$16+COUNTIF(P48:BW48,SET!$G$15)*SET!$G$16+COUNTIF(P48:BW48,SET!$H$15)*SET!$H$16+COUNTIF(P48:BW48,SET!$I$15)*SET!$I$16+COUNTIF(P48:BW48,)*SET!$K$16+COUNTIF(P48:BW48,SET!$M$15)*SET!$M$16</f>
        <v>7</v>
      </c>
      <c r="J48" s="97">
        <f ca="1">F48+G48+H48-I48</f>
        <v>10</v>
      </c>
      <c r="K48" s="100">
        <f ca="1">IF(E48="","",IF(AND(D48&gt;C48,EDATE(IF(EDATE(C48,12)&lt;D48,C48,E48),12)&gt;D48),"퇴직정산",IF((E48-C48)&gt;=365,EDATE(E48,12),EDATE(C48,24))))</f>
        <v>45691</v>
      </c>
      <c r="L48" s="101">
        <f ca="1">IF(K48="퇴직정산",J48,IF((M$2-C48)&lt;365,"미확정",IF(M48="유예","유예",J48-M48)))</f>
        <v>8</v>
      </c>
      <c r="M48" s="103">
        <f ca="1">IF(C48=0,0,IF(K48="퇴직정산",0,IF(J48&lt;=0,0,IF(EDATE(C48,3)&gt;M$2,"유예",IF(SET!$J$3="없음",0,IF(SET!$J$3="전부",IF(E48&gt;=DATE(YEAR(SET!$I$11),MONTH(SET!$J$11),DAY(SET!$L$11)),MAX(0,F48-IF(I48&lt;(G48+H48),0,(I48-(G48+H48)))),0),IF(E48&gt;=DATE(YEAR(SET!$I$11),MONTH(SET!$J$11),DAY(SET!$L$11)),MAX(0,MIN(F48,SET!$L$3)-IF(I48&lt;(G48+H48),0,(I48-(G48+H48)))),0)))))))</f>
        <v>2</v>
      </c>
      <c r="N48" s="105" t="str">
        <f>IF(D48=0,IF(M48&gt;0,IF((E48-C48)&gt;=365,EDATE(E48,6),EDATE(K48,-6)),""),"")</f>
        <v/>
      </c>
      <c r="O48" s="106" t="str">
        <f>IF(D48=0,IF(M48&gt;0,IF((E48-C48)&gt;=365,EDATE(E48,10),EDATE(K48,-2)),""),"")</f>
        <v/>
      </c>
      <c r="P48" s="23" t="s">
        <v>24</v>
      </c>
      <c r="Q48" s="23" t="s">
        <v>24</v>
      </c>
      <c r="R48" s="23" t="s">
        <v>24</v>
      </c>
      <c r="S48" s="23" t="s">
        <v>24</v>
      </c>
      <c r="T48" s="23" t="s">
        <v>24</v>
      </c>
      <c r="U48" s="23" t="s">
        <v>24</v>
      </c>
      <c r="V48" s="23" t="s">
        <v>24</v>
      </c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</row>
    <row r="49" spans="1:75" ht="14.25" customHeight="1" thickBot="1" x14ac:dyDescent="0.2">
      <c r="A49" s="74"/>
      <c r="B49" s="109"/>
      <c r="C49" s="109"/>
      <c r="D49" s="111"/>
      <c r="E49" s="96"/>
      <c r="F49" s="94"/>
      <c r="G49" s="113"/>
      <c r="H49" s="115"/>
      <c r="I49" s="99"/>
      <c r="J49" s="98"/>
      <c r="K49" s="100"/>
      <c r="L49" s="102"/>
      <c r="M49" s="104"/>
      <c r="N49" s="105"/>
      <c r="O49" s="107"/>
      <c r="P49" s="72">
        <v>45411</v>
      </c>
      <c r="Q49" s="72">
        <v>45477</v>
      </c>
      <c r="R49" s="72">
        <v>45493</v>
      </c>
      <c r="S49" s="72">
        <v>45494</v>
      </c>
      <c r="T49" s="72">
        <v>45610</v>
      </c>
      <c r="U49" s="72">
        <v>45611</v>
      </c>
      <c r="V49" s="72">
        <v>45651</v>
      </c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  <c r="AQ49" s="72"/>
      <c r="AR49" s="72"/>
      <c r="AS49" s="72"/>
      <c r="AT49" s="72"/>
      <c r="AU49" s="72"/>
      <c r="AV49" s="72"/>
      <c r="AW49" s="72"/>
      <c r="AX49" s="72"/>
      <c r="AY49" s="72"/>
      <c r="AZ49" s="72"/>
      <c r="BA49" s="72"/>
      <c r="BB49" s="72"/>
      <c r="BC49" s="72"/>
      <c r="BD49" s="72"/>
      <c r="BE49" s="72"/>
      <c r="BF49" s="72"/>
      <c r="BG49" s="72"/>
      <c r="BH49" s="72"/>
      <c r="BI49" s="72"/>
      <c r="BJ49" s="72"/>
      <c r="BK49" s="72"/>
      <c r="BL49" s="72"/>
      <c r="BM49" s="72"/>
      <c r="BN49" s="72"/>
      <c r="BO49" s="72"/>
      <c r="BP49" s="72"/>
      <c r="BQ49" s="72"/>
      <c r="BR49" s="72"/>
      <c r="BS49" s="72"/>
      <c r="BT49" s="72"/>
      <c r="BU49" s="72"/>
      <c r="BV49" s="72"/>
      <c r="BW49" s="72"/>
    </row>
    <row r="50" spans="1:75" ht="14.25" customHeight="1" x14ac:dyDescent="0.15">
      <c r="A50" s="74" t="s">
        <v>379</v>
      </c>
      <c r="B50" s="118" t="s">
        <v>118</v>
      </c>
      <c r="C50" s="118">
        <v>44970</v>
      </c>
      <c r="D50" s="110">
        <v>45701</v>
      </c>
      <c r="E50" s="95">
        <f ca="1">IF(DATEDIF(C50,M$2,"m")&lt;1,"",IF(C50=0,"",IF(EDATE(C50,12)&lt;IF($D50&gt;0,$D50-1,M$2),EDATE(C50,DATEDIF(C50,IF($D50&gt;0,$D50-1,M$2+1),"y")*12),EDATE(C50,DATEDIF(C50,IF($D50&gt;0,$D50-1,M$2+1),"m")))))</f>
        <v>45335</v>
      </c>
      <c r="F50" s="93">
        <f ca="1">IF(E50="",0,IF(EDATE(C50,12)&lt;=E50,15+IF((YEAR(E50)-YEAR($C50))&gt;20,10,INT((YEAR(E50)-YEAR($C50)-1)/2)),0))</f>
        <v>15</v>
      </c>
      <c r="G50" s="112">
        <f ca="1">IF(E50="",0,IF(E50&gt;=EDATE(C50,12),IF(E50&lt;EDATE(C50,24),IF(C50&lt;SET!$J$20,0,MIN(DATEDIF(C50,E50,"m"),11)),0),IF(D50&gt;C50,IF(E50&lt;=EDATE(C50,12),MIN(DATEDIF(C50,D50+1,"m"),11),0),MIN(DATEDIF(C50,E50,"m"),11))))</f>
        <v>11</v>
      </c>
      <c r="H50" s="114"/>
      <c r="I50" s="99">
        <f>COUNTIF(P50:BW50,SET!$C$15)*SET!$C$16+COUNTIF(P50:BW50,SET!$D$15)*SET!$D$16+COUNTIF(P50:BW50,SET!E$15)*SET!$E$16+COUNTIF(P50:BW50,SET!$F$15)*SET!$F$16+COUNTIF(P50:BW50,SET!$G$15)*SET!$G$16+COUNTIF(P50:BW50,SET!$H$15)*SET!$H$16+COUNTIF(P50:BW50,SET!$I$15)*SET!$I$16+COUNTIF(P50:BW50,)*SET!$K$16+COUNTIF(P50:BW50,SET!$M$15)*SET!$M$16</f>
        <v>24</v>
      </c>
      <c r="J50" s="97">
        <f ca="1">F50+G50+H50-I50</f>
        <v>2</v>
      </c>
      <c r="K50" s="100">
        <f ca="1">IF(E50="","",IF(AND(D50&gt;C50,EDATE(IF(EDATE(C50,12)&lt;D50,C50,E50),12)&gt;D50),"퇴직정산",IF((E50-C50)&gt;=365,EDATE(E50,12),EDATE(C50,24))))</f>
        <v>45701</v>
      </c>
      <c r="L50" s="101">
        <f ca="1">IF(K50="퇴직정산",J50,IF((M$2-C50)&lt;365,"미확정",IF(M50="유예","유예",J50-M50)))</f>
        <v>2</v>
      </c>
      <c r="M50" s="103">
        <f ca="1">IF(C50=0,0,IF(K50="퇴직정산",0,IF(J50&lt;=0,0,IF(EDATE(C50,3)&gt;M$2,"유예",IF(SET!$J$3="없음",0,IF(SET!$J$3="전부",IF(E50&gt;=DATE(YEAR(SET!$I$11),MONTH(SET!$J$11),DAY(SET!$L$11)),MAX(0,F50-IF(I50&lt;(G50+H50),0,(I50-(G50+H50)))),0),IF(E50&gt;=DATE(YEAR(SET!$I$11),MONTH(SET!$J$11),DAY(SET!$L$11)),MAX(0,MIN(F50,SET!$L$3)-IF(I50&lt;(G50+H50),0,(I50-(G50+H50)))),0)))))))</f>
        <v>0</v>
      </c>
      <c r="N50" s="105" t="str">
        <f>IF(D50=0,IF(M50&gt;0,IF((E50-C50)&gt;=365,EDATE(E50,6),EDATE(K50,-6)),""),"")</f>
        <v/>
      </c>
      <c r="O50" s="106" t="str">
        <f>IF(D50=0,IF(M50&gt;0,IF((E50-C50)&gt;=365,EDATE(E50,10),EDATE(K50,-2)),""),"")</f>
        <v/>
      </c>
      <c r="P50" s="23" t="s">
        <v>24</v>
      </c>
      <c r="Q50" s="23" t="s">
        <v>24</v>
      </c>
      <c r="R50" s="23" t="s">
        <v>24</v>
      </c>
      <c r="S50" s="23" t="s">
        <v>24</v>
      </c>
      <c r="T50" s="23" t="s">
        <v>25</v>
      </c>
      <c r="U50" s="23" t="s">
        <v>24</v>
      </c>
      <c r="V50" s="23" t="s">
        <v>24</v>
      </c>
      <c r="W50" s="23" t="s">
        <v>24</v>
      </c>
      <c r="X50" s="23" t="s">
        <v>24</v>
      </c>
      <c r="Y50" s="23" t="s">
        <v>24</v>
      </c>
      <c r="Z50" s="23" t="s">
        <v>24</v>
      </c>
      <c r="AA50" s="23" t="s">
        <v>24</v>
      </c>
      <c r="AB50" s="23" t="s">
        <v>25</v>
      </c>
      <c r="AC50" s="23" t="s">
        <v>24</v>
      </c>
      <c r="AD50" s="23" t="s">
        <v>25</v>
      </c>
      <c r="AE50" s="23" t="s">
        <v>24</v>
      </c>
      <c r="AF50" s="23" t="s">
        <v>24</v>
      </c>
      <c r="AG50" s="23" t="s">
        <v>24</v>
      </c>
      <c r="AH50" s="23" t="s">
        <v>25</v>
      </c>
      <c r="AI50" s="23" t="s">
        <v>24</v>
      </c>
      <c r="AJ50" s="23" t="s">
        <v>24</v>
      </c>
      <c r="AK50" s="23" t="s">
        <v>24</v>
      </c>
      <c r="AL50" s="23" t="s">
        <v>24</v>
      </c>
      <c r="AM50" s="23" t="s">
        <v>24</v>
      </c>
      <c r="AN50" s="23" t="s">
        <v>25</v>
      </c>
      <c r="AO50" s="23" t="s">
        <v>25</v>
      </c>
      <c r="AP50" s="23" t="s">
        <v>24</v>
      </c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</row>
    <row r="51" spans="1:75" ht="14.25" customHeight="1" thickBot="1" x14ac:dyDescent="0.2">
      <c r="A51" s="74"/>
      <c r="B51" s="119"/>
      <c r="C51" s="119"/>
      <c r="D51" s="111"/>
      <c r="E51" s="96"/>
      <c r="F51" s="94"/>
      <c r="G51" s="113"/>
      <c r="H51" s="115"/>
      <c r="I51" s="99"/>
      <c r="J51" s="98"/>
      <c r="K51" s="100"/>
      <c r="L51" s="102"/>
      <c r="M51" s="104"/>
      <c r="N51" s="105"/>
      <c r="O51" s="107"/>
      <c r="P51" s="72">
        <v>45030</v>
      </c>
      <c r="Q51" s="72">
        <v>45121</v>
      </c>
      <c r="R51" s="72">
        <v>45162</v>
      </c>
      <c r="S51" s="72">
        <v>45163</v>
      </c>
      <c r="T51" s="72">
        <v>45168</v>
      </c>
      <c r="U51" s="72">
        <v>45211</v>
      </c>
      <c r="V51" s="72">
        <v>45212</v>
      </c>
      <c r="W51" s="72">
        <v>45245</v>
      </c>
      <c r="X51" s="72">
        <v>45266</v>
      </c>
      <c r="Y51" s="72">
        <v>45267</v>
      </c>
      <c r="Z51" s="72">
        <v>45268</v>
      </c>
      <c r="AA51" s="72">
        <v>45310</v>
      </c>
      <c r="AB51" s="72">
        <v>45328</v>
      </c>
      <c r="AC51" s="72">
        <v>45380</v>
      </c>
      <c r="AD51" s="72">
        <v>45404</v>
      </c>
      <c r="AE51" s="72">
        <v>45442</v>
      </c>
      <c r="AF51" s="72">
        <v>45443</v>
      </c>
      <c r="AG51" s="72">
        <v>45492</v>
      </c>
      <c r="AH51" s="72">
        <v>45496</v>
      </c>
      <c r="AI51" s="72">
        <v>45526</v>
      </c>
      <c r="AJ51" s="72">
        <v>45527</v>
      </c>
      <c r="AK51" s="72">
        <v>45623</v>
      </c>
      <c r="AL51" s="72">
        <v>45624</v>
      </c>
      <c r="AM51" s="72">
        <v>45625</v>
      </c>
      <c r="AN51" s="72">
        <v>45636</v>
      </c>
      <c r="AO51" s="72">
        <v>45639</v>
      </c>
      <c r="AP51" s="72">
        <v>45652</v>
      </c>
      <c r="AQ51" s="72"/>
      <c r="AR51" s="72"/>
      <c r="AS51" s="72"/>
      <c r="AT51" s="72"/>
      <c r="AU51" s="72"/>
      <c r="AV51" s="72"/>
      <c r="AW51" s="72"/>
      <c r="AX51" s="72"/>
      <c r="AY51" s="72"/>
      <c r="AZ51" s="72"/>
      <c r="BA51" s="72"/>
      <c r="BB51" s="72"/>
      <c r="BC51" s="72"/>
      <c r="BD51" s="72"/>
      <c r="BE51" s="72"/>
      <c r="BF51" s="72"/>
      <c r="BG51" s="72"/>
      <c r="BH51" s="72"/>
      <c r="BI51" s="72"/>
      <c r="BJ51" s="72"/>
      <c r="BK51" s="72"/>
      <c r="BL51" s="72"/>
      <c r="BM51" s="72"/>
      <c r="BN51" s="72"/>
      <c r="BO51" s="72"/>
      <c r="BP51" s="72"/>
      <c r="BQ51" s="72"/>
      <c r="BR51" s="72"/>
      <c r="BS51" s="72"/>
      <c r="BT51" s="72"/>
      <c r="BU51" s="72"/>
      <c r="BV51" s="72"/>
      <c r="BW51" s="72"/>
    </row>
    <row r="52" spans="1:75" ht="14.25" customHeight="1" x14ac:dyDescent="0.15">
      <c r="A52" s="74" t="s">
        <v>77</v>
      </c>
      <c r="B52" s="108" t="s">
        <v>83</v>
      </c>
      <c r="C52" s="108">
        <v>43875</v>
      </c>
      <c r="D52" s="110">
        <v>45702</v>
      </c>
      <c r="E52" s="95">
        <f ca="1">IF(DATEDIF(C52,M$2,"m")&lt;1,"",IF(C52=0,"",IF(EDATE(C52,12)&lt;IF($D52&gt;0,$D52-1,M$2),EDATE(C52,DATEDIF(C52,IF($D52&gt;0,$D52-1,M$2+1),"y")*12),EDATE(C52,DATEDIF(C52,IF($D52&gt;0,$D52-1,M$2+1),"m")))))</f>
        <v>45336</v>
      </c>
      <c r="F52" s="93">
        <f ca="1">IF(E52="",0,IF(EDATE(C52,12)&lt;=E52,15+IF((YEAR(E52)-YEAR($C52))&gt;20,10,INT((YEAR(E52)-YEAR($C52)-1)/2)),0))</f>
        <v>16</v>
      </c>
      <c r="G52" s="112">
        <f ca="1">IF(E52="",0,IF(E52&gt;=EDATE(C52,12),IF(E52&lt;EDATE(C52,24),IF(C52&lt;SET!$J$20,0,MIN(DATEDIF(C52,E52,"m"),11)),0),IF(D52&gt;C52,IF(E52&lt;=EDATE(C52,12),MIN(DATEDIF(C52,D52+1,"m"),11),0),MIN(DATEDIF(C52,E52,"m"),11))))</f>
        <v>0</v>
      </c>
      <c r="H52" s="114">
        <v>2</v>
      </c>
      <c r="I52" s="99">
        <f>COUNTIF(P52:BW52,SET!$C$15)*SET!$C$16+COUNTIF(P52:BW52,SET!$D$15)*SET!$D$16+COUNTIF(P52:BW52,SET!E$15)*SET!$E$16+COUNTIF(P52:BW52,SET!$F$15)*SET!$F$16+COUNTIF(P52:BW52,SET!$G$15)*SET!$G$16+COUNTIF(P52:BW52,SET!$H$15)*SET!$H$16+COUNTIF(P52:BW52,SET!$I$15)*SET!$I$16+COUNTIF(P52:BW52,)*SET!$K$16+COUNTIF(P52:BW52,SET!$M$15)*SET!$M$16</f>
        <v>13</v>
      </c>
      <c r="J52" s="97">
        <f ca="1">F52+G52+H52-I52</f>
        <v>5</v>
      </c>
      <c r="K52" s="100">
        <f ca="1">IF(E52="","",IF(AND(D52&gt;C52,EDATE(IF(EDATE(C52,12)&lt;D52,C52,E52),12)&gt;D52),"퇴직정산",IF((E52-C52)&gt;=365,EDATE(E52,12),EDATE(C52,24))))</f>
        <v>45702</v>
      </c>
      <c r="L52" s="101">
        <f ca="1">IF(K52="퇴직정산",J52,IF((M$2-C52)&lt;365,"미확정",IF(M52="유예","유예",J52-M52)))</f>
        <v>5</v>
      </c>
      <c r="M52" s="103">
        <f ca="1">IF(C52=0,0,IF(K52="퇴직정산",0,IF(J52&lt;=0,0,IF(EDATE(C52,3)&gt;M$2,"유예",IF(SET!$J$3="없음",0,IF(SET!$J$3="전부",IF(E52&gt;=DATE(YEAR(SET!$I$11),MONTH(SET!$J$11),DAY(SET!$L$11)),MAX(0,F52-IF(I52&lt;(G52+H52),0,(I52-(G52+H52)))),0),IF(E52&gt;=DATE(YEAR(SET!$I$11),MONTH(SET!$J$11),DAY(SET!$L$11)),MAX(0,MIN(F52,SET!$L$3)-IF(I52&lt;(G52+H52),0,(I52-(G52+H52)))),0)))))))</f>
        <v>0</v>
      </c>
      <c r="N52" s="105" t="str">
        <f>IF(D52=0,IF(M52&gt;0,IF((E52-C52)&gt;=365,EDATE(E52,6),EDATE(K52,-6)),""),"")</f>
        <v/>
      </c>
      <c r="O52" s="106" t="str">
        <f>IF(D52=0,IF(M52&gt;0,IF((E52-C52)&gt;=365,EDATE(E52,10),EDATE(K52,-2)),""),"")</f>
        <v/>
      </c>
      <c r="P52" s="23" t="s">
        <v>24</v>
      </c>
      <c r="Q52" s="23" t="s">
        <v>24</v>
      </c>
      <c r="R52" s="23" t="s">
        <v>24</v>
      </c>
      <c r="S52" s="23" t="s">
        <v>24</v>
      </c>
      <c r="T52" s="23" t="s">
        <v>24</v>
      </c>
      <c r="U52" s="23" t="s">
        <v>24</v>
      </c>
      <c r="V52" s="23" t="s">
        <v>24</v>
      </c>
      <c r="W52" s="23" t="s">
        <v>24</v>
      </c>
      <c r="X52" s="23" t="s">
        <v>24</v>
      </c>
      <c r="Y52" s="23" t="s">
        <v>24</v>
      </c>
      <c r="Z52" s="23" t="s">
        <v>24</v>
      </c>
      <c r="AA52" s="23" t="s">
        <v>24</v>
      </c>
      <c r="AB52" s="23" t="s">
        <v>24</v>
      </c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</row>
    <row r="53" spans="1:75" ht="14.25" customHeight="1" thickBot="1" x14ac:dyDescent="0.2">
      <c r="A53" s="74"/>
      <c r="B53" s="109"/>
      <c r="C53" s="109"/>
      <c r="D53" s="111"/>
      <c r="E53" s="96"/>
      <c r="F53" s="94"/>
      <c r="G53" s="113"/>
      <c r="H53" s="115"/>
      <c r="I53" s="99"/>
      <c r="J53" s="98"/>
      <c r="K53" s="100"/>
      <c r="L53" s="102"/>
      <c r="M53" s="104"/>
      <c r="N53" s="105"/>
      <c r="O53" s="107"/>
      <c r="P53" s="72">
        <v>45329</v>
      </c>
      <c r="Q53" s="72">
        <v>45332</v>
      </c>
      <c r="R53" s="72">
        <v>45412</v>
      </c>
      <c r="S53" s="72">
        <v>45468</v>
      </c>
      <c r="T53" s="72">
        <v>45473</v>
      </c>
      <c r="U53" s="72">
        <v>45501</v>
      </c>
      <c r="V53" s="72">
        <v>45504</v>
      </c>
      <c r="W53" s="72">
        <v>45617</v>
      </c>
      <c r="X53" s="72">
        <v>45622</v>
      </c>
      <c r="Y53" s="72">
        <v>45625</v>
      </c>
      <c r="Z53" s="72">
        <v>45646</v>
      </c>
      <c r="AA53" s="72">
        <v>45650</v>
      </c>
      <c r="AB53" s="72">
        <v>45653</v>
      </c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2"/>
      <c r="AQ53" s="72"/>
      <c r="AR53" s="72"/>
      <c r="AS53" s="72"/>
      <c r="AT53" s="72"/>
      <c r="AU53" s="72"/>
      <c r="AV53" s="72"/>
      <c r="AW53" s="72"/>
      <c r="AX53" s="72"/>
      <c r="AY53" s="72"/>
      <c r="AZ53" s="72"/>
      <c r="BA53" s="72"/>
      <c r="BB53" s="72"/>
      <c r="BC53" s="72"/>
      <c r="BD53" s="72"/>
      <c r="BE53" s="72"/>
      <c r="BF53" s="72"/>
      <c r="BG53" s="72"/>
      <c r="BH53" s="72"/>
      <c r="BI53" s="72"/>
      <c r="BJ53" s="72"/>
      <c r="BK53" s="72"/>
      <c r="BL53" s="72"/>
      <c r="BM53" s="72"/>
      <c r="BN53" s="72"/>
      <c r="BO53" s="72"/>
      <c r="BP53" s="72"/>
      <c r="BQ53" s="72"/>
      <c r="BR53" s="72"/>
      <c r="BS53" s="72"/>
      <c r="BT53" s="72"/>
      <c r="BU53" s="72"/>
      <c r="BV53" s="72"/>
      <c r="BW53" s="72"/>
    </row>
    <row r="54" spans="1:75" ht="14.25" customHeight="1" x14ac:dyDescent="0.15">
      <c r="A54" s="77" t="s">
        <v>333</v>
      </c>
      <c r="B54" s="108" t="s">
        <v>79</v>
      </c>
      <c r="C54" s="108">
        <v>43514</v>
      </c>
      <c r="D54" s="110">
        <v>45706</v>
      </c>
      <c r="E54" s="95">
        <f ca="1">IF(DATEDIF(C54,M$2,"m")&lt;1,"",IF(C54=0,"",IF(EDATE(C54,12)&lt;IF($D54&gt;0,$D54-1,M$2),EDATE(C54,DATEDIF(C54,IF($D54&gt;0,$D54-1,M$2+1),"y")*12),EDATE(C54,DATEDIF(C54,IF($D54&gt;0,$D54-1,M$2+1),"m")))))</f>
        <v>45340</v>
      </c>
      <c r="F54" s="93">
        <f ca="1">IF(E54="",0,IF(EDATE(C54,12)&lt;=E54,15+IF((YEAR(E54)-YEAR($C54))&gt;20,10,INT((YEAR(E54)-YEAR($C54)-1)/2)),0))</f>
        <v>17</v>
      </c>
      <c r="G54" s="112">
        <f ca="1">IF(E54="",0,IF(E54&gt;=EDATE(C54,12),IF(E54&lt;EDATE(C54,24),IF(C54&lt;SET!$J$20,0,MIN(DATEDIF(C54,E54,"m"),11)),0),IF(D54&gt;C54,IF(E54&lt;=EDATE(C54,12),MIN(DATEDIF(C54,D54+1,"m"),11),0),MIN(DATEDIF(C54,E54,"m"),11))))</f>
        <v>0</v>
      </c>
      <c r="H54" s="114">
        <v>4</v>
      </c>
      <c r="I54" s="99">
        <f>COUNTIF(P54:BW54,SET!$C$15)*SET!$C$16+COUNTIF(P54:BW54,SET!$D$15)*SET!$D$16+COUNTIF(P54:BW54,SET!E$15)*SET!$E$16+COUNTIF(P54:BW54,SET!$F$15)*SET!$F$16+COUNTIF(P54:BW54,SET!$G$15)*SET!$G$16+COUNTIF(P54:BW54,SET!$H$15)*SET!$H$16+COUNTIF(P54:BW54,SET!$I$15)*SET!$I$16+COUNTIF(P54:BW54,)*SET!$K$16+COUNTIF(P54:BW54,SET!$M$15)*SET!$M$16</f>
        <v>3</v>
      </c>
      <c r="J54" s="97">
        <f ca="1">F54+G54+H54-I54</f>
        <v>18</v>
      </c>
      <c r="K54" s="100">
        <f ca="1">IF(E54="","",IF(AND(D54&gt;C54,EDATE(IF(EDATE(C54,12)&lt;D54,C54,E54),12)&gt;D54),"퇴직정산",IF((E54-C54)&gt;=365,EDATE(E54,12),EDATE(C54,24))))</f>
        <v>45706</v>
      </c>
      <c r="L54" s="101">
        <f ca="1">IF(K54="퇴직정산",J54,IF((M$2-C54)&lt;365,"미확정",IF(M54="유예","유예",J54-M54)))</f>
        <v>11</v>
      </c>
      <c r="M54" s="103">
        <f ca="1">IF(C54=0,0,IF(K54="퇴직정산",0,IF(J54&lt;=0,0,IF(EDATE(C54,3)&gt;M$2,"유예",IF(SET!$J$3="없음",0,IF(SET!$J$3="전부",IF(E54&gt;=DATE(YEAR(SET!$I$11),MONTH(SET!$J$11),DAY(SET!$L$11)),MAX(0,F54-IF(I54&lt;(G54+H54),0,(I54-(G54+H54)))),0),IF(E54&gt;=DATE(YEAR(SET!$I$11),MONTH(SET!$J$11),DAY(SET!$L$11)),MAX(0,MIN(F54,SET!$L$3)-IF(I54&lt;(G54+H54),0,(I54-(G54+H54)))),0)))))))</f>
        <v>7</v>
      </c>
      <c r="N54" s="105" t="str">
        <f>IF(D54=0,IF(M54&gt;0,IF((E54-C54)&gt;=365,EDATE(E54,6),EDATE(K54,-6)),""),"")</f>
        <v/>
      </c>
      <c r="O54" s="106" t="str">
        <f>IF(D54=0,IF(M54&gt;0,IF((E54-C54)&gt;=365,EDATE(E54,10),EDATE(K54,-2)),""),"")</f>
        <v/>
      </c>
      <c r="P54" s="23" t="s">
        <v>24</v>
      </c>
      <c r="Q54" s="23" t="s">
        <v>24</v>
      </c>
      <c r="R54" s="23" t="s">
        <v>24</v>
      </c>
      <c r="S54" s="23" t="s">
        <v>463</v>
      </c>
      <c r="T54" s="23" t="s">
        <v>463</v>
      </c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</row>
    <row r="55" spans="1:75" ht="14.25" customHeight="1" thickBot="1" x14ac:dyDescent="0.2">
      <c r="A55" s="74"/>
      <c r="B55" s="109"/>
      <c r="C55" s="109"/>
      <c r="D55" s="111"/>
      <c r="E55" s="96"/>
      <c r="F55" s="94"/>
      <c r="G55" s="113"/>
      <c r="H55" s="115"/>
      <c r="I55" s="99"/>
      <c r="J55" s="98"/>
      <c r="K55" s="100"/>
      <c r="L55" s="102"/>
      <c r="M55" s="104"/>
      <c r="N55" s="105"/>
      <c r="O55" s="107"/>
      <c r="P55" s="72">
        <v>45532</v>
      </c>
      <c r="Q55" s="72">
        <v>45561</v>
      </c>
      <c r="R55" s="72">
        <v>45562</v>
      </c>
      <c r="S55" s="72" t="s">
        <v>464</v>
      </c>
      <c r="T55" s="72" t="s">
        <v>205</v>
      </c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2"/>
      <c r="AQ55" s="72"/>
      <c r="AR55" s="72"/>
      <c r="AS55" s="72"/>
      <c r="AT55" s="72"/>
      <c r="AU55" s="72"/>
      <c r="AV55" s="72"/>
      <c r="AW55" s="72"/>
      <c r="AX55" s="72"/>
      <c r="AY55" s="72"/>
      <c r="AZ55" s="72"/>
      <c r="BA55" s="72"/>
      <c r="BB55" s="72"/>
      <c r="BC55" s="72"/>
      <c r="BD55" s="72"/>
      <c r="BE55" s="72"/>
      <c r="BF55" s="72"/>
      <c r="BG55" s="72"/>
      <c r="BH55" s="72"/>
      <c r="BI55" s="72"/>
      <c r="BJ55" s="72"/>
      <c r="BK55" s="72"/>
      <c r="BL55" s="72"/>
      <c r="BM55" s="72"/>
      <c r="BN55" s="72"/>
      <c r="BO55" s="72"/>
      <c r="BP55" s="72"/>
      <c r="BQ55" s="72"/>
      <c r="BR55" s="72"/>
      <c r="BS55" s="72"/>
      <c r="BT55" s="72"/>
      <c r="BU55" s="72"/>
      <c r="BV55" s="72"/>
      <c r="BW55" s="72"/>
    </row>
    <row r="56" spans="1:75" ht="14.25" customHeight="1" x14ac:dyDescent="0.15">
      <c r="A56" s="74" t="s">
        <v>462</v>
      </c>
      <c r="B56" s="108" t="s">
        <v>90</v>
      </c>
      <c r="C56" s="108">
        <v>43514</v>
      </c>
      <c r="D56" s="110">
        <v>45706</v>
      </c>
      <c r="E56" s="95">
        <f ca="1">IF(DATEDIF(C56,M$2,"m")&lt;1,"",IF(C56=0,"",IF(EDATE(C56,12)&lt;IF($D56&gt;0,$D56-1,M$2),EDATE(C56,DATEDIF(C56,IF($D56&gt;0,$D56-1,M$2+1),"y")*12),EDATE(C56,DATEDIF(C56,IF($D56&gt;0,$D56-1,M$2+1),"m")))))</f>
        <v>45340</v>
      </c>
      <c r="F56" s="93">
        <f ca="1">IF(E56="",0,IF(EDATE(C56,12)&lt;=E56,15+IF((YEAR(E56)-YEAR($C56))&gt;20,10,INT((YEAR(E56)-YEAR($C56)-1)/2)),0))</f>
        <v>17</v>
      </c>
      <c r="G56" s="112">
        <f ca="1">IF(E56="",0,IF(E56&gt;=EDATE(C56,12),IF(E56&lt;EDATE(C56,24),IF(C56&lt;SET!$J$20,0,MIN(DATEDIF(C56,E56,"m"),11)),0),IF(D56&gt;C56,IF(E56&lt;=EDATE(C56,12),MIN(DATEDIF(C56,D56+1,"m"),11),0),MIN(DATEDIF(C56,E56,"m"),11))))</f>
        <v>0</v>
      </c>
      <c r="H56" s="114">
        <v>0</v>
      </c>
      <c r="I56" s="99">
        <f>COUNTIF(P56:BW56,SET!$C$15)*SET!$C$16+COUNTIF(P56:BW56,SET!$D$15)*SET!$D$16+COUNTIF(P56:BW56,SET!E$15)*SET!$E$16+COUNTIF(P56:BW56,SET!$F$15)*SET!$F$16+COUNTIF(P56:BW56,SET!$G$15)*SET!$G$16+COUNTIF(P56:BW56,SET!$H$15)*SET!$H$16+COUNTIF(P56:BW56,SET!$I$15)*SET!$I$16+COUNTIF(P56:BW56,)*SET!$K$16+COUNTIF(P56:BW56,SET!$M$15)*SET!$M$16</f>
        <v>13.5</v>
      </c>
      <c r="J56" s="97">
        <f ca="1">F56+G56+H56-I56</f>
        <v>3.5</v>
      </c>
      <c r="K56" s="100">
        <f ca="1">IF(E56="","",IF(AND(D56&gt;C56,EDATE(IF(EDATE(C56,12)&lt;D56,C56,E56),12)&gt;D56),"퇴직정산",IF((E56-C56)&gt;=365,EDATE(E56,12),EDATE(C56,24))))</f>
        <v>45706</v>
      </c>
      <c r="L56" s="101">
        <f ca="1">IF(K56="퇴직정산",J56,IF((M$2-C56)&lt;365,"미확정",IF(M56="유예","유예",J56-M56)))</f>
        <v>3.5</v>
      </c>
      <c r="M56" s="103">
        <f ca="1">IF(C56=0,0,IF(K56="퇴직정산",0,IF(J56&lt;=0,0,IF(EDATE(C56,3)&gt;M$2,"유예",IF(SET!$J$3="없음",0,IF(SET!$J$3="전부",IF(E56&gt;=DATE(YEAR(SET!$I$11),MONTH(SET!$J$11),DAY(SET!$L$11)),MAX(0,F56-IF(I56&lt;(G56+H56),0,(I56-(G56+H56)))),0),IF(E56&gt;=DATE(YEAR(SET!$I$11),MONTH(SET!$J$11),DAY(SET!$L$11)),MAX(0,MIN(F56,SET!$L$3)-IF(I56&lt;(G56+H56),0,(I56-(G56+H56)))),0)))))))</f>
        <v>0</v>
      </c>
      <c r="N56" s="105" t="str">
        <f>IF(D56=0,IF(M56&gt;0,IF((E56-C56)&gt;=365,EDATE(E56,6),EDATE(K56,-6)),""),"")</f>
        <v/>
      </c>
      <c r="O56" s="106" t="str">
        <f>IF(D56=0,IF(M56&gt;0,IF((E56-C56)&gt;=365,EDATE(E56,10),EDATE(K56,-2)),""),"")</f>
        <v/>
      </c>
      <c r="P56" s="23" t="s">
        <v>24</v>
      </c>
      <c r="Q56" s="23" t="s">
        <v>24</v>
      </c>
      <c r="R56" s="23" t="s">
        <v>24</v>
      </c>
      <c r="S56" s="23" t="s">
        <v>25</v>
      </c>
      <c r="T56" s="23" t="s">
        <v>24</v>
      </c>
      <c r="U56" s="23" t="s">
        <v>25</v>
      </c>
      <c r="V56" s="23" t="s">
        <v>24</v>
      </c>
      <c r="W56" s="23" t="s">
        <v>24</v>
      </c>
      <c r="X56" s="23" t="s">
        <v>24</v>
      </c>
      <c r="Y56" s="23" t="s">
        <v>24</v>
      </c>
      <c r="Z56" s="23" t="s">
        <v>24</v>
      </c>
      <c r="AA56" s="23" t="s">
        <v>24</v>
      </c>
      <c r="AB56" s="23" t="s">
        <v>24</v>
      </c>
      <c r="AC56" s="23" t="s">
        <v>25</v>
      </c>
      <c r="AD56" s="23" t="s">
        <v>24</v>
      </c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</row>
    <row r="57" spans="1:75" ht="14.25" customHeight="1" thickBot="1" x14ac:dyDescent="0.2">
      <c r="A57" s="74"/>
      <c r="B57" s="109"/>
      <c r="C57" s="109"/>
      <c r="D57" s="111"/>
      <c r="E57" s="96"/>
      <c r="F57" s="94"/>
      <c r="G57" s="113"/>
      <c r="H57" s="115"/>
      <c r="I57" s="99"/>
      <c r="J57" s="98"/>
      <c r="K57" s="100"/>
      <c r="L57" s="102"/>
      <c r="M57" s="104"/>
      <c r="N57" s="105"/>
      <c r="O57" s="107"/>
      <c r="P57" s="72">
        <v>45343</v>
      </c>
      <c r="Q57" s="72">
        <v>45351</v>
      </c>
      <c r="R57" s="72">
        <v>45561</v>
      </c>
      <c r="S57" s="72">
        <v>45638</v>
      </c>
      <c r="T57" s="72">
        <v>45653</v>
      </c>
      <c r="U57" s="72">
        <v>45657</v>
      </c>
      <c r="V57" s="72">
        <v>45665</v>
      </c>
      <c r="W57" s="72">
        <v>45666</v>
      </c>
      <c r="X57" s="72">
        <v>45667</v>
      </c>
      <c r="Y57" s="72">
        <v>45670</v>
      </c>
      <c r="Z57" s="72">
        <v>45671</v>
      </c>
      <c r="AA57" s="72">
        <v>45672</v>
      </c>
      <c r="AB57" s="72">
        <v>45681</v>
      </c>
      <c r="AC57" s="72">
        <v>45701</v>
      </c>
      <c r="AD57" s="72">
        <v>45702</v>
      </c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2"/>
      <c r="AQ57" s="72"/>
      <c r="AR57" s="72"/>
      <c r="AS57" s="72"/>
      <c r="AT57" s="72"/>
      <c r="AU57" s="72"/>
      <c r="AV57" s="72"/>
      <c r="AW57" s="72"/>
      <c r="AX57" s="72"/>
      <c r="AY57" s="72"/>
      <c r="AZ57" s="72"/>
      <c r="BA57" s="72"/>
      <c r="BB57" s="72"/>
      <c r="BC57" s="72"/>
      <c r="BD57" s="72"/>
      <c r="BE57" s="72"/>
      <c r="BF57" s="72"/>
      <c r="BG57" s="72"/>
      <c r="BH57" s="72"/>
      <c r="BI57" s="72"/>
      <c r="BJ57" s="72"/>
      <c r="BK57" s="72"/>
      <c r="BL57" s="72"/>
      <c r="BM57" s="72"/>
      <c r="BN57" s="72"/>
      <c r="BO57" s="72"/>
      <c r="BP57" s="72"/>
      <c r="BQ57" s="72"/>
      <c r="BR57" s="72"/>
      <c r="BS57" s="72"/>
      <c r="BT57" s="72"/>
      <c r="BU57" s="72"/>
      <c r="BV57" s="72"/>
      <c r="BW57" s="72"/>
    </row>
    <row r="58" spans="1:75" ht="14.25" customHeight="1" x14ac:dyDescent="0.15">
      <c r="A58" s="74" t="s">
        <v>59</v>
      </c>
      <c r="B58" s="108" t="s">
        <v>319</v>
      </c>
      <c r="C58" s="108">
        <v>44616</v>
      </c>
      <c r="D58" s="110">
        <v>45712</v>
      </c>
      <c r="E58" s="95">
        <f ca="1">IF(DATEDIF(C58,M$2,"m")&lt;1,"",IF(C58=0,"",IF(EDATE(C58,12)&lt;IF($D58&gt;0,$D58-1,M$2),EDATE(C58,DATEDIF(C58,IF($D58&gt;0,$D58-1,M$2+1),"y")*12),EDATE(C58,DATEDIF(C58,IF($D58&gt;0,$D58-1,M$2+1),"m")))))</f>
        <v>45346</v>
      </c>
      <c r="F58" s="93">
        <f ca="1">IF(E58="",0,IF(EDATE(C58,12)&lt;=E58,15+IF((YEAR(E58)-YEAR($C58))&gt;20,10,INT((YEAR(E58)-YEAR($C58)-1)/2)),0))</f>
        <v>15</v>
      </c>
      <c r="G58" s="112">
        <f ca="1">IF(E58="",0,IF(E58&gt;=EDATE(C58,12),IF(E58&lt;EDATE(C58,24),IF(C58&lt;SET!$J$20,0,MIN(DATEDIF(C58,E58,"m"),11)),0),IF(D58&gt;C58,IF(E58&lt;=EDATE(C58,12),MIN(DATEDIF(C58,D58+1,"m"),11),0),MIN(DATEDIF(C58,E58,"m"),11))))</f>
        <v>0</v>
      </c>
      <c r="H58" s="114">
        <v>-2</v>
      </c>
      <c r="I58" s="99">
        <f>COUNTIF(P58:BW58,SET!$C$15)*SET!$C$16+COUNTIF(P58:BW58,SET!$D$15)*SET!$D$16+COUNTIF(P58:BW58,SET!E$15)*SET!$E$16+COUNTIF(P58:BW58,SET!$F$15)*SET!$F$16+COUNTIF(P58:BW58,SET!$G$15)*SET!$G$16+COUNTIF(P58:BW58,SET!$H$15)*SET!$H$16+COUNTIF(P58:BW58,SET!$I$15)*SET!$I$16+COUNTIF(P58:BW58,)*SET!$K$16+COUNTIF(P58:BW58,SET!$M$15)*SET!$M$16</f>
        <v>11.5</v>
      </c>
      <c r="J58" s="97">
        <f ca="1">F58+G58+H58-I58</f>
        <v>1.5</v>
      </c>
      <c r="K58" s="100">
        <f ca="1">IF(E58="","",IF(AND(D58&gt;C58,EDATE(IF(EDATE(C58,12)&lt;D58,C58,E58),12)&gt;D58),"퇴직정산",IF((E58-C58)&gt;=365,EDATE(E58,12),EDATE(C58,24))))</f>
        <v>45712</v>
      </c>
      <c r="L58" s="101">
        <f ca="1">IF(K58="퇴직정산",J58,IF((M$2-C58)&lt;365,"미확정",IF(M58="유예","유예",J58-M58)))</f>
        <v>1.5</v>
      </c>
      <c r="M58" s="103">
        <f ca="1">IF(C58=0,0,IF(K58="퇴직정산",0,IF(J58&lt;=0,0,IF(EDATE(C58,3)&gt;M$2,"유예",IF(SET!$J$3="없음",0,IF(SET!$J$3="전부",IF(E58&gt;=DATE(YEAR(SET!$I$11),MONTH(SET!$J$11),DAY(SET!$L$11)),MAX(0,F58-IF(I58&lt;(G58+H58),0,(I58-(G58+H58)))),0),IF(E58&gt;=DATE(YEAR(SET!$I$11),MONTH(SET!$J$11),DAY(SET!$L$11)),MAX(0,MIN(F58,SET!$L$3)-IF(I58&lt;(G58+H58),0,(I58-(G58+H58)))),0)))))))</f>
        <v>0</v>
      </c>
      <c r="N58" s="105" t="str">
        <f>IF(D58=0,IF(M58&gt;0,IF((E58-C58)&gt;=365,EDATE(E58,6),EDATE(K58,-6)),""),"")</f>
        <v/>
      </c>
      <c r="O58" s="106" t="str">
        <f>IF(D58=0,IF(M58&gt;0,IF((E58-C58)&gt;=365,EDATE(E58,10),EDATE(K58,-2)),""),"")</f>
        <v/>
      </c>
      <c r="P58" s="23" t="s">
        <v>24</v>
      </c>
      <c r="Q58" s="23" t="s">
        <v>24</v>
      </c>
      <c r="R58" s="23" t="s">
        <v>24</v>
      </c>
      <c r="S58" s="23" t="s">
        <v>25</v>
      </c>
      <c r="T58" s="23" t="s">
        <v>24</v>
      </c>
      <c r="U58" s="23" t="s">
        <v>24</v>
      </c>
      <c r="V58" s="23" t="s">
        <v>24</v>
      </c>
      <c r="W58" s="23" t="s">
        <v>25</v>
      </c>
      <c r="X58" s="23" t="s">
        <v>24</v>
      </c>
      <c r="Y58" s="23" t="s">
        <v>24</v>
      </c>
      <c r="Z58" s="23" t="s">
        <v>24</v>
      </c>
      <c r="AA58" s="23" t="s">
        <v>25</v>
      </c>
      <c r="AB58" s="23" t="s">
        <v>25</v>
      </c>
      <c r="AC58" s="23" t="s">
        <v>25</v>
      </c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</row>
    <row r="59" spans="1:75" ht="14.25" customHeight="1" thickBot="1" x14ac:dyDescent="0.2">
      <c r="A59" s="74"/>
      <c r="B59" s="109"/>
      <c r="C59" s="109"/>
      <c r="D59" s="111"/>
      <c r="E59" s="96"/>
      <c r="F59" s="94"/>
      <c r="G59" s="113"/>
      <c r="H59" s="115"/>
      <c r="I59" s="99"/>
      <c r="J59" s="98"/>
      <c r="K59" s="100"/>
      <c r="L59" s="102"/>
      <c r="M59" s="104"/>
      <c r="N59" s="105"/>
      <c r="O59" s="107"/>
      <c r="P59" s="72">
        <v>45329</v>
      </c>
      <c r="Q59" s="72">
        <v>45351</v>
      </c>
      <c r="R59" s="72">
        <v>45411</v>
      </c>
      <c r="S59" s="72">
        <v>45422</v>
      </c>
      <c r="T59" s="72">
        <v>45443</v>
      </c>
      <c r="U59" s="72">
        <v>45485</v>
      </c>
      <c r="V59" s="72">
        <v>45491</v>
      </c>
      <c r="W59" s="72">
        <v>45492</v>
      </c>
      <c r="X59" s="72">
        <v>45518</v>
      </c>
      <c r="Y59" s="72">
        <v>45526</v>
      </c>
      <c r="Z59" s="72">
        <v>45527</v>
      </c>
      <c r="AA59" s="72">
        <v>45532</v>
      </c>
      <c r="AB59" s="72">
        <v>45624</v>
      </c>
      <c r="AC59" s="72">
        <v>45671</v>
      </c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2"/>
      <c r="AQ59" s="72"/>
      <c r="AR59" s="72"/>
      <c r="AS59" s="72"/>
      <c r="AT59" s="72"/>
      <c r="AU59" s="72"/>
      <c r="AV59" s="72"/>
      <c r="AW59" s="72"/>
      <c r="AX59" s="72"/>
      <c r="AY59" s="72"/>
      <c r="AZ59" s="72"/>
      <c r="BA59" s="72"/>
      <c r="BB59" s="72"/>
      <c r="BC59" s="72"/>
      <c r="BD59" s="72"/>
      <c r="BE59" s="72"/>
      <c r="BF59" s="72"/>
      <c r="BG59" s="72"/>
      <c r="BH59" s="72"/>
      <c r="BI59" s="72"/>
      <c r="BJ59" s="72"/>
      <c r="BK59" s="72"/>
      <c r="BL59" s="72"/>
      <c r="BM59" s="72"/>
      <c r="BN59" s="72"/>
      <c r="BO59" s="72"/>
      <c r="BP59" s="72"/>
      <c r="BQ59" s="72"/>
      <c r="BR59" s="72"/>
      <c r="BS59" s="72"/>
      <c r="BT59" s="72"/>
      <c r="BU59" s="72"/>
      <c r="BV59" s="72"/>
      <c r="BW59" s="72"/>
    </row>
    <row r="60" spans="1:75" ht="14.25" customHeight="1" x14ac:dyDescent="0.15">
      <c r="A60" s="74" t="s">
        <v>78</v>
      </c>
      <c r="B60" s="108" t="s">
        <v>313</v>
      </c>
      <c r="C60" s="108">
        <v>44257</v>
      </c>
      <c r="D60" s="110">
        <v>45718</v>
      </c>
      <c r="E60" s="95">
        <f ca="1">IF(DATEDIF(C60,M$2,"m")&lt;1,"",IF(C60=0,"",IF(EDATE(C60,12)&lt;IF($D60&gt;0,$D60-1,M$2),EDATE(C60,DATEDIF(C60,IF($D60&gt;0,$D60-1,M$2+1),"y")*12),EDATE(C60,DATEDIF(C60,IF($D60&gt;0,$D60-1,M$2+1),"m")))))</f>
        <v>45353</v>
      </c>
      <c r="F60" s="93">
        <f ca="1">IF(E60="",0,IF(EDATE(C60,12)&lt;=E60,15+IF((YEAR(E60)-YEAR($C60))&gt;20,10,INT((YEAR(E60)-YEAR($C60)-1)/2)),0))</f>
        <v>16</v>
      </c>
      <c r="G60" s="112">
        <f ca="1">IF(E60="",0,IF(E60&gt;=EDATE(C60,12),IF(E60&lt;EDATE(C60,24),IF(C60&lt;SET!$J$20,0,MIN(DATEDIF(C60,E60,"m"),11)),0),IF(D60&gt;C60,IF(E60&lt;=EDATE(C60,12),MIN(DATEDIF(C60,D60+1,"m"),11),0),MIN(DATEDIF(C60,E60,"m"),11))))</f>
        <v>0</v>
      </c>
      <c r="H60" s="114">
        <v>5</v>
      </c>
      <c r="I60" s="99">
        <f>COUNTIF(P60:BW60,SET!$C$15)*SET!$C$16+COUNTIF(P60:BW60,SET!$D$15)*SET!$D$16+COUNTIF(P60:BW60,SET!E$15)*SET!$E$16+COUNTIF(P60:BW60,SET!$F$15)*SET!$F$16+COUNTIF(P60:BW60,SET!$G$15)*SET!$G$16+COUNTIF(P60:BW60,SET!$H$15)*SET!$H$16+COUNTIF(P60:BW60,SET!$I$15)*SET!$I$16+COUNTIF(P60:BW60,)*SET!$K$16+COUNTIF(P60:BW60,SET!$M$15)*SET!$M$16</f>
        <v>21</v>
      </c>
      <c r="J60" s="97">
        <f ca="1">F60+G60+H60-I60</f>
        <v>0</v>
      </c>
      <c r="K60" s="100">
        <f ca="1">IF(E60="","",IF(AND(D60&gt;C60,EDATE(IF(EDATE(C60,12)&lt;D60,C60,E60),12)&gt;D60),"퇴직정산",IF((E60-C60)&gt;=365,EDATE(E60,12),EDATE(C60,24))))</f>
        <v>45718</v>
      </c>
      <c r="L60" s="101">
        <f ca="1">IF(K60="퇴직정산",J60,IF((M$2-C60)&lt;365,"미확정",IF(M60="유예","유예",J60-M60)))</f>
        <v>0</v>
      </c>
      <c r="M60" s="103">
        <f ca="1">IF(C60=0,0,IF(K60="퇴직정산",0,IF(J60&lt;=0,0,IF(EDATE(C60,3)&gt;M$2,"유예",IF(SET!$J$3="없음",0,IF(SET!$J$3="전부",IF(E60&gt;=DATE(YEAR(SET!$I$11),MONTH(SET!$J$11),DAY(SET!$L$11)),MAX(0,F60-IF(I60&lt;(G60+H60),0,(I60-(G60+H60)))),0),IF(E60&gt;=DATE(YEAR(SET!$I$11),MONTH(SET!$J$11),DAY(SET!$L$11)),MAX(0,MIN(F60,SET!$L$3)-IF(I60&lt;(G60+H60),0,(I60-(G60+H60)))),0)))))))</f>
        <v>0</v>
      </c>
      <c r="N60" s="105" t="str">
        <f>IF(D60=0,IF(M60&gt;0,IF((E60-C60)&gt;=365,EDATE(E60,6),EDATE(K60,-6)),""),"")</f>
        <v/>
      </c>
      <c r="O60" s="106" t="str">
        <f>IF(D60=0,IF(M60&gt;0,IF((E60-C60)&gt;=365,EDATE(E60,10),EDATE(K60,-2)),""),"")</f>
        <v/>
      </c>
      <c r="P60" s="23" t="s">
        <v>24</v>
      </c>
      <c r="Q60" s="23" t="s">
        <v>24</v>
      </c>
      <c r="R60" s="23" t="s">
        <v>51</v>
      </c>
      <c r="S60" s="23" t="s">
        <v>24</v>
      </c>
      <c r="T60" s="23" t="s">
        <v>24</v>
      </c>
      <c r="U60" s="23" t="s">
        <v>24</v>
      </c>
      <c r="V60" s="23" t="s">
        <v>24</v>
      </c>
      <c r="W60" s="23" t="s">
        <v>24</v>
      </c>
      <c r="X60" s="23" t="s">
        <v>24</v>
      </c>
      <c r="Y60" s="23" t="s">
        <v>24</v>
      </c>
      <c r="Z60" s="23" t="s">
        <v>24</v>
      </c>
      <c r="AA60" s="23" t="s">
        <v>24</v>
      </c>
      <c r="AB60" s="23" t="s">
        <v>24</v>
      </c>
      <c r="AC60" s="23" t="s">
        <v>24</v>
      </c>
      <c r="AD60" s="23" t="s">
        <v>24</v>
      </c>
      <c r="AE60" s="23" t="s">
        <v>24</v>
      </c>
      <c r="AF60" s="23" t="s">
        <v>24</v>
      </c>
      <c r="AG60" s="23" t="s">
        <v>24</v>
      </c>
      <c r="AH60" s="23" t="s">
        <v>24</v>
      </c>
      <c r="AI60" s="23" t="s">
        <v>24</v>
      </c>
      <c r="AJ60" s="23" t="s">
        <v>24</v>
      </c>
      <c r="AK60" s="23" t="s">
        <v>24</v>
      </c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</row>
    <row r="61" spans="1:75" ht="14.25" customHeight="1" thickBot="1" x14ac:dyDescent="0.2">
      <c r="A61" s="74"/>
      <c r="B61" s="109"/>
      <c r="C61" s="109"/>
      <c r="D61" s="111"/>
      <c r="E61" s="96"/>
      <c r="F61" s="94"/>
      <c r="G61" s="113"/>
      <c r="H61" s="115"/>
      <c r="I61" s="99"/>
      <c r="J61" s="98"/>
      <c r="K61" s="100"/>
      <c r="L61" s="102"/>
      <c r="M61" s="104"/>
      <c r="N61" s="105"/>
      <c r="O61" s="107"/>
      <c r="P61" s="72">
        <v>45334</v>
      </c>
      <c r="Q61" s="72">
        <v>45367</v>
      </c>
      <c r="R61" s="72" t="s">
        <v>250</v>
      </c>
      <c r="S61" s="72">
        <v>45400</v>
      </c>
      <c r="T61" s="72">
        <v>45401</v>
      </c>
      <c r="U61" s="72">
        <v>45402</v>
      </c>
      <c r="V61" s="72">
        <v>45484</v>
      </c>
      <c r="W61" s="72">
        <v>45485</v>
      </c>
      <c r="X61" s="72">
        <v>45490</v>
      </c>
      <c r="Y61" s="72">
        <v>45491</v>
      </c>
      <c r="Z61" s="72">
        <v>45505</v>
      </c>
      <c r="AA61" s="72">
        <v>45506</v>
      </c>
      <c r="AB61" s="72">
        <v>45509</v>
      </c>
      <c r="AC61" s="72">
        <v>45510</v>
      </c>
      <c r="AD61" s="72">
        <v>45511</v>
      </c>
      <c r="AE61" s="72">
        <v>45512</v>
      </c>
      <c r="AF61" s="72">
        <v>45513</v>
      </c>
      <c r="AG61" s="72">
        <v>45516</v>
      </c>
      <c r="AH61" s="72">
        <v>45517</v>
      </c>
      <c r="AI61" s="72">
        <v>45518</v>
      </c>
      <c r="AJ61" s="72">
        <v>45520</v>
      </c>
      <c r="AK61" s="72">
        <v>45523</v>
      </c>
      <c r="AL61" s="72"/>
      <c r="AM61" s="72"/>
      <c r="AN61" s="72"/>
      <c r="AO61" s="72"/>
      <c r="AP61" s="72"/>
      <c r="AQ61" s="72"/>
      <c r="AR61" s="72"/>
      <c r="AS61" s="72"/>
      <c r="AT61" s="72"/>
      <c r="AU61" s="72"/>
      <c r="AV61" s="72"/>
      <c r="AW61" s="72"/>
      <c r="AX61" s="72"/>
      <c r="AY61" s="72"/>
      <c r="AZ61" s="72"/>
      <c r="BA61" s="72"/>
      <c r="BB61" s="72"/>
      <c r="BC61" s="72"/>
      <c r="BD61" s="72"/>
      <c r="BE61" s="72"/>
      <c r="BF61" s="72"/>
      <c r="BG61" s="72"/>
      <c r="BH61" s="72"/>
      <c r="BI61" s="72"/>
      <c r="BJ61" s="72"/>
      <c r="BK61" s="72"/>
      <c r="BL61" s="72"/>
      <c r="BM61" s="72"/>
      <c r="BN61" s="72"/>
      <c r="BO61" s="72"/>
      <c r="BP61" s="72"/>
      <c r="BQ61" s="72"/>
      <c r="BR61" s="72"/>
      <c r="BS61" s="72"/>
      <c r="BT61" s="72"/>
      <c r="BU61" s="72"/>
      <c r="BV61" s="72"/>
      <c r="BW61" s="72"/>
    </row>
    <row r="62" spans="1:75" ht="14.25" customHeight="1" x14ac:dyDescent="0.15">
      <c r="A62" s="76" t="s">
        <v>59</v>
      </c>
      <c r="B62" s="108" t="s">
        <v>69</v>
      </c>
      <c r="C62" s="108">
        <v>44622</v>
      </c>
      <c r="D62" s="110">
        <v>45718</v>
      </c>
      <c r="E62" s="95">
        <f ca="1">IF(DATEDIF(C62,M$2,"m")&lt;1,"",IF(C62=0,"",IF(EDATE(C62,12)&lt;IF($D62&gt;0,$D62-1,M$2),EDATE(C62,DATEDIF(C62,IF($D62&gt;0,$D62-1,M$2+1),"y")*12),EDATE(C62,DATEDIF(C62,IF($D62&gt;0,$D62-1,M$2+1),"m")))))</f>
        <v>45353</v>
      </c>
      <c r="F62" s="93">
        <f ca="1">IF(E62="",0,IF(EDATE(C62,12)&lt;=E62,15+IF((YEAR(E62)-YEAR($C62))&gt;20,10,INT((YEAR(E62)-YEAR($C62)-1)/2)),0))</f>
        <v>15</v>
      </c>
      <c r="G62" s="112">
        <f ca="1">IF(E62="",0,IF(E62&gt;=EDATE(C62,12),IF(E62&lt;EDATE(C62,24),IF(C62&lt;SET!$J$20,0,MIN(DATEDIF(C62,E62,"m"),11)),0),IF(D62&gt;C62,IF(E62&lt;=EDATE(C62,12),MIN(DATEDIF(C62,D62+1,"m"),11),0),MIN(DATEDIF(C62,E62,"m"),11))))</f>
        <v>0</v>
      </c>
      <c r="H62" s="114">
        <v>-6</v>
      </c>
      <c r="I62" s="99">
        <f>COUNTIF(P62:BW62,SET!$C$15)*SET!$C$16+COUNTIF(P62:BW62,SET!$D$15)*SET!$D$16+COUNTIF(P62:BW62,SET!E$15)*SET!$E$16+COUNTIF(P62:BW62,SET!$F$15)*SET!$F$16+COUNTIF(P62:BW62,SET!$G$15)*SET!$G$16+COUNTIF(P62:BW62,SET!$H$15)*SET!$H$16+COUNTIF(P62:BW62,SET!$I$15)*SET!$I$16+COUNTIF(P62:BW62,)*SET!$K$16+COUNTIF(P62:BW62,SET!$M$15)*SET!$M$16</f>
        <v>6</v>
      </c>
      <c r="J62" s="97">
        <f ca="1">F62+G62+H62-I62</f>
        <v>3</v>
      </c>
      <c r="K62" s="100">
        <f ca="1">IF(E62="","",IF(AND(D62&gt;C62,EDATE(IF(EDATE(C62,12)&lt;D62,C62,E62),12)&gt;D62),"퇴직정산",IF((E62-C62)&gt;=365,EDATE(E62,12),EDATE(C62,24))))</f>
        <v>45718</v>
      </c>
      <c r="L62" s="101">
        <f ca="1">IF(K62="퇴직정산",J62,IF((M$2-C62)&lt;365,"미확정",IF(M62="유예","유예",J62-M62)))</f>
        <v>3</v>
      </c>
      <c r="M62" s="103">
        <f ca="1">IF(C62=0,0,IF(K62="퇴직정산",0,IF(J62&lt;=0,0,IF(EDATE(C62,3)&gt;M$2,"유예",IF(SET!$J$3="없음",0,IF(SET!$J$3="전부",IF(E62&gt;=DATE(YEAR(SET!$I$11),MONTH(SET!$J$11),DAY(SET!$L$11)),MAX(0,F62-IF(I62&lt;(G62+H62),0,(I62-(G62+H62)))),0),IF(E62&gt;=DATE(YEAR(SET!$I$11),MONTH(SET!$J$11),DAY(SET!$L$11)),MAX(0,MIN(F62,SET!$L$3)-IF(I62&lt;(G62+H62),0,(I62-(G62+H62)))),0)))))))</f>
        <v>0</v>
      </c>
      <c r="N62" s="105" t="str">
        <f>IF(D62=0,IF(M62&gt;0,IF((E62-C62)&gt;=365,EDATE(E62,6),EDATE(K62,-6)),""),"")</f>
        <v/>
      </c>
      <c r="O62" s="106" t="str">
        <f>IF(D62=0,IF(M62&gt;0,IF((E62-C62)&gt;=365,EDATE(E62,10),EDATE(K62,-2)),""),"")</f>
        <v/>
      </c>
      <c r="P62" s="23" t="s">
        <v>25</v>
      </c>
      <c r="Q62" s="23" t="s">
        <v>24</v>
      </c>
      <c r="R62" s="23" t="s">
        <v>25</v>
      </c>
      <c r="S62" s="23" t="s">
        <v>24</v>
      </c>
      <c r="T62" s="23" t="s">
        <v>24</v>
      </c>
      <c r="U62" s="23" t="s">
        <v>24</v>
      </c>
      <c r="V62" s="23" t="s">
        <v>24</v>
      </c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</row>
    <row r="63" spans="1:75" ht="14.25" customHeight="1" thickBot="1" x14ac:dyDescent="0.2">
      <c r="A63" s="74"/>
      <c r="B63" s="109"/>
      <c r="C63" s="109"/>
      <c r="D63" s="111"/>
      <c r="E63" s="96"/>
      <c r="F63" s="94"/>
      <c r="G63" s="113"/>
      <c r="H63" s="115"/>
      <c r="I63" s="99"/>
      <c r="J63" s="98"/>
      <c r="K63" s="100"/>
      <c r="L63" s="102"/>
      <c r="M63" s="104"/>
      <c r="N63" s="105"/>
      <c r="O63" s="107"/>
      <c r="P63" s="72">
        <v>45609</v>
      </c>
      <c r="Q63" s="72">
        <v>45611</v>
      </c>
      <c r="R63" s="72">
        <v>45665</v>
      </c>
      <c r="S63" s="72">
        <v>45666</v>
      </c>
      <c r="T63" s="72">
        <v>45667</v>
      </c>
      <c r="U63" s="72">
        <v>45670</v>
      </c>
      <c r="V63" s="72">
        <v>45671</v>
      </c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2"/>
      <c r="AQ63" s="72"/>
      <c r="AR63" s="72"/>
      <c r="AS63" s="72"/>
      <c r="AT63" s="72"/>
      <c r="AU63" s="72"/>
      <c r="AV63" s="72"/>
      <c r="AW63" s="72"/>
      <c r="AX63" s="72"/>
      <c r="AY63" s="72"/>
      <c r="AZ63" s="72"/>
      <c r="BA63" s="72"/>
      <c r="BB63" s="72"/>
      <c r="BC63" s="72"/>
      <c r="BD63" s="72"/>
      <c r="BE63" s="72"/>
      <c r="BF63" s="72"/>
      <c r="BG63" s="72"/>
      <c r="BH63" s="72"/>
      <c r="BI63" s="72"/>
      <c r="BJ63" s="72"/>
      <c r="BK63" s="72"/>
      <c r="BL63" s="72"/>
      <c r="BM63" s="72"/>
      <c r="BN63" s="72"/>
      <c r="BO63" s="72"/>
      <c r="BP63" s="72"/>
      <c r="BQ63" s="72"/>
      <c r="BR63" s="72"/>
      <c r="BS63" s="72"/>
      <c r="BT63" s="72"/>
      <c r="BU63" s="72"/>
      <c r="BV63" s="72"/>
      <c r="BW63" s="72"/>
    </row>
    <row r="64" spans="1:75" ht="14.25" customHeight="1" x14ac:dyDescent="0.15">
      <c r="A64" s="76" t="s">
        <v>53</v>
      </c>
      <c r="B64" s="108" t="s">
        <v>331</v>
      </c>
      <c r="C64" s="108">
        <v>44257</v>
      </c>
      <c r="D64" s="110">
        <v>45718</v>
      </c>
      <c r="E64" s="95">
        <f ca="1">IF(DATEDIF(C64,M$2,"m")&lt;1,"",IF(C64=0,"",IF(EDATE(C64,12)&lt;IF($D64&gt;0,$D64-1,M$2),EDATE(C64,DATEDIF(C64,IF($D64&gt;0,$D64-1,M$2+1),"y")*12),EDATE(C64,DATEDIF(C64,IF($D64&gt;0,$D64-1,M$2+1),"m")))))</f>
        <v>45353</v>
      </c>
      <c r="F64" s="93">
        <f ca="1">IF(E64="",0,IF(EDATE(C64,12)&lt;=E64,15+IF((YEAR(E64)-YEAR($C64))&gt;20,10,INT((YEAR(E64)-YEAR($C64)-1)/2)),0))</f>
        <v>16</v>
      </c>
      <c r="G64" s="112">
        <f ca="1">IF(E64="",0,IF(E64&gt;=EDATE(C64,12),IF(E64&lt;EDATE(C64,24),IF(C64&lt;SET!$J$20,0,MIN(DATEDIF(C64,E64,"m"),11)),0),IF(D64&gt;C64,IF(E64&lt;=EDATE(C64,12),MIN(DATEDIF(C64,D64+1,"m"),11),0),MIN(DATEDIF(C64,E64,"m"),11))))</f>
        <v>0</v>
      </c>
      <c r="H64" s="114">
        <v>2.5</v>
      </c>
      <c r="I64" s="99">
        <f>COUNTIF(P64:BW64,SET!$C$15)*SET!$C$16+COUNTIF(P64:BW64,SET!$D$15)*SET!$D$16+COUNTIF(P64:BW64,SET!E$15)*SET!$E$16+COUNTIF(P64:BW64,SET!$F$15)*SET!$F$16+COUNTIF(P64:BW64,SET!$G$15)*SET!$G$16+COUNTIF(P64:BW64,SET!$H$15)*SET!$H$16+COUNTIF(P64:BW64,SET!$I$15)*SET!$I$16+COUNTIF(P64:BW64,)*SET!$K$16+COUNTIF(P64:BW64,SET!$M$15)*SET!$M$16</f>
        <v>16</v>
      </c>
      <c r="J64" s="97">
        <f ca="1">F64+G64+H64-I64</f>
        <v>2.5</v>
      </c>
      <c r="K64" s="100">
        <f ca="1">IF(E64="","",IF(AND(D64&gt;C64,EDATE(IF(EDATE(C64,12)&lt;D64,C64,E64),12)&gt;D64),"퇴직정산",IF((E64-C64)&gt;=365,EDATE(E64,12),EDATE(C64,24))))</f>
        <v>45718</v>
      </c>
      <c r="L64" s="101">
        <f ca="1">IF(K64="퇴직정산",J64,IF((M$2-C64)&lt;365,"미확정",IF(M64="유예","유예",J64-M64)))</f>
        <v>2.5</v>
      </c>
      <c r="M64" s="103">
        <f ca="1">IF(C64=0,0,IF(K64="퇴직정산",0,IF(J64&lt;=0,0,IF(EDATE(C64,3)&gt;M$2,"유예",IF(SET!$J$3="없음",0,IF(SET!$J$3="전부",IF(E64&gt;=DATE(YEAR(SET!$I$11),MONTH(SET!$J$11),DAY(SET!$L$11)),MAX(0,F64-IF(I64&lt;(G64+H64),0,(I64-(G64+H64)))),0),IF(E64&gt;=DATE(YEAR(SET!$I$11),MONTH(SET!$J$11),DAY(SET!$L$11)),MAX(0,MIN(F64,SET!$L$3)-IF(I64&lt;(G64+H64),0,(I64-(G64+H64)))),0)))))))</f>
        <v>0</v>
      </c>
      <c r="N64" s="105" t="str">
        <f>IF(D64=0,IF(M64&gt;0,IF((E64-C64)&gt;=365,EDATE(E64,6),EDATE(K64,-6)),""),"")</f>
        <v/>
      </c>
      <c r="O64" s="106" t="str">
        <f>IF(D64=0,IF(M64&gt;0,IF((E64-C64)&gt;=365,EDATE(E64,10),EDATE(K64,-2)),""),"")</f>
        <v/>
      </c>
      <c r="P64" s="23" t="s">
        <v>24</v>
      </c>
      <c r="Q64" s="23" t="s">
        <v>25</v>
      </c>
      <c r="R64" s="23" t="s">
        <v>24</v>
      </c>
      <c r="S64" s="23" t="s">
        <v>24</v>
      </c>
      <c r="T64" s="23" t="s">
        <v>25</v>
      </c>
      <c r="U64" s="23" t="s">
        <v>25</v>
      </c>
      <c r="V64" s="23" t="s">
        <v>24</v>
      </c>
      <c r="W64" s="23" t="s">
        <v>24</v>
      </c>
      <c r="X64" s="23" t="s">
        <v>25</v>
      </c>
      <c r="Y64" s="23" t="s">
        <v>24</v>
      </c>
      <c r="Z64" s="23" t="s">
        <v>25</v>
      </c>
      <c r="AA64" s="23" t="s">
        <v>25</v>
      </c>
      <c r="AB64" s="23" t="s">
        <v>24</v>
      </c>
      <c r="AC64" s="23" t="s">
        <v>24</v>
      </c>
      <c r="AD64" s="23" t="s">
        <v>24</v>
      </c>
      <c r="AE64" s="23" t="s">
        <v>24</v>
      </c>
      <c r="AF64" s="23" t="s">
        <v>24</v>
      </c>
      <c r="AG64" s="23" t="s">
        <v>24</v>
      </c>
      <c r="AH64" s="23" t="s">
        <v>24</v>
      </c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</row>
    <row r="65" spans="1:75" ht="14.25" customHeight="1" thickBot="1" x14ac:dyDescent="0.2">
      <c r="A65" s="74"/>
      <c r="B65" s="109"/>
      <c r="C65" s="109"/>
      <c r="D65" s="111"/>
      <c r="E65" s="96"/>
      <c r="F65" s="94"/>
      <c r="G65" s="113"/>
      <c r="H65" s="115"/>
      <c r="I65" s="99"/>
      <c r="J65" s="98"/>
      <c r="K65" s="100"/>
      <c r="L65" s="102"/>
      <c r="M65" s="104"/>
      <c r="N65" s="105"/>
      <c r="O65" s="107"/>
      <c r="P65" s="72">
        <v>45323</v>
      </c>
      <c r="Q65" s="72">
        <v>45324</v>
      </c>
      <c r="R65" s="72">
        <v>45351</v>
      </c>
      <c r="S65" s="72">
        <v>45365</v>
      </c>
      <c r="T65" s="72">
        <v>45435</v>
      </c>
      <c r="U65" s="72">
        <v>45443</v>
      </c>
      <c r="V65" s="72">
        <v>45471</v>
      </c>
      <c r="W65" s="72">
        <v>45489</v>
      </c>
      <c r="X65" s="72">
        <v>45526</v>
      </c>
      <c r="Y65" s="72">
        <v>45527</v>
      </c>
      <c r="Z65" s="72">
        <v>45589</v>
      </c>
      <c r="AA65" s="72">
        <v>45596</v>
      </c>
      <c r="AB65" s="72">
        <v>45604</v>
      </c>
      <c r="AC65" s="72">
        <v>45610</v>
      </c>
      <c r="AD65" s="72">
        <v>45622</v>
      </c>
      <c r="AE65" s="72">
        <v>45650</v>
      </c>
      <c r="AF65" s="72">
        <v>45657</v>
      </c>
      <c r="AG65" s="72">
        <v>45664</v>
      </c>
      <c r="AH65" s="72">
        <v>45680</v>
      </c>
      <c r="AI65" s="72"/>
      <c r="AJ65" s="72"/>
      <c r="AK65" s="72"/>
      <c r="AL65" s="72"/>
      <c r="AM65" s="72"/>
      <c r="AN65" s="72"/>
      <c r="AO65" s="72"/>
      <c r="AP65" s="72"/>
      <c r="AQ65" s="72"/>
      <c r="AR65" s="72"/>
      <c r="AS65" s="72"/>
      <c r="AT65" s="72"/>
      <c r="AU65" s="72"/>
      <c r="AV65" s="72"/>
      <c r="AW65" s="72"/>
      <c r="AX65" s="72"/>
      <c r="AY65" s="72"/>
      <c r="AZ65" s="72"/>
      <c r="BA65" s="72"/>
      <c r="BB65" s="72"/>
      <c r="BC65" s="72"/>
      <c r="BD65" s="72"/>
      <c r="BE65" s="72"/>
      <c r="BF65" s="72"/>
      <c r="BG65" s="72"/>
      <c r="BH65" s="72"/>
      <c r="BI65" s="72"/>
      <c r="BJ65" s="72"/>
      <c r="BK65" s="72"/>
      <c r="BL65" s="72"/>
      <c r="BM65" s="72"/>
      <c r="BN65" s="72"/>
      <c r="BO65" s="72"/>
      <c r="BP65" s="72"/>
      <c r="BQ65" s="72"/>
      <c r="BR65" s="72"/>
      <c r="BS65" s="72"/>
      <c r="BT65" s="72"/>
      <c r="BU65" s="72"/>
      <c r="BV65" s="72"/>
      <c r="BW65" s="72"/>
    </row>
    <row r="66" spans="1:75" ht="14.25" customHeight="1" x14ac:dyDescent="0.15">
      <c r="A66" s="74" t="s">
        <v>322</v>
      </c>
      <c r="B66" s="108" t="s">
        <v>162</v>
      </c>
      <c r="C66" s="108">
        <v>44624</v>
      </c>
      <c r="D66" s="110">
        <v>45720</v>
      </c>
      <c r="E66" s="95">
        <f ca="1">IF(DATEDIF(C66,M$2,"m")&lt;1,"",IF(C66=0,"",IF(EDATE(C66,12)&lt;IF($D66&gt;0,$D66-1,M$2),EDATE(C66,DATEDIF(C66,IF($D66&gt;0,$D66-1,M$2+1),"y")*12),EDATE(C66,DATEDIF(C66,IF($D66&gt;0,$D66-1,M$2+1),"m")))))</f>
        <v>45355</v>
      </c>
      <c r="F66" s="93">
        <f ca="1">IF(E66="",0,IF(EDATE(C66,12)&lt;=E66,15+IF((YEAR(E66)-YEAR($C66))&gt;20,10,INT((YEAR(E66)-YEAR($C66)-1)/2)),0))</f>
        <v>15</v>
      </c>
      <c r="G66" s="112">
        <f ca="1">IF(E66="",0,IF(E66&gt;=EDATE(C66,12),IF(E66&lt;EDATE(C66,24),IF(C66&lt;SET!$J$20,0,MIN(DATEDIF(C66,E66,"m"),11)),0),IF(D66&gt;C66,IF(E66&lt;=EDATE(C66,12),MIN(DATEDIF(C66,D66+1,"m"),11),0),MIN(DATEDIF(C66,E66,"m"),11))))</f>
        <v>0</v>
      </c>
      <c r="H66" s="114">
        <v>-1</v>
      </c>
      <c r="I66" s="99">
        <f>COUNTIF(P66:BW66,SET!$C$15)*SET!$C$16+COUNTIF(P66:BW66,SET!$D$15)*SET!$D$16+COUNTIF(P66:BW66,SET!E$15)*SET!$E$16+COUNTIF(P66:BW66,SET!$F$15)*SET!$F$16+COUNTIF(P66:BW66,SET!$G$15)*SET!$G$16+COUNTIF(P66:BW66,SET!$H$15)*SET!$H$16+COUNTIF(P66:BW66,SET!$I$15)*SET!$I$16+COUNTIF(P66:BW66,)*SET!$K$16+COUNTIF(P66:BW66,SET!$M$15)*SET!$M$16</f>
        <v>12.5</v>
      </c>
      <c r="J66" s="97">
        <f ca="1">F66+G66+H66-I66</f>
        <v>1.5</v>
      </c>
      <c r="K66" s="100">
        <f ca="1">IF(E66="","",IF(AND(D66&gt;C66,EDATE(IF(EDATE(C66,12)&lt;D66,C66,E66),12)&gt;D66),"퇴직정산",IF((E66-C66)&gt;=365,EDATE(E66,12),EDATE(C66,24))))</f>
        <v>45720</v>
      </c>
      <c r="L66" s="101">
        <f ca="1">IF(K66="퇴직정산",J66,IF((M$2-C66)&lt;365,"미확정",IF(M66="유예","유예",J66-M66)))</f>
        <v>1.5</v>
      </c>
      <c r="M66" s="103">
        <f ca="1">IF(C66=0,0,IF(K66="퇴직정산",0,IF(J66&lt;=0,0,IF(EDATE(C66,3)&gt;M$2,"유예",IF(SET!$J$3="없음",0,IF(SET!$J$3="전부",IF(E66&gt;=DATE(YEAR(SET!$I$11),MONTH(SET!$J$11),DAY(SET!$L$11)),MAX(0,F66-IF(I66&lt;(G66+H66),0,(I66-(G66+H66)))),0),IF(E66&gt;=DATE(YEAR(SET!$I$11),MONTH(SET!$J$11),DAY(SET!$L$11)),MAX(0,MIN(F66,SET!$L$3)-IF(I66&lt;(G66+H66),0,(I66-(G66+H66)))),0)))))))</f>
        <v>0</v>
      </c>
      <c r="N66" s="105" t="str">
        <f>IF(D66=0,IF(M66&gt;0,IF((E66-C66)&gt;=365,EDATE(E66,6),EDATE(K66,-6)),""),"")</f>
        <v/>
      </c>
      <c r="O66" s="106" t="str">
        <f>IF(D66=0,IF(M66&gt;0,IF((E66-C66)&gt;=365,EDATE(E66,10),EDATE(K66,-2)),""),"")</f>
        <v/>
      </c>
      <c r="P66" s="23" t="s">
        <v>24</v>
      </c>
      <c r="Q66" s="23" t="s">
        <v>24</v>
      </c>
      <c r="R66" s="23" t="s">
        <v>24</v>
      </c>
      <c r="S66" s="23" t="s">
        <v>25</v>
      </c>
      <c r="T66" s="23" t="s">
        <v>24</v>
      </c>
      <c r="U66" s="23" t="s">
        <v>24</v>
      </c>
      <c r="V66" s="23" t="s">
        <v>24</v>
      </c>
      <c r="W66" s="23" t="s">
        <v>24</v>
      </c>
      <c r="X66" s="23" t="s">
        <v>24</v>
      </c>
      <c r="Y66" s="23" t="s">
        <v>24</v>
      </c>
      <c r="Z66" s="23" t="s">
        <v>24</v>
      </c>
      <c r="AA66" s="23" t="s">
        <v>24</v>
      </c>
      <c r="AB66" s="23" t="s">
        <v>24</v>
      </c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</row>
    <row r="67" spans="1:75" ht="14.25" customHeight="1" thickBot="1" x14ac:dyDescent="0.2">
      <c r="A67" s="74"/>
      <c r="B67" s="109"/>
      <c r="C67" s="109"/>
      <c r="D67" s="111"/>
      <c r="E67" s="96"/>
      <c r="F67" s="94"/>
      <c r="G67" s="113"/>
      <c r="H67" s="115"/>
      <c r="I67" s="99"/>
      <c r="J67" s="98"/>
      <c r="K67" s="100"/>
      <c r="L67" s="102"/>
      <c r="M67" s="104"/>
      <c r="N67" s="105"/>
      <c r="O67" s="107"/>
      <c r="P67" s="72">
        <v>45327</v>
      </c>
      <c r="Q67" s="72">
        <v>45345</v>
      </c>
      <c r="R67" s="72">
        <v>45358</v>
      </c>
      <c r="S67" s="72">
        <v>45367</v>
      </c>
      <c r="T67" s="72">
        <v>45383</v>
      </c>
      <c r="U67" s="72">
        <v>45384</v>
      </c>
      <c r="V67" s="72">
        <v>45425</v>
      </c>
      <c r="W67" s="72">
        <v>45442</v>
      </c>
      <c r="X67" s="72">
        <v>45463</v>
      </c>
      <c r="Y67" s="72">
        <v>45478</v>
      </c>
      <c r="Z67" s="72">
        <v>45481</v>
      </c>
      <c r="AA67" s="72">
        <v>45509</v>
      </c>
      <c r="AB67" s="72">
        <v>45510</v>
      </c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2"/>
      <c r="AQ67" s="72"/>
      <c r="AR67" s="72"/>
      <c r="AS67" s="72"/>
      <c r="AT67" s="72"/>
      <c r="AU67" s="72"/>
      <c r="AV67" s="72"/>
      <c r="AW67" s="72"/>
      <c r="AX67" s="72"/>
      <c r="AY67" s="72"/>
      <c r="AZ67" s="72"/>
      <c r="BA67" s="72"/>
      <c r="BB67" s="72"/>
      <c r="BC67" s="72"/>
      <c r="BD67" s="72"/>
      <c r="BE67" s="72"/>
      <c r="BF67" s="72"/>
      <c r="BG67" s="72"/>
      <c r="BH67" s="72"/>
      <c r="BI67" s="72"/>
      <c r="BJ67" s="72"/>
      <c r="BK67" s="72"/>
      <c r="BL67" s="72"/>
      <c r="BM67" s="72"/>
      <c r="BN67" s="72"/>
      <c r="BO67" s="72"/>
      <c r="BP67" s="72"/>
      <c r="BQ67" s="72"/>
      <c r="BR67" s="72"/>
      <c r="BS67" s="72"/>
      <c r="BT67" s="72"/>
      <c r="BU67" s="72"/>
      <c r="BV67" s="72"/>
      <c r="BW67" s="72"/>
    </row>
    <row r="68" spans="1:75" ht="14.25" customHeight="1" x14ac:dyDescent="0.15">
      <c r="A68" s="74" t="s">
        <v>354</v>
      </c>
      <c r="B68" s="118" t="s">
        <v>94</v>
      </c>
      <c r="C68" s="118">
        <v>43528</v>
      </c>
      <c r="D68" s="110">
        <v>45720</v>
      </c>
      <c r="E68" s="95">
        <f ca="1">IF(DATEDIF(C68,M$2,"m")&lt;1,"",IF(C68=0,"",IF(EDATE(C68,12)&lt;IF($D68&gt;0,$D68-1,M$2),EDATE(C68,DATEDIF(C68,IF($D68&gt;0,$D68-1,M$2+1),"y")*12),EDATE(C68,DATEDIF(C68,IF($D68&gt;0,$D68-1,M$2+1),"m")))))</f>
        <v>45355</v>
      </c>
      <c r="F68" s="93">
        <f ca="1">IF(E68="",0,IF(EDATE(C68,12)&lt;=E68,15+IF((YEAR(E68)-YEAR($C68))&gt;20,10,INT((YEAR(E68)-YEAR($C68)-1)/2)),0))</f>
        <v>17</v>
      </c>
      <c r="G68" s="112">
        <f ca="1">IF(E68="",0,IF(E68&gt;=EDATE(C68,12),IF(E68&lt;EDATE(C68,24),IF(C68&lt;SET!$J$20,0,MIN(DATEDIF(C68,E68,"m"),11)),0),IF(D68&gt;C68,IF(E68&lt;=EDATE(C68,12),MIN(DATEDIF(C68,D68+1,"m"),11),0),MIN(DATEDIF(C68,E68,"m"),11))))</f>
        <v>0</v>
      </c>
      <c r="H68" s="114">
        <v>3</v>
      </c>
      <c r="I68" s="99">
        <f>COUNTIF(P68:BW68,SET!$C$15)*SET!$C$16+COUNTIF(P68:BW68,SET!$D$15)*SET!$D$16+COUNTIF(P68:BW68,SET!E$15)*SET!$E$16+COUNTIF(P68:BW68,SET!$F$15)*SET!$F$16+COUNTIF(P68:BW68,SET!$G$15)*SET!$G$16+COUNTIF(P68:BW68,SET!$H$15)*SET!$H$16+COUNTIF(P68:BW68,SET!$I$15)*SET!$I$16+COUNTIF(P68:BW68,)*SET!$K$16+COUNTIF(P68:BW68,SET!$M$15)*SET!$M$16</f>
        <v>20</v>
      </c>
      <c r="J68" s="97">
        <f ca="1">F68+G68+H68-I68</f>
        <v>0</v>
      </c>
      <c r="K68" s="100">
        <f ca="1">IF(E68="","",IF(AND(D68&gt;C68,EDATE(IF(EDATE(C68,12)&lt;D68,C68,E68),12)&gt;D68),"퇴직정산",IF((E68-C68)&gt;=365,EDATE(E68,12),EDATE(C68,24))))</f>
        <v>45720</v>
      </c>
      <c r="L68" s="101">
        <f ca="1">IF(K68="퇴직정산",J68,IF((M$2-C68)&lt;365,"미확정",IF(M68="유예","유예",J68-M68)))</f>
        <v>0</v>
      </c>
      <c r="M68" s="103">
        <f ca="1">IF(C68=0,0,IF(K68="퇴직정산",0,IF(J68&lt;=0,0,IF(EDATE(C68,3)&gt;M$2,"유예",IF(SET!$J$3="없음",0,IF(SET!$J$3="전부",IF(E68&gt;=DATE(YEAR(SET!$I$11),MONTH(SET!$J$11),DAY(SET!$L$11)),MAX(0,F68-IF(I68&lt;(G68+H68),0,(I68-(G68+H68)))),0),IF(E68&gt;=DATE(YEAR(SET!$I$11),MONTH(SET!$J$11),DAY(SET!$L$11)),MAX(0,MIN(F68,SET!$L$3)-IF(I68&lt;(G68+H68),0,(I68-(G68+H68)))),0)))))))</f>
        <v>0</v>
      </c>
      <c r="N68" s="105" t="str">
        <f>IF(D68=0,IF(M68&gt;0,IF((E68-C68)&gt;=365,EDATE(E68,6),EDATE(K68,-6)),""),"")</f>
        <v/>
      </c>
      <c r="O68" s="106" t="str">
        <f>IF(D68=0,IF(M68&gt;0,IF((E68-C68)&gt;=365,EDATE(E68,10),EDATE(K68,-2)),""),"")</f>
        <v/>
      </c>
      <c r="P68" s="23" t="s">
        <v>24</v>
      </c>
      <c r="Q68" s="23" t="s">
        <v>24</v>
      </c>
      <c r="R68" s="23" t="s">
        <v>24</v>
      </c>
      <c r="S68" s="23" t="s">
        <v>24</v>
      </c>
      <c r="T68" s="23" t="s">
        <v>24</v>
      </c>
      <c r="U68" s="23" t="s">
        <v>24</v>
      </c>
      <c r="V68" s="23" t="s">
        <v>24</v>
      </c>
      <c r="W68" s="23" t="s">
        <v>24</v>
      </c>
      <c r="X68" s="23" t="s">
        <v>24</v>
      </c>
      <c r="Y68" s="23" t="s">
        <v>24</v>
      </c>
      <c r="Z68" s="23" t="s">
        <v>24</v>
      </c>
      <c r="AA68" s="23" t="s">
        <v>24</v>
      </c>
      <c r="AB68" s="23" t="s">
        <v>24</v>
      </c>
      <c r="AC68" s="23" t="s">
        <v>24</v>
      </c>
      <c r="AD68" s="23" t="s">
        <v>24</v>
      </c>
      <c r="AE68" s="23" t="s">
        <v>24</v>
      </c>
      <c r="AF68" s="23" t="s">
        <v>24</v>
      </c>
      <c r="AG68" s="23" t="s">
        <v>24</v>
      </c>
      <c r="AH68" s="23" t="s">
        <v>24</v>
      </c>
      <c r="AI68" s="23" t="s">
        <v>24</v>
      </c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</row>
    <row r="69" spans="1:75" ht="14.25" customHeight="1" thickBot="1" x14ac:dyDescent="0.2">
      <c r="A69" s="74"/>
      <c r="B69" s="119"/>
      <c r="C69" s="119"/>
      <c r="D69" s="111"/>
      <c r="E69" s="96"/>
      <c r="F69" s="94"/>
      <c r="G69" s="113"/>
      <c r="H69" s="115"/>
      <c r="I69" s="99"/>
      <c r="J69" s="98"/>
      <c r="K69" s="100"/>
      <c r="L69" s="102"/>
      <c r="M69" s="104"/>
      <c r="N69" s="105"/>
      <c r="O69" s="107"/>
      <c r="P69" s="72">
        <v>45335</v>
      </c>
      <c r="Q69" s="72">
        <v>45336</v>
      </c>
      <c r="R69" s="72">
        <v>45349</v>
      </c>
      <c r="S69" s="72">
        <v>45394</v>
      </c>
      <c r="T69" s="72">
        <v>45450</v>
      </c>
      <c r="U69" s="72">
        <v>45463</v>
      </c>
      <c r="V69" s="72">
        <v>45464</v>
      </c>
      <c r="W69" s="72">
        <v>45497</v>
      </c>
      <c r="X69" s="72">
        <v>45498</v>
      </c>
      <c r="Y69" s="72">
        <v>45502</v>
      </c>
      <c r="Z69" s="72">
        <v>45505</v>
      </c>
      <c r="AA69" s="72">
        <v>45506</v>
      </c>
      <c r="AB69" s="72">
        <v>45526</v>
      </c>
      <c r="AC69" s="72">
        <v>45560</v>
      </c>
      <c r="AD69" s="72">
        <v>45589</v>
      </c>
      <c r="AE69" s="72">
        <v>45624</v>
      </c>
      <c r="AF69" s="72">
        <v>45625</v>
      </c>
      <c r="AG69" s="72">
        <v>45628</v>
      </c>
      <c r="AH69" s="72">
        <v>45677</v>
      </c>
      <c r="AI69" s="72">
        <v>45678</v>
      </c>
      <c r="AJ69" s="72"/>
      <c r="AK69" s="72"/>
      <c r="AL69" s="72"/>
      <c r="AM69" s="72"/>
      <c r="AN69" s="72"/>
      <c r="AO69" s="72"/>
      <c r="AP69" s="72"/>
      <c r="AQ69" s="72"/>
      <c r="AR69" s="72"/>
      <c r="AS69" s="72"/>
      <c r="AT69" s="72"/>
      <c r="AU69" s="72"/>
      <c r="AV69" s="72"/>
      <c r="AW69" s="72"/>
      <c r="AX69" s="72"/>
      <c r="AY69" s="72"/>
      <c r="AZ69" s="72"/>
      <c r="BA69" s="72"/>
      <c r="BB69" s="72"/>
      <c r="BC69" s="72"/>
      <c r="BD69" s="72"/>
      <c r="BE69" s="72"/>
      <c r="BF69" s="72"/>
      <c r="BG69" s="72"/>
      <c r="BH69" s="72"/>
      <c r="BI69" s="72"/>
      <c r="BJ69" s="72"/>
      <c r="BK69" s="72"/>
      <c r="BL69" s="72"/>
      <c r="BM69" s="72"/>
      <c r="BN69" s="72"/>
      <c r="BO69" s="72"/>
      <c r="BP69" s="72"/>
      <c r="BQ69" s="72"/>
      <c r="BR69" s="72"/>
      <c r="BS69" s="72"/>
      <c r="BT69" s="72"/>
      <c r="BU69" s="72"/>
      <c r="BV69" s="72"/>
      <c r="BW69" s="72"/>
    </row>
    <row r="70" spans="1:75" ht="14.25" customHeight="1" x14ac:dyDescent="0.15">
      <c r="A70" s="80" t="s">
        <v>322</v>
      </c>
      <c r="B70" s="108" t="s">
        <v>357</v>
      </c>
      <c r="C70" s="108">
        <v>43164</v>
      </c>
      <c r="D70" s="110">
        <v>45721</v>
      </c>
      <c r="E70" s="95">
        <f ca="1">IF(DATEDIF(C70,M$2,"m")&lt;1,"",IF(C70=0,"",IF(EDATE(C70,12)&lt;IF($D70&gt;0,$D70-1,M$2),EDATE(C70,DATEDIF(C70,IF($D70&gt;0,$D70-1,M$2+1),"y")*12),EDATE(C70,DATEDIF(C70,IF($D70&gt;0,$D70-1,M$2+1),"m")))))</f>
        <v>45356</v>
      </c>
      <c r="F70" s="93">
        <f ca="1">IF(E70="",0,IF(EDATE(C70,12)&lt;=E70,15+IF((YEAR(E70)-YEAR($C70))&gt;20,10,INT((YEAR(E70)-YEAR($C70)-1)/2)),0))</f>
        <v>17</v>
      </c>
      <c r="G70" s="112">
        <f ca="1">IF(E70="",0,IF(E70&gt;=EDATE(C70,12),IF(E70&lt;EDATE(C70,24),IF(C70&lt;SET!$J$20,0,MIN(DATEDIF(C70,E70,"m"),11)),0),IF(D70&gt;C70,IF(E70&lt;=EDATE(C70,12),MIN(DATEDIF(C70,D70+1,"m"),11),0),MIN(DATEDIF(C70,E70,"m"),11))))</f>
        <v>0</v>
      </c>
      <c r="H70" s="114">
        <v>-8</v>
      </c>
      <c r="I70" s="99">
        <f>COUNTIF(P70:BW70,SET!$C$15)*SET!$C$16+COUNTIF(P70:BW70,SET!$D$15)*SET!$D$16+COUNTIF(P70:BW70,SET!E$15)*SET!$E$16+COUNTIF(P70:BW70,SET!$F$15)*SET!$F$16+COUNTIF(P70:BW70,SET!$G$15)*SET!$G$16+COUNTIF(P70:BW70,SET!$H$15)*SET!$H$16+COUNTIF(P70:BW70,SET!$I$15)*SET!$I$16+COUNTIF(P70:BW70,)*SET!$K$16+COUNTIF(P70:BW70,SET!$M$15)*SET!$M$16</f>
        <v>7.5</v>
      </c>
      <c r="J70" s="97">
        <f ca="1">F70+G70+H70-I70</f>
        <v>1.5</v>
      </c>
      <c r="K70" s="100">
        <f ca="1">IF(E70="","",IF(AND(D70&gt;C70,EDATE(IF(EDATE(C70,12)&lt;D70,C70,E70),12)&gt;D70),"퇴직정산",IF((E70-C70)&gt;=365,EDATE(E70,12),EDATE(C70,24))))</f>
        <v>45721</v>
      </c>
      <c r="L70" s="151">
        <f ca="1">IF(K70="퇴직정산",J70,IF((M$2-C70)&lt;365,"미확정",IF(M70="유예","유예",J70-M70)))</f>
        <v>1.5</v>
      </c>
      <c r="M70" s="103">
        <f ca="1">IF(C70=0,0,IF(K70="퇴직정산",0,IF(J70&lt;=0,0,IF(EDATE(C70,3)&gt;M$2,"유예",IF(SET!$J$3="없음",0,IF(SET!$J$3="전부",IF(E70&gt;=DATE(YEAR(SET!$I$11),MONTH(SET!$J$11),DAY(SET!$L$11)),MAX(0,F70-IF(I70&lt;(G70+H70),0,(I70-(G70+H70)))),0),IF(E70&gt;=DATE(YEAR(SET!$I$11),MONTH(SET!$J$11),DAY(SET!$L$11)),MAX(0,MIN(F70,SET!$L$3)-IF(I70&lt;(G70+H70),0,(I70-(G70+H70)))),0)))))))</f>
        <v>0</v>
      </c>
      <c r="N70" s="105" t="str">
        <f>IF(D70=0,IF(M70&gt;0,IF((E70-C70)&gt;=365,EDATE(E70,6),EDATE(K70,-6)),""),"")</f>
        <v/>
      </c>
      <c r="O70" s="106" t="str">
        <f>IF(D70=0,IF(M70&gt;0,IF((E70-C70)&gt;=365,EDATE(E70,10),EDATE(K70,-2)),""),"")</f>
        <v/>
      </c>
      <c r="P70" s="23" t="s">
        <v>25</v>
      </c>
      <c r="Q70" s="23" t="s">
        <v>24</v>
      </c>
      <c r="R70" s="23" t="s">
        <v>24</v>
      </c>
      <c r="S70" s="23" t="s">
        <v>24</v>
      </c>
      <c r="T70" s="23" t="s">
        <v>24</v>
      </c>
      <c r="U70" s="23" t="s">
        <v>24</v>
      </c>
      <c r="V70" s="23" t="s">
        <v>24</v>
      </c>
      <c r="W70" s="23" t="s">
        <v>24</v>
      </c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</row>
    <row r="71" spans="1:75" ht="14.25" customHeight="1" thickBot="1" x14ac:dyDescent="0.2">
      <c r="A71" s="74"/>
      <c r="B71" s="109"/>
      <c r="C71" s="109"/>
      <c r="D71" s="111"/>
      <c r="E71" s="96"/>
      <c r="F71" s="94"/>
      <c r="G71" s="113"/>
      <c r="H71" s="115"/>
      <c r="I71" s="99"/>
      <c r="J71" s="98"/>
      <c r="K71" s="100"/>
      <c r="L71" s="102"/>
      <c r="M71" s="104"/>
      <c r="N71" s="105"/>
      <c r="O71" s="107"/>
      <c r="P71" s="72">
        <v>45381</v>
      </c>
      <c r="Q71" s="72">
        <v>45450</v>
      </c>
      <c r="R71" s="72">
        <v>45474</v>
      </c>
      <c r="S71" s="72">
        <v>45496</v>
      </c>
      <c r="T71" s="72">
        <v>45502</v>
      </c>
      <c r="U71" s="72">
        <v>45608</v>
      </c>
      <c r="V71" s="72">
        <v>45614</v>
      </c>
      <c r="W71" s="72">
        <v>45656</v>
      </c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2"/>
      <c r="AQ71" s="72"/>
      <c r="AR71" s="72"/>
      <c r="AS71" s="72"/>
      <c r="AT71" s="72"/>
      <c r="AU71" s="72"/>
      <c r="AV71" s="72"/>
      <c r="AW71" s="72"/>
      <c r="AX71" s="72"/>
      <c r="AY71" s="72"/>
      <c r="AZ71" s="72"/>
      <c r="BA71" s="72"/>
      <c r="BB71" s="72"/>
      <c r="BC71" s="72"/>
      <c r="BD71" s="72"/>
      <c r="BE71" s="72"/>
      <c r="BF71" s="72"/>
      <c r="BG71" s="72"/>
      <c r="BH71" s="72"/>
      <c r="BI71" s="72"/>
      <c r="BJ71" s="72"/>
      <c r="BK71" s="72"/>
      <c r="BL71" s="72"/>
      <c r="BM71" s="72"/>
      <c r="BN71" s="72"/>
      <c r="BO71" s="72"/>
      <c r="BP71" s="72"/>
      <c r="BQ71" s="72"/>
      <c r="BR71" s="72"/>
      <c r="BS71" s="72"/>
      <c r="BT71" s="72"/>
      <c r="BU71" s="72"/>
      <c r="BV71" s="72"/>
      <c r="BW71" s="72"/>
    </row>
    <row r="72" spans="1:75" ht="14.25" customHeight="1" x14ac:dyDescent="0.15">
      <c r="A72" s="74" t="s">
        <v>354</v>
      </c>
      <c r="B72" s="108" t="s">
        <v>119</v>
      </c>
      <c r="C72" s="108">
        <v>44627</v>
      </c>
      <c r="D72" s="110">
        <v>45723</v>
      </c>
      <c r="E72" s="95">
        <f ca="1">IF(DATEDIF(C72,M$2,"m")&lt;1,"",IF(C72=0,"",IF(EDATE(C72,12)&lt;IF($D72&gt;0,$D72-1,M$2),EDATE(C72,DATEDIF(C72,IF($D72&gt;0,$D72-1,M$2+1),"y")*12),EDATE(C72,DATEDIF(C72,IF($D72&gt;0,$D72-1,M$2+1),"m")))))</f>
        <v>45358</v>
      </c>
      <c r="F72" s="93">
        <f ca="1">IF(E72="",0,IF(EDATE(C72,12)&lt;=E72,15+IF((YEAR(E72)-YEAR($C72))&gt;20,10,INT((YEAR(E72)-YEAR($C72)-1)/2)),0))</f>
        <v>15</v>
      </c>
      <c r="G72" s="112">
        <f ca="1">IF(E72="",0,IF(E72&gt;=EDATE(C72,12),IF(E72&lt;EDATE(C72,24),IF(C72&lt;SET!$J$20,0,MIN(DATEDIF(C72,E72,"m"),11)),0),IF(D72&gt;C72,IF(E72&lt;=EDATE(C72,12),MIN(DATEDIF(C72,D72+1,"m"),11),0),MIN(DATEDIF(C72,E72,"m"),11))))</f>
        <v>0</v>
      </c>
      <c r="H72" s="114">
        <v>9</v>
      </c>
      <c r="I72" s="99">
        <f>COUNTIF(P72:BW72,SET!$C$15)*SET!$C$16+COUNTIF(P72:BW72,SET!$D$15)*SET!$D$16+COUNTIF(P72:BW72,SET!E$15)*SET!$E$16+COUNTIF(P72:BW72,SET!$F$15)*SET!$F$16+COUNTIF(P72:BW72,SET!$G$15)*SET!$G$16+COUNTIF(P72:BW72,SET!$H$15)*SET!$H$16+COUNTIF(P72:BW72,SET!$I$15)*SET!$I$16+COUNTIF(P72:BW72,)*SET!$K$16+COUNTIF(P72:BW72,SET!$M$15)*SET!$M$16</f>
        <v>14</v>
      </c>
      <c r="J72" s="97">
        <f ca="1">F72+G72+H72-I72</f>
        <v>10</v>
      </c>
      <c r="K72" s="100">
        <f ca="1">IF(E72="","",IF(AND(D72&gt;C72,EDATE(IF(EDATE(C72,12)&lt;D72,C72,E72),12)&gt;D72),"퇴직정산",IF((E72-C72)&gt;=365,EDATE(E72,12),EDATE(C72,24))))</f>
        <v>45723</v>
      </c>
      <c r="L72" s="101">
        <f ca="1">IF(K72="퇴직정산",J72,IF((M$2-C72)&lt;365,"미확정",IF(M72="유예","유예",J72-M72)))</f>
        <v>8</v>
      </c>
      <c r="M72" s="103">
        <f ca="1">IF(C72=0,0,IF(K72="퇴직정산",0,IF(J72&lt;=0,0,IF(EDATE(C72,3)&gt;M$2,"유예",IF(SET!$J$3="없음",0,IF(SET!$J$3="전부",IF(E72&gt;=DATE(YEAR(SET!$I$11),MONTH(SET!$J$11),DAY(SET!$L$11)),MAX(0,F72-IF(I72&lt;(G72+H72),0,(I72-(G72+H72)))),0),IF(E72&gt;=DATE(YEAR(SET!$I$11),MONTH(SET!$J$11),DAY(SET!$L$11)),MAX(0,MIN(F72,SET!$L$3)-IF(I72&lt;(G72+H72),0,(I72-(G72+H72)))),0)))))))</f>
        <v>2</v>
      </c>
      <c r="N72" s="105" t="str">
        <f>IF(D72=0,IF(M72&gt;0,IF((E72-C72)&gt;=365,EDATE(E72,6),EDATE(K72,-6)),""),"")</f>
        <v/>
      </c>
      <c r="O72" s="106" t="str">
        <f>IF(D72=0,IF(M72&gt;0,IF((E72-C72)&gt;=365,EDATE(E72,10),EDATE(K72,-2)),""),"")</f>
        <v/>
      </c>
      <c r="P72" s="23" t="s">
        <v>24</v>
      </c>
      <c r="Q72" s="23" t="s">
        <v>24</v>
      </c>
      <c r="R72" s="23" t="s">
        <v>24</v>
      </c>
      <c r="S72" s="23" t="s">
        <v>24</v>
      </c>
      <c r="T72" s="23" t="s">
        <v>24</v>
      </c>
      <c r="U72" s="23" t="s">
        <v>24</v>
      </c>
      <c r="V72" s="23" t="s">
        <v>24</v>
      </c>
      <c r="W72" s="23" t="s">
        <v>24</v>
      </c>
      <c r="X72" s="23" t="s">
        <v>24</v>
      </c>
      <c r="Y72" s="23" t="s">
        <v>24</v>
      </c>
      <c r="Z72" s="23" t="s">
        <v>24</v>
      </c>
      <c r="AA72" s="23" t="s">
        <v>24</v>
      </c>
      <c r="AB72" s="23" t="s">
        <v>24</v>
      </c>
      <c r="AC72" s="23" t="s">
        <v>24</v>
      </c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</row>
    <row r="73" spans="1:75" ht="14.25" customHeight="1" thickBot="1" x14ac:dyDescent="0.2">
      <c r="A73" s="74"/>
      <c r="B73" s="109"/>
      <c r="C73" s="109"/>
      <c r="D73" s="111"/>
      <c r="E73" s="96"/>
      <c r="F73" s="94"/>
      <c r="G73" s="113"/>
      <c r="H73" s="115"/>
      <c r="I73" s="99"/>
      <c r="J73" s="98"/>
      <c r="K73" s="100"/>
      <c r="L73" s="102"/>
      <c r="M73" s="104"/>
      <c r="N73" s="105"/>
      <c r="O73" s="107"/>
      <c r="P73" s="72">
        <v>45327</v>
      </c>
      <c r="Q73" s="72">
        <v>45328</v>
      </c>
      <c r="R73" s="72">
        <v>45350</v>
      </c>
      <c r="S73" s="72">
        <v>45351</v>
      </c>
      <c r="T73" s="72">
        <v>45356</v>
      </c>
      <c r="U73" s="72">
        <v>45358</v>
      </c>
      <c r="V73" s="72">
        <v>45406</v>
      </c>
      <c r="W73" s="72">
        <v>45554</v>
      </c>
      <c r="X73" s="72">
        <v>45555</v>
      </c>
      <c r="Y73" s="72">
        <v>45558</v>
      </c>
      <c r="Z73" s="72">
        <v>45559</v>
      </c>
      <c r="AA73" s="72">
        <v>45561</v>
      </c>
      <c r="AB73" s="72">
        <v>45680</v>
      </c>
      <c r="AC73" s="72">
        <v>45681</v>
      </c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2"/>
      <c r="AQ73" s="72"/>
      <c r="AR73" s="72"/>
      <c r="AS73" s="72"/>
      <c r="AT73" s="72"/>
      <c r="AU73" s="72"/>
      <c r="AV73" s="72"/>
      <c r="AW73" s="72"/>
      <c r="AX73" s="72"/>
      <c r="AY73" s="72"/>
      <c r="AZ73" s="72"/>
      <c r="BA73" s="72"/>
      <c r="BB73" s="72"/>
      <c r="BC73" s="72"/>
      <c r="BD73" s="72"/>
      <c r="BE73" s="72"/>
      <c r="BF73" s="72"/>
      <c r="BG73" s="72"/>
      <c r="BH73" s="72"/>
      <c r="BI73" s="72"/>
      <c r="BJ73" s="72"/>
      <c r="BK73" s="72"/>
      <c r="BL73" s="72"/>
      <c r="BM73" s="72"/>
      <c r="BN73" s="72"/>
      <c r="BO73" s="72"/>
      <c r="BP73" s="72"/>
      <c r="BQ73" s="72"/>
      <c r="BR73" s="72"/>
      <c r="BS73" s="72"/>
      <c r="BT73" s="72"/>
      <c r="BU73" s="72"/>
      <c r="BV73" s="72"/>
      <c r="BW73" s="72"/>
    </row>
    <row r="74" spans="1:75" ht="14.25" customHeight="1" x14ac:dyDescent="0.15">
      <c r="A74" s="74" t="s">
        <v>78</v>
      </c>
      <c r="B74" s="108" t="s">
        <v>317</v>
      </c>
      <c r="C74" s="108">
        <v>44263</v>
      </c>
      <c r="D74" s="110">
        <v>45724</v>
      </c>
      <c r="E74" s="95">
        <f ca="1">IF(DATEDIF(C74,M$2,"m")&lt;1,"",IF(C74=0,"",IF(EDATE(C74,12)&lt;IF($D74&gt;0,$D74-1,M$2),EDATE(C74,DATEDIF(C74,IF($D74&gt;0,$D74-1,M$2+1),"y")*12),EDATE(C74,DATEDIF(C74,IF($D74&gt;0,$D74-1,M$2+1),"m")))))</f>
        <v>45359</v>
      </c>
      <c r="F74" s="93">
        <f ca="1">IF(E74="",0,IF(EDATE(C74,12)&lt;=E74,15+IF((YEAR(E74)-YEAR($C74))&gt;20,10,INT((YEAR(E74)-YEAR($C74)-1)/2)),0))</f>
        <v>16</v>
      </c>
      <c r="G74" s="112">
        <f ca="1">IF(E74="",0,IF(E74&gt;=EDATE(C74,12),IF(E74&lt;EDATE(C74,24),IF(C74&lt;SET!$J$20,0,MIN(DATEDIF(C74,E74,"m"),11)),0),IF(D74&gt;C74,IF(E74&lt;=EDATE(C74,12),MIN(DATEDIF(C74,D74+1,"m"),11),0),MIN(DATEDIF(C74,E74,"m"),11))))</f>
        <v>0</v>
      </c>
      <c r="H74" s="114">
        <v>12</v>
      </c>
      <c r="I74" s="99">
        <f>COUNTIF(P74:BW74,SET!$C$15)*SET!$C$16+COUNTIF(P74:BW74,SET!$D$15)*SET!$D$16+COUNTIF(P74:BW74,SET!E$15)*SET!$E$16+COUNTIF(P74:BW74,SET!$F$15)*SET!$F$16+COUNTIF(P74:BW74,SET!$G$15)*SET!$G$16+COUNTIF(P74:BW74,SET!$H$15)*SET!$H$16+COUNTIF(P74:BW74,SET!$I$15)*SET!$I$16+COUNTIF(P74:BW74,)*SET!$K$16+COUNTIF(P74:BW74,SET!$M$15)*SET!$M$16</f>
        <v>28.5</v>
      </c>
      <c r="J74" s="97">
        <f ca="1">F74+G74+H74-I74</f>
        <v>-0.5</v>
      </c>
      <c r="K74" s="100">
        <f ca="1">IF(E74="","",IF(AND(D74&gt;C74,EDATE(IF(EDATE(C74,12)&lt;D74,C74,E74),12)&gt;D74),"퇴직정산",IF((E74-C74)&gt;=365,EDATE(E74,12),EDATE(C74,24))))</f>
        <v>45724</v>
      </c>
      <c r="L74" s="101">
        <f ca="1">IF(K74="퇴직정산",J74,IF((M$2-C74)&lt;365,"미확정",IF(M74="유예","유예",J74-M74)))</f>
        <v>-0.5</v>
      </c>
      <c r="M74" s="103">
        <f ca="1">IF(C74=0,0,IF(K74="퇴직정산",0,IF(J74&lt;=0,0,IF(EDATE(C74,3)&gt;M$2,"유예",IF(SET!$J$3="없음",0,IF(SET!$J$3="전부",IF(E74&gt;=DATE(YEAR(SET!$I$11),MONTH(SET!$J$11),DAY(SET!$L$11)),MAX(0,F74-IF(I74&lt;(G74+H74),0,(I74-(G74+H74)))),0),IF(E74&gt;=DATE(YEAR(SET!$I$11),MONTH(SET!$J$11),DAY(SET!$L$11)),MAX(0,MIN(F74,SET!$L$3)-IF(I74&lt;(G74+H74),0,(I74-(G74+H74)))),0)))))))</f>
        <v>0</v>
      </c>
      <c r="N74" s="105" t="str">
        <f>IF(D74=0,IF(M74&gt;0,IF((E74-C74)&gt;=365,EDATE(E74,6),EDATE(K74,-6)),""),"")</f>
        <v/>
      </c>
      <c r="O74" s="106" t="str">
        <f>IF(D74=0,IF(M74&gt;0,IF((E74-C74)&gt;=365,EDATE(E74,10),EDATE(K74,-2)),""),"")</f>
        <v/>
      </c>
      <c r="P74" s="23" t="s">
        <v>24</v>
      </c>
      <c r="Q74" s="23" t="s">
        <v>24</v>
      </c>
      <c r="R74" s="23" t="s">
        <v>24</v>
      </c>
      <c r="S74" s="23" t="s">
        <v>24</v>
      </c>
      <c r="T74" s="23" t="s">
        <v>24</v>
      </c>
      <c r="U74" s="23" t="s">
        <v>24</v>
      </c>
      <c r="V74" s="23" t="s">
        <v>24</v>
      </c>
      <c r="W74" s="23" t="s">
        <v>25</v>
      </c>
      <c r="X74" s="23" t="s">
        <v>24</v>
      </c>
      <c r="Y74" s="23" t="s">
        <v>24</v>
      </c>
      <c r="Z74" s="23" t="s">
        <v>24</v>
      </c>
      <c r="AA74" s="23" t="s">
        <v>24</v>
      </c>
      <c r="AB74" s="23" t="s">
        <v>24</v>
      </c>
      <c r="AC74" s="23" t="s">
        <v>24</v>
      </c>
      <c r="AD74" s="23" t="s">
        <v>24</v>
      </c>
      <c r="AE74" s="23" t="s">
        <v>24</v>
      </c>
      <c r="AF74" s="23" t="s">
        <v>24</v>
      </c>
      <c r="AG74" s="23" t="s">
        <v>24</v>
      </c>
      <c r="AH74" s="23" t="s">
        <v>24</v>
      </c>
      <c r="AI74" s="23" t="s">
        <v>24</v>
      </c>
      <c r="AJ74" s="23" t="s">
        <v>24</v>
      </c>
      <c r="AK74" s="23" t="s">
        <v>24</v>
      </c>
      <c r="AL74" s="23" t="s">
        <v>24</v>
      </c>
      <c r="AM74" s="23" t="s">
        <v>24</v>
      </c>
      <c r="AN74" s="23" t="s">
        <v>24</v>
      </c>
      <c r="AO74" s="23" t="s">
        <v>24</v>
      </c>
      <c r="AP74" s="23" t="s">
        <v>24</v>
      </c>
      <c r="AQ74" s="23" t="s">
        <v>24</v>
      </c>
      <c r="AR74" s="23" t="s">
        <v>24</v>
      </c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</row>
    <row r="75" spans="1:75" ht="14.25" customHeight="1" thickBot="1" x14ac:dyDescent="0.2">
      <c r="A75" s="74"/>
      <c r="B75" s="109"/>
      <c r="C75" s="109"/>
      <c r="D75" s="111"/>
      <c r="E75" s="96"/>
      <c r="F75" s="94"/>
      <c r="G75" s="113"/>
      <c r="H75" s="115"/>
      <c r="I75" s="99"/>
      <c r="J75" s="98"/>
      <c r="K75" s="100"/>
      <c r="L75" s="102"/>
      <c r="M75" s="104"/>
      <c r="N75" s="105"/>
      <c r="O75" s="107"/>
      <c r="P75" s="72">
        <v>45345</v>
      </c>
      <c r="Q75" s="72">
        <v>45346</v>
      </c>
      <c r="R75" s="72">
        <v>45362</v>
      </c>
      <c r="S75" s="72">
        <v>45363</v>
      </c>
      <c r="T75" s="72">
        <v>45395</v>
      </c>
      <c r="U75" s="72">
        <v>45396</v>
      </c>
      <c r="V75" s="72">
        <v>45397</v>
      </c>
      <c r="W75" s="72">
        <v>45418</v>
      </c>
      <c r="X75" s="72">
        <v>45452</v>
      </c>
      <c r="Y75" s="72">
        <v>45491</v>
      </c>
      <c r="Z75" s="72">
        <v>45492</v>
      </c>
      <c r="AA75" s="72">
        <v>45493</v>
      </c>
      <c r="AB75" s="72">
        <v>45494</v>
      </c>
      <c r="AC75" s="72">
        <v>45495</v>
      </c>
      <c r="AD75" s="72">
        <v>45519</v>
      </c>
      <c r="AE75" s="72">
        <v>45520</v>
      </c>
      <c r="AF75" s="72">
        <v>45521</v>
      </c>
      <c r="AG75" s="72">
        <v>45591</v>
      </c>
      <c r="AH75" s="72">
        <v>45592</v>
      </c>
      <c r="AI75" s="72">
        <v>45617</v>
      </c>
      <c r="AJ75" s="72">
        <v>45618</v>
      </c>
      <c r="AK75" s="72">
        <v>45619</v>
      </c>
      <c r="AL75" s="72">
        <v>45620</v>
      </c>
      <c r="AM75" s="72">
        <v>45648</v>
      </c>
      <c r="AN75" s="72">
        <v>45649</v>
      </c>
      <c r="AO75" s="72">
        <v>45650</v>
      </c>
      <c r="AP75" s="72">
        <v>45651</v>
      </c>
      <c r="AQ75" s="72">
        <v>45652</v>
      </c>
      <c r="AR75" s="72">
        <v>45675</v>
      </c>
      <c r="AS75" s="72"/>
      <c r="AT75" s="72"/>
      <c r="AU75" s="72"/>
      <c r="AV75" s="72"/>
      <c r="AW75" s="72"/>
      <c r="AX75" s="72"/>
      <c r="AY75" s="72"/>
      <c r="AZ75" s="72"/>
      <c r="BA75" s="72"/>
      <c r="BB75" s="72"/>
      <c r="BC75" s="72"/>
      <c r="BD75" s="72"/>
      <c r="BE75" s="72"/>
      <c r="BF75" s="72"/>
      <c r="BG75" s="72"/>
      <c r="BH75" s="72"/>
      <c r="BI75" s="72"/>
      <c r="BJ75" s="72"/>
      <c r="BK75" s="72"/>
      <c r="BL75" s="72"/>
      <c r="BM75" s="72"/>
      <c r="BN75" s="72"/>
      <c r="BO75" s="72"/>
      <c r="BP75" s="72"/>
      <c r="BQ75" s="72"/>
      <c r="BR75" s="72"/>
      <c r="BS75" s="72"/>
      <c r="BT75" s="72"/>
      <c r="BU75" s="72"/>
      <c r="BV75" s="72"/>
      <c r="BW75" s="72"/>
    </row>
    <row r="76" spans="1:75" ht="14.25" customHeight="1" x14ac:dyDescent="0.15">
      <c r="A76" s="74" t="s">
        <v>333</v>
      </c>
      <c r="B76" s="108" t="s">
        <v>89</v>
      </c>
      <c r="C76" s="108">
        <v>44267</v>
      </c>
      <c r="D76" s="110">
        <v>45728</v>
      </c>
      <c r="E76" s="95">
        <f ca="1">IF(DATEDIF(C76,M$2,"m")&lt;1,"",IF(C76=0,"",IF(EDATE(C76,12)&lt;IF($D76&gt;0,$D76-1,M$2),EDATE(C76,DATEDIF(C76,IF($D76&gt;0,$D76-1,M$2+1),"y")*12),EDATE(C76,DATEDIF(C76,IF($D76&gt;0,$D76-1,M$2+1),"m")))))</f>
        <v>45363</v>
      </c>
      <c r="F76" s="93">
        <f ca="1">IF(E76="",0,IF(EDATE(C76,12)&lt;=E76,15+IF((YEAR(E76)-YEAR($C76))&gt;20,10,INT((YEAR(E76)-YEAR($C76)-1)/2)),0))</f>
        <v>16</v>
      </c>
      <c r="G76" s="112">
        <f ca="1">IF(E76="",0,IF(E76&gt;=EDATE(C76,12),IF(E76&lt;EDATE(C76,24),IF(C76&lt;SET!$J$20,0,MIN(DATEDIF(C76,E76,"m"),11)),0),IF(D76&gt;C76,IF(E76&lt;=EDATE(C76,12),MIN(DATEDIF(C76,D76+1,"m"),11),0),MIN(DATEDIF(C76,E76,"m"),11))))</f>
        <v>0</v>
      </c>
      <c r="H76" s="114">
        <v>4.5</v>
      </c>
      <c r="I76" s="99">
        <f>COUNTIF(P76:BW76,SET!$C$15)*SET!$C$16+COUNTIF(P76:BW76,SET!$D$15)*SET!$D$16+COUNTIF(P76:BW76,SET!E$15)*SET!$E$16+COUNTIF(P76:BW76,SET!$F$15)*SET!$F$16+COUNTIF(P76:BW76,SET!$G$15)*SET!$G$16+COUNTIF(P76:BW76,SET!$H$15)*SET!$H$16+COUNTIF(P76:BW76,SET!$I$15)*SET!$I$16+COUNTIF(P76:BW76,)*SET!$K$16+COUNTIF(P76:BW76,SET!$M$15)*SET!$M$16</f>
        <v>9</v>
      </c>
      <c r="J76" s="97">
        <f ca="1">F76+G76+H76-I76</f>
        <v>11.5</v>
      </c>
      <c r="K76" s="100">
        <f ca="1">IF(E76="","",IF(AND(D76&gt;C76,EDATE(IF(EDATE(C76,12)&lt;D76,C76,E76),12)&gt;D76),"퇴직정산",IF((E76-C76)&gt;=365,EDATE(E76,12),EDATE(C76,24))))</f>
        <v>45728</v>
      </c>
      <c r="L76" s="101">
        <f ca="1">IF(K76="퇴직정산",J76,IF((M$2-C76)&lt;365,"미확정",IF(M76="유예","유예",J76-M76)))</f>
        <v>9</v>
      </c>
      <c r="M76" s="103">
        <f ca="1">IF(C76=0,0,IF(K76="퇴직정산",0,IF(J76&lt;=0,0,IF(EDATE(C76,3)&gt;M$2,"유예",IF(SET!$J$3="없음",0,IF(SET!$J$3="전부",IF(E76&gt;=DATE(YEAR(SET!$I$11),MONTH(SET!$J$11),DAY(SET!$L$11)),MAX(0,F76-IF(I76&lt;(G76+H76),0,(I76-(G76+H76)))),0),IF(E76&gt;=DATE(YEAR(SET!$I$11),MONTH(SET!$J$11),DAY(SET!$L$11)),MAX(0,MIN(F76,SET!$L$3)-IF(I76&lt;(G76+H76),0,(I76-(G76+H76)))),0)))))))</f>
        <v>2.5</v>
      </c>
      <c r="N76" s="105" t="str">
        <f>IF(D76=0,IF(M76&gt;0,IF((E76-C76)&gt;=365,EDATE(E76,6),EDATE(K76,-6)),""),"")</f>
        <v/>
      </c>
      <c r="O76" s="106" t="str">
        <f>IF(D76=0,IF(M76&gt;0,IF((E76-C76)&gt;=365,EDATE(E76,10),EDATE(K76,-2)),""),"")</f>
        <v/>
      </c>
      <c r="P76" s="23" t="s">
        <v>25</v>
      </c>
      <c r="Q76" s="23" t="s">
        <v>25</v>
      </c>
      <c r="R76" s="23" t="s">
        <v>37</v>
      </c>
      <c r="S76" s="23" t="s">
        <v>25</v>
      </c>
      <c r="T76" s="23" t="s">
        <v>24</v>
      </c>
      <c r="U76" s="23" t="s">
        <v>25</v>
      </c>
      <c r="V76" s="23" t="s">
        <v>25</v>
      </c>
      <c r="W76" s="23" t="s">
        <v>25</v>
      </c>
      <c r="X76" s="23" t="s">
        <v>24</v>
      </c>
      <c r="Y76" s="23" t="s">
        <v>24</v>
      </c>
      <c r="Z76" s="23" t="s">
        <v>24</v>
      </c>
      <c r="AA76" s="23" t="s">
        <v>24</v>
      </c>
      <c r="AB76" s="23" t="s">
        <v>24</v>
      </c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</row>
    <row r="77" spans="1:75" ht="14.25" customHeight="1" thickBot="1" x14ac:dyDescent="0.2">
      <c r="A77" s="74"/>
      <c r="B77" s="109"/>
      <c r="C77" s="109"/>
      <c r="D77" s="111"/>
      <c r="E77" s="96"/>
      <c r="F77" s="94"/>
      <c r="G77" s="113"/>
      <c r="H77" s="115"/>
      <c r="I77" s="99"/>
      <c r="J77" s="98"/>
      <c r="K77" s="100"/>
      <c r="L77" s="102"/>
      <c r="M77" s="104"/>
      <c r="N77" s="105"/>
      <c r="O77" s="107"/>
      <c r="P77" s="72">
        <v>45369</v>
      </c>
      <c r="Q77" s="72">
        <v>45454</v>
      </c>
      <c r="R77" s="72">
        <v>45460</v>
      </c>
      <c r="S77" s="72">
        <v>45477</v>
      </c>
      <c r="T77" s="72">
        <v>45488</v>
      </c>
      <c r="U77" s="72">
        <v>45504</v>
      </c>
      <c r="V77" s="72">
        <v>45580</v>
      </c>
      <c r="W77" s="72">
        <v>45594</v>
      </c>
      <c r="X77" s="72">
        <v>45595</v>
      </c>
      <c r="Y77" s="72">
        <v>45644</v>
      </c>
      <c r="Z77" s="72">
        <v>45649</v>
      </c>
      <c r="AA77" s="72">
        <v>45650</v>
      </c>
      <c r="AB77" s="72">
        <v>45673</v>
      </c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2"/>
      <c r="AQ77" s="72"/>
      <c r="AR77" s="72"/>
      <c r="AS77" s="72"/>
      <c r="AT77" s="72"/>
      <c r="AU77" s="72"/>
      <c r="AV77" s="72"/>
      <c r="AW77" s="72"/>
      <c r="AX77" s="72"/>
      <c r="AY77" s="72"/>
      <c r="AZ77" s="72"/>
      <c r="BA77" s="72"/>
      <c r="BB77" s="72"/>
      <c r="BC77" s="72"/>
      <c r="BD77" s="72"/>
      <c r="BE77" s="72"/>
      <c r="BF77" s="72"/>
      <c r="BG77" s="72"/>
      <c r="BH77" s="72"/>
      <c r="BI77" s="72"/>
      <c r="BJ77" s="72"/>
      <c r="BK77" s="72"/>
      <c r="BL77" s="72"/>
      <c r="BM77" s="72"/>
      <c r="BN77" s="72"/>
      <c r="BO77" s="72"/>
      <c r="BP77" s="72"/>
      <c r="BQ77" s="72"/>
      <c r="BR77" s="72"/>
      <c r="BS77" s="72"/>
      <c r="BT77" s="72"/>
      <c r="BU77" s="72"/>
      <c r="BV77" s="72"/>
      <c r="BW77" s="72"/>
    </row>
    <row r="78" spans="1:75" ht="14.25" customHeight="1" x14ac:dyDescent="0.15">
      <c r="A78" s="74" t="s">
        <v>36</v>
      </c>
      <c r="B78" s="108" t="s">
        <v>302</v>
      </c>
      <c r="C78" s="108">
        <v>44634</v>
      </c>
      <c r="D78" s="110">
        <v>45730</v>
      </c>
      <c r="E78" s="95">
        <f ca="1">IF(DATEDIF(C78,M$2,"m")&lt;1,"",IF(C78=0,"",IF(EDATE(C78,12)&lt;IF($D78&gt;0,$D78-1,M$2),EDATE(C78,DATEDIF(C78,IF($D78&gt;0,$D78-1,M$2+1),"y")*12),EDATE(C78,DATEDIF(C78,IF($D78&gt;0,$D78-1,M$2+1),"m")))))</f>
        <v>45365</v>
      </c>
      <c r="F78" s="93">
        <f ca="1">IF(E78="",0,IF(EDATE(C78,12)&lt;=E78,15+IF((YEAR(E78)-YEAR($C78))&gt;20,10,INT((YEAR(E78)-YEAR($C78)-1)/2)),0))</f>
        <v>15</v>
      </c>
      <c r="G78" s="112">
        <f ca="1">IF(E78="",0,IF(E78&gt;=EDATE(C78,12),IF(E78&lt;EDATE(C78,24),IF(C78&lt;SET!$J$20,0,MIN(DATEDIF(C78,E78,"m"),11)),0),IF(D78&gt;C78,IF(E78&lt;=EDATE(C78,12),MIN(DATEDIF(C78,D78+1,"m"),11),0),MIN(DATEDIF(C78,E78,"m"),11))))</f>
        <v>0</v>
      </c>
      <c r="H78" s="114">
        <v>-0.5</v>
      </c>
      <c r="I78" s="99">
        <f>COUNTIF(P78:BW78,SET!$C$15)*SET!$C$16+COUNTIF(P78:BW78,SET!$D$15)*SET!$D$16+COUNTIF(P78:BW78,SET!E$15)*SET!$E$16+COUNTIF(P78:BW78,SET!$F$15)*SET!$F$16+COUNTIF(P78:BW78,SET!$G$15)*SET!$G$16+COUNTIF(P78:BW78,SET!$H$15)*SET!$H$16+COUNTIF(P78:BW78,SET!$I$15)*SET!$I$16+COUNTIF(P78:BW78,)*SET!$K$16+COUNTIF(P78:BW78,SET!$M$15)*SET!$M$16</f>
        <v>15</v>
      </c>
      <c r="J78" s="97">
        <f ca="1">F78+G78+H78-I78</f>
        <v>-0.5</v>
      </c>
      <c r="K78" s="100">
        <f ca="1">IF(E78="","",IF(AND(D78&gt;C78,EDATE(IF(EDATE(C78,12)&lt;D78,C78,E78),12)&gt;D78),"퇴직정산",IF((E78-C78)&gt;=365,EDATE(E78,12),EDATE(C78,24))))</f>
        <v>45730</v>
      </c>
      <c r="L78" s="101">
        <f ca="1">IF(K78="퇴직정산",J78,IF((M$2-C78)&lt;365,"미확정",IF(M78="유예","유예",J78-M78)))</f>
        <v>-0.5</v>
      </c>
      <c r="M78" s="103">
        <f ca="1">IF(C78=0,0,IF(K78="퇴직정산",0,IF(J78&lt;=0,0,IF(EDATE(C78,3)&gt;M$2,"유예",IF(SET!$J$3="없음",0,IF(SET!$J$3="전부",IF(E78&gt;=DATE(YEAR(SET!$I$11),MONTH(SET!$J$11),DAY(SET!$L$11)),MAX(0,F78-IF(I78&lt;(G78+H78),0,(I78-(G78+H78)))),0),IF(E78&gt;=DATE(YEAR(SET!$I$11),MONTH(SET!$J$11),DAY(SET!$L$11)),MAX(0,MIN(F78,SET!$L$3)-IF(I78&lt;(G78+H78),0,(I78-(G78+H78)))),0)))))))</f>
        <v>0</v>
      </c>
      <c r="N78" s="105" t="str">
        <f>IF(D78=0,IF(M78&gt;0,IF((E78-C78)&gt;=365,EDATE(E78,6),EDATE(K78,-6)),""),"")</f>
        <v/>
      </c>
      <c r="O78" s="106" t="str">
        <f>IF(D78=0,IF(M78&gt;0,IF((E78-C78)&gt;=365,EDATE(E78,10),EDATE(K78,-2)),""),"")</f>
        <v/>
      </c>
      <c r="P78" s="23" t="s">
        <v>24</v>
      </c>
      <c r="Q78" s="23" t="s">
        <v>25</v>
      </c>
      <c r="R78" s="23" t="s">
        <v>25</v>
      </c>
      <c r="S78" s="23" t="s">
        <v>24</v>
      </c>
      <c r="T78" s="23" t="s">
        <v>24</v>
      </c>
      <c r="U78" s="23" t="s">
        <v>25</v>
      </c>
      <c r="V78" s="23" t="s">
        <v>25</v>
      </c>
      <c r="W78" s="23" t="s">
        <v>24</v>
      </c>
      <c r="X78" s="23" t="s">
        <v>25</v>
      </c>
      <c r="Y78" s="23" t="s">
        <v>25</v>
      </c>
      <c r="Z78" s="23" t="s">
        <v>25</v>
      </c>
      <c r="AA78" s="23" t="s">
        <v>25</v>
      </c>
      <c r="AB78" s="23" t="s">
        <v>24</v>
      </c>
      <c r="AC78" s="23" t="s">
        <v>24</v>
      </c>
      <c r="AD78" s="23" t="s">
        <v>25</v>
      </c>
      <c r="AE78" s="23" t="s">
        <v>25</v>
      </c>
      <c r="AF78" s="23" t="s">
        <v>25</v>
      </c>
      <c r="AG78" s="23" t="s">
        <v>24</v>
      </c>
      <c r="AH78" s="23" t="s">
        <v>25</v>
      </c>
      <c r="AI78" s="23" t="s">
        <v>24</v>
      </c>
      <c r="AJ78" s="23" t="s">
        <v>24</v>
      </c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</row>
    <row r="79" spans="1:75" ht="14.25" customHeight="1" thickBot="1" x14ac:dyDescent="0.2">
      <c r="A79" s="74"/>
      <c r="B79" s="109"/>
      <c r="C79" s="109"/>
      <c r="D79" s="111"/>
      <c r="E79" s="96"/>
      <c r="F79" s="94"/>
      <c r="G79" s="113"/>
      <c r="H79" s="115"/>
      <c r="I79" s="99"/>
      <c r="J79" s="98"/>
      <c r="K79" s="100"/>
      <c r="L79" s="102"/>
      <c r="M79" s="104"/>
      <c r="N79" s="105"/>
      <c r="O79" s="107"/>
      <c r="P79" s="72">
        <v>45357</v>
      </c>
      <c r="Q79" s="72">
        <v>45376</v>
      </c>
      <c r="R79" s="72">
        <v>45392</v>
      </c>
      <c r="S79" s="72">
        <v>45408</v>
      </c>
      <c r="T79" s="72">
        <v>45421</v>
      </c>
      <c r="U79" s="72">
        <v>45443</v>
      </c>
      <c r="V79" s="72">
        <v>45457</v>
      </c>
      <c r="W79" s="72">
        <v>45470</v>
      </c>
      <c r="X79" s="72">
        <v>45481</v>
      </c>
      <c r="Y79" s="72">
        <v>45509</v>
      </c>
      <c r="Z79" s="72">
        <v>45511</v>
      </c>
      <c r="AA79" s="72">
        <v>45520</v>
      </c>
      <c r="AB79" s="72">
        <v>45554</v>
      </c>
      <c r="AC79" s="72">
        <v>45555</v>
      </c>
      <c r="AD79" s="72">
        <v>45565</v>
      </c>
      <c r="AE79" s="72">
        <v>45597</v>
      </c>
      <c r="AF79" s="72">
        <v>45607</v>
      </c>
      <c r="AG79" s="72">
        <v>45625</v>
      </c>
      <c r="AH79" s="72">
        <v>45653</v>
      </c>
      <c r="AI79" s="72">
        <v>45672</v>
      </c>
      <c r="AJ79" s="72">
        <v>45692</v>
      </c>
      <c r="AK79" s="72"/>
      <c r="AL79" s="72"/>
      <c r="AM79" s="72"/>
      <c r="AN79" s="72"/>
      <c r="AO79" s="72"/>
      <c r="AP79" s="72"/>
      <c r="AQ79" s="72"/>
      <c r="AR79" s="72"/>
      <c r="AS79" s="72"/>
      <c r="AT79" s="72"/>
      <c r="AU79" s="72"/>
      <c r="AV79" s="72"/>
      <c r="AW79" s="72"/>
      <c r="AX79" s="72"/>
      <c r="AY79" s="72"/>
      <c r="AZ79" s="72"/>
      <c r="BA79" s="72"/>
      <c r="BB79" s="72"/>
      <c r="BC79" s="72"/>
      <c r="BD79" s="72"/>
      <c r="BE79" s="72"/>
      <c r="BF79" s="72"/>
      <c r="BG79" s="72"/>
      <c r="BH79" s="72"/>
      <c r="BI79" s="72"/>
      <c r="BJ79" s="72"/>
      <c r="BK79" s="72"/>
      <c r="BL79" s="72"/>
      <c r="BM79" s="72"/>
      <c r="BN79" s="72"/>
      <c r="BO79" s="72"/>
      <c r="BP79" s="72"/>
      <c r="BQ79" s="72"/>
      <c r="BR79" s="72"/>
      <c r="BS79" s="72"/>
      <c r="BT79" s="72"/>
      <c r="BU79" s="72"/>
      <c r="BV79" s="72"/>
      <c r="BW79" s="72"/>
    </row>
    <row r="80" spans="1:75" ht="14.25" customHeight="1" x14ac:dyDescent="0.15">
      <c r="A80" s="74" t="s">
        <v>354</v>
      </c>
      <c r="B80" s="108" t="s">
        <v>124</v>
      </c>
      <c r="C80" s="108">
        <v>44634</v>
      </c>
      <c r="D80" s="110">
        <v>45730</v>
      </c>
      <c r="E80" s="95">
        <f ca="1">IF(DATEDIF(C80,M$2,"m")&lt;1,"",IF(C80=0,"",IF(EDATE(C80,12)&lt;IF($D80&gt;0,$D80-1,M$2),EDATE(C80,DATEDIF(C80,IF($D80&gt;0,$D80-1,M$2+1),"y")*12),EDATE(C80,DATEDIF(C80,IF($D80&gt;0,$D80-1,M$2+1),"m")))))</f>
        <v>45365</v>
      </c>
      <c r="F80" s="93">
        <f ca="1">IF(E80="",0,IF(EDATE(C80,12)&lt;=E80,15+IF((YEAR(E80)-YEAR($C80))&gt;20,10,INT((YEAR(E80)-YEAR($C80)-1)/2)),0))</f>
        <v>15</v>
      </c>
      <c r="G80" s="112">
        <f ca="1">IF(E80="",0,IF(E80&gt;=EDATE(C80,12),IF(E80&lt;EDATE(C80,24),IF(C80&lt;SET!$J$20,0,MIN(DATEDIF(C80,E80,"m"),11)),0),IF(D80&gt;C80,IF(E80&lt;=EDATE(C80,12),MIN(DATEDIF(C80,D80+1,"m"),11),0),MIN(DATEDIF(C80,E80,"m"),11))))</f>
        <v>0</v>
      </c>
      <c r="H80" s="114">
        <v>1</v>
      </c>
      <c r="I80" s="99">
        <f>COUNTIF(P80:BW80,SET!$C$15)*SET!$C$16+COUNTIF(P80:BW80,SET!$D$15)*SET!$D$16+COUNTIF(P80:BW80,SET!E$15)*SET!$E$16+COUNTIF(P80:BW80,SET!$F$15)*SET!$F$16+COUNTIF(P80:BW80,SET!$G$15)*SET!$G$16+COUNTIF(P80:BW80,SET!$H$15)*SET!$H$16+COUNTIF(P80:BW80,SET!$I$15)*SET!$I$16+COUNTIF(P80:BW80,)*SET!$K$16+COUNTIF(P80:BW80,SET!$M$15)*SET!$M$16</f>
        <v>16</v>
      </c>
      <c r="J80" s="97">
        <f ca="1">F80+G80+H80-I80</f>
        <v>0</v>
      </c>
      <c r="K80" s="100">
        <f ca="1">IF(E80="","",IF(AND(D80&gt;C80,EDATE(IF(EDATE(C80,12)&lt;D80,C80,E80),12)&gt;D80),"퇴직정산",IF((E80-C80)&gt;=365,EDATE(E80,12),EDATE(C80,24))))</f>
        <v>45730</v>
      </c>
      <c r="L80" s="101">
        <f ca="1">IF(K80="퇴직정산",J80,IF((M$2-C80)&lt;365,"미확정",IF(M80="유예","유예",J80-M80)))</f>
        <v>0</v>
      </c>
      <c r="M80" s="103">
        <f ca="1">IF(C80=0,0,IF(K80="퇴직정산",0,IF(J80&lt;=0,0,IF(EDATE(C80,3)&gt;M$2,"유예",IF(SET!$J$3="없음",0,IF(SET!$J$3="전부",IF(E80&gt;=DATE(YEAR(SET!$I$11),MONTH(SET!$J$11),DAY(SET!$L$11)),MAX(0,F80-IF(I80&lt;(G80+H80),0,(I80-(G80+H80)))),0),IF(E80&gt;=DATE(YEAR(SET!$I$11),MONTH(SET!$J$11),DAY(SET!$L$11)),MAX(0,MIN(F80,SET!$L$3)-IF(I80&lt;(G80+H80),0,(I80-(G80+H80)))),0)))))))</f>
        <v>0</v>
      </c>
      <c r="N80" s="105" t="str">
        <f>IF(D80=0,IF(M80&gt;0,IF((E80-C80)&gt;=365,EDATE(E80,6),EDATE(K80,-6)),""),"")</f>
        <v/>
      </c>
      <c r="O80" s="106" t="str">
        <f>IF(D80=0,IF(M80&gt;0,IF((E80-C80)&gt;=365,EDATE(E80,10),EDATE(K80,-2)),""),"")</f>
        <v/>
      </c>
      <c r="P80" s="23" t="s">
        <v>24</v>
      </c>
      <c r="Q80" s="23" t="s">
        <v>24</v>
      </c>
      <c r="R80" s="23" t="s">
        <v>25</v>
      </c>
      <c r="S80" s="23" t="s">
        <v>24</v>
      </c>
      <c r="T80" s="23" t="s">
        <v>24</v>
      </c>
      <c r="U80" s="23" t="s">
        <v>25</v>
      </c>
      <c r="V80" s="23" t="s">
        <v>24</v>
      </c>
      <c r="W80" s="23" t="s">
        <v>24</v>
      </c>
      <c r="X80" s="23" t="s">
        <v>24</v>
      </c>
      <c r="Y80" s="23" t="s">
        <v>24</v>
      </c>
      <c r="Z80" s="23" t="s">
        <v>24</v>
      </c>
      <c r="AA80" s="23" t="s">
        <v>24</v>
      </c>
      <c r="AB80" s="23" t="s">
        <v>24</v>
      </c>
      <c r="AC80" s="23" t="s">
        <v>24</v>
      </c>
      <c r="AD80" s="23" t="s">
        <v>24</v>
      </c>
      <c r="AE80" s="23" t="s">
        <v>24</v>
      </c>
      <c r="AF80" s="23" t="s">
        <v>24</v>
      </c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</row>
    <row r="81" spans="1:75" ht="14.25" customHeight="1" thickBot="1" x14ac:dyDescent="0.2">
      <c r="A81" s="74"/>
      <c r="B81" s="109"/>
      <c r="C81" s="109"/>
      <c r="D81" s="111"/>
      <c r="E81" s="96"/>
      <c r="F81" s="94"/>
      <c r="G81" s="113"/>
      <c r="H81" s="115"/>
      <c r="I81" s="99"/>
      <c r="J81" s="98"/>
      <c r="K81" s="100"/>
      <c r="L81" s="102"/>
      <c r="M81" s="104"/>
      <c r="N81" s="105"/>
      <c r="O81" s="107"/>
      <c r="P81" s="72">
        <v>45481</v>
      </c>
      <c r="Q81" s="72">
        <v>45502</v>
      </c>
      <c r="R81" s="72">
        <v>45512</v>
      </c>
      <c r="S81" s="72">
        <v>45518</v>
      </c>
      <c r="T81" s="72">
        <v>45520</v>
      </c>
      <c r="U81" s="72">
        <v>45539</v>
      </c>
      <c r="V81" s="72">
        <v>45573</v>
      </c>
      <c r="W81" s="72">
        <v>45583</v>
      </c>
      <c r="X81" s="72">
        <v>45608</v>
      </c>
      <c r="Y81" s="72">
        <v>45624</v>
      </c>
      <c r="Z81" s="72">
        <v>45660</v>
      </c>
      <c r="AA81" s="72">
        <v>45663</v>
      </c>
      <c r="AB81" s="72">
        <v>45677</v>
      </c>
      <c r="AC81" s="72">
        <v>45678</v>
      </c>
      <c r="AD81" s="72">
        <v>45679</v>
      </c>
      <c r="AE81" s="72">
        <v>45680</v>
      </c>
      <c r="AF81" s="72">
        <v>45681</v>
      </c>
      <c r="AG81" s="72"/>
      <c r="AH81" s="72"/>
      <c r="AI81" s="72"/>
      <c r="AJ81" s="72"/>
      <c r="AK81" s="72"/>
      <c r="AL81" s="72"/>
      <c r="AM81" s="72"/>
      <c r="AN81" s="72"/>
      <c r="AO81" s="72"/>
      <c r="AP81" s="72"/>
      <c r="AQ81" s="72"/>
      <c r="AR81" s="72"/>
      <c r="AS81" s="72"/>
      <c r="AT81" s="72"/>
      <c r="AU81" s="72"/>
      <c r="AV81" s="72"/>
      <c r="AW81" s="72"/>
      <c r="AX81" s="72"/>
      <c r="AY81" s="72"/>
      <c r="AZ81" s="72"/>
      <c r="BA81" s="72"/>
      <c r="BB81" s="72"/>
      <c r="BC81" s="72"/>
      <c r="BD81" s="72"/>
      <c r="BE81" s="72"/>
      <c r="BF81" s="72"/>
      <c r="BG81" s="72"/>
      <c r="BH81" s="72"/>
      <c r="BI81" s="72"/>
      <c r="BJ81" s="72"/>
      <c r="BK81" s="72"/>
      <c r="BL81" s="72"/>
      <c r="BM81" s="72"/>
      <c r="BN81" s="72"/>
      <c r="BO81" s="72"/>
      <c r="BP81" s="72"/>
      <c r="BQ81" s="72"/>
      <c r="BR81" s="72"/>
      <c r="BS81" s="72"/>
      <c r="BT81" s="72"/>
      <c r="BU81" s="72"/>
      <c r="BV81" s="72"/>
      <c r="BW81" s="72"/>
    </row>
    <row r="82" spans="1:75" ht="14.25" customHeight="1" x14ac:dyDescent="0.15">
      <c r="A82" s="74" t="s">
        <v>322</v>
      </c>
      <c r="B82" s="108" t="s">
        <v>310</v>
      </c>
      <c r="C82" s="108">
        <v>44270</v>
      </c>
      <c r="D82" s="110">
        <v>45731</v>
      </c>
      <c r="E82" s="95">
        <f ca="1">IF(DATEDIF(C82,M$2,"m")&lt;1,"",IF(C82=0,"",IF(EDATE(C82,12)&lt;IF($D82&gt;0,$D82-1,M$2),EDATE(C82,DATEDIF(C82,IF($D82&gt;0,$D82-1,M$2+1),"y")*12),EDATE(C82,DATEDIF(C82,IF($D82&gt;0,$D82-1,M$2+1),"m")))))</f>
        <v>45366</v>
      </c>
      <c r="F82" s="93">
        <f ca="1">IF(E82="",0,IF(EDATE(C82,12)&lt;=E82,15+IF((YEAR(E82)-YEAR($C82))&gt;20,10,INT((YEAR(E82)-YEAR($C82)-1)/2)),0))</f>
        <v>16</v>
      </c>
      <c r="G82" s="112">
        <f ca="1">IF(E82="",0,IF(E82&gt;=EDATE(C82,12),IF(E82&lt;EDATE(C82,24),IF(C82&lt;SET!$J$20,0,MIN(DATEDIF(C82,E82,"m"),11)),0),IF(D82&gt;C82,IF(E82&lt;=EDATE(C82,12),MIN(DATEDIF(C82,D82+1,"m"),11),0),MIN(DATEDIF(C82,E82,"m"),11))))</f>
        <v>0</v>
      </c>
      <c r="H82" s="114">
        <v>-2</v>
      </c>
      <c r="I82" s="99">
        <f>COUNTIF(P82:BW82,SET!$C$15)*SET!$C$16+COUNTIF(P82:BW82,SET!$D$15)*SET!$D$16+COUNTIF(P82:BW82,SET!E$15)*SET!$E$16+COUNTIF(P82:BW82,SET!$F$15)*SET!$F$16+COUNTIF(P82:BW82,SET!$G$15)*SET!$G$16+COUNTIF(P82:BW82,SET!$H$15)*SET!$H$16+COUNTIF(P82:BW82,SET!$I$15)*SET!$I$16+COUNTIF(P82:BW82,)*SET!$K$16+COUNTIF(P82:BW82,SET!$M$15)*SET!$M$16</f>
        <v>9</v>
      </c>
      <c r="J82" s="97">
        <f ca="1">F82+G82+H82-I82</f>
        <v>5</v>
      </c>
      <c r="K82" s="100">
        <f ca="1">IF(E82="","",IF(AND(D82&gt;C82,EDATE(IF(EDATE(C82,12)&lt;D82,C82,E82),12)&gt;D82),"퇴직정산",IF((E82-C82)&gt;=365,EDATE(E82,12),EDATE(C82,24))))</f>
        <v>45731</v>
      </c>
      <c r="L82" s="101">
        <f ca="1">IF(K82="퇴직정산",J82,IF((M$2-C82)&lt;365,"미확정",IF(M82="유예","유예",J82-M82)))</f>
        <v>5</v>
      </c>
      <c r="M82" s="103">
        <f ca="1">IF(C82=0,0,IF(K82="퇴직정산",0,IF(J82&lt;=0,0,IF(EDATE(C82,3)&gt;M$2,"유예",IF(SET!$J$3="없음",0,IF(SET!$J$3="전부",IF(E82&gt;=DATE(YEAR(SET!$I$11),MONTH(SET!$J$11),DAY(SET!$L$11)),MAX(0,F82-IF(I82&lt;(G82+H82),0,(I82-(G82+H82)))),0),IF(E82&gt;=DATE(YEAR(SET!$I$11),MONTH(SET!$J$11),DAY(SET!$L$11)),MAX(0,MIN(F82,SET!$L$3)-IF(I82&lt;(G82+H82),0,(I82-(G82+H82)))),0)))))))</f>
        <v>0</v>
      </c>
      <c r="N82" s="105" t="str">
        <f>IF(D82=0,IF(M82&gt;0,IF((E82-C82)&gt;=365,EDATE(E82,6),EDATE(K82,-6)),""),"")</f>
        <v/>
      </c>
      <c r="O82" s="106" t="str">
        <f>IF(D82=0,IF(M82&gt;0,IF((E82-C82)&gt;=365,EDATE(E82,10),EDATE(K82,-2)),""),"")</f>
        <v/>
      </c>
      <c r="P82" s="23" t="s">
        <v>24</v>
      </c>
      <c r="Q82" s="23" t="s">
        <v>24</v>
      </c>
      <c r="R82" s="23" t="s">
        <v>24</v>
      </c>
      <c r="S82" s="23" t="s">
        <v>24</v>
      </c>
      <c r="T82" s="23" t="s">
        <v>24</v>
      </c>
      <c r="U82" s="23" t="s">
        <v>24</v>
      </c>
      <c r="V82" s="23" t="s">
        <v>24</v>
      </c>
      <c r="W82" s="23" t="s">
        <v>24</v>
      </c>
      <c r="X82" s="23" t="s">
        <v>24</v>
      </c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</row>
    <row r="83" spans="1:75" ht="14.25" customHeight="1" thickBot="1" x14ac:dyDescent="0.2">
      <c r="A83" s="74"/>
      <c r="B83" s="109"/>
      <c r="C83" s="109"/>
      <c r="D83" s="111"/>
      <c r="E83" s="96"/>
      <c r="F83" s="94"/>
      <c r="G83" s="113"/>
      <c r="H83" s="115"/>
      <c r="I83" s="99"/>
      <c r="J83" s="98"/>
      <c r="K83" s="100"/>
      <c r="L83" s="102"/>
      <c r="M83" s="104"/>
      <c r="N83" s="105"/>
      <c r="O83" s="107"/>
      <c r="P83" s="72">
        <v>45402</v>
      </c>
      <c r="Q83" s="72">
        <v>45501</v>
      </c>
      <c r="R83" s="72">
        <v>45502</v>
      </c>
      <c r="S83" s="72">
        <v>45605</v>
      </c>
      <c r="T83" s="72">
        <v>45606</v>
      </c>
      <c r="U83" s="72">
        <v>45607</v>
      </c>
      <c r="V83" s="72">
        <v>45627</v>
      </c>
      <c r="W83" s="72">
        <v>45708</v>
      </c>
      <c r="X83" s="72">
        <v>45709</v>
      </c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2"/>
      <c r="AQ83" s="72"/>
      <c r="AR83" s="72"/>
      <c r="AS83" s="72"/>
      <c r="AT83" s="72"/>
      <c r="AU83" s="72"/>
      <c r="AV83" s="72"/>
      <c r="AW83" s="72"/>
      <c r="AX83" s="72"/>
      <c r="AY83" s="72"/>
      <c r="AZ83" s="72"/>
      <c r="BA83" s="72"/>
      <c r="BB83" s="72"/>
      <c r="BC83" s="72"/>
      <c r="BD83" s="72"/>
      <c r="BE83" s="72"/>
      <c r="BF83" s="72"/>
      <c r="BG83" s="72"/>
      <c r="BH83" s="72"/>
      <c r="BI83" s="72"/>
      <c r="BJ83" s="72"/>
      <c r="BK83" s="72"/>
      <c r="BL83" s="72"/>
      <c r="BM83" s="72"/>
      <c r="BN83" s="72"/>
      <c r="BO83" s="72"/>
      <c r="BP83" s="72"/>
      <c r="BQ83" s="72"/>
      <c r="BR83" s="72"/>
      <c r="BS83" s="72"/>
      <c r="BT83" s="72"/>
      <c r="BU83" s="72"/>
      <c r="BV83" s="72"/>
      <c r="BW83" s="72"/>
    </row>
    <row r="84" spans="1:75" ht="14.25" customHeight="1" x14ac:dyDescent="0.15">
      <c r="A84" s="122" t="s">
        <v>349</v>
      </c>
      <c r="B84" s="108" t="s">
        <v>126</v>
      </c>
      <c r="C84" s="118">
        <v>43906</v>
      </c>
      <c r="D84" s="110">
        <v>45732</v>
      </c>
      <c r="E84" s="95">
        <f ca="1">IF(DATEDIF(C84,M$2,"m")&lt;1,"",IF(C84=0,"",IF(EDATE(C84,12)&lt;IF($D84&gt;0,$D84-1,M$2),EDATE(C84,DATEDIF(C84,IF($D84&gt;0,$D84-1,M$2+1),"y")*12),EDATE(C84,DATEDIF(C84,IF($D84&gt;0,$D84-1,M$2+1),"m")))))</f>
        <v>45367</v>
      </c>
      <c r="F84" s="93">
        <f ca="1">IF(E84="",0,IF(EDATE(C84,12)&lt;=E84,15+IF((YEAR(E84)-YEAR($C84))&gt;20,10,INT((YEAR(E84)-YEAR($C84)-1)/2)),0))</f>
        <v>16</v>
      </c>
      <c r="G84" s="112">
        <f ca="1">IF(E84="",0,IF(E84&gt;=EDATE(C84,12),IF(E84&lt;EDATE(C84,24),IF(C84&lt;SET!$J$20,0,MIN(DATEDIF(C84,E84,"m"),11)),0),IF(D84&gt;C84,IF(E84&lt;=EDATE(C84,12),MIN(DATEDIF(C84,D84+1,"m"),11),0),MIN(DATEDIF(C84,E84,"m"),11))))</f>
        <v>0</v>
      </c>
      <c r="H84" s="114">
        <v>15</v>
      </c>
      <c r="I84" s="99">
        <f>COUNTIF(P84:BW84,SET!$C$15)*SET!$C$16+COUNTIF(P84:BW84,SET!$D$15)*SET!$D$16+COUNTIF(P84:BW84,SET!E$15)*SET!$E$16+COUNTIF(P84:BW84,SET!$F$15)*SET!$F$16+COUNTIF(P84:BW84,SET!$G$15)*SET!$G$16+COUNTIF(P84:BW84,SET!$H$15)*SET!$H$16+COUNTIF(P84:BW84,SET!$I$15)*SET!$I$16+COUNTIF(P84:BW84,)*SET!$K$16+COUNTIF(P84:BW84,SET!$M$15)*SET!$M$16</f>
        <v>16.5</v>
      </c>
      <c r="J84" s="97">
        <f ca="1">F84+G84+H84-I84</f>
        <v>14.5</v>
      </c>
      <c r="K84" s="100">
        <f ca="1">IF(E84="","",IF(AND(D84&gt;C84,EDATE(IF(EDATE(C84,12)&lt;D84,C84,E84),12)&gt;D84),"퇴직정산",IF((E84-C84)&gt;=365,EDATE(E84,12),EDATE(C84,24))))</f>
        <v>45732</v>
      </c>
      <c r="L84" s="101">
        <f ca="1">IF(K84="퇴직정산",J84,IF((M$2-C84)&lt;365,"미확정",IF(M84="유예","유예",J84-M84)))</f>
        <v>9</v>
      </c>
      <c r="M84" s="103">
        <f ca="1">IF(C84=0,0,IF(K84="퇴직정산",0,IF(J84&lt;=0,0,IF(EDATE(C84,3)&gt;M$2,"유예",IF(SET!$J$3="없음",0,IF(SET!$J$3="전부",IF(E84&gt;=DATE(YEAR(SET!$I$11),MONTH(SET!$J$11),DAY(SET!$L$11)),MAX(0,F84-IF(I84&lt;(G84+H84),0,(I84-(G84+H84)))),0),IF(E84&gt;=DATE(YEAR(SET!$I$11),MONTH(SET!$J$11),DAY(SET!$L$11)),MAX(0,MIN(F84,SET!$L$3)-IF(I84&lt;(G84+H84),0,(I84-(G84+H84)))),0)))))))</f>
        <v>5.5</v>
      </c>
      <c r="N84" s="105" t="str">
        <f>IF(D84=0,IF(M84&gt;0,IF((E84-C84)&gt;=365,EDATE(E84,6),EDATE(K84,-6)),""),"")</f>
        <v/>
      </c>
      <c r="O84" s="106" t="str">
        <f>IF(D84=0,IF(M84&gt;0,IF((E84-C84)&gt;=365,EDATE(E84,10),EDATE(K84,-2)),""),"")</f>
        <v/>
      </c>
      <c r="P84" s="23" t="s">
        <v>25</v>
      </c>
      <c r="Q84" s="23" t="s">
        <v>54</v>
      </c>
      <c r="R84" s="23" t="s">
        <v>25</v>
      </c>
      <c r="S84" s="23" t="s">
        <v>25</v>
      </c>
      <c r="T84" s="23" t="s">
        <v>25</v>
      </c>
      <c r="U84" s="23" t="s">
        <v>24</v>
      </c>
      <c r="V84" s="23" t="s">
        <v>24</v>
      </c>
      <c r="W84" s="23" t="s">
        <v>24</v>
      </c>
      <c r="X84" s="23" t="s">
        <v>25</v>
      </c>
      <c r="Y84" s="23" t="s">
        <v>25</v>
      </c>
      <c r="Z84" s="23" t="s">
        <v>25</v>
      </c>
      <c r="AA84" s="23" t="s">
        <v>24</v>
      </c>
      <c r="AB84" s="23" t="s">
        <v>24</v>
      </c>
      <c r="AC84" s="23" t="s">
        <v>24</v>
      </c>
      <c r="AD84" s="23" t="s">
        <v>24</v>
      </c>
      <c r="AE84" s="23" t="s">
        <v>25</v>
      </c>
      <c r="AF84" s="23" t="s">
        <v>24</v>
      </c>
      <c r="AG84" s="23" t="s">
        <v>25</v>
      </c>
      <c r="AH84" s="23" t="s">
        <v>24</v>
      </c>
      <c r="AI84" s="23" t="s">
        <v>24</v>
      </c>
      <c r="AJ84" s="23" t="s">
        <v>25</v>
      </c>
      <c r="AK84" s="23" t="s">
        <v>25</v>
      </c>
      <c r="AL84" s="23" t="s">
        <v>24</v>
      </c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</row>
    <row r="85" spans="1:75" ht="14.25" customHeight="1" thickBot="1" x14ac:dyDescent="0.2">
      <c r="A85" s="123"/>
      <c r="B85" s="109"/>
      <c r="C85" s="119"/>
      <c r="D85" s="111"/>
      <c r="E85" s="96"/>
      <c r="F85" s="94"/>
      <c r="G85" s="113"/>
      <c r="H85" s="115"/>
      <c r="I85" s="99"/>
      <c r="J85" s="98"/>
      <c r="K85" s="100"/>
      <c r="L85" s="102"/>
      <c r="M85" s="104"/>
      <c r="N85" s="105"/>
      <c r="O85" s="107"/>
      <c r="P85" s="72">
        <v>45426</v>
      </c>
      <c r="Q85" s="72">
        <v>45429</v>
      </c>
      <c r="R85" s="72">
        <v>45432</v>
      </c>
      <c r="S85" s="72">
        <v>45434</v>
      </c>
      <c r="T85" s="72">
        <v>45443</v>
      </c>
      <c r="U85" s="72">
        <v>45450</v>
      </c>
      <c r="V85" s="72">
        <v>45455</v>
      </c>
      <c r="W85" s="72">
        <v>45456</v>
      </c>
      <c r="X85" s="72">
        <v>45461</v>
      </c>
      <c r="Y85" s="72">
        <v>45490</v>
      </c>
      <c r="Z85" s="72">
        <v>45498</v>
      </c>
      <c r="AA85" s="72">
        <v>45503</v>
      </c>
      <c r="AB85" s="72">
        <v>45504</v>
      </c>
      <c r="AC85" s="72">
        <v>45506</v>
      </c>
      <c r="AD85" s="72">
        <v>45527</v>
      </c>
      <c r="AE85" s="72">
        <v>45545</v>
      </c>
      <c r="AF85" s="72">
        <v>45569</v>
      </c>
      <c r="AG85" s="72">
        <v>45575</v>
      </c>
      <c r="AH85" s="72">
        <v>45610</v>
      </c>
      <c r="AI85" s="72">
        <v>45611</v>
      </c>
      <c r="AJ85" s="72">
        <v>45623</v>
      </c>
      <c r="AK85" s="72">
        <v>45646</v>
      </c>
      <c r="AL85" s="72">
        <v>45674</v>
      </c>
      <c r="AM85" s="72"/>
      <c r="AN85" s="72"/>
      <c r="AO85" s="72"/>
      <c r="AP85" s="72"/>
      <c r="AQ85" s="72"/>
      <c r="AR85" s="72"/>
      <c r="AS85" s="72"/>
      <c r="AT85" s="72"/>
      <c r="AU85" s="72"/>
      <c r="AV85" s="72"/>
      <c r="AW85" s="72"/>
      <c r="AX85" s="72"/>
      <c r="AY85" s="72"/>
      <c r="AZ85" s="72"/>
      <c r="BA85" s="72"/>
      <c r="BB85" s="72"/>
      <c r="BC85" s="72"/>
      <c r="BD85" s="72"/>
      <c r="BE85" s="72"/>
      <c r="BF85" s="72"/>
      <c r="BG85" s="72"/>
      <c r="BH85" s="72"/>
      <c r="BI85" s="72"/>
      <c r="BJ85" s="72"/>
      <c r="BK85" s="72"/>
      <c r="BL85" s="72"/>
      <c r="BM85" s="72"/>
      <c r="BN85" s="72"/>
      <c r="BO85" s="72"/>
      <c r="BP85" s="72"/>
      <c r="BQ85" s="72"/>
      <c r="BR85" s="72"/>
      <c r="BS85" s="72"/>
      <c r="BT85" s="72"/>
      <c r="BU85" s="72"/>
      <c r="BV85" s="72"/>
      <c r="BW85" s="72"/>
    </row>
    <row r="86" spans="1:75" ht="14.25" customHeight="1" x14ac:dyDescent="0.15">
      <c r="A86" s="74" t="s">
        <v>36</v>
      </c>
      <c r="B86" s="108" t="s">
        <v>325</v>
      </c>
      <c r="C86" s="108">
        <v>44636</v>
      </c>
      <c r="D86" s="110">
        <v>45732</v>
      </c>
      <c r="E86" s="95">
        <f ca="1">IF(DATEDIF(C86,M$2,"m")&lt;1,"",IF(C86=0,"",IF(EDATE(C86,12)&lt;IF($D86&gt;0,$D86-1,M$2),EDATE(C86,DATEDIF(C86,IF($D86&gt;0,$D86-1,M$2+1),"y")*12),EDATE(C86,DATEDIF(C86,IF($D86&gt;0,$D86-1,M$2+1),"m")))))</f>
        <v>45367</v>
      </c>
      <c r="F86" s="93">
        <f ca="1">IF(E86="",0,IF(EDATE(C86,12)&lt;=E86,15+IF((YEAR(E86)-YEAR($C86))&gt;20,10,INT((YEAR(E86)-YEAR($C86)-1)/2)),0))</f>
        <v>15</v>
      </c>
      <c r="G86" s="112">
        <f ca="1">IF(E86="",0,IF(E86&gt;=EDATE(C86,12),IF(E86&lt;EDATE(C86,24),IF(C86&lt;SET!$J$20,0,MIN(DATEDIF(C86,E86,"m"),11)),0),IF(D86&gt;C86,IF(E86&lt;=EDATE(C86,12),MIN(DATEDIF(C86,D86+1,"m"),11),0),MIN(DATEDIF(C86,E86,"m"),11))))</f>
        <v>0</v>
      </c>
      <c r="H86" s="114">
        <v>-0.5</v>
      </c>
      <c r="I86" s="99">
        <f>COUNTIF(P86:BW86,SET!$C$15)*SET!$C$16+COUNTIF(P86:BW86,SET!$D$15)*SET!$D$16+COUNTIF(P86:BW86,SET!E$15)*SET!$E$16+COUNTIF(P86:BW86,SET!$F$15)*SET!$F$16+COUNTIF(P86:BW86,SET!$G$15)*SET!$G$16+COUNTIF(P86:BW86,SET!$H$15)*SET!$H$16+COUNTIF(P86:BW86,SET!$I$15)*SET!$I$16+COUNTIF(P86:BW86,)*SET!$K$16+COUNTIF(P86:BW86,SET!$M$15)*SET!$M$16</f>
        <v>14.5</v>
      </c>
      <c r="J86" s="97">
        <f ca="1">F86+G86+H86-I86</f>
        <v>0</v>
      </c>
      <c r="K86" s="100">
        <f ca="1">IF(E86="","",IF(AND(D86&gt;C86,EDATE(IF(EDATE(C86,12)&lt;D86,C86,E86),12)&gt;D86),"퇴직정산",IF((E86-C86)&gt;=365,EDATE(E86,12),EDATE(C86,24))))</f>
        <v>45732</v>
      </c>
      <c r="L86" s="101">
        <f ca="1">IF(K86="퇴직정산",J86,IF((M$2-C86)&lt;365,"미확정",IF(M86="유예","유예",J86-M86)))</f>
        <v>0</v>
      </c>
      <c r="M86" s="103">
        <f ca="1">IF(C86=0,0,IF(K86="퇴직정산",0,IF(J86&lt;=0,0,IF(EDATE(C86,3)&gt;M$2,"유예",IF(SET!$J$3="없음",0,IF(SET!$J$3="전부",IF(E86&gt;=DATE(YEAR(SET!$I$11),MONTH(SET!$J$11),DAY(SET!$L$11)),MAX(0,F86-IF(I86&lt;(G86+H86),0,(I86-(G86+H86)))),0),IF(E86&gt;=DATE(YEAR(SET!$I$11),MONTH(SET!$J$11),DAY(SET!$L$11)),MAX(0,MIN(F86,SET!$L$3)-IF(I86&lt;(G86+H86),0,(I86-(G86+H86)))),0)))))))</f>
        <v>0</v>
      </c>
      <c r="N86" s="105" t="str">
        <f>IF(D86=0,IF(M86&gt;0,IF((E86-C86)&gt;=365,EDATE(E86,6),EDATE(K86,-6)),""),"")</f>
        <v/>
      </c>
      <c r="O86" s="106" t="str">
        <f>IF(D86=0,IF(M86&gt;0,IF((E86-C86)&gt;=365,EDATE(E86,10),EDATE(K86,-2)),""),"")</f>
        <v/>
      </c>
      <c r="P86" s="23" t="s">
        <v>25</v>
      </c>
      <c r="Q86" s="23" t="s">
        <v>25</v>
      </c>
      <c r="R86" s="23" t="s">
        <v>24</v>
      </c>
      <c r="S86" s="23" t="s">
        <v>25</v>
      </c>
      <c r="T86" s="23" t="s">
        <v>24</v>
      </c>
      <c r="U86" s="23" t="s">
        <v>25</v>
      </c>
      <c r="V86" s="23" t="s">
        <v>24</v>
      </c>
      <c r="W86" s="23" t="s">
        <v>24</v>
      </c>
      <c r="X86" s="23" t="s">
        <v>24</v>
      </c>
      <c r="Y86" s="23" t="s">
        <v>24</v>
      </c>
      <c r="Z86" s="23" t="s">
        <v>24</v>
      </c>
      <c r="AA86" s="23" t="s">
        <v>24</v>
      </c>
      <c r="AB86" s="23" t="s">
        <v>24</v>
      </c>
      <c r="AC86" s="23" t="s">
        <v>24</v>
      </c>
      <c r="AD86" s="23" t="s">
        <v>25</v>
      </c>
      <c r="AE86" s="23" t="s">
        <v>24</v>
      </c>
      <c r="AF86" s="23" t="s">
        <v>24</v>
      </c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</row>
    <row r="87" spans="1:75" ht="14.25" customHeight="1" thickBot="1" x14ac:dyDescent="0.2">
      <c r="A87" s="74"/>
      <c r="B87" s="109"/>
      <c r="C87" s="109"/>
      <c r="D87" s="111"/>
      <c r="E87" s="96"/>
      <c r="F87" s="94"/>
      <c r="G87" s="113"/>
      <c r="H87" s="115"/>
      <c r="I87" s="99"/>
      <c r="J87" s="98"/>
      <c r="K87" s="100"/>
      <c r="L87" s="102"/>
      <c r="M87" s="104"/>
      <c r="N87" s="105"/>
      <c r="O87" s="107"/>
      <c r="P87" s="72">
        <v>45376</v>
      </c>
      <c r="Q87" s="72">
        <v>45392</v>
      </c>
      <c r="R87" s="72">
        <v>45394</v>
      </c>
      <c r="S87" s="72">
        <v>45457</v>
      </c>
      <c r="T87" s="72">
        <v>45468</v>
      </c>
      <c r="U87" s="72">
        <v>45481</v>
      </c>
      <c r="V87" s="72">
        <v>45488</v>
      </c>
      <c r="W87" s="72">
        <v>45509</v>
      </c>
      <c r="X87" s="72">
        <v>45510</v>
      </c>
      <c r="Y87" s="72">
        <v>45511</v>
      </c>
      <c r="Z87" s="72">
        <v>45518</v>
      </c>
      <c r="AA87" s="72">
        <v>45520</v>
      </c>
      <c r="AB87" s="72">
        <v>45523</v>
      </c>
      <c r="AC87" s="72">
        <v>45544</v>
      </c>
      <c r="AD87" s="72">
        <v>45597</v>
      </c>
      <c r="AE87" s="72">
        <v>45649</v>
      </c>
      <c r="AF87" s="72">
        <v>45709</v>
      </c>
      <c r="AG87" s="72"/>
      <c r="AH87" s="72"/>
      <c r="AI87" s="72"/>
      <c r="AJ87" s="72"/>
      <c r="AK87" s="72"/>
      <c r="AL87" s="72"/>
      <c r="AM87" s="72"/>
      <c r="AN87" s="72"/>
      <c r="AO87" s="72"/>
      <c r="AP87" s="72"/>
      <c r="AQ87" s="72"/>
      <c r="AR87" s="72"/>
      <c r="AS87" s="72"/>
      <c r="AT87" s="72"/>
      <c r="AU87" s="72"/>
      <c r="AV87" s="72"/>
      <c r="AW87" s="72"/>
      <c r="AX87" s="72"/>
      <c r="AY87" s="72"/>
      <c r="AZ87" s="72"/>
      <c r="BA87" s="72"/>
      <c r="BB87" s="72"/>
      <c r="BC87" s="72"/>
      <c r="BD87" s="72"/>
      <c r="BE87" s="72"/>
      <c r="BF87" s="72"/>
      <c r="BG87" s="72"/>
      <c r="BH87" s="72"/>
      <c r="BI87" s="72"/>
      <c r="BJ87" s="72"/>
      <c r="BK87" s="72"/>
      <c r="BL87" s="72"/>
      <c r="BM87" s="72"/>
      <c r="BN87" s="72"/>
      <c r="BO87" s="72"/>
      <c r="BP87" s="72"/>
      <c r="BQ87" s="72"/>
      <c r="BR87" s="72"/>
      <c r="BS87" s="72"/>
      <c r="BT87" s="72"/>
      <c r="BU87" s="72"/>
      <c r="BV87" s="72"/>
      <c r="BW87" s="72"/>
    </row>
    <row r="88" spans="1:75" ht="14.25" customHeight="1" x14ac:dyDescent="0.15">
      <c r="A88" s="74" t="s">
        <v>378</v>
      </c>
      <c r="B88" s="108" t="s">
        <v>87</v>
      </c>
      <c r="C88" s="108">
        <v>43906</v>
      </c>
      <c r="D88" s="110">
        <v>45732</v>
      </c>
      <c r="E88" s="95">
        <f ca="1">IF(DATEDIF(C88,M$2,"m")&lt;1,"",IF(C88=0,"",IF(EDATE(C88,12)&lt;IF($D88&gt;0,$D88-1,M$2),EDATE(C88,DATEDIF(C88,IF($D88&gt;0,$D88-1,M$2+1),"y")*12),EDATE(C88,DATEDIF(C88,IF($D88&gt;0,$D88-1,M$2+1),"m")))))</f>
        <v>45367</v>
      </c>
      <c r="F88" s="93">
        <f ca="1">IF(E88="",0,IF(EDATE(C88,12)&lt;=E88,15+IF((YEAR(E88)-YEAR($C88))&gt;20,10,INT((YEAR(E88)-YEAR($C88)-1)/2)),0))</f>
        <v>16</v>
      </c>
      <c r="G88" s="112">
        <f ca="1">IF(E88="",0,IF(E88&gt;=EDATE(C88,12),IF(E88&lt;EDATE(C88,24),IF(C88&lt;SET!$J$20,0,MIN(DATEDIF(C88,E88,"m"),11)),0),IF(D88&gt;C88,IF(E88&lt;=EDATE(C88,12),MIN(DATEDIF(C88,D88+1,"m"),11),0),MIN(DATEDIF(C88,E88,"m"),11))))</f>
        <v>0</v>
      </c>
      <c r="H88" s="114">
        <v>5</v>
      </c>
      <c r="I88" s="99">
        <f>COUNTIF(P88:BW88,SET!$C$15)*SET!$C$16+COUNTIF(P88:BW88,SET!$D$15)*SET!$D$16+COUNTIF(P88:BW88,SET!E$15)*SET!$E$16+COUNTIF(P88:BW88,SET!$F$15)*SET!$F$16+COUNTIF(P88:BW88,SET!$G$15)*SET!$G$16+COUNTIF(P88:BW88,SET!$H$15)*SET!$H$16+COUNTIF(P88:BW88,SET!$I$15)*SET!$I$16+COUNTIF(P88:BW88,)*SET!$K$16+COUNTIF(P88:BW88,SET!$M$15)*SET!$M$16</f>
        <v>12</v>
      </c>
      <c r="J88" s="97">
        <f ca="1">F88+G88+H88-I88</f>
        <v>9</v>
      </c>
      <c r="K88" s="100">
        <f ca="1">IF(E88="","",IF(AND(D88&gt;C88,EDATE(IF(EDATE(C88,12)&lt;D88,C88,E88),12)&gt;D88),"퇴직정산",IF((E88-C88)&gt;=365,EDATE(E88,12),EDATE(C88,24))))</f>
        <v>45732</v>
      </c>
      <c r="L88" s="101">
        <f ca="1">IF(K88="퇴직정산",J88,IF((M$2-C88)&lt;365,"미확정",IF(M88="유예","유예",J88-M88)))</f>
        <v>9</v>
      </c>
      <c r="M88" s="103">
        <f ca="1">IF(C88=0,0,IF(K88="퇴직정산",0,IF(J88&lt;=0,0,IF(EDATE(C88,3)&gt;M$2,"유예",IF(SET!$J$3="없음",0,IF(SET!$J$3="전부",IF(E88&gt;=DATE(YEAR(SET!$I$11),MONTH(SET!$J$11),DAY(SET!$L$11)),MAX(0,F88-IF(I88&lt;(G88+H88),0,(I88-(G88+H88)))),0),IF(E88&gt;=DATE(YEAR(SET!$I$11),MONTH(SET!$J$11),DAY(SET!$L$11)),MAX(0,MIN(F88,SET!$L$3)-IF(I88&lt;(G88+H88),0,(I88-(G88+H88)))),0)))))))</f>
        <v>0</v>
      </c>
      <c r="N88" s="105" t="str">
        <f>IF(D88=0,IF(M88&gt;0,IF((E88-C88)&gt;=365,EDATE(E88,6),EDATE(K88,-6)),""),"")</f>
        <v/>
      </c>
      <c r="O88" s="106" t="str">
        <f>IF(D88=0,IF(M88&gt;0,IF((E88-C88)&gt;=365,EDATE(E88,10),EDATE(K88,-2)),""),"")</f>
        <v/>
      </c>
      <c r="P88" s="23" t="s">
        <v>24</v>
      </c>
      <c r="Q88" s="23" t="s">
        <v>24</v>
      </c>
      <c r="R88" s="23" t="s">
        <v>25</v>
      </c>
      <c r="S88" s="23" t="s">
        <v>25</v>
      </c>
      <c r="T88" s="23" t="s">
        <v>25</v>
      </c>
      <c r="U88" s="23" t="s">
        <v>25</v>
      </c>
      <c r="V88" s="23" t="s">
        <v>24</v>
      </c>
      <c r="W88" s="23" t="s">
        <v>24</v>
      </c>
      <c r="X88" s="23" t="s">
        <v>25</v>
      </c>
      <c r="Y88" s="23" t="s">
        <v>24</v>
      </c>
      <c r="Z88" s="23" t="s">
        <v>24</v>
      </c>
      <c r="AA88" s="23" t="s">
        <v>25</v>
      </c>
      <c r="AB88" s="23" t="s">
        <v>24</v>
      </c>
      <c r="AC88" s="23" t="s">
        <v>24</v>
      </c>
      <c r="AD88" s="23" t="s">
        <v>25</v>
      </c>
      <c r="AE88" s="23" t="s">
        <v>25</v>
      </c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</row>
    <row r="89" spans="1:75" ht="14.25" customHeight="1" thickBot="1" x14ac:dyDescent="0.2">
      <c r="A89" s="74"/>
      <c r="B89" s="109"/>
      <c r="C89" s="109"/>
      <c r="D89" s="111"/>
      <c r="E89" s="96"/>
      <c r="F89" s="94"/>
      <c r="G89" s="113"/>
      <c r="H89" s="115"/>
      <c r="I89" s="99"/>
      <c r="J89" s="98"/>
      <c r="K89" s="100"/>
      <c r="L89" s="102"/>
      <c r="M89" s="104"/>
      <c r="N89" s="105"/>
      <c r="O89" s="107"/>
      <c r="P89" s="72">
        <v>45365</v>
      </c>
      <c r="Q89" s="72">
        <v>45366</v>
      </c>
      <c r="R89" s="72">
        <v>45398</v>
      </c>
      <c r="S89" s="72">
        <v>45422</v>
      </c>
      <c r="T89" s="72">
        <v>45426</v>
      </c>
      <c r="U89" s="72">
        <v>45457</v>
      </c>
      <c r="V89" s="72">
        <v>45484</v>
      </c>
      <c r="W89" s="72">
        <v>45489</v>
      </c>
      <c r="X89" s="72">
        <v>45510</v>
      </c>
      <c r="Y89" s="72">
        <v>45524</v>
      </c>
      <c r="Z89" s="72">
        <v>45560</v>
      </c>
      <c r="AA89" s="72">
        <v>45588</v>
      </c>
      <c r="AB89" s="72">
        <v>45616</v>
      </c>
      <c r="AC89" s="72">
        <v>45617</v>
      </c>
      <c r="AD89" s="72">
        <v>45653</v>
      </c>
      <c r="AE89" s="72">
        <v>45657</v>
      </c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2"/>
      <c r="AQ89" s="72"/>
      <c r="AR89" s="72"/>
      <c r="AS89" s="72"/>
      <c r="AT89" s="72"/>
      <c r="AU89" s="72"/>
      <c r="AV89" s="72"/>
      <c r="AW89" s="72"/>
      <c r="AX89" s="72"/>
      <c r="AY89" s="72"/>
      <c r="AZ89" s="72"/>
      <c r="BA89" s="72"/>
      <c r="BB89" s="72"/>
      <c r="BC89" s="72"/>
      <c r="BD89" s="72"/>
      <c r="BE89" s="72"/>
      <c r="BF89" s="72"/>
      <c r="BG89" s="72"/>
      <c r="BH89" s="72"/>
      <c r="BI89" s="72"/>
      <c r="BJ89" s="72"/>
      <c r="BK89" s="72"/>
      <c r="BL89" s="72"/>
      <c r="BM89" s="72"/>
      <c r="BN89" s="72"/>
      <c r="BO89" s="72"/>
      <c r="BP89" s="72"/>
      <c r="BQ89" s="72"/>
      <c r="BR89" s="72"/>
      <c r="BS89" s="72"/>
      <c r="BT89" s="72"/>
      <c r="BU89" s="72"/>
      <c r="BV89" s="72"/>
      <c r="BW89" s="72"/>
    </row>
    <row r="90" spans="1:75" ht="14.25" customHeight="1" x14ac:dyDescent="0.15">
      <c r="A90" s="74" t="s">
        <v>387</v>
      </c>
      <c r="B90" s="108" t="s">
        <v>327</v>
      </c>
      <c r="C90" s="108">
        <v>44277</v>
      </c>
      <c r="D90" s="110">
        <v>45738</v>
      </c>
      <c r="E90" s="95">
        <f ca="1">IF(DATEDIF(C90,M$2,"m")&lt;1,"",IF(C90=0,"",IF(EDATE(C90,12)&lt;IF($D90&gt;0,$D90-1,M$2),EDATE(C90,DATEDIF(C90,IF($D90&gt;0,$D90-1,M$2+1),"y")*12),EDATE(C90,DATEDIF(C90,IF($D90&gt;0,$D90-1,M$2+1),"m")))))</f>
        <v>45373</v>
      </c>
      <c r="F90" s="93">
        <f ca="1">IF(E90="",0,IF(EDATE(C90,12)&lt;=E90,15+IF((YEAR(E90)-YEAR($C90))&gt;20,10,INT((YEAR(E90)-YEAR($C90)-1)/2)),0))</f>
        <v>16</v>
      </c>
      <c r="G90" s="112">
        <f ca="1">IF(E90="",0,IF(E90&gt;=EDATE(C90,12),IF(E90&lt;EDATE(C90,24),IF(C90&lt;SET!$J$20,0,MIN(DATEDIF(C90,E90,"m"),11)),0),IF(D90&gt;C90,IF(E90&lt;=EDATE(C90,12),MIN(DATEDIF(C90,D90+1,"m"),11),0),MIN(DATEDIF(C90,E90,"m"),11))))</f>
        <v>0</v>
      </c>
      <c r="H90" s="114">
        <v>2</v>
      </c>
      <c r="I90" s="99">
        <f>COUNTIF(P90:BW90,SET!$C$15)*SET!$C$16+COUNTIF(P90:BW90,SET!$D$15)*SET!$D$16+COUNTIF(P90:BW90,SET!E$15)*SET!$E$16+COUNTIF(P90:BW90,SET!$F$15)*SET!$F$16+COUNTIF(P90:BW90,SET!$G$15)*SET!$G$16+COUNTIF(P90:BW90,SET!$H$15)*SET!$H$16+COUNTIF(P90:BW90,SET!$I$15)*SET!$I$16+COUNTIF(P90:BW90,)*SET!$K$16+COUNTIF(P90:BW90,SET!$M$15)*SET!$M$16</f>
        <v>12</v>
      </c>
      <c r="J90" s="97">
        <f ca="1">F90+G90+H90-I90</f>
        <v>6</v>
      </c>
      <c r="K90" s="100">
        <f ca="1">IF(E90="","",IF(AND(D90&gt;C90,EDATE(IF(EDATE(C90,12)&lt;D90,C90,E90),12)&gt;D90),"퇴직정산",IF((E90-C90)&gt;=365,EDATE(E90,12),EDATE(C90,24))))</f>
        <v>45738</v>
      </c>
      <c r="L90" s="101">
        <f ca="1">IF(K90="퇴직정산",J90,IF((M$2-C90)&lt;365,"미확정",IF(M90="유예","유예",J90-M90)))</f>
        <v>6</v>
      </c>
      <c r="M90" s="103">
        <f ca="1">IF(C90=0,0,IF(K90="퇴직정산",0,IF(J90&lt;=0,0,IF(EDATE(C90,3)&gt;M$2,"유예",IF(SET!$J$3="없음",0,IF(SET!$J$3="전부",IF(E90&gt;=DATE(YEAR(SET!$I$11),MONTH(SET!$J$11),DAY(SET!$L$11)),MAX(0,F90-IF(I90&lt;(G90+H90),0,(I90-(G90+H90)))),0),IF(E90&gt;=DATE(YEAR(SET!$I$11),MONTH(SET!$J$11),DAY(SET!$L$11)),MAX(0,MIN(F90,SET!$L$3)-IF(I90&lt;(G90+H90),0,(I90-(G90+H90)))),0)))))))</f>
        <v>0</v>
      </c>
      <c r="N90" s="105" t="str">
        <f>IF(D90=0,IF(M90&gt;0,IF((E90-C90)&gt;=365,EDATE(E90,6),EDATE(K90,-6)),""),"")</f>
        <v/>
      </c>
      <c r="O90" s="106" t="str">
        <f>IF(D90=0,IF(M90&gt;0,IF((E90-C90)&gt;=365,EDATE(E90,10),EDATE(K90,-2)),""),"")</f>
        <v/>
      </c>
      <c r="P90" s="23" t="s">
        <v>24</v>
      </c>
      <c r="Q90" s="23" t="s">
        <v>24</v>
      </c>
      <c r="R90" s="23" t="s">
        <v>24</v>
      </c>
      <c r="S90" s="23" t="s">
        <v>24</v>
      </c>
      <c r="T90" s="23" t="s">
        <v>24</v>
      </c>
      <c r="U90" s="23" t="s">
        <v>24</v>
      </c>
      <c r="V90" s="23" t="s">
        <v>24</v>
      </c>
      <c r="W90" s="23" t="s">
        <v>24</v>
      </c>
      <c r="X90" s="23" t="s">
        <v>24</v>
      </c>
      <c r="Y90" s="23" t="s">
        <v>24</v>
      </c>
      <c r="Z90" s="23" t="s">
        <v>24</v>
      </c>
      <c r="AA90" s="23" t="s">
        <v>24</v>
      </c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</row>
    <row r="91" spans="1:75" ht="14.25" customHeight="1" thickBot="1" x14ac:dyDescent="0.2">
      <c r="A91" s="74"/>
      <c r="B91" s="109"/>
      <c r="C91" s="109"/>
      <c r="D91" s="111"/>
      <c r="E91" s="96"/>
      <c r="F91" s="94"/>
      <c r="G91" s="113"/>
      <c r="H91" s="115"/>
      <c r="I91" s="99"/>
      <c r="J91" s="98"/>
      <c r="K91" s="100"/>
      <c r="L91" s="102"/>
      <c r="M91" s="104"/>
      <c r="N91" s="105"/>
      <c r="O91" s="107"/>
      <c r="P91" s="72">
        <v>45362</v>
      </c>
      <c r="Q91" s="72">
        <v>45363</v>
      </c>
      <c r="R91" s="72">
        <v>45395</v>
      </c>
      <c r="S91" s="72">
        <v>45396</v>
      </c>
      <c r="T91" s="72">
        <v>45479</v>
      </c>
      <c r="U91" s="72">
        <v>45480</v>
      </c>
      <c r="V91" s="72">
        <v>45491</v>
      </c>
      <c r="W91" s="72">
        <v>45519</v>
      </c>
      <c r="X91" s="72">
        <v>45520</v>
      </c>
      <c r="Y91" s="72">
        <v>45543</v>
      </c>
      <c r="Z91" s="72">
        <v>45646</v>
      </c>
      <c r="AA91" s="72">
        <v>45649</v>
      </c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  <c r="AP91" s="72"/>
      <c r="AQ91" s="72"/>
      <c r="AR91" s="72"/>
      <c r="AS91" s="72"/>
      <c r="AT91" s="72"/>
      <c r="AU91" s="72"/>
      <c r="AV91" s="72"/>
      <c r="AW91" s="72"/>
      <c r="AX91" s="72"/>
      <c r="AY91" s="72"/>
      <c r="AZ91" s="72"/>
      <c r="BA91" s="72"/>
      <c r="BB91" s="72"/>
      <c r="BC91" s="72"/>
      <c r="BD91" s="72"/>
      <c r="BE91" s="72"/>
      <c r="BF91" s="72"/>
      <c r="BG91" s="72"/>
      <c r="BH91" s="72"/>
      <c r="BI91" s="72"/>
      <c r="BJ91" s="72"/>
      <c r="BK91" s="72"/>
      <c r="BL91" s="72"/>
      <c r="BM91" s="72"/>
      <c r="BN91" s="72"/>
      <c r="BO91" s="72"/>
      <c r="BP91" s="72"/>
      <c r="BQ91" s="72"/>
      <c r="BR91" s="72"/>
      <c r="BS91" s="72"/>
      <c r="BT91" s="72"/>
      <c r="BU91" s="72"/>
      <c r="BV91" s="72"/>
      <c r="BW91" s="72"/>
    </row>
    <row r="92" spans="1:75" ht="14.25" customHeight="1" x14ac:dyDescent="0.15">
      <c r="A92" s="74" t="s">
        <v>387</v>
      </c>
      <c r="B92" s="108" t="s">
        <v>347</v>
      </c>
      <c r="C92" s="108">
        <v>44277</v>
      </c>
      <c r="D92" s="110">
        <v>45738</v>
      </c>
      <c r="E92" s="95">
        <f ca="1">IF(DATEDIF(C92,M$2,"m")&lt;1,"",IF(C92=0,"",IF(EDATE(C92,12)&lt;IF($D92&gt;0,$D92-1,M$2),EDATE(C92,DATEDIF(C92,IF($D92&gt;0,$D92-1,M$2+1),"y")*12),EDATE(C92,DATEDIF(C92,IF($D92&gt;0,$D92-1,M$2+1),"m")))))</f>
        <v>45373</v>
      </c>
      <c r="F92" s="93">
        <f ca="1">IF(E92="",0,IF(EDATE(C92,12)&lt;=E92,15+IF((YEAR(E92)-YEAR($C92))&gt;20,10,INT((YEAR(E92)-YEAR($C92)-1)/2)),0))</f>
        <v>16</v>
      </c>
      <c r="G92" s="112">
        <f ca="1">IF(E92="",0,IF(E92&gt;=EDATE(C92,12),IF(E92&lt;EDATE(C92,24),IF(C92&lt;SET!$J$20,0,MIN(DATEDIF(C92,E92,"m"),11)),0),IF(D92&gt;C92,IF(E92&lt;=EDATE(C92,12),MIN(DATEDIF(C92,D92+1,"m"),11),0),MIN(DATEDIF(C92,E92,"m"),11))))</f>
        <v>0</v>
      </c>
      <c r="H92" s="114">
        <v>6</v>
      </c>
      <c r="I92" s="99">
        <f>COUNTIF(P92:BW92,SET!$C$15)*SET!$C$16+COUNTIF(P92:BW92,SET!$D$15)*SET!$D$16+COUNTIF(P92:BW92,SET!E$15)*SET!$E$16+COUNTIF(P92:BW92,SET!$F$15)*SET!$F$16+COUNTIF(P92:BW92,SET!$G$15)*SET!$G$16+COUNTIF(P92:BW92,SET!$H$15)*SET!$H$16+COUNTIF(P92:BW92,SET!$I$15)*SET!$I$16+COUNTIF(P92:BW92,)*SET!$K$16+COUNTIF(P92:BW92,SET!$M$15)*SET!$M$16</f>
        <v>18</v>
      </c>
      <c r="J92" s="97">
        <f ca="1">F92+G92+H92-I92</f>
        <v>4</v>
      </c>
      <c r="K92" s="100">
        <f ca="1">IF(E92="","",IF(AND(D92&gt;C92,EDATE(IF(EDATE(C92,12)&lt;D92,C92,E92),12)&gt;D92),"퇴직정산",IF((E92-C92)&gt;=365,EDATE(E92,12),EDATE(C92,24))))</f>
        <v>45738</v>
      </c>
      <c r="L92" s="101">
        <f ca="1">IF(K92="퇴직정산",J92,IF((M$2-C92)&lt;365,"미확정",IF(M92="유예","유예",J92-M92)))</f>
        <v>4</v>
      </c>
      <c r="M92" s="103">
        <f ca="1">IF(C92=0,0,IF(K92="퇴직정산",0,IF(J92&lt;=0,0,IF(EDATE(C92,3)&gt;M$2,"유예",IF(SET!$J$3="없음",0,IF(SET!$J$3="전부",IF(E92&gt;=DATE(YEAR(SET!$I$11),MONTH(SET!$J$11),DAY(SET!$L$11)),MAX(0,F92-IF(I92&lt;(G92+H92),0,(I92-(G92+H92)))),0),IF(E92&gt;=DATE(YEAR(SET!$I$11),MONTH(SET!$J$11),DAY(SET!$L$11)),MAX(0,MIN(F92,SET!$L$3)-IF(I92&lt;(G92+H92),0,(I92-(G92+H92)))),0)))))))</f>
        <v>0</v>
      </c>
      <c r="N92" s="105" t="str">
        <f>IF(D92=0,IF(M92&gt;0,IF((E92-C92)&gt;=365,EDATE(E92,6),EDATE(K92,-6)),""),"")</f>
        <v/>
      </c>
      <c r="O92" s="106" t="str">
        <f>IF(D92=0,IF(M92&gt;0,IF((E92-C92)&gt;=365,EDATE(E92,10),EDATE(K92,-2)),""),"")</f>
        <v/>
      </c>
      <c r="P92" s="23" t="s">
        <v>24</v>
      </c>
      <c r="Q92" s="23" t="s">
        <v>24</v>
      </c>
      <c r="R92" s="23" t="s">
        <v>24</v>
      </c>
      <c r="S92" s="23" t="s">
        <v>25</v>
      </c>
      <c r="T92" s="23" t="s">
        <v>24</v>
      </c>
      <c r="U92" s="23" t="s">
        <v>24</v>
      </c>
      <c r="V92" s="23" t="s">
        <v>25</v>
      </c>
      <c r="W92" s="23" t="s">
        <v>24</v>
      </c>
      <c r="X92" s="23" t="s">
        <v>24</v>
      </c>
      <c r="Y92" s="23" t="s">
        <v>24</v>
      </c>
      <c r="Z92" s="23" t="s">
        <v>24</v>
      </c>
      <c r="AA92" s="23" t="s">
        <v>24</v>
      </c>
      <c r="AB92" s="23" t="s">
        <v>24</v>
      </c>
      <c r="AC92" s="23" t="s">
        <v>24</v>
      </c>
      <c r="AD92" s="23" t="s">
        <v>24</v>
      </c>
      <c r="AE92" s="23" t="s">
        <v>24</v>
      </c>
      <c r="AF92" s="23" t="s">
        <v>24</v>
      </c>
      <c r="AG92" s="23" t="s">
        <v>24</v>
      </c>
      <c r="AH92" s="23" t="s">
        <v>24</v>
      </c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</row>
    <row r="93" spans="1:75" ht="14.25" customHeight="1" thickBot="1" x14ac:dyDescent="0.2">
      <c r="A93" s="74"/>
      <c r="B93" s="109"/>
      <c r="C93" s="109"/>
      <c r="D93" s="111"/>
      <c r="E93" s="96"/>
      <c r="F93" s="94"/>
      <c r="G93" s="113"/>
      <c r="H93" s="115"/>
      <c r="I93" s="99"/>
      <c r="J93" s="98"/>
      <c r="K93" s="100"/>
      <c r="L93" s="102"/>
      <c r="M93" s="104"/>
      <c r="N93" s="105"/>
      <c r="O93" s="107"/>
      <c r="P93" s="72">
        <v>45359</v>
      </c>
      <c r="Q93" s="72">
        <v>45401</v>
      </c>
      <c r="R93" s="72">
        <v>45402</v>
      </c>
      <c r="S93" s="72">
        <v>45417</v>
      </c>
      <c r="T93" s="72">
        <v>45489</v>
      </c>
      <c r="U93" s="72">
        <v>45490</v>
      </c>
      <c r="V93" s="72">
        <v>45491</v>
      </c>
      <c r="W93" s="72">
        <v>45492</v>
      </c>
      <c r="X93" s="72">
        <v>45495</v>
      </c>
      <c r="Y93" s="72">
        <v>45533</v>
      </c>
      <c r="Z93" s="72">
        <v>45534</v>
      </c>
      <c r="AA93" s="72">
        <v>45585</v>
      </c>
      <c r="AB93" s="72">
        <v>45606</v>
      </c>
      <c r="AC93" s="72">
        <v>45607</v>
      </c>
      <c r="AD93" s="72">
        <v>45608</v>
      </c>
      <c r="AE93" s="72">
        <v>45650</v>
      </c>
      <c r="AF93" s="72">
        <v>45651</v>
      </c>
      <c r="AG93" s="72">
        <v>45708</v>
      </c>
      <c r="AH93" s="72">
        <v>45709</v>
      </c>
      <c r="AI93" s="72"/>
      <c r="AJ93" s="72"/>
      <c r="AK93" s="72"/>
      <c r="AL93" s="72"/>
      <c r="AM93" s="72"/>
      <c r="AN93" s="72"/>
      <c r="AO93" s="72"/>
      <c r="AP93" s="72"/>
      <c r="AQ93" s="72"/>
      <c r="AR93" s="72"/>
      <c r="AS93" s="72"/>
      <c r="AT93" s="72"/>
      <c r="AU93" s="72"/>
      <c r="AV93" s="72"/>
      <c r="AW93" s="72"/>
      <c r="AX93" s="72"/>
      <c r="AY93" s="72"/>
      <c r="AZ93" s="72"/>
      <c r="BA93" s="72"/>
      <c r="BB93" s="72"/>
      <c r="BC93" s="72"/>
      <c r="BD93" s="72"/>
      <c r="BE93" s="72"/>
      <c r="BF93" s="72"/>
      <c r="BG93" s="72"/>
      <c r="BH93" s="72"/>
      <c r="BI93" s="72"/>
      <c r="BJ93" s="72"/>
      <c r="BK93" s="72"/>
      <c r="BL93" s="72"/>
      <c r="BM93" s="72"/>
      <c r="BN93" s="72"/>
      <c r="BO93" s="72"/>
      <c r="BP93" s="72"/>
      <c r="BQ93" s="72"/>
      <c r="BR93" s="72"/>
      <c r="BS93" s="72"/>
      <c r="BT93" s="72"/>
      <c r="BU93" s="72"/>
      <c r="BV93" s="72"/>
      <c r="BW93" s="72"/>
    </row>
    <row r="94" spans="1:75" ht="14.25" customHeight="1" x14ac:dyDescent="0.15">
      <c r="A94" s="74" t="s">
        <v>388</v>
      </c>
      <c r="B94" s="108" t="s">
        <v>324</v>
      </c>
      <c r="C94" s="108">
        <v>44277</v>
      </c>
      <c r="D94" s="110">
        <v>45738</v>
      </c>
      <c r="E94" s="95">
        <f ca="1">IF(DATEDIF(C94,M$2,"m")&lt;1,"",IF(C94=0,"",IF(EDATE(C94,12)&lt;IF($D94&gt;0,$D94-1,M$2),EDATE(C94,DATEDIF(C94,IF($D94&gt;0,$D94-1,M$2+1),"y")*12),EDATE(C94,DATEDIF(C94,IF($D94&gt;0,$D94-1,M$2+1),"m")))))</f>
        <v>45373</v>
      </c>
      <c r="F94" s="93">
        <f ca="1">IF(E94="",0,IF(EDATE(C94,12)&lt;=E94,15+IF((YEAR(E94)-YEAR($C94))&gt;20,10,INT((YEAR(E94)-YEAR($C94)-1)/2)),0))</f>
        <v>16</v>
      </c>
      <c r="G94" s="112">
        <f ca="1">IF(E94="",0,IF(E94&gt;=EDATE(C94,12),IF(E94&lt;EDATE(C94,24),IF(C94&lt;SET!$J$20,0,MIN(DATEDIF(C94,E94,"m"),11)),0),IF(D94&gt;C94,IF(E94&lt;=EDATE(C94,12),MIN(DATEDIF(C94,D94+1,"m"),11),0),MIN(DATEDIF(C94,E94,"m"),11))))</f>
        <v>0</v>
      </c>
      <c r="H94" s="114">
        <v>2</v>
      </c>
      <c r="I94" s="99">
        <f>COUNTIF(P94:BW94,SET!$C$15)*SET!$C$16+COUNTIF(P94:BW94,SET!$D$15)*SET!$D$16+COUNTIF(P94:BW94,SET!E$15)*SET!$E$16+COUNTIF(P94:BW94,SET!$F$15)*SET!$F$16+COUNTIF(P94:BW94,SET!$G$15)*SET!$G$16+COUNTIF(P94:BW94,SET!$H$15)*SET!$H$16+COUNTIF(P94:BW94,SET!$I$15)*SET!$I$16+COUNTIF(P94:BW94,)*SET!$K$16+COUNTIF(P94:BW94,SET!$M$15)*SET!$M$16</f>
        <v>17</v>
      </c>
      <c r="J94" s="97">
        <f ca="1">F94+G94+H94-I94</f>
        <v>1</v>
      </c>
      <c r="K94" s="100">
        <f ca="1">IF(E94="","",IF(AND(D94&gt;C94,EDATE(IF(EDATE(C94,12)&lt;D94,C94,E94),12)&gt;D94),"퇴직정산",IF((E94-C94)&gt;=365,EDATE(E94,12),EDATE(C94,24))))</f>
        <v>45738</v>
      </c>
      <c r="L94" s="101">
        <f ca="1">IF(K94="퇴직정산",J94,IF((M$2-C94)&lt;365,"미확정",IF(M94="유예","유예",J94-M94)))</f>
        <v>1</v>
      </c>
      <c r="M94" s="103">
        <f ca="1">IF(C94=0,0,IF(K94="퇴직정산",0,IF(J94&lt;=0,0,IF(EDATE(C94,3)&gt;M$2,"유예",IF(SET!$J$3="없음",0,IF(SET!$J$3="전부",IF(E94&gt;=DATE(YEAR(SET!$I$11),MONTH(SET!$J$11),DAY(SET!$L$11)),MAX(0,F94-IF(I94&lt;(G94+H94),0,(I94-(G94+H94)))),0),IF(E94&gt;=DATE(YEAR(SET!$I$11),MONTH(SET!$J$11),DAY(SET!$L$11)),MAX(0,MIN(F94,SET!$L$3)-IF(I94&lt;(G94+H94),0,(I94-(G94+H94)))),0)))))))</f>
        <v>0</v>
      </c>
      <c r="N94" s="105" t="str">
        <f>IF(D94=0,IF(M94&gt;0,IF((E94-C94)&gt;=365,EDATE(E94,6),EDATE(K94,-6)),""),"")</f>
        <v/>
      </c>
      <c r="O94" s="106" t="str">
        <f>IF(D94=0,IF(M94&gt;0,IF((E94-C94)&gt;=365,EDATE(E94,10),EDATE(K94,-2)),""),"")</f>
        <v/>
      </c>
      <c r="P94" s="23" t="s">
        <v>25</v>
      </c>
      <c r="Q94" s="23" t="s">
        <v>24</v>
      </c>
      <c r="R94" s="23" t="s">
        <v>24</v>
      </c>
      <c r="S94" s="23" t="s">
        <v>24</v>
      </c>
      <c r="T94" s="23" t="s">
        <v>25</v>
      </c>
      <c r="U94" s="23" t="s">
        <v>25</v>
      </c>
      <c r="V94" s="23" t="s">
        <v>24</v>
      </c>
      <c r="W94" s="23" t="s">
        <v>25</v>
      </c>
      <c r="X94" s="23" t="s">
        <v>24</v>
      </c>
      <c r="Y94" s="23" t="s">
        <v>24</v>
      </c>
      <c r="Z94" s="23" t="s">
        <v>25</v>
      </c>
      <c r="AA94" s="23" t="s">
        <v>24</v>
      </c>
      <c r="AB94" s="23" t="s">
        <v>24</v>
      </c>
      <c r="AC94" s="23" t="s">
        <v>25</v>
      </c>
      <c r="AD94" s="23" t="s">
        <v>25</v>
      </c>
      <c r="AE94" s="23" t="s">
        <v>24</v>
      </c>
      <c r="AF94" s="23" t="s">
        <v>24</v>
      </c>
      <c r="AG94" s="23" t="s">
        <v>51</v>
      </c>
      <c r="AH94" s="23" t="s">
        <v>24</v>
      </c>
      <c r="AI94" s="23" t="s">
        <v>24</v>
      </c>
      <c r="AJ94" s="23" t="s">
        <v>24</v>
      </c>
      <c r="AK94" s="23" t="s">
        <v>25</v>
      </c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</row>
    <row r="95" spans="1:75" ht="14.25" customHeight="1" thickBot="1" x14ac:dyDescent="0.2">
      <c r="A95" s="74"/>
      <c r="B95" s="109"/>
      <c r="C95" s="109"/>
      <c r="D95" s="111"/>
      <c r="E95" s="96"/>
      <c r="F95" s="94"/>
      <c r="G95" s="113"/>
      <c r="H95" s="115"/>
      <c r="I95" s="99"/>
      <c r="J95" s="98"/>
      <c r="K95" s="100"/>
      <c r="L95" s="102"/>
      <c r="M95" s="104"/>
      <c r="N95" s="105"/>
      <c r="O95" s="107"/>
      <c r="P95" s="72">
        <v>45355</v>
      </c>
      <c r="Q95" s="72">
        <v>45362</v>
      </c>
      <c r="R95" s="72">
        <v>45393</v>
      </c>
      <c r="S95" s="72">
        <v>45394</v>
      </c>
      <c r="T95" s="72">
        <v>45436</v>
      </c>
      <c r="U95" s="72">
        <v>45450</v>
      </c>
      <c r="V95" s="72">
        <v>45456</v>
      </c>
      <c r="W95" s="72">
        <v>45481</v>
      </c>
      <c r="X95" s="72">
        <v>45492</v>
      </c>
      <c r="Y95" s="72">
        <v>45495</v>
      </c>
      <c r="Z95" s="72">
        <v>45511</v>
      </c>
      <c r="AA95" s="72">
        <v>45517</v>
      </c>
      <c r="AB95" s="72">
        <v>45537</v>
      </c>
      <c r="AC95" s="72">
        <v>45565</v>
      </c>
      <c r="AD95" s="72">
        <v>45581</v>
      </c>
      <c r="AE95" s="72">
        <v>45586</v>
      </c>
      <c r="AF95" s="72">
        <v>45614</v>
      </c>
      <c r="AG95" s="72" t="s">
        <v>208</v>
      </c>
      <c r="AH95" s="72">
        <v>45700</v>
      </c>
      <c r="AI95" s="72">
        <v>45701</v>
      </c>
      <c r="AJ95" s="72">
        <v>45702</v>
      </c>
      <c r="AK95" s="72">
        <v>45705</v>
      </c>
      <c r="AL95" s="72"/>
      <c r="AM95" s="72"/>
      <c r="AN95" s="72"/>
      <c r="AO95" s="72"/>
      <c r="AP95" s="72"/>
      <c r="AQ95" s="72"/>
      <c r="AR95" s="72"/>
      <c r="AS95" s="72"/>
      <c r="AT95" s="72"/>
      <c r="AU95" s="72"/>
      <c r="AV95" s="72"/>
      <c r="AW95" s="72"/>
      <c r="AX95" s="72"/>
      <c r="AY95" s="72"/>
      <c r="AZ95" s="72"/>
      <c r="BA95" s="72"/>
      <c r="BB95" s="72"/>
      <c r="BC95" s="72"/>
      <c r="BD95" s="72"/>
      <c r="BE95" s="72"/>
      <c r="BF95" s="72"/>
      <c r="BG95" s="72"/>
      <c r="BH95" s="72"/>
      <c r="BI95" s="72"/>
      <c r="BJ95" s="72"/>
      <c r="BK95" s="72"/>
      <c r="BL95" s="72"/>
      <c r="BM95" s="72"/>
      <c r="BN95" s="72"/>
      <c r="BO95" s="72"/>
      <c r="BP95" s="72"/>
      <c r="BQ95" s="72"/>
      <c r="BR95" s="72"/>
      <c r="BS95" s="72"/>
      <c r="BT95" s="72"/>
      <c r="BU95" s="72"/>
      <c r="BV95" s="72"/>
      <c r="BW95" s="72"/>
    </row>
    <row r="96" spans="1:75" ht="14.25" customHeight="1" x14ac:dyDescent="0.15">
      <c r="A96" s="77" t="s">
        <v>113</v>
      </c>
      <c r="B96" s="108" t="s">
        <v>355</v>
      </c>
      <c r="C96" s="108">
        <v>45008</v>
      </c>
      <c r="D96" s="110">
        <v>45739</v>
      </c>
      <c r="E96" s="95">
        <f ca="1">IF(DATEDIF(C96,M$2,"m")&lt;1,"",IF(C96=0,"",IF(EDATE(C96,12)&lt;IF($D96&gt;0,$D96-1,M$2),EDATE(C96,DATEDIF(C96,IF($D96&gt;0,$D96-1,M$2+1),"y")*12),EDATE(C96,DATEDIF(C96,IF($D96&gt;0,$D96-1,M$2+1),"m")))))</f>
        <v>45374</v>
      </c>
      <c r="F96" s="93">
        <f ca="1">IF(E96="",0,IF(EDATE(C96,12)&lt;=E96,15+IF((YEAR(E96)-YEAR($C96))&gt;20,10,INT((YEAR(E96)-YEAR($C96)-1)/2)),0))</f>
        <v>15</v>
      </c>
      <c r="G96" s="112">
        <f ca="1">IF(E96="",0,IF(E96&gt;=EDATE(C96,12),IF(E96&lt;EDATE(C96,24),IF(C96&lt;SET!$J$20,0,MIN(DATEDIF(C96,E96,"m"),11)),0),IF(D96&gt;C96,IF(E96&lt;=EDATE(C96,12),MIN(DATEDIF(C96,D96+1,"m"),11),0),MIN(DATEDIF(C96,E96,"m"),11))))</f>
        <v>11</v>
      </c>
      <c r="H96" s="114"/>
      <c r="I96" s="99">
        <f>COUNTIF(P96:BW96,SET!$C$15)*SET!$C$16+COUNTIF(P96:BW96,SET!$D$15)*SET!$D$16+COUNTIF(P96:BW96,SET!E$15)*SET!$E$16+COUNTIF(P96:BW96,SET!$F$15)*SET!$F$16+COUNTIF(P96:BW96,SET!$G$15)*SET!$G$16+COUNTIF(P96:BW96,SET!$H$15)*SET!$H$16+COUNTIF(P96:BW96,SET!$I$15)*SET!$I$16+COUNTIF(P96:BW96,)*SET!$K$16+COUNTIF(P96:BW96,SET!$M$15)*SET!$M$16</f>
        <v>20</v>
      </c>
      <c r="J96" s="97">
        <f ca="1">F96+G96+H96-I96</f>
        <v>6</v>
      </c>
      <c r="K96" s="100">
        <f ca="1">IF(E96="","",IF(AND(D96&gt;C96,EDATE(IF(EDATE(C96,12)&lt;D96,C96,E96),12)&gt;D96),"퇴직정산",IF((E96-C96)&gt;=365,EDATE(E96,12),EDATE(C96,24))))</f>
        <v>45739</v>
      </c>
      <c r="L96" s="101">
        <f ca="1">IF(K96="퇴직정산",J96,IF((M$2-C96)&lt;365,"미확정",IF(M96="유예","유예",J96-M96)))</f>
        <v>6</v>
      </c>
      <c r="M96" s="103">
        <f ca="1">IF(C96=0,0,IF(K96="퇴직정산",0,IF(J96&lt;=0,0,IF(EDATE(C96,3)&gt;M$2,"유예",IF(SET!$J$3="없음",0,IF(SET!$J$3="전부",IF(E96&gt;=DATE(YEAR(SET!$I$11),MONTH(SET!$J$11),DAY(SET!$L$11)),MAX(0,F96-IF(I96&lt;(G96+H96),0,(I96-(G96+H96)))),0),IF(E96&gt;=DATE(YEAR(SET!$I$11),MONTH(SET!$J$11),DAY(SET!$L$11)),MAX(0,MIN(F96,SET!$L$3)-IF(I96&lt;(G96+H96),0,(I96-(G96+H96)))),0)))))))</f>
        <v>0</v>
      </c>
      <c r="N96" s="105" t="str">
        <f>IF(D96=0,IF(M96&gt;0,IF((E96-C96)&gt;=365,EDATE(E96,6),EDATE(K96,-6)),""),"")</f>
        <v/>
      </c>
      <c r="O96" s="106" t="str">
        <f>IF(D96=0,IF(M96&gt;0,IF((E96-C96)&gt;=365,EDATE(E96,10),EDATE(K96,-2)),""),"")</f>
        <v/>
      </c>
      <c r="P96" s="23" t="s">
        <v>24</v>
      </c>
      <c r="Q96" s="23" t="s">
        <v>24</v>
      </c>
      <c r="R96" s="23" t="s">
        <v>24</v>
      </c>
      <c r="S96" s="23" t="s">
        <v>24</v>
      </c>
      <c r="T96" s="23" t="s">
        <v>24</v>
      </c>
      <c r="U96" s="23" t="s">
        <v>24</v>
      </c>
      <c r="V96" s="23" t="s">
        <v>24</v>
      </c>
      <c r="W96" s="23" t="s">
        <v>24</v>
      </c>
      <c r="X96" s="23" t="s">
        <v>24</v>
      </c>
      <c r="Y96" s="23" t="s">
        <v>24</v>
      </c>
      <c r="Z96" s="23" t="s">
        <v>24</v>
      </c>
      <c r="AA96" s="23" t="s">
        <v>24</v>
      </c>
      <c r="AB96" s="23" t="s">
        <v>24</v>
      </c>
      <c r="AC96" s="23" t="s">
        <v>24</v>
      </c>
      <c r="AD96" s="23" t="s">
        <v>24</v>
      </c>
      <c r="AE96" s="23" t="s">
        <v>24</v>
      </c>
      <c r="AF96" s="23" t="s">
        <v>25</v>
      </c>
      <c r="AG96" s="23" t="s">
        <v>24</v>
      </c>
      <c r="AH96" s="23" t="s">
        <v>24</v>
      </c>
      <c r="AI96" s="23" t="s">
        <v>25</v>
      </c>
      <c r="AJ96" s="23" t="s">
        <v>24</v>
      </c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</row>
    <row r="97" spans="1:75" ht="14.25" customHeight="1" thickBot="1" x14ac:dyDescent="0.2">
      <c r="A97" s="74"/>
      <c r="B97" s="109"/>
      <c r="C97" s="109"/>
      <c r="D97" s="111"/>
      <c r="E97" s="96"/>
      <c r="F97" s="94"/>
      <c r="G97" s="113"/>
      <c r="H97" s="115"/>
      <c r="I97" s="99"/>
      <c r="J97" s="98"/>
      <c r="K97" s="100"/>
      <c r="L97" s="102"/>
      <c r="M97" s="104"/>
      <c r="N97" s="105"/>
      <c r="O97" s="107"/>
      <c r="P97" s="72">
        <v>45357</v>
      </c>
      <c r="Q97" s="72">
        <v>45371</v>
      </c>
      <c r="R97" s="72">
        <v>45372</v>
      </c>
      <c r="S97" s="72">
        <v>45446</v>
      </c>
      <c r="T97" s="72">
        <v>45453</v>
      </c>
      <c r="U97" s="72">
        <v>45454</v>
      </c>
      <c r="V97" s="72">
        <v>45455</v>
      </c>
      <c r="W97" s="72">
        <v>45456</v>
      </c>
      <c r="X97" s="72">
        <v>45457</v>
      </c>
      <c r="Y97" s="72">
        <v>45460</v>
      </c>
      <c r="Z97" s="72">
        <v>45461</v>
      </c>
      <c r="AA97" s="72">
        <v>45462</v>
      </c>
      <c r="AB97" s="72">
        <v>45463</v>
      </c>
      <c r="AC97" s="72">
        <v>45464</v>
      </c>
      <c r="AD97" s="72">
        <v>45477</v>
      </c>
      <c r="AE97" s="72">
        <v>45510</v>
      </c>
      <c r="AF97" s="72">
        <v>45541</v>
      </c>
      <c r="AG97" s="72">
        <v>45594</v>
      </c>
      <c r="AH97" s="72">
        <v>45630</v>
      </c>
      <c r="AI97" s="72">
        <v>45638</v>
      </c>
      <c r="AJ97" s="72">
        <v>45657</v>
      </c>
      <c r="AK97" s="72"/>
      <c r="AL97" s="72"/>
      <c r="AM97" s="72"/>
      <c r="AN97" s="72"/>
      <c r="AO97" s="72"/>
      <c r="AP97" s="72"/>
      <c r="AQ97" s="72"/>
      <c r="AR97" s="72"/>
      <c r="AS97" s="72"/>
      <c r="AT97" s="72"/>
      <c r="AU97" s="72"/>
      <c r="AV97" s="72"/>
      <c r="AW97" s="72"/>
      <c r="AX97" s="72"/>
      <c r="AY97" s="72"/>
      <c r="AZ97" s="72"/>
      <c r="BA97" s="72"/>
      <c r="BB97" s="72"/>
      <c r="BC97" s="72"/>
      <c r="BD97" s="72"/>
      <c r="BE97" s="72"/>
      <c r="BF97" s="72"/>
      <c r="BG97" s="72"/>
      <c r="BH97" s="72"/>
      <c r="BI97" s="72"/>
      <c r="BJ97" s="72"/>
      <c r="BK97" s="72"/>
      <c r="BL97" s="72"/>
      <c r="BM97" s="72"/>
      <c r="BN97" s="72"/>
      <c r="BO97" s="72"/>
      <c r="BP97" s="72"/>
      <c r="BQ97" s="72"/>
      <c r="BR97" s="72"/>
      <c r="BS97" s="72"/>
      <c r="BT97" s="72"/>
      <c r="BU97" s="72"/>
      <c r="BV97" s="72"/>
      <c r="BW97" s="72"/>
    </row>
    <row r="98" spans="1:75" ht="14.25" customHeight="1" x14ac:dyDescent="0.15">
      <c r="A98" s="74" t="s">
        <v>389</v>
      </c>
      <c r="B98" s="118" t="s">
        <v>314</v>
      </c>
      <c r="C98" s="118">
        <v>44643</v>
      </c>
      <c r="D98" s="120">
        <v>45739</v>
      </c>
      <c r="E98" s="95">
        <f ca="1">IF(DATEDIF(C98,M$2,"m")&lt;1,"",IF(C98=0,"",IF(EDATE(C98,12)&lt;IF($D98&gt;0,$D98-1,M$2),EDATE(C98,DATEDIF(C98,IF($D98&gt;0,$D98-1,M$2+1),"y")*12),EDATE(C98,DATEDIF(C98,IF($D98&gt;0,$D98-1,M$2+1),"m")))))</f>
        <v>45374</v>
      </c>
      <c r="F98" s="93">
        <f ca="1">IF(E98="",0,IF(EDATE(C98,12)&lt;=E98,15+IF((YEAR(E98)-YEAR($C98))&gt;20,10,INT((YEAR(E98)-YEAR($C98)-1)/2)),0))</f>
        <v>15</v>
      </c>
      <c r="G98" s="112">
        <f ca="1">IF(E98="",0,IF(E98&gt;=EDATE(C98,12),IF(E98&lt;EDATE(C98,24),IF(C98&lt;SET!$J$20,0,MIN(DATEDIF(C98,E98,"m"),11)),0),IF(D98&gt;C98,IF(E98&lt;=EDATE(C98,12),MIN(DATEDIF(C98,D98+1,"m"),11),0),MIN(DATEDIF(C98,E98,"m"),11))))</f>
        <v>0</v>
      </c>
      <c r="H98" s="114">
        <v>1</v>
      </c>
      <c r="I98" s="99">
        <f>COUNTIF(P98:BW98,SET!$C$15)*SET!$C$16+COUNTIF(P98:BW98,SET!$D$15)*SET!$D$16+COUNTIF(P98:BW98,SET!E$15)*SET!$E$16+COUNTIF(P98:BW98,SET!$F$15)*SET!$F$16+COUNTIF(P98:BW98,SET!$G$15)*SET!$G$16+COUNTIF(P98:BW98,SET!$H$15)*SET!$H$16+COUNTIF(P98:BW98,SET!$I$15)*SET!$I$16+COUNTIF(P98:BW98,)*SET!$K$16+COUNTIF(P98:BW98,SET!$M$15)*SET!$M$16</f>
        <v>14</v>
      </c>
      <c r="J98" s="97">
        <f ca="1">F98+G98+H98-I98</f>
        <v>2</v>
      </c>
      <c r="K98" s="116">
        <f ca="1">IF(E98="","",IF(AND(D98&gt;C98,EDATE(IF(EDATE(C98,12)&lt;D98,C98,E98),12)&gt;D98),"퇴직정산",IF((E98-C98)&gt;=365,EDATE(E98,12),EDATE(C98,24))))</f>
        <v>45739</v>
      </c>
      <c r="L98" s="101">
        <f ca="1">IF(K98="퇴직정산",J98,IF((M$2-C98)&lt;365,"미확정",IF(M98="유예","유예",J98-M98)))</f>
        <v>2</v>
      </c>
      <c r="M98" s="103">
        <f ca="1">IF(C98=0,0,IF(K98="퇴직정산",0,IF(J98&lt;=0,0,IF(EDATE(C98,3)&gt;M$2,"유예",IF(SET!$J$3="없음",0,IF(SET!$J$3="전부",IF(E98&gt;=DATE(YEAR(SET!$I$11),MONTH(SET!$J$11),DAY(SET!$L$11)),MAX(0,F98-IF(I98&lt;(G98+H98),0,(I98-(G98+H98)))),0),IF(E98&gt;=DATE(YEAR(SET!$I$11),MONTH(SET!$J$11),DAY(SET!$L$11)),MAX(0,MIN(F98,SET!$L$3)-IF(I98&lt;(G98+H98),0,(I98-(G98+H98)))),0)))))))</f>
        <v>0</v>
      </c>
      <c r="N98" s="105" t="str">
        <f>IF(D98=0,IF(M98&gt;0,IF((E98-C98)&gt;=365,EDATE(E98,6),EDATE(K98,-6)),""),"")</f>
        <v/>
      </c>
      <c r="O98" s="106" t="str">
        <f>IF(D98=0,IF(M98&gt;0,IF((E98-C98)&gt;=365,EDATE(E98,10),EDATE(K98,-2)),""),"")</f>
        <v/>
      </c>
      <c r="P98" s="23" t="s">
        <v>24</v>
      </c>
      <c r="Q98" s="23" t="s">
        <v>24</v>
      </c>
      <c r="R98" s="23" t="s">
        <v>24</v>
      </c>
      <c r="S98" s="23" t="s">
        <v>24</v>
      </c>
      <c r="T98" s="23" t="s">
        <v>24</v>
      </c>
      <c r="U98" s="23" t="s">
        <v>24</v>
      </c>
      <c r="V98" s="23" t="s">
        <v>25</v>
      </c>
      <c r="W98" s="23" t="s">
        <v>25</v>
      </c>
      <c r="X98" s="23" t="s">
        <v>24</v>
      </c>
      <c r="Y98" s="23" t="s">
        <v>24</v>
      </c>
      <c r="Z98" s="23" t="s">
        <v>24</v>
      </c>
      <c r="AA98" s="23" t="s">
        <v>24</v>
      </c>
      <c r="AB98" s="23" t="s">
        <v>24</v>
      </c>
      <c r="AC98" s="23" t="s">
        <v>24</v>
      </c>
      <c r="AD98" s="23" t="s">
        <v>24</v>
      </c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</row>
    <row r="99" spans="1:75" ht="14.25" customHeight="1" thickBot="1" x14ac:dyDescent="0.2">
      <c r="A99" s="74"/>
      <c r="B99" s="119"/>
      <c r="C99" s="119"/>
      <c r="D99" s="121"/>
      <c r="E99" s="96"/>
      <c r="F99" s="94"/>
      <c r="G99" s="113"/>
      <c r="H99" s="115"/>
      <c r="I99" s="99"/>
      <c r="J99" s="98"/>
      <c r="K99" s="117"/>
      <c r="L99" s="102"/>
      <c r="M99" s="104"/>
      <c r="N99" s="105"/>
      <c r="O99" s="107"/>
      <c r="P99" s="72">
        <v>45363</v>
      </c>
      <c r="Q99" s="72">
        <v>45394</v>
      </c>
      <c r="R99" s="72">
        <v>45439</v>
      </c>
      <c r="S99" s="72">
        <v>45464</v>
      </c>
      <c r="T99" s="72">
        <v>45485</v>
      </c>
      <c r="U99" s="72">
        <v>45520</v>
      </c>
      <c r="V99" s="72">
        <v>45581</v>
      </c>
      <c r="W99" s="72">
        <v>45602</v>
      </c>
      <c r="X99" s="72">
        <v>45621</v>
      </c>
      <c r="Y99" s="72">
        <v>45639</v>
      </c>
      <c r="Z99" s="72">
        <v>45663</v>
      </c>
      <c r="AA99" s="72">
        <v>45681</v>
      </c>
      <c r="AB99" s="72">
        <v>45691</v>
      </c>
      <c r="AC99" s="72">
        <v>45701</v>
      </c>
      <c r="AD99" s="72">
        <v>45702</v>
      </c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72"/>
      <c r="AP99" s="72"/>
      <c r="AQ99" s="72"/>
      <c r="AR99" s="72"/>
      <c r="AS99" s="72"/>
      <c r="AT99" s="72"/>
      <c r="AU99" s="72"/>
      <c r="AV99" s="72"/>
      <c r="AW99" s="72"/>
      <c r="AX99" s="72"/>
      <c r="AY99" s="72"/>
      <c r="AZ99" s="72"/>
      <c r="BA99" s="72"/>
      <c r="BB99" s="72"/>
      <c r="BC99" s="72"/>
      <c r="BD99" s="72"/>
      <c r="BE99" s="72"/>
      <c r="BF99" s="72"/>
      <c r="BG99" s="72"/>
      <c r="BH99" s="72"/>
      <c r="BI99" s="72"/>
      <c r="BJ99" s="72"/>
      <c r="BK99" s="72"/>
      <c r="BL99" s="72"/>
      <c r="BM99" s="72"/>
      <c r="BN99" s="72"/>
      <c r="BO99" s="72"/>
      <c r="BP99" s="72"/>
      <c r="BQ99" s="72"/>
      <c r="BR99" s="72"/>
      <c r="BS99" s="72"/>
      <c r="BT99" s="72"/>
      <c r="BU99" s="72"/>
      <c r="BV99" s="72"/>
      <c r="BW99" s="72"/>
    </row>
    <row r="100" spans="1:75" ht="14.25" customHeight="1" x14ac:dyDescent="0.15">
      <c r="A100" s="74" t="s">
        <v>387</v>
      </c>
      <c r="B100" s="108" t="s">
        <v>292</v>
      </c>
      <c r="C100" s="108">
        <v>43549</v>
      </c>
      <c r="D100" s="110">
        <v>45741</v>
      </c>
      <c r="E100" s="95">
        <f ca="1">IF(DATEDIF(C100,M$2,"m")&lt;1,"",IF(C100=0,"",IF(EDATE(C100,12)&lt;IF($D100&gt;0,$D100-1,M$2),EDATE(C100,DATEDIF(C100,IF($D100&gt;0,$D100-1,M$2+1),"y")*12),EDATE(C100,DATEDIF(C100,IF($D100&gt;0,$D100-1,M$2+1),"m")))))</f>
        <v>45376</v>
      </c>
      <c r="F100" s="93">
        <f ca="1">IF(E100="",0,IF(EDATE(C100,12)&lt;=E100,15+IF((YEAR(E100)-YEAR($C100))&gt;20,10,INT((YEAR(E100)-YEAR($C100)-1)/2)),0))</f>
        <v>17</v>
      </c>
      <c r="G100" s="112">
        <f ca="1">IF(E100="",0,IF(E100&gt;=EDATE(C100,12),IF(E100&lt;EDATE(C100,24),IF(C100&lt;SET!$J$20,0,MIN(DATEDIF(C100,E100,"m"),11)),0),IF(D100&gt;C100,IF(E100&lt;=EDATE(C100,12),MIN(DATEDIF(C100,D100+1,"m"),11),0),MIN(DATEDIF(C100,E100,"m"),11))))</f>
        <v>0</v>
      </c>
      <c r="H100" s="114">
        <v>0</v>
      </c>
      <c r="I100" s="99">
        <f>COUNTIF(P100:BW100,SET!$C$15)*SET!$C$16+COUNTIF(P100:BW100,SET!$D$15)*SET!$D$16+COUNTIF(P100:BW100,SET!E$15)*SET!$E$16+COUNTIF(P100:BW100,SET!$F$15)*SET!$F$16+COUNTIF(P100:BW100,SET!$G$15)*SET!$G$16+COUNTIF(P100:BW100,SET!$H$15)*SET!$H$16+COUNTIF(P100:BW100,SET!$I$15)*SET!$I$16+COUNTIF(P100:BW100,)*SET!$K$16+COUNTIF(P100:BW100,SET!$M$15)*SET!$M$16</f>
        <v>16.5</v>
      </c>
      <c r="J100" s="97">
        <f ca="1">F100+G100+H100-I100</f>
        <v>0.5</v>
      </c>
      <c r="K100" s="100">
        <f ca="1">IF(E100="","",IF(AND(D100&gt;C100,EDATE(IF(EDATE(C100,12)&lt;D100,C100,E100),12)&gt;D100),"퇴직정산",IF((E100-C100)&gt;=365,EDATE(E100,12),EDATE(C100,24))))</f>
        <v>45741</v>
      </c>
      <c r="L100" s="101">
        <f ca="1">IF(K100="퇴직정산",J100,IF((M$2-C100)&lt;365,"미확정",IF(M100="유예","유예",J100-M100)))</f>
        <v>0.5</v>
      </c>
      <c r="M100" s="103">
        <f ca="1">IF(C100=0,0,IF(K100="퇴직정산",0,IF(J100&lt;=0,0,IF(EDATE(C100,3)&gt;M$2,"유예",IF(SET!$J$3="없음",0,IF(SET!$J$3="전부",IF(E100&gt;=DATE(YEAR(SET!$I$11),MONTH(SET!$J$11),DAY(SET!$L$11)),MAX(0,F100-IF(I100&lt;(G100+H100),0,(I100-(G100+H100)))),0),IF(E100&gt;=DATE(YEAR(SET!$I$11),MONTH(SET!$J$11),DAY(SET!$L$11)),MAX(0,MIN(F100,SET!$L$3)-IF(I100&lt;(G100+H100),0,(I100-(G100+H100)))),0)))))))</f>
        <v>0</v>
      </c>
      <c r="N100" s="105" t="str">
        <f>IF(D100=0,IF(M100&gt;0,IF((E100-C100)&gt;=365,EDATE(E100,6),EDATE(K100,-6)),""),"")</f>
        <v/>
      </c>
      <c r="O100" s="106" t="str">
        <f>IF(D100=0,IF(M100&gt;0,IF((E100-C100)&gt;=365,EDATE(E100,10),EDATE(K100,-2)),""),"")</f>
        <v/>
      </c>
      <c r="P100" s="23" t="s">
        <v>24</v>
      </c>
      <c r="Q100" s="23" t="s">
        <v>24</v>
      </c>
      <c r="R100" s="23" t="s">
        <v>24</v>
      </c>
      <c r="S100" s="23" t="s">
        <v>25</v>
      </c>
      <c r="T100" s="23" t="s">
        <v>24</v>
      </c>
      <c r="U100" s="23" t="s">
        <v>24</v>
      </c>
      <c r="V100" s="23" t="s">
        <v>24</v>
      </c>
      <c r="W100" s="23" t="s">
        <v>24</v>
      </c>
      <c r="X100" s="23" t="s">
        <v>24</v>
      </c>
      <c r="Y100" s="23" t="s">
        <v>24</v>
      </c>
      <c r="Z100" s="23" t="s">
        <v>24</v>
      </c>
      <c r="AA100" s="23" t="s">
        <v>24</v>
      </c>
      <c r="AB100" s="23" t="s">
        <v>24</v>
      </c>
      <c r="AC100" s="23" t="s">
        <v>24</v>
      </c>
      <c r="AD100" s="23" t="s">
        <v>24</v>
      </c>
      <c r="AE100" s="23" t="s">
        <v>24</v>
      </c>
      <c r="AF100" s="23" t="s">
        <v>24</v>
      </c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</row>
    <row r="101" spans="1:75" ht="14.25" customHeight="1" thickBot="1" x14ac:dyDescent="0.2">
      <c r="A101" s="74"/>
      <c r="B101" s="109"/>
      <c r="C101" s="109"/>
      <c r="D101" s="111"/>
      <c r="E101" s="96"/>
      <c r="F101" s="94"/>
      <c r="G101" s="113"/>
      <c r="H101" s="115"/>
      <c r="I101" s="99"/>
      <c r="J101" s="98"/>
      <c r="K101" s="100"/>
      <c r="L101" s="102"/>
      <c r="M101" s="104"/>
      <c r="N101" s="105"/>
      <c r="O101" s="107"/>
      <c r="P101" s="72">
        <v>45367</v>
      </c>
      <c r="Q101" s="72">
        <v>45405</v>
      </c>
      <c r="R101" s="72">
        <v>45406</v>
      </c>
      <c r="S101" s="72">
        <v>45441</v>
      </c>
      <c r="T101" s="72">
        <v>45442</v>
      </c>
      <c r="U101" s="72">
        <v>45443</v>
      </c>
      <c r="V101" s="72">
        <v>45472</v>
      </c>
      <c r="W101" s="72">
        <v>45491</v>
      </c>
      <c r="X101" s="72">
        <v>45492</v>
      </c>
      <c r="Y101" s="72">
        <v>45573</v>
      </c>
      <c r="Z101" s="72">
        <v>45589</v>
      </c>
      <c r="AA101" s="72">
        <v>45598</v>
      </c>
      <c r="AB101" s="72">
        <v>45624</v>
      </c>
      <c r="AC101" s="72">
        <v>45633</v>
      </c>
      <c r="AD101" s="72">
        <v>45634</v>
      </c>
      <c r="AE101" s="72">
        <v>45708</v>
      </c>
      <c r="AF101" s="72">
        <v>45711</v>
      </c>
      <c r="AG101" s="72"/>
      <c r="AH101" s="72"/>
      <c r="AI101" s="72"/>
      <c r="AJ101" s="72"/>
      <c r="AK101" s="72"/>
      <c r="AL101" s="72"/>
      <c r="AM101" s="72"/>
      <c r="AN101" s="72"/>
      <c r="AO101" s="72"/>
      <c r="AP101" s="72"/>
      <c r="AQ101" s="72"/>
      <c r="AR101" s="72"/>
      <c r="AS101" s="72"/>
      <c r="AT101" s="72"/>
      <c r="AU101" s="72"/>
      <c r="AV101" s="72"/>
      <c r="AW101" s="72"/>
      <c r="AX101" s="72"/>
      <c r="AY101" s="72"/>
      <c r="AZ101" s="72"/>
      <c r="BA101" s="72"/>
      <c r="BB101" s="72"/>
      <c r="BC101" s="72"/>
      <c r="BD101" s="72"/>
      <c r="BE101" s="72"/>
      <c r="BF101" s="72"/>
      <c r="BG101" s="72"/>
      <c r="BH101" s="72"/>
      <c r="BI101" s="72"/>
      <c r="BJ101" s="72"/>
      <c r="BK101" s="72"/>
      <c r="BL101" s="72"/>
      <c r="BM101" s="72"/>
      <c r="BN101" s="72"/>
      <c r="BO101" s="72"/>
      <c r="BP101" s="72"/>
      <c r="BQ101" s="72"/>
      <c r="BR101" s="72"/>
      <c r="BS101" s="72"/>
      <c r="BT101" s="72"/>
      <c r="BU101" s="72"/>
      <c r="BV101" s="72"/>
      <c r="BW101" s="72"/>
    </row>
    <row r="102" spans="1:75" ht="14.25" customHeight="1" x14ac:dyDescent="0.15">
      <c r="A102" s="74" t="s">
        <v>390</v>
      </c>
      <c r="B102" s="108" t="s">
        <v>295</v>
      </c>
      <c r="C102" s="108">
        <v>43549</v>
      </c>
      <c r="D102" s="110">
        <v>45741</v>
      </c>
      <c r="E102" s="95">
        <f ca="1">IF(DATEDIF(C102,M$2,"m")&lt;1,"",IF(C102=0,"",IF(EDATE(C102,12)&lt;IF($D102&gt;0,$D102-1,M$2),EDATE(C102,DATEDIF(C102,IF($D102&gt;0,$D102-1,M$2+1),"y")*12),EDATE(C102,DATEDIF(C102,IF($D102&gt;0,$D102-1,M$2+1),"m")))))</f>
        <v>45376</v>
      </c>
      <c r="F102" s="93">
        <f ca="1">IF(E102="",0,IF(EDATE(C102,12)&lt;=E102,15+IF((YEAR(E102)-YEAR($C102))&gt;20,10,INT((YEAR(E102)-YEAR($C102)-1)/2)),0))</f>
        <v>17</v>
      </c>
      <c r="G102" s="112">
        <f ca="1">IF(E102="",0,IF(E102&gt;=EDATE(C102,12),IF(E102&lt;EDATE(C102,24),IF(C102&lt;SET!$J$20,0,MIN(DATEDIF(C102,E102,"m"),11)),0),IF(D102&gt;C102,IF(E102&lt;=EDATE(C102,12),MIN(DATEDIF(C102,D102+1,"m"),11),0),MIN(DATEDIF(C102,E102,"m"),11))))</f>
        <v>0</v>
      </c>
      <c r="H102" s="114">
        <v>2</v>
      </c>
      <c r="I102" s="99">
        <f>COUNTIF(P102:BW102,SET!$C$15)*SET!$C$16+COUNTIF(P102:BW102,SET!$D$15)*SET!$D$16+COUNTIF(P102:BW102,SET!E$15)*SET!$E$16+COUNTIF(P102:BW102,SET!$F$15)*SET!$F$16+COUNTIF(P102:BW102,SET!$G$15)*SET!$G$16+COUNTIF(P102:BW102,SET!$H$15)*SET!$H$16+COUNTIF(P102:BW102,SET!$I$15)*SET!$I$16+COUNTIF(P102:BW102,)*SET!$K$16+COUNTIF(P102:BW102,SET!$M$15)*SET!$M$16</f>
        <v>13</v>
      </c>
      <c r="J102" s="97">
        <f ca="1">F102+G102+H102-I102</f>
        <v>6</v>
      </c>
      <c r="K102" s="100">
        <f ca="1">IF(E102="","",IF(AND(D102&gt;C102,EDATE(IF(EDATE(C102,12)&lt;D102,C102,E102),12)&gt;D102),"퇴직정산",IF((E102-C102)&gt;=365,EDATE(E102,12),EDATE(C102,24))))</f>
        <v>45741</v>
      </c>
      <c r="L102" s="101">
        <f ca="1">IF(K102="퇴직정산",J102,IF((M$2-C102)&lt;365,"미확정",IF(M102="유예","유예",J102-M102)))</f>
        <v>6</v>
      </c>
      <c r="M102" s="103">
        <f ca="1">IF(C102=0,0,IF(K102="퇴직정산",0,IF(J102&lt;=0,0,IF(EDATE(C102,3)&gt;M$2,"유예",IF(SET!$J$3="없음",0,IF(SET!$J$3="전부",IF(E102&gt;=DATE(YEAR(SET!$I$11),MONTH(SET!$J$11),DAY(SET!$L$11)),MAX(0,F102-IF(I102&lt;(G102+H102),0,(I102-(G102+H102)))),0),IF(E102&gt;=DATE(YEAR(SET!$I$11),MONTH(SET!$J$11),DAY(SET!$L$11)),MAX(0,MIN(F102,SET!$L$3)-IF(I102&lt;(G102+H102),0,(I102-(G102+H102)))),0)))))))</f>
        <v>0</v>
      </c>
      <c r="N102" s="105" t="str">
        <f>IF(D102=0,IF(M102&gt;0,IF((E102-C102)&gt;=365,EDATE(E102,6),EDATE(K102,-6)),""),"")</f>
        <v/>
      </c>
      <c r="O102" s="106" t="str">
        <f>IF(D102=0,IF(M102&gt;0,IF((E102-C102)&gt;=365,EDATE(E102,10),EDATE(K102,-2)),""),"")</f>
        <v/>
      </c>
      <c r="P102" s="23" t="s">
        <v>24</v>
      </c>
      <c r="Q102" s="23" t="s">
        <v>24</v>
      </c>
      <c r="R102" s="23" t="s">
        <v>24</v>
      </c>
      <c r="S102" s="23" t="s">
        <v>24</v>
      </c>
      <c r="T102" s="23" t="s">
        <v>24</v>
      </c>
      <c r="U102" s="23" t="s">
        <v>24</v>
      </c>
      <c r="V102" s="23" t="s">
        <v>24</v>
      </c>
      <c r="W102" s="23" t="s">
        <v>24</v>
      </c>
      <c r="X102" s="23" t="s">
        <v>24</v>
      </c>
      <c r="Y102" s="23" t="s">
        <v>24</v>
      </c>
      <c r="Z102" s="23" t="s">
        <v>24</v>
      </c>
      <c r="AA102" s="23" t="s">
        <v>24</v>
      </c>
      <c r="AB102" s="23" t="s">
        <v>24</v>
      </c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</row>
    <row r="103" spans="1:75" ht="14.25" customHeight="1" thickBot="1" x14ac:dyDescent="0.2">
      <c r="A103" s="74"/>
      <c r="B103" s="109"/>
      <c r="C103" s="109"/>
      <c r="D103" s="111"/>
      <c r="E103" s="96"/>
      <c r="F103" s="94"/>
      <c r="G103" s="113"/>
      <c r="H103" s="115"/>
      <c r="I103" s="99"/>
      <c r="J103" s="98"/>
      <c r="K103" s="100"/>
      <c r="L103" s="102"/>
      <c r="M103" s="104"/>
      <c r="N103" s="105"/>
      <c r="O103" s="107"/>
      <c r="P103" s="72">
        <v>45372</v>
      </c>
      <c r="Q103" s="72">
        <v>45374</v>
      </c>
      <c r="R103" s="72">
        <v>45388</v>
      </c>
      <c r="S103" s="72">
        <v>45441</v>
      </c>
      <c r="T103" s="72">
        <v>45442</v>
      </c>
      <c r="U103" s="72">
        <v>45481</v>
      </c>
      <c r="V103" s="72">
        <v>45498</v>
      </c>
      <c r="W103" s="72">
        <v>45499</v>
      </c>
      <c r="X103" s="72">
        <v>45514</v>
      </c>
      <c r="Y103" s="72">
        <v>45619</v>
      </c>
      <c r="Z103" s="72">
        <v>45633</v>
      </c>
      <c r="AA103" s="72">
        <v>45640</v>
      </c>
      <c r="AB103" s="72">
        <v>45710</v>
      </c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  <c r="AP103" s="72"/>
      <c r="AQ103" s="72"/>
      <c r="AR103" s="72"/>
      <c r="AS103" s="72"/>
      <c r="AT103" s="72"/>
      <c r="AU103" s="72"/>
      <c r="AV103" s="72"/>
      <c r="AW103" s="72"/>
      <c r="AX103" s="72"/>
      <c r="AY103" s="72"/>
      <c r="AZ103" s="72"/>
      <c r="BA103" s="72"/>
      <c r="BB103" s="72"/>
      <c r="BC103" s="72"/>
      <c r="BD103" s="72"/>
      <c r="BE103" s="72"/>
      <c r="BF103" s="72"/>
      <c r="BG103" s="72"/>
      <c r="BH103" s="72"/>
      <c r="BI103" s="72"/>
      <c r="BJ103" s="72"/>
      <c r="BK103" s="72"/>
      <c r="BL103" s="72"/>
      <c r="BM103" s="72"/>
      <c r="BN103" s="72"/>
      <c r="BO103" s="72"/>
      <c r="BP103" s="72"/>
      <c r="BQ103" s="72"/>
      <c r="BR103" s="72"/>
      <c r="BS103" s="72"/>
      <c r="BT103" s="72"/>
      <c r="BU103" s="72"/>
      <c r="BV103" s="72"/>
      <c r="BW103" s="72"/>
    </row>
    <row r="104" spans="1:75" ht="14.25" customHeight="1" x14ac:dyDescent="0.15">
      <c r="A104" s="74" t="s">
        <v>392</v>
      </c>
      <c r="B104" s="108" t="s">
        <v>269</v>
      </c>
      <c r="C104" s="108">
        <v>43553</v>
      </c>
      <c r="D104" s="110">
        <v>45745</v>
      </c>
      <c r="E104" s="95">
        <f ca="1">IF(DATEDIF(C104,M$2,"m")&lt;1,"",IF(C104=0,"",IF(EDATE(C104,12)&lt;IF($D104&gt;0,$D104-1,M$2),EDATE(C104,DATEDIF(C104,IF($D104&gt;0,$D104-1,M$2+1),"y")*12),EDATE(C104,DATEDIF(C104,IF($D104&gt;0,$D104-1,M$2+1),"m")))))</f>
        <v>45380</v>
      </c>
      <c r="F104" s="93">
        <f ca="1">IF(E104="",0,IF(EDATE(C104,12)&lt;=E104,15+IF((YEAR(E104)-YEAR($C104))&gt;20,10,INT((YEAR(E104)-YEAR($C104)-1)/2)),0))</f>
        <v>17</v>
      </c>
      <c r="G104" s="112">
        <f ca="1">IF(E104="",0,IF(E104&gt;=EDATE(C104,12),IF(E104&lt;EDATE(C104,24),IF(C104&lt;SET!$J$20,0,MIN(DATEDIF(C104,E104,"m"),11)),0),IF(D104&gt;C104,IF(E104&lt;=EDATE(C104,12),MIN(DATEDIF(C104,D104+1,"m"),11),0),MIN(DATEDIF(C104,E104,"m"),11))))</f>
        <v>0</v>
      </c>
      <c r="H104" s="114">
        <v>-1</v>
      </c>
      <c r="I104" s="99">
        <f>COUNTIF(P104:BW104,SET!$C$15)*SET!$C$16+COUNTIF(P104:BW104,SET!$D$15)*SET!$D$16+COUNTIF(P104:BW104,SET!E$15)*SET!$E$16+COUNTIF(P104:BW104,SET!$F$15)*SET!$F$16+COUNTIF(P104:BW104,SET!$G$15)*SET!$G$16+COUNTIF(P104:BW104,SET!$H$15)*SET!$H$16+COUNTIF(P104:BW104,SET!$I$15)*SET!$I$16+COUNTIF(P104:BW104,)*SET!$K$16+COUNTIF(P104:BW104,SET!$M$15)*SET!$M$16</f>
        <v>14</v>
      </c>
      <c r="J104" s="97">
        <f ca="1">F104+G104+H104-I104</f>
        <v>2</v>
      </c>
      <c r="K104" s="100">
        <f ca="1">IF(E104="","",IF(AND(D104&gt;C104,EDATE(IF(EDATE(C104,12)&lt;D104,C104,E104),12)&gt;D104),"퇴직정산",IF((E104-C104)&gt;=365,EDATE(E104,12),EDATE(C104,24))))</f>
        <v>45745</v>
      </c>
      <c r="L104" s="101">
        <f ca="1">IF(K104="퇴직정산",J104,IF((M$2-C104)&lt;365,"미확정",IF(M104="유예","유예",J104-M104)))</f>
        <v>2</v>
      </c>
      <c r="M104" s="103">
        <f ca="1">IF(C104=0,0,IF(K104="퇴직정산",0,IF(J104&lt;=0,0,IF(EDATE(C104,3)&gt;M$2,"유예",IF(SET!$J$3="없음",0,IF(SET!$J$3="전부",IF(E104&gt;=DATE(YEAR(SET!$I$11),MONTH(SET!$J$11),DAY(SET!$L$11)),MAX(0,F104-IF(I104&lt;(G104+H104),0,(I104-(G104+H104)))),0),IF(E104&gt;=DATE(YEAR(SET!$I$11),MONTH(SET!$J$11),DAY(SET!$L$11)),MAX(0,MIN(F104,SET!$L$3)-IF(I104&lt;(G104+H104),0,(I104-(G104+H104)))),0)))))))</f>
        <v>0</v>
      </c>
      <c r="N104" s="105" t="str">
        <f>IF(D104=0,IF(M104&gt;0,IF((E104-C104)&gt;=365,EDATE(E104,6),EDATE(K104,-6)),""),"")</f>
        <v/>
      </c>
      <c r="O104" s="106" t="str">
        <f>IF(D104=0,IF(M104&gt;0,IF((E104-C104)&gt;=365,EDATE(E104,10),EDATE(K104,-2)),""),"")</f>
        <v/>
      </c>
      <c r="P104" s="23" t="s">
        <v>24</v>
      </c>
      <c r="Q104" s="23" t="s">
        <v>24</v>
      </c>
      <c r="R104" s="23" t="s">
        <v>24</v>
      </c>
      <c r="S104" s="23" t="s">
        <v>24</v>
      </c>
      <c r="T104" s="23" t="s">
        <v>25</v>
      </c>
      <c r="U104" s="23" t="s">
        <v>24</v>
      </c>
      <c r="V104" s="23" t="s">
        <v>24</v>
      </c>
      <c r="W104" s="23" t="s">
        <v>25</v>
      </c>
      <c r="X104" s="23" t="s">
        <v>24</v>
      </c>
      <c r="Y104" s="23" t="s">
        <v>24</v>
      </c>
      <c r="Z104" s="23" t="s">
        <v>24</v>
      </c>
      <c r="AA104" s="23" t="s">
        <v>24</v>
      </c>
      <c r="AB104" s="23" t="s">
        <v>24</v>
      </c>
      <c r="AC104" s="23" t="s">
        <v>24</v>
      </c>
      <c r="AD104" s="23" t="s">
        <v>24</v>
      </c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</row>
    <row r="105" spans="1:75" ht="14.25" customHeight="1" thickBot="1" x14ac:dyDescent="0.2">
      <c r="A105" s="74"/>
      <c r="B105" s="109"/>
      <c r="C105" s="109"/>
      <c r="D105" s="111"/>
      <c r="E105" s="96"/>
      <c r="F105" s="94"/>
      <c r="G105" s="113"/>
      <c r="H105" s="115"/>
      <c r="I105" s="99"/>
      <c r="J105" s="98"/>
      <c r="K105" s="100"/>
      <c r="L105" s="102"/>
      <c r="M105" s="104"/>
      <c r="N105" s="105"/>
      <c r="O105" s="107"/>
      <c r="P105" s="72">
        <v>45360</v>
      </c>
      <c r="Q105" s="72">
        <v>45361</v>
      </c>
      <c r="R105" s="72">
        <v>45388</v>
      </c>
      <c r="S105" s="72">
        <v>45389</v>
      </c>
      <c r="T105" s="72">
        <v>45431</v>
      </c>
      <c r="U105" s="72">
        <v>45478</v>
      </c>
      <c r="V105" s="72">
        <v>45479</v>
      </c>
      <c r="W105" s="72">
        <v>45493</v>
      </c>
      <c r="X105" s="72">
        <v>45515</v>
      </c>
      <c r="Y105" s="72">
        <v>45516</v>
      </c>
      <c r="Z105" s="72">
        <v>45557</v>
      </c>
      <c r="AA105" s="72">
        <v>45625</v>
      </c>
      <c r="AB105" s="72">
        <v>45641</v>
      </c>
      <c r="AC105" s="72">
        <v>45690</v>
      </c>
      <c r="AD105" s="72">
        <v>45708</v>
      </c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  <c r="AP105" s="72"/>
      <c r="AQ105" s="72"/>
      <c r="AR105" s="72"/>
      <c r="AS105" s="72"/>
      <c r="AT105" s="72"/>
      <c r="AU105" s="72"/>
      <c r="AV105" s="72"/>
      <c r="AW105" s="72"/>
      <c r="AX105" s="72"/>
      <c r="AY105" s="72"/>
      <c r="AZ105" s="72"/>
      <c r="BA105" s="72"/>
      <c r="BB105" s="72"/>
      <c r="BC105" s="72"/>
      <c r="BD105" s="72"/>
      <c r="BE105" s="72"/>
      <c r="BF105" s="72"/>
      <c r="BG105" s="72"/>
      <c r="BH105" s="72"/>
      <c r="BI105" s="72"/>
      <c r="BJ105" s="72"/>
      <c r="BK105" s="72"/>
      <c r="BL105" s="72"/>
      <c r="BM105" s="72"/>
      <c r="BN105" s="72"/>
      <c r="BO105" s="72"/>
      <c r="BP105" s="72"/>
      <c r="BQ105" s="72"/>
      <c r="BR105" s="72"/>
      <c r="BS105" s="72"/>
      <c r="BT105" s="72"/>
      <c r="BU105" s="72"/>
      <c r="BV105" s="72"/>
      <c r="BW105" s="72"/>
    </row>
    <row r="106" spans="1:75" ht="14.25" customHeight="1" x14ac:dyDescent="0.15">
      <c r="A106" s="74" t="s">
        <v>393</v>
      </c>
      <c r="B106" s="108" t="s">
        <v>299</v>
      </c>
      <c r="C106" s="118">
        <v>43922</v>
      </c>
      <c r="D106" s="110">
        <v>45748</v>
      </c>
      <c r="E106" s="95">
        <f ca="1">IF(DATEDIF(C106,M$2,"m")&lt;1,"",IF(C106=0,"",IF(EDATE(C106,12)&lt;IF($D106&gt;0,$D106-1,M$2),EDATE(C106,DATEDIF(C106,IF($D106&gt;0,$D106-1,M$2+1),"y")*12),EDATE(C106,DATEDIF(C106,IF($D106&gt;0,$D106-1,M$2+1),"m")))))</f>
        <v>45383</v>
      </c>
      <c r="F106" s="93">
        <f ca="1">IF(E106="",0,IF(EDATE(C106,12)&lt;=E106,15+IF((YEAR(E106)-YEAR($C106))&gt;20,10,INT((YEAR(E106)-YEAR($C106)-1)/2)),0))</f>
        <v>16</v>
      </c>
      <c r="G106" s="112">
        <f ca="1">IF(E106="",0,IF(E106&gt;=EDATE(C106,12),IF(E106&lt;EDATE(C106,24),IF(C106&lt;SET!$J$20,0,MIN(DATEDIF(C106,E106,"m"),11)),0),IF(D106&gt;C106,IF(E106&lt;=EDATE(C106,12),MIN(DATEDIF(C106,D106+1,"m"),11),0),MIN(DATEDIF(C106,E106,"m"),11))))</f>
        <v>0</v>
      </c>
      <c r="H106" s="114">
        <v>-1</v>
      </c>
      <c r="I106" s="99">
        <f>COUNTIF(P106:BW106,SET!$C$15)*SET!$C$16+COUNTIF(P106:BW106,SET!$D$15)*SET!$D$16+COUNTIF(P106:BW106,SET!E$15)*SET!$E$16+COUNTIF(P106:BW106,SET!$F$15)*SET!$F$16+COUNTIF(P106:BW106,SET!$G$15)*SET!$G$16+COUNTIF(P106:BW106,SET!$H$15)*SET!$H$16+COUNTIF(P106:BW106,SET!$I$15)*SET!$I$16+COUNTIF(P106:BW106,)*SET!$K$16+COUNTIF(P106:BW106,SET!$M$15)*SET!$M$16</f>
        <v>7</v>
      </c>
      <c r="J106" s="97">
        <f ca="1">F106+G106+H106-I106</f>
        <v>8</v>
      </c>
      <c r="K106" s="100">
        <f ca="1">IF(E106="","",IF(AND(D106&gt;C106,EDATE(IF(EDATE(C106,12)&lt;D106,C106,E106),12)&gt;D106),"퇴직정산",IF((E106-C106)&gt;=365,EDATE(E106,12),EDATE(C106,24))))</f>
        <v>45748</v>
      </c>
      <c r="L106" s="101">
        <f ca="1">IF(K106="퇴직정산",J106,IF((M$2-C106)&lt;365,"미확정",IF(M106="유예","유예",J106-M106)))</f>
        <v>8</v>
      </c>
      <c r="M106" s="103">
        <f ca="1">IF(C106=0,0,IF(K106="퇴직정산",0,IF(J106&lt;=0,0,IF(EDATE(C106,3)&gt;M$2,"유예",IF(SET!$J$3="없음",0,IF(SET!$J$3="전부",IF(E106&gt;=DATE(YEAR(SET!$I$11),MONTH(SET!$J$11),DAY(SET!$L$11)),MAX(0,F106-IF(I106&lt;(G106+H106),0,(I106-(G106+H106)))),0),IF(E106&gt;=DATE(YEAR(SET!$I$11),MONTH(SET!$J$11),DAY(SET!$L$11)),MAX(0,MIN(F106,SET!$L$3)-IF(I106&lt;(G106+H106),0,(I106-(G106+H106)))),0)))))))</f>
        <v>0</v>
      </c>
      <c r="N106" s="105" t="str">
        <f>IF(D106=0,IF(M106&gt;0,IF((E106-C106)&gt;=365,EDATE(E106,6),EDATE(K106,-6)),""),"")</f>
        <v/>
      </c>
      <c r="O106" s="106" t="str">
        <f>IF(D106=0,IF(M106&gt;0,IF((E106-C106)&gt;=365,EDATE(E106,10),EDATE(K106,-2)),""),"")</f>
        <v/>
      </c>
      <c r="P106" s="23" t="s">
        <v>24</v>
      </c>
      <c r="Q106" s="23" t="s">
        <v>24</v>
      </c>
      <c r="R106" s="23" t="s">
        <v>24</v>
      </c>
      <c r="S106" s="23" t="s">
        <v>24</v>
      </c>
      <c r="T106" s="23" t="s">
        <v>24</v>
      </c>
      <c r="U106" s="23" t="s">
        <v>24</v>
      </c>
      <c r="V106" s="23" t="s">
        <v>24</v>
      </c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</row>
    <row r="107" spans="1:75" ht="14.25" customHeight="1" thickBot="1" x14ac:dyDescent="0.2">
      <c r="A107" s="74"/>
      <c r="B107" s="109"/>
      <c r="C107" s="119"/>
      <c r="D107" s="111"/>
      <c r="E107" s="96"/>
      <c r="F107" s="94"/>
      <c r="G107" s="113"/>
      <c r="H107" s="115"/>
      <c r="I107" s="99"/>
      <c r="J107" s="98"/>
      <c r="K107" s="100"/>
      <c r="L107" s="102"/>
      <c r="M107" s="104"/>
      <c r="N107" s="105"/>
      <c r="O107" s="107"/>
      <c r="P107" s="72">
        <v>45409</v>
      </c>
      <c r="Q107" s="72">
        <v>45493</v>
      </c>
      <c r="R107" s="72">
        <v>45494</v>
      </c>
      <c r="S107" s="72">
        <v>45507</v>
      </c>
      <c r="T107" s="72">
        <v>45612</v>
      </c>
      <c r="U107" s="72">
        <v>45689</v>
      </c>
      <c r="V107" s="72">
        <v>45690</v>
      </c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72"/>
      <c r="AP107" s="72"/>
      <c r="AQ107" s="72"/>
      <c r="AR107" s="72"/>
      <c r="AS107" s="72"/>
      <c r="AT107" s="72"/>
      <c r="AU107" s="72"/>
      <c r="AV107" s="72"/>
      <c r="AW107" s="72"/>
      <c r="AX107" s="72"/>
      <c r="AY107" s="72"/>
      <c r="AZ107" s="72"/>
      <c r="BA107" s="72"/>
      <c r="BB107" s="72"/>
      <c r="BC107" s="72"/>
      <c r="BD107" s="72"/>
      <c r="BE107" s="72"/>
      <c r="BF107" s="72"/>
      <c r="BG107" s="72"/>
      <c r="BH107" s="72"/>
      <c r="BI107" s="72"/>
      <c r="BJ107" s="72"/>
      <c r="BK107" s="72"/>
      <c r="BL107" s="72"/>
      <c r="BM107" s="72"/>
      <c r="BN107" s="72"/>
      <c r="BO107" s="72"/>
      <c r="BP107" s="72"/>
      <c r="BQ107" s="72"/>
      <c r="BR107" s="72"/>
      <c r="BS107" s="72"/>
      <c r="BT107" s="72"/>
      <c r="BU107" s="72"/>
      <c r="BV107" s="72"/>
      <c r="BW107" s="72"/>
    </row>
    <row r="108" spans="1:75" ht="14.25" customHeight="1" x14ac:dyDescent="0.15">
      <c r="A108" s="74" t="s">
        <v>394</v>
      </c>
      <c r="B108" s="108" t="s">
        <v>272</v>
      </c>
      <c r="C108" s="108">
        <v>43556</v>
      </c>
      <c r="D108" s="110">
        <v>45748</v>
      </c>
      <c r="E108" s="95">
        <f ca="1">IF(DATEDIF(C108,M$2,"m")&lt;1,"",IF(C108=0,"",IF(EDATE(C108,12)&lt;IF($D108&gt;0,$D108-1,M$2),EDATE(C108,DATEDIF(C108,IF($D108&gt;0,$D108-1,M$2+1),"y")*12),EDATE(C108,DATEDIF(C108,IF($D108&gt;0,$D108-1,M$2+1),"m")))))</f>
        <v>45383</v>
      </c>
      <c r="F108" s="93">
        <f ca="1">IF(E108="",0,IF(EDATE(C108,12)&lt;=E108,15+IF((YEAR(E108)-YEAR($C108))&gt;20,10,INT((YEAR(E108)-YEAR($C108)-1)/2)),0))</f>
        <v>17</v>
      </c>
      <c r="G108" s="112">
        <f ca="1">IF(E108="",0,IF(E108&gt;=EDATE(C108,12),IF(E108&lt;EDATE(C108,24),IF(C108&lt;SET!$J$20,0,MIN(DATEDIF(C108,E108,"m"),11)),0),IF(D108&gt;C108,IF(E108&lt;=EDATE(C108,12),MIN(DATEDIF(C108,D108+1,"m"),11),0),MIN(DATEDIF(C108,E108,"m"),11))))</f>
        <v>0</v>
      </c>
      <c r="H108" s="114">
        <v>3</v>
      </c>
      <c r="I108" s="99">
        <f>COUNTIF(P108:BW108,SET!$C$15)*SET!$C$16+COUNTIF(P108:BW108,SET!$D$15)*SET!$D$16+COUNTIF(P108:BW108,SET!E$15)*SET!$E$16+COUNTIF(P108:BW108,SET!$F$15)*SET!$F$16+COUNTIF(P108:BW108,SET!$G$15)*SET!$G$16+COUNTIF(P108:BW108,SET!$H$15)*SET!$H$16+COUNTIF(P108:BW108,SET!$I$15)*SET!$I$16+COUNTIF(P108:BW108,)*SET!$K$16+COUNTIF(P108:BW108,SET!$M$15)*SET!$M$16</f>
        <v>22.5</v>
      </c>
      <c r="J108" s="97">
        <f ca="1">F108+G108+H108-I108</f>
        <v>-2.5</v>
      </c>
      <c r="K108" s="100">
        <f ca="1">IF(E108="","",IF(AND(D108&gt;C108,EDATE(IF(EDATE(C108,12)&lt;D108,C108,E108),12)&gt;D108),"퇴직정산",IF((E108-C108)&gt;=365,EDATE(E108,12),EDATE(C108,24))))</f>
        <v>45748</v>
      </c>
      <c r="L108" s="101">
        <f ca="1">IF(K108="퇴직정산",J108,IF((M$2-C108)&lt;365,"미확정",IF(M108="유예","유예",J108-M108)))</f>
        <v>-2.5</v>
      </c>
      <c r="M108" s="103">
        <f ca="1">IF(C108=0,0,IF(K108="퇴직정산",0,IF(J108&lt;=0,0,IF(EDATE(C108,3)&gt;M$2,"유예",IF(SET!$J$3="없음",0,IF(SET!$J$3="전부",IF(E108&gt;=DATE(YEAR(SET!$I$11),MONTH(SET!$J$11),DAY(SET!$L$11)),MAX(0,F108-IF(I108&lt;(G108+H108),0,(I108-(G108+H108)))),0),IF(E108&gt;=DATE(YEAR(SET!$I$11),MONTH(SET!$J$11),DAY(SET!$L$11)),MAX(0,MIN(F108,SET!$L$3)-IF(I108&lt;(G108+H108),0,(I108-(G108+H108)))),0)))))))</f>
        <v>0</v>
      </c>
      <c r="N108" s="105" t="str">
        <f>IF(D108=0,IF(M108&gt;0,IF((E108-C108)&gt;=365,EDATE(E108,6),EDATE(K108,-6)),""),"")</f>
        <v/>
      </c>
      <c r="O108" s="106" t="str">
        <f>IF(D108=0,IF(M108&gt;0,IF((E108-C108)&gt;=365,EDATE(E108,10),EDATE(K108,-2)),""),"")</f>
        <v/>
      </c>
      <c r="P108" s="23" t="s">
        <v>24</v>
      </c>
      <c r="Q108" s="23" t="s">
        <v>24</v>
      </c>
      <c r="R108" s="23" t="s">
        <v>24</v>
      </c>
      <c r="S108" s="23" t="s">
        <v>24</v>
      </c>
      <c r="T108" s="23" t="s">
        <v>24</v>
      </c>
      <c r="U108" s="23" t="s">
        <v>24</v>
      </c>
      <c r="V108" s="23" t="s">
        <v>25</v>
      </c>
      <c r="W108" s="23" t="s">
        <v>25</v>
      </c>
      <c r="X108" s="23" t="s">
        <v>25</v>
      </c>
      <c r="Y108" s="23" t="s">
        <v>24</v>
      </c>
      <c r="Z108" s="23" t="s">
        <v>24</v>
      </c>
      <c r="AA108" s="23" t="s">
        <v>25</v>
      </c>
      <c r="AB108" s="23" t="s">
        <v>24</v>
      </c>
      <c r="AC108" s="23" t="s">
        <v>24</v>
      </c>
      <c r="AD108" s="23" t="s">
        <v>24</v>
      </c>
      <c r="AE108" s="23" t="s">
        <v>25</v>
      </c>
      <c r="AF108" s="23" t="s">
        <v>24</v>
      </c>
      <c r="AG108" s="23" t="s">
        <v>25</v>
      </c>
      <c r="AH108" s="23" t="s">
        <v>25</v>
      </c>
      <c r="AI108" s="23" t="s">
        <v>24</v>
      </c>
      <c r="AJ108" s="23" t="s">
        <v>24</v>
      </c>
      <c r="AK108" s="23" t="s">
        <v>24</v>
      </c>
      <c r="AL108" s="23" t="s">
        <v>24</v>
      </c>
      <c r="AM108" s="23" t="s">
        <v>24</v>
      </c>
      <c r="AN108" s="23" t="s">
        <v>24</v>
      </c>
      <c r="AO108" s="23" t="s">
        <v>24</v>
      </c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</row>
    <row r="109" spans="1:75" ht="14.25" customHeight="1" thickBot="1" x14ac:dyDescent="0.2">
      <c r="A109" s="74"/>
      <c r="B109" s="109"/>
      <c r="C109" s="109"/>
      <c r="D109" s="111"/>
      <c r="E109" s="96"/>
      <c r="F109" s="94"/>
      <c r="G109" s="113"/>
      <c r="H109" s="115"/>
      <c r="I109" s="99"/>
      <c r="J109" s="98"/>
      <c r="K109" s="100"/>
      <c r="L109" s="102"/>
      <c r="M109" s="104"/>
      <c r="N109" s="105"/>
      <c r="O109" s="107"/>
      <c r="P109" s="72">
        <v>45364</v>
      </c>
      <c r="Q109" s="72">
        <v>45365</v>
      </c>
      <c r="R109" s="72">
        <v>45366</v>
      </c>
      <c r="S109" s="72">
        <v>45392</v>
      </c>
      <c r="T109" s="72">
        <v>45397</v>
      </c>
      <c r="U109" s="72">
        <v>45404</v>
      </c>
      <c r="V109" s="72">
        <v>45425</v>
      </c>
      <c r="W109" s="72">
        <v>45428</v>
      </c>
      <c r="X109" s="72">
        <v>45434</v>
      </c>
      <c r="Y109" s="72">
        <v>45435</v>
      </c>
      <c r="Z109" s="72">
        <v>45441</v>
      </c>
      <c r="AA109" s="72">
        <v>45474</v>
      </c>
      <c r="AB109" s="72">
        <v>45488</v>
      </c>
      <c r="AC109" s="72">
        <v>45489</v>
      </c>
      <c r="AD109" s="72">
        <v>45506</v>
      </c>
      <c r="AE109" s="72">
        <v>45509</v>
      </c>
      <c r="AF109" s="72">
        <v>45516</v>
      </c>
      <c r="AG109" s="72">
        <v>45520</v>
      </c>
      <c r="AH109" s="72">
        <v>45596</v>
      </c>
      <c r="AI109" s="72">
        <v>45607</v>
      </c>
      <c r="AJ109" s="72">
        <v>45629</v>
      </c>
      <c r="AK109" s="72">
        <v>45666</v>
      </c>
      <c r="AL109" s="72">
        <v>45667</v>
      </c>
      <c r="AM109" s="72">
        <v>45688</v>
      </c>
      <c r="AN109" s="72">
        <v>45691</v>
      </c>
      <c r="AO109" s="72">
        <v>45712</v>
      </c>
      <c r="AP109" s="72"/>
      <c r="AQ109" s="72"/>
      <c r="AR109" s="72"/>
      <c r="AS109" s="72"/>
      <c r="AT109" s="72"/>
      <c r="AU109" s="72"/>
      <c r="AV109" s="72"/>
      <c r="AW109" s="72"/>
      <c r="AX109" s="72"/>
      <c r="AY109" s="72"/>
      <c r="AZ109" s="72"/>
      <c r="BA109" s="72"/>
      <c r="BB109" s="72"/>
      <c r="BC109" s="72"/>
      <c r="BD109" s="72"/>
      <c r="BE109" s="72"/>
      <c r="BF109" s="72"/>
      <c r="BG109" s="72"/>
      <c r="BH109" s="72"/>
      <c r="BI109" s="72"/>
      <c r="BJ109" s="72"/>
      <c r="BK109" s="72"/>
      <c r="BL109" s="72"/>
      <c r="BM109" s="72"/>
      <c r="BN109" s="72"/>
      <c r="BO109" s="72"/>
      <c r="BP109" s="72"/>
      <c r="BQ109" s="72"/>
      <c r="BR109" s="72"/>
      <c r="BS109" s="72"/>
      <c r="BT109" s="72"/>
      <c r="BU109" s="72"/>
      <c r="BV109" s="72"/>
      <c r="BW109" s="72"/>
    </row>
    <row r="110" spans="1:75" ht="14.25" customHeight="1" x14ac:dyDescent="0.15">
      <c r="A110" s="74" t="s">
        <v>395</v>
      </c>
      <c r="B110" s="118" t="s">
        <v>93</v>
      </c>
      <c r="C110" s="118">
        <v>43556</v>
      </c>
      <c r="D110" s="110">
        <v>45748</v>
      </c>
      <c r="E110" s="95">
        <f ca="1">IF(DATEDIF(C110,M$2,"m")&lt;1,"",IF(C110=0,"",IF(EDATE(C110,12)&lt;IF($D110&gt;0,$D110-1,M$2),EDATE(C110,DATEDIF(C110,IF($D110&gt;0,$D110-1,M$2+1),"y")*12),EDATE(C110,DATEDIF(C110,IF($D110&gt;0,$D110-1,M$2+1),"m")))))</f>
        <v>45383</v>
      </c>
      <c r="F110" s="93">
        <f ca="1">IF(E110="",0,IF(EDATE(C110,12)&lt;=E110,15+IF((YEAR(E110)-YEAR($C110))&gt;20,10,INT((YEAR(E110)-YEAR($C110)-1)/2)),0))</f>
        <v>17</v>
      </c>
      <c r="G110" s="112">
        <f ca="1">IF(E110="",0,IF(E110&gt;=EDATE(C110,12),IF(E110&lt;EDATE(C110,24),IF(C110&lt;SET!$J$20,0,MIN(DATEDIF(C110,E110,"m"),11)),0),IF(D110&gt;C110,IF(E110&lt;=EDATE(C110,12),MIN(DATEDIF(C110,D110+1,"m"),11),0),MIN(DATEDIF(C110,E110,"m"),11))))</f>
        <v>0</v>
      </c>
      <c r="H110" s="114">
        <v>14</v>
      </c>
      <c r="I110" s="99">
        <f>COUNTIF(P110:BW110,SET!$C$15)*SET!$C$16+COUNTIF(P110:BW110,SET!$D$15)*SET!$D$16+COUNTIF(P110:BW110,SET!E$15)*SET!$E$16+COUNTIF(P110:BW110,SET!$F$15)*SET!$F$16+COUNTIF(P110:BW110,SET!$G$15)*SET!$G$16+COUNTIF(P110:BW110,SET!$H$15)*SET!$H$16+COUNTIF(P110:BW110,SET!$I$15)*SET!$I$16+COUNTIF(P110:BW110,)*SET!$K$16+COUNTIF(P110:BW110,SET!$M$15)*SET!$M$16</f>
        <v>30.5</v>
      </c>
      <c r="J110" s="97">
        <f ca="1">F110+G110+H110-I110</f>
        <v>0.5</v>
      </c>
      <c r="K110" s="100">
        <f ca="1">IF(E110="","",IF(AND(D110&gt;C110,EDATE(IF(EDATE(C110,12)&lt;D110,C110,E110),12)&gt;D110),"퇴직정산",IF((E110-C110)&gt;=365,EDATE(E110,12),EDATE(C110,24))))</f>
        <v>45748</v>
      </c>
      <c r="L110" s="101">
        <f ca="1">IF(K110="퇴직정산",J110,IF((M$2-C110)&lt;365,"미확정",IF(M110="유예","유예",J110-M110)))</f>
        <v>0.5</v>
      </c>
      <c r="M110" s="103">
        <f ca="1">IF(C110=0,0,IF(K110="퇴직정산",0,IF(J110&lt;=0,0,IF(EDATE(C110,3)&gt;M$2,"유예",IF(SET!$J$3="없음",0,IF(SET!$J$3="전부",IF(E110&gt;=DATE(YEAR(SET!$I$11),MONTH(SET!$J$11),DAY(SET!$L$11)),MAX(0,F110-IF(I110&lt;(G110+H110),0,(I110-(G110+H110)))),0),IF(E110&gt;=DATE(YEAR(SET!$I$11),MONTH(SET!$J$11),DAY(SET!$L$11)),MAX(0,MIN(F110,SET!$L$3)-IF(I110&lt;(G110+H110),0,(I110-(G110+H110)))),0)))))))</f>
        <v>0</v>
      </c>
      <c r="N110" s="105" t="str">
        <f>IF(D110=0,IF(M110&gt;0,IF((E110-C110)&gt;=365,EDATE(E110,6),EDATE(K110,-6)),""),"")</f>
        <v/>
      </c>
      <c r="O110" s="106" t="str">
        <f>IF(D110=0,IF(M110&gt;0,IF((E110-C110)&gt;=365,EDATE(E110,10),EDATE(K110,-2)),""),"")</f>
        <v/>
      </c>
      <c r="P110" s="23" t="s">
        <v>25</v>
      </c>
      <c r="Q110" s="23" t="s">
        <v>25</v>
      </c>
      <c r="R110" s="23" t="s">
        <v>24</v>
      </c>
      <c r="S110" s="23" t="s">
        <v>24</v>
      </c>
      <c r="T110" s="23" t="s">
        <v>24</v>
      </c>
      <c r="U110" s="23" t="s">
        <v>24</v>
      </c>
      <c r="V110" s="23" t="s">
        <v>24</v>
      </c>
      <c r="W110" s="23" t="s">
        <v>24</v>
      </c>
      <c r="X110" s="23" t="s">
        <v>24</v>
      </c>
      <c r="Y110" s="23" t="s">
        <v>24</v>
      </c>
      <c r="Z110" s="23" t="s">
        <v>24</v>
      </c>
      <c r="AA110" s="23" t="s">
        <v>24</v>
      </c>
      <c r="AB110" s="23" t="s">
        <v>24</v>
      </c>
      <c r="AC110" s="23" t="s">
        <v>24</v>
      </c>
      <c r="AD110" s="23" t="s">
        <v>24</v>
      </c>
      <c r="AE110" s="23" t="s">
        <v>24</v>
      </c>
      <c r="AF110" s="23" t="s">
        <v>24</v>
      </c>
      <c r="AG110" s="23" t="s">
        <v>24</v>
      </c>
      <c r="AH110" s="23" t="s">
        <v>24</v>
      </c>
      <c r="AI110" s="23" t="s">
        <v>24</v>
      </c>
      <c r="AJ110" s="23" t="s">
        <v>24</v>
      </c>
      <c r="AK110" s="23" t="s">
        <v>24</v>
      </c>
      <c r="AL110" s="23" t="s">
        <v>24</v>
      </c>
      <c r="AM110" s="23" t="s">
        <v>24</v>
      </c>
      <c r="AN110" s="23" t="s">
        <v>24</v>
      </c>
      <c r="AO110" s="23" t="s">
        <v>25</v>
      </c>
      <c r="AP110" s="23" t="s">
        <v>24</v>
      </c>
      <c r="AQ110" s="23" t="s">
        <v>24</v>
      </c>
      <c r="AR110" s="23" t="s">
        <v>24</v>
      </c>
      <c r="AS110" s="23" t="s">
        <v>24</v>
      </c>
      <c r="AT110" s="23" t="s">
        <v>24</v>
      </c>
      <c r="AU110" s="23" t="s">
        <v>24</v>
      </c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</row>
    <row r="111" spans="1:75" ht="14.25" customHeight="1" thickBot="1" x14ac:dyDescent="0.2">
      <c r="A111" s="74"/>
      <c r="B111" s="119"/>
      <c r="C111" s="119"/>
      <c r="D111" s="111"/>
      <c r="E111" s="96"/>
      <c r="F111" s="94"/>
      <c r="G111" s="113"/>
      <c r="H111" s="115"/>
      <c r="I111" s="99"/>
      <c r="J111" s="98"/>
      <c r="K111" s="100"/>
      <c r="L111" s="102"/>
      <c r="M111" s="104"/>
      <c r="N111" s="105"/>
      <c r="O111" s="107"/>
      <c r="P111" s="72">
        <v>45457</v>
      </c>
      <c r="Q111" s="72">
        <v>45461</v>
      </c>
      <c r="R111" s="72">
        <v>45499</v>
      </c>
      <c r="S111" s="72">
        <v>45512</v>
      </c>
      <c r="T111" s="72">
        <v>45513</v>
      </c>
      <c r="U111" s="72">
        <v>45532</v>
      </c>
      <c r="V111" s="72">
        <v>45537</v>
      </c>
      <c r="W111" s="72">
        <v>45538</v>
      </c>
      <c r="X111" s="72">
        <v>45539</v>
      </c>
      <c r="Y111" s="72">
        <v>45540</v>
      </c>
      <c r="Z111" s="72">
        <v>45541</v>
      </c>
      <c r="AA111" s="72">
        <v>45544</v>
      </c>
      <c r="AB111" s="72">
        <v>45545</v>
      </c>
      <c r="AC111" s="72">
        <v>45546</v>
      </c>
      <c r="AD111" s="72">
        <v>45547</v>
      </c>
      <c r="AE111" s="72">
        <v>45456</v>
      </c>
      <c r="AF111" s="72">
        <v>45554</v>
      </c>
      <c r="AG111" s="72">
        <v>45555</v>
      </c>
      <c r="AH111" s="72">
        <v>45558</v>
      </c>
      <c r="AI111" s="72">
        <v>45559</v>
      </c>
      <c r="AJ111" s="72">
        <v>45560</v>
      </c>
      <c r="AK111" s="72">
        <v>45561</v>
      </c>
      <c r="AL111" s="72">
        <v>45562</v>
      </c>
      <c r="AM111" s="72">
        <v>45565</v>
      </c>
      <c r="AN111" s="72">
        <v>45573</v>
      </c>
      <c r="AO111" s="72">
        <v>45659</v>
      </c>
      <c r="AP111" s="72">
        <v>45660</v>
      </c>
      <c r="AQ111" s="72">
        <v>45663</v>
      </c>
      <c r="AR111" s="72">
        <v>45664</v>
      </c>
      <c r="AS111" s="72">
        <v>45666</v>
      </c>
      <c r="AT111" s="72">
        <v>45679</v>
      </c>
      <c r="AU111" s="72">
        <v>45716</v>
      </c>
      <c r="AV111" s="72"/>
      <c r="AW111" s="72"/>
      <c r="AX111" s="72"/>
      <c r="AY111" s="72"/>
      <c r="AZ111" s="72"/>
      <c r="BA111" s="72"/>
      <c r="BB111" s="72"/>
      <c r="BC111" s="72"/>
      <c r="BD111" s="72"/>
      <c r="BE111" s="72"/>
      <c r="BF111" s="72"/>
      <c r="BG111" s="72"/>
      <c r="BH111" s="72"/>
      <c r="BI111" s="72"/>
      <c r="BJ111" s="72"/>
      <c r="BK111" s="72"/>
      <c r="BL111" s="72"/>
      <c r="BM111" s="72"/>
      <c r="BN111" s="72"/>
      <c r="BO111" s="72"/>
      <c r="BP111" s="72"/>
      <c r="BQ111" s="72"/>
      <c r="BR111" s="72"/>
      <c r="BS111" s="72"/>
      <c r="BT111" s="72"/>
      <c r="BU111" s="72"/>
      <c r="BV111" s="72"/>
      <c r="BW111" s="72"/>
    </row>
    <row r="112" spans="1:75" ht="14.25" customHeight="1" x14ac:dyDescent="0.15">
      <c r="A112" s="74" t="s">
        <v>396</v>
      </c>
      <c r="B112" s="108" t="s">
        <v>105</v>
      </c>
      <c r="C112" s="108">
        <v>44652</v>
      </c>
      <c r="D112" s="110">
        <v>45748</v>
      </c>
      <c r="E112" s="95">
        <f ca="1">IF(DATEDIF(C112,M$2,"m")&lt;1,"",IF(C112=0,"",IF(EDATE(C112,12)&lt;IF($D112&gt;0,$D112-1,M$2),EDATE(C112,DATEDIF(C112,IF($D112&gt;0,$D112-1,M$2+1),"y")*12),EDATE(C112,DATEDIF(C112,IF($D112&gt;0,$D112-1,M$2+1),"m")))))</f>
        <v>45383</v>
      </c>
      <c r="F112" s="93">
        <f ca="1">IF(E112="",0,IF(EDATE(C112,12)&lt;=E112,15+IF((YEAR(E112)-YEAR($C112))&gt;20,10,INT((YEAR(E112)-YEAR($C112)-1)/2)),0))</f>
        <v>15</v>
      </c>
      <c r="G112" s="112">
        <f ca="1">IF(E112="",0,IF(E112&gt;=EDATE(C112,12),IF(E112&lt;EDATE(C112,24),IF(C112&lt;SET!$J$20,0,MIN(DATEDIF(C112,E112,"m"),11)),0),IF(D112&gt;C112,IF(E112&lt;=EDATE(C112,12),MIN(DATEDIF(C112,D112+1,"m"),11),0),MIN(DATEDIF(C112,E112,"m"),11))))</f>
        <v>0</v>
      </c>
      <c r="H112" s="114">
        <v>-1</v>
      </c>
      <c r="I112" s="99">
        <f>COUNTIF(P112:BW112,SET!$C$15)*SET!$C$16+COUNTIF(P112:BW112,SET!$D$15)*SET!$D$16+COUNTIF(P112:BW112,SET!E$15)*SET!$E$16+COUNTIF(P112:BW112,SET!$F$15)*SET!$F$16+COUNTIF(P112:BW112,SET!$G$15)*SET!$G$16+COUNTIF(P112:BW112,SET!$H$15)*SET!$H$16+COUNTIF(P112:BW112,SET!$I$15)*SET!$I$16+COUNTIF(P112:BW112,)*SET!$K$16+COUNTIF(P112:BW112,SET!$M$15)*SET!$M$16</f>
        <v>15</v>
      </c>
      <c r="J112" s="97">
        <f ca="1">F112+G112+H112-I112</f>
        <v>-1</v>
      </c>
      <c r="K112" s="100">
        <f ca="1">IF(E112="","",IF(AND(D112&gt;C112,EDATE(IF(EDATE(C112,12)&lt;D112,C112,E112),12)&gt;D112),"퇴직정산",IF((E112-C112)&gt;=365,EDATE(E112,12),EDATE(C112,24))))</f>
        <v>45748</v>
      </c>
      <c r="L112" s="101">
        <f ca="1">IF(K112="퇴직정산",J112,IF((M$2-C112)&lt;365,"미확정",IF(M112="유예","유예",J112-M112)))</f>
        <v>-1</v>
      </c>
      <c r="M112" s="103">
        <f ca="1">IF(C112=0,0,IF(K112="퇴직정산",0,IF(J112&lt;=0,0,IF(EDATE(C112,3)&gt;M$2,"유예",IF(SET!$J$3="없음",0,IF(SET!$J$3="전부",IF(E112&gt;=DATE(YEAR(SET!$I$11),MONTH(SET!$J$11),DAY(SET!$L$11)),MAX(0,F112-IF(I112&lt;(G112+H112),0,(I112-(G112+H112)))),0),IF(E112&gt;=DATE(YEAR(SET!$I$11),MONTH(SET!$J$11),DAY(SET!$L$11)),MAX(0,MIN(F112,SET!$L$3)-IF(I112&lt;(G112+H112),0,(I112-(G112+H112)))),0)))))))</f>
        <v>0</v>
      </c>
      <c r="N112" s="105" t="str">
        <f>IF(D112=0,IF(M112&gt;0,IF((E112-C112)&gt;=365,EDATE(E112,6),EDATE(K112,-6)),""),"")</f>
        <v/>
      </c>
      <c r="O112" s="106" t="str">
        <f>IF(D112=0,IF(M112&gt;0,IF((E112-C112)&gt;=365,EDATE(E112,10),EDATE(K112,-2)),""),"")</f>
        <v/>
      </c>
      <c r="P112" s="23" t="s">
        <v>25</v>
      </c>
      <c r="Q112" s="23" t="s">
        <v>25</v>
      </c>
      <c r="R112" s="23" t="s">
        <v>25</v>
      </c>
      <c r="S112" s="23" t="s">
        <v>24</v>
      </c>
      <c r="T112" s="23" t="s">
        <v>24</v>
      </c>
      <c r="U112" s="23" t="s">
        <v>24</v>
      </c>
      <c r="V112" s="23" t="s">
        <v>24</v>
      </c>
      <c r="W112" s="23" t="s">
        <v>25</v>
      </c>
      <c r="X112" s="23" t="s">
        <v>24</v>
      </c>
      <c r="Y112" s="23" t="s">
        <v>25</v>
      </c>
      <c r="Z112" s="23" t="s">
        <v>25</v>
      </c>
      <c r="AA112" s="23" t="s">
        <v>25</v>
      </c>
      <c r="AB112" s="23" t="s">
        <v>24</v>
      </c>
      <c r="AC112" s="23" t="s">
        <v>24</v>
      </c>
      <c r="AD112" s="23" t="s">
        <v>25</v>
      </c>
      <c r="AE112" s="23" t="s">
        <v>25</v>
      </c>
      <c r="AF112" s="23" t="s">
        <v>24</v>
      </c>
      <c r="AG112" s="23" t="s">
        <v>25</v>
      </c>
      <c r="AH112" s="23" t="s">
        <v>24</v>
      </c>
      <c r="AI112" s="23" t="s">
        <v>24</v>
      </c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</row>
    <row r="113" spans="1:75" ht="14.25" customHeight="1" thickBot="1" x14ac:dyDescent="0.2">
      <c r="A113" s="74"/>
      <c r="B113" s="109"/>
      <c r="C113" s="109"/>
      <c r="D113" s="111"/>
      <c r="E113" s="96"/>
      <c r="F113" s="94"/>
      <c r="G113" s="113"/>
      <c r="H113" s="115"/>
      <c r="I113" s="99"/>
      <c r="J113" s="98"/>
      <c r="K113" s="100"/>
      <c r="L113" s="102"/>
      <c r="M113" s="104"/>
      <c r="N113" s="105"/>
      <c r="O113" s="107"/>
      <c r="P113" s="72">
        <v>45400</v>
      </c>
      <c r="Q113" s="72">
        <v>45439</v>
      </c>
      <c r="R113" s="72">
        <v>45441</v>
      </c>
      <c r="S113" s="72">
        <v>45463</v>
      </c>
      <c r="T113" s="72">
        <v>45504</v>
      </c>
      <c r="U113" s="72">
        <v>45505</v>
      </c>
      <c r="V113" s="72">
        <v>45506</v>
      </c>
      <c r="W113" s="72">
        <v>45492</v>
      </c>
      <c r="X113" s="72">
        <v>45499</v>
      </c>
      <c r="Y113" s="72">
        <v>45509</v>
      </c>
      <c r="Z113" s="72">
        <v>45527</v>
      </c>
      <c r="AA113" s="72">
        <v>45537</v>
      </c>
      <c r="AB113" s="72">
        <v>45546</v>
      </c>
      <c r="AC113" s="72">
        <v>45586</v>
      </c>
      <c r="AD113" s="72">
        <v>45597</v>
      </c>
      <c r="AE113" s="72">
        <v>45600</v>
      </c>
      <c r="AF113" s="72">
        <v>45602</v>
      </c>
      <c r="AG113" s="72">
        <v>45614</v>
      </c>
      <c r="AH113" s="72">
        <v>45642</v>
      </c>
      <c r="AI113" s="72">
        <v>45715</v>
      </c>
      <c r="AJ113" s="72"/>
      <c r="AK113" s="72"/>
      <c r="AL113" s="72"/>
      <c r="AM113" s="72"/>
      <c r="AN113" s="72"/>
      <c r="AO113" s="72"/>
      <c r="AP113" s="72"/>
      <c r="AQ113" s="72"/>
      <c r="AR113" s="72"/>
      <c r="AS113" s="72"/>
      <c r="AT113" s="72"/>
      <c r="AU113" s="72"/>
      <c r="AV113" s="72"/>
      <c r="AW113" s="72"/>
      <c r="AX113" s="72"/>
      <c r="AY113" s="72"/>
      <c r="AZ113" s="72"/>
      <c r="BA113" s="72"/>
      <c r="BB113" s="72"/>
      <c r="BC113" s="72"/>
      <c r="BD113" s="72"/>
      <c r="BE113" s="72"/>
      <c r="BF113" s="72"/>
      <c r="BG113" s="72"/>
      <c r="BH113" s="72"/>
      <c r="BI113" s="72"/>
      <c r="BJ113" s="72"/>
      <c r="BK113" s="72"/>
      <c r="BL113" s="72"/>
      <c r="BM113" s="72"/>
      <c r="BN113" s="72"/>
      <c r="BO113" s="72"/>
      <c r="BP113" s="72"/>
      <c r="BQ113" s="72"/>
      <c r="BR113" s="72"/>
      <c r="BS113" s="72"/>
      <c r="BT113" s="72"/>
      <c r="BU113" s="72"/>
      <c r="BV113" s="72"/>
      <c r="BW113" s="72"/>
    </row>
    <row r="114" spans="1:75" ht="14.25" customHeight="1" x14ac:dyDescent="0.15">
      <c r="A114" s="74" t="s">
        <v>397</v>
      </c>
      <c r="B114" s="118" t="s">
        <v>97</v>
      </c>
      <c r="C114" s="118">
        <v>45019</v>
      </c>
      <c r="D114" s="110">
        <v>45750</v>
      </c>
      <c r="E114" s="95">
        <f ca="1">IF(DATEDIF(C114,M$2,"m")&lt;1,"",IF(C114=0,"",IF(EDATE(C114,12)&lt;IF($D114&gt;0,$D114-1,M$2),EDATE(C114,DATEDIF(C114,IF($D114&gt;0,$D114-1,M$2+1),"y")*12),EDATE(C114,DATEDIF(C114,IF($D114&gt;0,$D114-1,M$2+1),"m")))))</f>
        <v>45385</v>
      </c>
      <c r="F114" s="93">
        <f ca="1">IF(E114="",0,IF(EDATE(C114,12)&lt;=E114,15+IF((YEAR(E114)-YEAR($C114))&gt;20,10,INT((YEAR(E114)-YEAR($C114)-1)/2)),0))</f>
        <v>15</v>
      </c>
      <c r="G114" s="112">
        <f ca="1">IF(E114="",0,IF(E114&gt;=EDATE(C114,12),IF(E114&lt;EDATE(C114,24),IF(C114&lt;SET!$J$20,0,MIN(DATEDIF(C114,E114,"m"),11)),0),IF(D114&gt;C114,IF(E114&lt;=EDATE(C114,12),MIN(DATEDIF(C114,D114+1,"m"),11),0),MIN(DATEDIF(C114,E114,"m"),11))))</f>
        <v>11</v>
      </c>
      <c r="H114" s="114"/>
      <c r="I114" s="99">
        <f>COUNTIF(P114:BW114,SET!$C$15)*SET!$C$16+COUNTIF(P114:BW114,SET!$D$15)*SET!$D$16+COUNTIF(P114:BW114,SET!E$15)*SET!$E$16+COUNTIF(P114:BW114,SET!$F$15)*SET!$F$16+COUNTIF(P114:BW114,SET!$G$15)*SET!$G$16+COUNTIF(P114:BW114,SET!$H$15)*SET!$H$16+COUNTIF(P114:BW114,SET!$I$15)*SET!$I$16+COUNTIF(P114:BW114,)*SET!$K$16+COUNTIF(P114:BW114,SET!$M$15)*SET!$M$16</f>
        <v>21.5</v>
      </c>
      <c r="J114" s="97">
        <f ca="1">F114+G114+H114-I114</f>
        <v>4.5</v>
      </c>
      <c r="K114" s="100">
        <f ca="1">IF(E114="","",IF(AND(D114&gt;C114,EDATE(IF(EDATE(C114,12)&lt;D114,C114,E114),12)&gt;D114),"퇴직정산",IF((E114-C114)&gt;=365,EDATE(E114,12),EDATE(C114,24))))</f>
        <v>45750</v>
      </c>
      <c r="L114" s="101">
        <f ca="1">IF(K114="퇴직정산",J114,IF((M$2-C114)&lt;365,"미확정",IF(M114="유예","유예",J114-M114)))</f>
        <v>4.5</v>
      </c>
      <c r="M114" s="103">
        <f ca="1">IF(C114=0,0,IF(K114="퇴직정산",0,IF(J114&lt;=0,0,IF(EDATE(C114,3)&gt;M$2,"유예",IF(SET!$J$3="없음",0,IF(SET!$J$3="전부",IF(E114&gt;=DATE(YEAR(SET!$I$11),MONTH(SET!$J$11),DAY(SET!$L$11)),MAX(0,F114-IF(I114&lt;(G114+H114),0,(I114-(G114+H114)))),0),IF(E114&gt;=DATE(YEAR(SET!$I$11),MONTH(SET!$J$11),DAY(SET!$L$11)),MAX(0,MIN(F114,SET!$L$3)-IF(I114&lt;(G114+H114),0,(I114-(G114+H114)))),0)))))))</f>
        <v>0</v>
      </c>
      <c r="N114" s="105" t="str">
        <f>IF(D114=0,IF(M114&gt;0,IF((E114-C114)&gt;=365,EDATE(E114,6),EDATE(K114,-6)),""),"")</f>
        <v/>
      </c>
      <c r="O114" s="106" t="str">
        <f>IF(D114=0,IF(M114&gt;0,IF((E114-C114)&gt;=365,EDATE(E114,10),EDATE(K114,-2)),""),"")</f>
        <v/>
      </c>
      <c r="P114" s="23" t="s">
        <v>25</v>
      </c>
      <c r="Q114" s="23" t="s">
        <v>25</v>
      </c>
      <c r="R114" s="23" t="s">
        <v>25</v>
      </c>
      <c r="S114" s="23" t="s">
        <v>24</v>
      </c>
      <c r="T114" s="23" t="s">
        <v>24</v>
      </c>
      <c r="U114" s="23" t="s">
        <v>24</v>
      </c>
      <c r="V114" s="23" t="s">
        <v>25</v>
      </c>
      <c r="W114" s="23" t="s">
        <v>24</v>
      </c>
      <c r="X114" s="23" t="s">
        <v>24</v>
      </c>
      <c r="Y114" s="23" t="s">
        <v>24</v>
      </c>
      <c r="Z114" s="23" t="s">
        <v>24</v>
      </c>
      <c r="AA114" s="23" t="s">
        <v>25</v>
      </c>
      <c r="AB114" s="23" t="s">
        <v>25</v>
      </c>
      <c r="AC114" s="23" t="s">
        <v>25</v>
      </c>
      <c r="AD114" s="23" t="s">
        <v>24</v>
      </c>
      <c r="AE114" s="23" t="s">
        <v>24</v>
      </c>
      <c r="AF114" s="23" t="s">
        <v>25</v>
      </c>
      <c r="AG114" s="23" t="s">
        <v>24</v>
      </c>
      <c r="AH114" s="23" t="s">
        <v>24</v>
      </c>
      <c r="AI114" s="23" t="s">
        <v>24</v>
      </c>
      <c r="AJ114" s="23" t="s">
        <v>24</v>
      </c>
      <c r="AK114" s="23" t="s">
        <v>24</v>
      </c>
      <c r="AL114" s="23" t="s">
        <v>24</v>
      </c>
      <c r="AM114" s="23" t="s">
        <v>25</v>
      </c>
      <c r="AN114" s="23" t="s">
        <v>24</v>
      </c>
      <c r="AO114" s="23" t="s">
        <v>24</v>
      </c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</row>
    <row r="115" spans="1:75" ht="14.25" customHeight="1" thickBot="1" x14ac:dyDescent="0.2">
      <c r="A115" s="74"/>
      <c r="B115" s="119"/>
      <c r="C115" s="119"/>
      <c r="D115" s="111"/>
      <c r="E115" s="96"/>
      <c r="F115" s="94"/>
      <c r="G115" s="113"/>
      <c r="H115" s="115"/>
      <c r="I115" s="99"/>
      <c r="J115" s="98"/>
      <c r="K115" s="100"/>
      <c r="L115" s="102"/>
      <c r="M115" s="104"/>
      <c r="N115" s="105"/>
      <c r="O115" s="107"/>
      <c r="P115" s="72">
        <v>45062</v>
      </c>
      <c r="Q115" s="72">
        <v>45107</v>
      </c>
      <c r="R115" s="72">
        <v>45120</v>
      </c>
      <c r="S115" s="72">
        <v>45126</v>
      </c>
      <c r="T115" s="72">
        <v>45139</v>
      </c>
      <c r="U115" s="72">
        <v>45140</v>
      </c>
      <c r="V115" s="72">
        <v>45177</v>
      </c>
      <c r="W115" s="72">
        <v>45180</v>
      </c>
      <c r="X115" s="72">
        <v>45246</v>
      </c>
      <c r="Y115" s="72">
        <v>45287</v>
      </c>
      <c r="Z115" s="72">
        <v>45288</v>
      </c>
      <c r="AA115" s="72">
        <v>45289</v>
      </c>
      <c r="AB115" s="72">
        <v>45322</v>
      </c>
      <c r="AC115" s="72">
        <v>45342</v>
      </c>
      <c r="AD115" s="72">
        <v>45366</v>
      </c>
      <c r="AE115" s="72">
        <v>45442</v>
      </c>
      <c r="AF115" s="72">
        <v>45475</v>
      </c>
      <c r="AG115" s="72">
        <v>45505</v>
      </c>
      <c r="AH115" s="72">
        <v>45530</v>
      </c>
      <c r="AI115" s="72">
        <v>45554</v>
      </c>
      <c r="AJ115" s="72">
        <v>45581</v>
      </c>
      <c r="AK115" s="72">
        <v>45595</v>
      </c>
      <c r="AL115" s="72">
        <v>45596</v>
      </c>
      <c r="AM115" s="72">
        <v>45653</v>
      </c>
      <c r="AN115" s="72">
        <v>45666</v>
      </c>
      <c r="AO115" s="72">
        <v>37272</v>
      </c>
      <c r="AP115" s="72"/>
      <c r="AQ115" s="72"/>
      <c r="AR115" s="72"/>
      <c r="AS115" s="72"/>
      <c r="AT115" s="72"/>
      <c r="AU115" s="72"/>
      <c r="AV115" s="72"/>
      <c r="AW115" s="72"/>
      <c r="AX115" s="72"/>
      <c r="AY115" s="72"/>
      <c r="AZ115" s="72"/>
      <c r="BA115" s="72"/>
      <c r="BB115" s="72"/>
      <c r="BC115" s="72"/>
      <c r="BD115" s="72"/>
      <c r="BE115" s="72"/>
      <c r="BF115" s="72"/>
      <c r="BG115" s="72"/>
      <c r="BH115" s="72"/>
      <c r="BI115" s="72"/>
      <c r="BJ115" s="72"/>
      <c r="BK115" s="72"/>
      <c r="BL115" s="72"/>
      <c r="BM115" s="72"/>
      <c r="BN115" s="72"/>
      <c r="BO115" s="72"/>
      <c r="BP115" s="72"/>
      <c r="BQ115" s="72"/>
      <c r="BR115" s="72"/>
      <c r="BS115" s="72"/>
      <c r="BT115" s="72"/>
      <c r="BU115" s="72"/>
      <c r="BV115" s="72"/>
      <c r="BW115" s="72"/>
    </row>
    <row r="116" spans="1:75" ht="14.25" customHeight="1" x14ac:dyDescent="0.15">
      <c r="A116" s="74" t="s">
        <v>400</v>
      </c>
      <c r="B116" s="108" t="s">
        <v>56</v>
      </c>
      <c r="C116" s="108">
        <v>43199</v>
      </c>
      <c r="D116" s="110">
        <v>45756</v>
      </c>
      <c r="E116" s="95">
        <f ca="1">IF(DATEDIF(C116,M$2,"m")&lt;1,"",IF(C116=0,"",IF(EDATE(C116,12)&lt;IF($D116&gt;0,$D116-1,M$2),EDATE(C116,DATEDIF(C116,IF($D116&gt;0,$D116-1,M$2+1),"y")*12),EDATE(C116,DATEDIF(C116,IF($D116&gt;0,$D116-1,M$2+1),"m")))))</f>
        <v>45391</v>
      </c>
      <c r="F116" s="93">
        <f ca="1">IF(E116="",0,IF(EDATE(C116,12)&lt;=E116,15+IF((YEAR(E116)-YEAR($C116))&gt;20,10,INT((YEAR(E116)-YEAR($C116)-1)/2)),0))</f>
        <v>17</v>
      </c>
      <c r="G116" s="112">
        <f ca="1">IF(E116="",0,IF(E116&gt;=EDATE(C116,12),IF(E116&lt;EDATE(C116,24),IF(C116&lt;SET!$J$20,0,MIN(DATEDIF(C116,E116,"m"),11)),0),IF(D116&gt;C116,IF(E116&lt;=EDATE(C116,12),MIN(DATEDIF(C116,D116+1,"m"),11),0),MIN(DATEDIF(C116,E116,"m"),11))))</f>
        <v>0</v>
      </c>
      <c r="H116" s="114">
        <v>5</v>
      </c>
      <c r="I116" s="99">
        <f>COUNTIF(P116:BW116,SET!$C$15)*SET!$C$16+COUNTIF(P116:BW116,SET!$D$15)*SET!$D$16+COUNTIF(P116:BW116,SET!E$15)*SET!$E$16+COUNTIF(P116:BW116,SET!$F$15)*SET!$F$16+COUNTIF(P116:BW116,SET!$G$15)*SET!$G$16+COUNTIF(P116:BW116,SET!$H$15)*SET!$H$16+COUNTIF(P116:BW116,SET!$I$15)*SET!$I$16+COUNTIF(P116:BW116,)*SET!$K$16+COUNTIF(P116:BW116,SET!$M$15)*SET!$M$16</f>
        <v>7</v>
      </c>
      <c r="J116" s="97">
        <f ca="1">F116+G116+H116-I116</f>
        <v>15</v>
      </c>
      <c r="K116" s="100">
        <f ca="1">IF(E116="","",IF(AND(D116&gt;C116,EDATE(IF(EDATE(C116,12)&lt;D116,C116,E116),12)&gt;D116),"퇴직정산",IF((E116-C116)&gt;=365,EDATE(E116,12),EDATE(C116,24))))</f>
        <v>45756</v>
      </c>
      <c r="L116" s="101">
        <f ca="1">IF(K116="퇴직정산",J116,IF((M$2-C116)&lt;365,"미확정",IF(M116="유예","유예",J116-M116)))</f>
        <v>10</v>
      </c>
      <c r="M116" s="103">
        <f ca="1">IF(C116=0,0,IF(K116="퇴직정산",0,IF(J116&lt;=0,0,IF(EDATE(C116,3)&gt;M$2,"유예",IF(SET!$J$3="없음",0,IF(SET!$J$3="전부",IF(E116&gt;=DATE(YEAR(SET!$I$11),MONTH(SET!$J$11),DAY(SET!$L$11)),MAX(0,F116-IF(I116&lt;(G116+H116),0,(I116-(G116+H116)))),0),IF(E116&gt;=DATE(YEAR(SET!$I$11),MONTH(SET!$J$11),DAY(SET!$L$11)),MAX(0,MIN(F116,SET!$L$3)-IF(I116&lt;(G116+H116),0,(I116-(G116+H116)))),0)))))))</f>
        <v>5</v>
      </c>
      <c r="N116" s="105" t="str">
        <f>IF(D116=0,IF(M116&gt;0,IF((E116-C116)&gt;=365,EDATE(E116,6),EDATE(K116,-6)),""),"")</f>
        <v/>
      </c>
      <c r="O116" s="106" t="str">
        <f>IF(D116=0,IF(M116&gt;0,IF((E116-C116)&gt;=365,EDATE(E116,10),EDATE(K116,-2)),""),"")</f>
        <v/>
      </c>
      <c r="P116" s="23" t="s">
        <v>24</v>
      </c>
      <c r="Q116" s="23" t="s">
        <v>24</v>
      </c>
      <c r="R116" s="23" t="s">
        <v>24</v>
      </c>
      <c r="S116" s="23" t="s">
        <v>24</v>
      </c>
      <c r="T116" s="23" t="s">
        <v>25</v>
      </c>
      <c r="U116" s="23" t="s">
        <v>24</v>
      </c>
      <c r="V116" s="23" t="s">
        <v>24</v>
      </c>
      <c r="W116" s="23" t="s">
        <v>25</v>
      </c>
      <c r="X116" s="23" t="s">
        <v>51</v>
      </c>
      <c r="Y116" s="23" t="s">
        <v>501</v>
      </c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</row>
    <row r="117" spans="1:75" ht="14.25" customHeight="1" thickBot="1" x14ac:dyDescent="0.2">
      <c r="A117" s="74"/>
      <c r="B117" s="109"/>
      <c r="C117" s="109"/>
      <c r="D117" s="111"/>
      <c r="E117" s="96"/>
      <c r="F117" s="94"/>
      <c r="G117" s="113"/>
      <c r="H117" s="115"/>
      <c r="I117" s="99"/>
      <c r="J117" s="98"/>
      <c r="K117" s="100"/>
      <c r="L117" s="102"/>
      <c r="M117" s="104"/>
      <c r="N117" s="105"/>
      <c r="O117" s="107"/>
      <c r="P117" s="72">
        <v>45370</v>
      </c>
      <c r="Q117" s="72">
        <v>45411</v>
      </c>
      <c r="R117" s="72">
        <v>45467</v>
      </c>
      <c r="S117" s="72">
        <v>45468</v>
      </c>
      <c r="T117" s="72">
        <v>45469</v>
      </c>
      <c r="U117" s="72">
        <v>45575</v>
      </c>
      <c r="V117" s="72">
        <v>45576</v>
      </c>
      <c r="W117" s="72">
        <v>45581</v>
      </c>
      <c r="X117" s="72" t="s">
        <v>500</v>
      </c>
      <c r="Y117" s="72" t="s">
        <v>502</v>
      </c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  <c r="AP117" s="72"/>
      <c r="AQ117" s="72"/>
      <c r="AR117" s="72"/>
      <c r="AS117" s="72"/>
      <c r="AT117" s="72"/>
      <c r="AU117" s="72"/>
      <c r="AV117" s="72"/>
      <c r="AW117" s="72"/>
      <c r="AX117" s="72"/>
      <c r="AY117" s="72"/>
      <c r="AZ117" s="72"/>
      <c r="BA117" s="72"/>
      <c r="BB117" s="72"/>
      <c r="BC117" s="72"/>
      <c r="BD117" s="72"/>
      <c r="BE117" s="72"/>
      <c r="BF117" s="72"/>
      <c r="BG117" s="72"/>
      <c r="BH117" s="72"/>
      <c r="BI117" s="72"/>
      <c r="BJ117" s="72"/>
      <c r="BK117" s="72"/>
      <c r="BL117" s="72"/>
      <c r="BM117" s="72"/>
      <c r="BN117" s="72"/>
      <c r="BO117" s="72"/>
      <c r="BP117" s="72"/>
      <c r="BQ117" s="72"/>
      <c r="BR117" s="72"/>
      <c r="BS117" s="72"/>
      <c r="BT117" s="72"/>
      <c r="BU117" s="72"/>
      <c r="BV117" s="72"/>
      <c r="BW117" s="72"/>
    </row>
    <row r="118" spans="1:75" ht="14.25" customHeight="1" x14ac:dyDescent="0.15">
      <c r="A118" s="74" t="s">
        <v>401</v>
      </c>
      <c r="B118" s="108" t="s">
        <v>291</v>
      </c>
      <c r="C118" s="118">
        <v>42835</v>
      </c>
      <c r="D118" s="110">
        <v>45757</v>
      </c>
      <c r="E118" s="95">
        <f ca="1">IF(DATEDIF(C118,M$2,"m")&lt;1,"",IF(C118=0,"",IF(EDATE(C118,12)&lt;IF($D118&gt;0,$D118-1,M$2),EDATE(C118,DATEDIF(C118,IF($D118&gt;0,$D118-1,M$2+1),"y")*12),EDATE(C118,DATEDIF(C118,IF($D118&gt;0,$D118-1,M$2+1),"m")))))</f>
        <v>45392</v>
      </c>
      <c r="F118" s="93">
        <f ca="1">IF(E118="",0,IF(EDATE(C118,12)&lt;=E118,15+IF((YEAR(E118)-YEAR($C118))&gt;20,10,INT((YEAR(E118)-YEAR($C118)-1)/2)),0))</f>
        <v>18</v>
      </c>
      <c r="G118" s="112">
        <f ca="1">IF(E118="",0,IF(E118&gt;=EDATE(C118,12),IF(E118&lt;EDATE(C118,24),IF(C118&lt;SET!$J$20,0,MIN(DATEDIF(C118,E118,"m"),11)),0),IF(D118&gt;C118,IF(E118&lt;=EDATE(C118,12),MIN(DATEDIF(C118,D118+1,"m"),11),0),MIN(DATEDIF(C118,E118,"m"),11))))</f>
        <v>0</v>
      </c>
      <c r="H118" s="114">
        <v>12</v>
      </c>
      <c r="I118" s="99">
        <f>COUNTIF(P118:BW118,SET!$C$15)*SET!$C$16+COUNTIF(P118:BW118,SET!$D$15)*SET!$D$16+COUNTIF(P118:BW118,SET!E$15)*SET!$E$16+COUNTIF(P118:BW118,SET!$F$15)*SET!$F$16+COUNTIF(P118:BW118,SET!$G$15)*SET!$G$16+COUNTIF(P118:BW118,SET!$H$15)*SET!$H$16+COUNTIF(P118:BW118,SET!$I$15)*SET!$I$16+COUNTIF(P118:BW118,)*SET!$K$16+COUNTIF(P118:BW118,SET!$M$15)*SET!$M$16</f>
        <v>19</v>
      </c>
      <c r="J118" s="97">
        <f ca="1">F118+G118+H118-I118</f>
        <v>11</v>
      </c>
      <c r="K118" s="100">
        <f ca="1">IF(E118="","",IF(AND(D118&gt;C118,EDATE(IF(EDATE(C118,12)&lt;D118,C118,E118),12)&gt;D118),"퇴직정산",IF((E118-C118)&gt;=365,EDATE(E118,12),EDATE(C118,24))))</f>
        <v>45757</v>
      </c>
      <c r="L118" s="101">
        <f ca="1">IF(K118="퇴직정산",J118,IF((M$2-C118)&lt;365,"미확정",IF(M118="유예","유예",J118-M118)))</f>
        <v>11</v>
      </c>
      <c r="M118" s="103">
        <f ca="1">IF(C118=0,0,IF(K118="퇴직정산",0,IF(J118&lt;=0,0,IF(EDATE(C118,3)&gt;M$2,"유예",IF(SET!$J$3="없음",0,IF(SET!$J$3="전부",IF(E118&gt;=DATE(YEAR(SET!$I$11),MONTH(SET!$J$11),DAY(SET!$L$11)),MAX(0,F118-IF(I118&lt;(G118+H118),0,(I118-(G118+H118)))),0),IF(E118&gt;=DATE(YEAR(SET!$I$11),MONTH(SET!$J$11),DAY(SET!$L$11)),MAX(0,MIN(F118,SET!$L$3)-IF(I118&lt;(G118+H118),0,(I118-(G118+H118)))),0)))))))</f>
        <v>0</v>
      </c>
      <c r="N118" s="105" t="str">
        <f>IF(D118=0,IF(M118&gt;0,IF((E118-C118)&gt;=365,EDATE(E118,6),EDATE(K118,-6)),""),"")</f>
        <v/>
      </c>
      <c r="O118" s="106" t="str">
        <f>IF(D118=0,IF(M118&gt;0,IF((E118-C118)&gt;=365,EDATE(E118,10),EDATE(K118,-2)),""),"")</f>
        <v/>
      </c>
      <c r="P118" s="23" t="s">
        <v>24</v>
      </c>
      <c r="Q118" s="23" t="s">
        <v>24</v>
      </c>
      <c r="R118" s="23" t="s">
        <v>24</v>
      </c>
      <c r="S118" s="23" t="s">
        <v>24</v>
      </c>
      <c r="T118" s="23" t="s">
        <v>24</v>
      </c>
      <c r="U118" s="23" t="s">
        <v>24</v>
      </c>
      <c r="V118" s="23" t="s">
        <v>24</v>
      </c>
      <c r="W118" s="23" t="s">
        <v>24</v>
      </c>
      <c r="X118" s="23" t="s">
        <v>24</v>
      </c>
      <c r="Y118" s="23" t="s">
        <v>24</v>
      </c>
      <c r="Z118" s="23" t="s">
        <v>24</v>
      </c>
      <c r="AA118" s="23" t="s">
        <v>24</v>
      </c>
      <c r="AB118" s="23" t="s">
        <v>24</v>
      </c>
      <c r="AC118" s="23" t="s">
        <v>24</v>
      </c>
      <c r="AD118" s="23" t="s">
        <v>24</v>
      </c>
      <c r="AE118" s="23" t="s">
        <v>24</v>
      </c>
      <c r="AF118" s="23" t="s">
        <v>24</v>
      </c>
      <c r="AG118" s="23" t="s">
        <v>24</v>
      </c>
      <c r="AH118" s="23" t="s">
        <v>24</v>
      </c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</row>
    <row r="119" spans="1:75" ht="14.25" customHeight="1" thickBot="1" x14ac:dyDescent="0.2">
      <c r="A119" s="74"/>
      <c r="B119" s="109"/>
      <c r="C119" s="119"/>
      <c r="D119" s="111"/>
      <c r="E119" s="96"/>
      <c r="F119" s="94"/>
      <c r="G119" s="113"/>
      <c r="H119" s="115"/>
      <c r="I119" s="99"/>
      <c r="J119" s="98"/>
      <c r="K119" s="100"/>
      <c r="L119" s="102"/>
      <c r="M119" s="104"/>
      <c r="N119" s="105"/>
      <c r="O119" s="107"/>
      <c r="P119" s="72">
        <v>45364</v>
      </c>
      <c r="Q119" s="72">
        <v>45388</v>
      </c>
      <c r="R119" s="72">
        <v>45389</v>
      </c>
      <c r="S119" s="72">
        <v>45402</v>
      </c>
      <c r="T119" s="72">
        <v>45403</v>
      </c>
      <c r="U119" s="72">
        <v>45431</v>
      </c>
      <c r="V119" s="72">
        <v>45451</v>
      </c>
      <c r="W119" s="72">
        <v>45482</v>
      </c>
      <c r="X119" s="72">
        <v>45489</v>
      </c>
      <c r="Y119" s="72">
        <v>45493</v>
      </c>
      <c r="Z119" s="72">
        <v>45494</v>
      </c>
      <c r="AA119" s="72">
        <v>45506</v>
      </c>
      <c r="AB119" s="72">
        <v>45507</v>
      </c>
      <c r="AC119" s="72">
        <v>45516</v>
      </c>
      <c r="AD119" s="72">
        <v>45529</v>
      </c>
      <c r="AE119" s="72">
        <v>45613</v>
      </c>
      <c r="AF119" s="72">
        <v>45642</v>
      </c>
      <c r="AG119" s="72">
        <v>45643</v>
      </c>
      <c r="AH119" s="72">
        <v>45707</v>
      </c>
      <c r="AI119" s="72"/>
      <c r="AJ119" s="72"/>
      <c r="AK119" s="72"/>
      <c r="AL119" s="72"/>
      <c r="AM119" s="72"/>
      <c r="AN119" s="72"/>
      <c r="AO119" s="72"/>
      <c r="AP119" s="72"/>
      <c r="AQ119" s="72"/>
      <c r="AR119" s="72"/>
      <c r="AS119" s="72"/>
      <c r="AT119" s="72"/>
      <c r="AU119" s="72"/>
      <c r="AV119" s="72"/>
      <c r="AW119" s="72"/>
      <c r="AX119" s="72"/>
      <c r="AY119" s="72"/>
      <c r="AZ119" s="72"/>
      <c r="BA119" s="72"/>
      <c r="BB119" s="72"/>
      <c r="BC119" s="72"/>
      <c r="BD119" s="72"/>
      <c r="BE119" s="72"/>
      <c r="BF119" s="72"/>
      <c r="BG119" s="72"/>
      <c r="BH119" s="72"/>
      <c r="BI119" s="72"/>
      <c r="BJ119" s="72"/>
      <c r="BK119" s="72"/>
      <c r="BL119" s="72"/>
      <c r="BM119" s="72"/>
      <c r="BN119" s="72"/>
      <c r="BO119" s="72"/>
      <c r="BP119" s="72"/>
      <c r="BQ119" s="72"/>
      <c r="BR119" s="72"/>
      <c r="BS119" s="72"/>
      <c r="BT119" s="72"/>
      <c r="BU119" s="72"/>
      <c r="BV119" s="72"/>
      <c r="BW119" s="72"/>
    </row>
    <row r="120" spans="1:75" ht="14.25" customHeight="1" x14ac:dyDescent="0.15">
      <c r="A120" s="74" t="s">
        <v>402</v>
      </c>
      <c r="B120" s="108" t="s">
        <v>276</v>
      </c>
      <c r="C120" s="118">
        <v>42835</v>
      </c>
      <c r="D120" s="120">
        <v>45757</v>
      </c>
      <c r="E120" s="95">
        <f ca="1">IF(DATEDIF(C120,M$2,"m")&lt;1,"",IF(C120=0,"",IF(EDATE(C120,12)&lt;IF($D120&gt;0,$D120-1,M$2),EDATE(C120,DATEDIF(C120,IF($D120&gt;0,$D120-1,M$2+1),"y")*12),EDATE(C120,DATEDIF(C120,IF($D120&gt;0,$D120-1,M$2+1),"m")))))</f>
        <v>45392</v>
      </c>
      <c r="F120" s="93">
        <f ca="1">IF(E120="",0,IF(EDATE(C120,12)&lt;=E120,15+IF((YEAR(E120)-YEAR($C120))&gt;20,10,INT((YEAR(E120)-YEAR($C120)-1)/2)),0))</f>
        <v>18</v>
      </c>
      <c r="G120" s="112">
        <f ca="1">IF(E120="",0,IF(E120&gt;=EDATE(C120,12),IF(E120&lt;EDATE(C120,24),IF(C120&lt;SET!$J$20,0,MIN(DATEDIF(C120,E120,"m"),11)),0),IF(D120&gt;C120,IF(E120&lt;=EDATE(C120,12),MIN(DATEDIF(C120,D120+1,"m"),11),0),MIN(DATEDIF(C120,E120,"m"),11))))</f>
        <v>0</v>
      </c>
      <c r="H120" s="114">
        <v>8</v>
      </c>
      <c r="I120" s="99">
        <f>COUNTIF(P120:BW120,SET!$C$15)*SET!$C$16+COUNTIF(P120:BW120,SET!$D$15)*SET!$D$16+COUNTIF(P120:BW120,SET!E$15)*SET!$E$16+COUNTIF(P120:BW120,SET!$F$15)*SET!$F$16+COUNTIF(P120:BW120,SET!$G$15)*SET!$G$16+COUNTIF(P120:BW120,SET!$H$15)*SET!$H$16+COUNTIF(P120:BW120,SET!$I$15)*SET!$I$16+COUNTIF(P120:BW120,)*SET!$K$16+COUNTIF(P120:BW120,SET!$M$15)*SET!$M$16</f>
        <v>17</v>
      </c>
      <c r="J120" s="97">
        <f ca="1">F120+G120+H120-I120</f>
        <v>9</v>
      </c>
      <c r="K120" s="100">
        <f ca="1">IF(E120="","",IF(AND(D120&gt;C120,EDATE(IF(EDATE(C120,12)&lt;D120,C120,E120),12)&gt;D120),"퇴직정산",IF((E120-C120)&gt;=365,EDATE(E120,12),EDATE(C120,24))))</f>
        <v>45757</v>
      </c>
      <c r="L120" s="101">
        <f ca="1">IF(K120="퇴직정산",J120,IF((M$2-C120)&lt;365,"미확정",IF(M120="유예","유예",J120-M120)))</f>
        <v>9</v>
      </c>
      <c r="M120" s="103">
        <f ca="1">IF(C120=0,0,IF(K120="퇴직정산",0,IF(J120&lt;=0,0,IF(EDATE(C120,3)&gt;M$2,"유예",IF(SET!$J$3="없음",0,IF(SET!$J$3="전부",IF(E120&gt;=DATE(YEAR(SET!$I$11),MONTH(SET!$J$11),DAY(SET!$L$11)),MAX(0,F120-IF(I120&lt;(G120+H120),0,(I120-(G120+H120)))),0),IF(E120&gt;=DATE(YEAR(SET!$I$11),MONTH(SET!$J$11),DAY(SET!$L$11)),MAX(0,MIN(F120,SET!$L$3)-IF(I120&lt;(G120+H120),0,(I120-(G120+H120)))),0)))))))</f>
        <v>0</v>
      </c>
      <c r="N120" s="105" t="str">
        <f>IF(D120=0,IF(M120&gt;0,IF((E120-C120)&gt;=365,EDATE(E120,6),EDATE(K120,-6)),""),"")</f>
        <v/>
      </c>
      <c r="O120" s="106" t="str">
        <f>IF(D120=0,IF(M120&gt;0,IF((E120-C120)&gt;=365,EDATE(E120,10),EDATE(K120,-2)),""),"")</f>
        <v/>
      </c>
      <c r="P120" s="23" t="s">
        <v>24</v>
      </c>
      <c r="Q120" s="23" t="s">
        <v>24</v>
      </c>
      <c r="R120" s="23" t="s">
        <v>24</v>
      </c>
      <c r="S120" s="23" t="s">
        <v>24</v>
      </c>
      <c r="T120" s="23" t="s">
        <v>24</v>
      </c>
      <c r="U120" s="23" t="s">
        <v>24</v>
      </c>
      <c r="V120" s="23" t="s">
        <v>24</v>
      </c>
      <c r="W120" s="23" t="s">
        <v>24</v>
      </c>
      <c r="X120" s="23" t="s">
        <v>24</v>
      </c>
      <c r="Y120" s="23" t="s">
        <v>24</v>
      </c>
      <c r="Z120" s="23" t="s">
        <v>24</v>
      </c>
      <c r="AA120" s="23" t="s">
        <v>24</v>
      </c>
      <c r="AB120" s="23" t="s">
        <v>24</v>
      </c>
      <c r="AC120" s="23" t="s">
        <v>51</v>
      </c>
      <c r="AD120" s="23" t="s">
        <v>24</v>
      </c>
      <c r="AE120" s="23" t="s">
        <v>24</v>
      </c>
      <c r="AF120" s="23" t="s">
        <v>24</v>
      </c>
      <c r="AG120" s="23" t="s">
        <v>24</v>
      </c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</row>
    <row r="121" spans="1:75" ht="14.25" customHeight="1" thickBot="1" x14ac:dyDescent="0.2">
      <c r="A121" s="74"/>
      <c r="B121" s="109"/>
      <c r="C121" s="119"/>
      <c r="D121" s="121"/>
      <c r="E121" s="96"/>
      <c r="F121" s="94"/>
      <c r="G121" s="113"/>
      <c r="H121" s="115"/>
      <c r="I121" s="99"/>
      <c r="J121" s="98"/>
      <c r="K121" s="100"/>
      <c r="L121" s="102"/>
      <c r="M121" s="104"/>
      <c r="N121" s="105"/>
      <c r="O121" s="107"/>
      <c r="P121" s="72">
        <v>45406</v>
      </c>
      <c r="Q121" s="72">
        <v>45407</v>
      </c>
      <c r="R121" s="72">
        <v>45408</v>
      </c>
      <c r="S121" s="72">
        <v>45469</v>
      </c>
      <c r="T121" s="72">
        <v>45492</v>
      </c>
      <c r="U121" s="72">
        <v>45493</v>
      </c>
      <c r="V121" s="72">
        <v>45502</v>
      </c>
      <c r="W121" s="72">
        <v>45503</v>
      </c>
      <c r="X121" s="72">
        <v>45504</v>
      </c>
      <c r="Y121" s="72">
        <v>45535</v>
      </c>
      <c r="Z121" s="72">
        <v>45604</v>
      </c>
      <c r="AA121" s="72">
        <v>45621</v>
      </c>
      <c r="AB121" s="72">
        <v>45630</v>
      </c>
      <c r="AC121" s="72" t="s">
        <v>243</v>
      </c>
      <c r="AD121" s="72">
        <v>45689</v>
      </c>
      <c r="AE121" s="72">
        <v>45690</v>
      </c>
      <c r="AF121" s="72">
        <v>45734</v>
      </c>
      <c r="AG121" s="72">
        <v>45735</v>
      </c>
      <c r="AH121" s="72"/>
      <c r="AI121" s="72"/>
      <c r="AJ121" s="72"/>
      <c r="AK121" s="72"/>
      <c r="AL121" s="72"/>
      <c r="AM121" s="72"/>
      <c r="AN121" s="72"/>
      <c r="AO121" s="72"/>
      <c r="AP121" s="72"/>
      <c r="AQ121" s="72"/>
      <c r="AR121" s="72"/>
      <c r="AS121" s="72"/>
      <c r="AT121" s="72"/>
      <c r="AU121" s="72"/>
      <c r="AV121" s="72"/>
      <c r="AW121" s="72"/>
      <c r="AX121" s="72"/>
      <c r="AY121" s="72"/>
      <c r="AZ121" s="72"/>
      <c r="BA121" s="72"/>
      <c r="BB121" s="72"/>
      <c r="BC121" s="72"/>
      <c r="BD121" s="72"/>
      <c r="BE121" s="72"/>
      <c r="BF121" s="72"/>
      <c r="BG121" s="72"/>
      <c r="BH121" s="72"/>
      <c r="BI121" s="72"/>
      <c r="BJ121" s="72"/>
      <c r="BK121" s="72"/>
      <c r="BL121" s="72"/>
      <c r="BM121" s="72"/>
      <c r="BN121" s="72"/>
      <c r="BO121" s="72"/>
      <c r="BP121" s="72"/>
      <c r="BQ121" s="72"/>
      <c r="BR121" s="72"/>
      <c r="BS121" s="72"/>
      <c r="BT121" s="72"/>
      <c r="BU121" s="72"/>
      <c r="BV121" s="72"/>
      <c r="BW121" s="72"/>
    </row>
    <row r="122" spans="1:75" ht="14.25" customHeight="1" x14ac:dyDescent="0.15">
      <c r="A122" s="74" t="s">
        <v>403</v>
      </c>
      <c r="B122" s="108" t="s">
        <v>33</v>
      </c>
      <c r="C122" s="118">
        <v>42835</v>
      </c>
      <c r="D122" s="120">
        <v>45757</v>
      </c>
      <c r="E122" s="95">
        <f ca="1">IF(DATEDIF(C122,M$2,"m")&lt;1,"",IF(C122=0,"",IF(EDATE(C122,12)&lt;IF($D122&gt;0,$D122-1,M$2),EDATE(C122,DATEDIF(C122,IF($D122&gt;0,$D122-1,M$2+1),"y")*12),EDATE(C122,DATEDIF(C122,IF($D122&gt;0,$D122-1,M$2+1),"m")))))</f>
        <v>45392</v>
      </c>
      <c r="F122" s="93">
        <f ca="1">IF(E122="",0,IF(EDATE(C122,12)&lt;=E122,15+IF((YEAR(E122)-YEAR($C122))&gt;20,10,INT((YEAR(E122)-YEAR($C122)-1)/2)),0))</f>
        <v>18</v>
      </c>
      <c r="G122" s="112">
        <f ca="1">IF(E122="",0,IF(E122&gt;=EDATE(C122,12),IF(E122&lt;EDATE(C122,24),IF(C122&lt;SET!$J$20,0,MIN(DATEDIF(C122,E122,"m"),11)),0),IF(D122&gt;C122,IF(E122&lt;=EDATE(C122,12),MIN(DATEDIF(C122,D122+1,"m"),11),0),MIN(DATEDIF(C122,E122,"m"),11))))</f>
        <v>0</v>
      </c>
      <c r="H122" s="114">
        <v>-1</v>
      </c>
      <c r="I122" s="99">
        <f>COUNTIF(P122:BW122,SET!$C$15)*SET!$C$16+COUNTIF(P122:BW122,SET!$D$15)*SET!$D$16+COUNTIF(P122:BW122,SET!E$15)*SET!$E$16+COUNTIF(P122:BW122,SET!$F$15)*SET!$F$16+COUNTIF(P122:BW122,SET!$G$15)*SET!$G$16+COUNTIF(P122:BW122,SET!$H$15)*SET!$H$16+COUNTIF(P122:BW122,SET!$I$15)*SET!$I$16+COUNTIF(P122:BW122,)*SET!$K$16+COUNTIF(P122:BW122,SET!$M$15)*SET!$M$16</f>
        <v>7</v>
      </c>
      <c r="J122" s="97">
        <f ca="1">F122+G122+H122-I122</f>
        <v>10</v>
      </c>
      <c r="K122" s="100">
        <f ca="1">IF(E122="","",IF(AND(D122&gt;C122,EDATE(IF(EDATE(C122,12)&lt;D122,C122,E122),12)&gt;D122),"퇴직정산",IF((E122-C122)&gt;=365,EDATE(E122,12),EDATE(C122,24))))</f>
        <v>45757</v>
      </c>
      <c r="L122" s="101">
        <f ca="1">IF(K122="퇴직정산",J122,IF((M$2-C122)&lt;365,"미확정",IF(M122="유예","유예",J122-M122)))</f>
        <v>10</v>
      </c>
      <c r="M122" s="103">
        <f ca="1">IF(C122=0,0,IF(K122="퇴직정산",0,IF(J122&lt;=0,0,IF(EDATE(C122,3)&gt;M$2,"유예",IF(SET!$J$3="없음",0,IF(SET!$J$3="전부",IF(E122&gt;=DATE(YEAR(SET!$I$11),MONTH(SET!$J$11),DAY(SET!$L$11)),MAX(0,F122-IF(I122&lt;(G122+H122),0,(I122-(G122+H122)))),0),IF(E122&gt;=DATE(YEAR(SET!$I$11),MONTH(SET!$J$11),DAY(SET!$L$11)),MAX(0,MIN(F122,SET!$L$3)-IF(I122&lt;(G122+H122),0,(I122-(G122+H122)))),0)))))))</f>
        <v>0</v>
      </c>
      <c r="N122" s="105" t="str">
        <f>IF(D122=0,IF(M122&gt;0,IF((E122-C122)&gt;=365,EDATE(E122,6),EDATE(K122,-6)),""),"")</f>
        <v/>
      </c>
      <c r="O122" s="106" t="str">
        <f>IF(D122=0,IF(M122&gt;0,IF((E122-C122)&gt;=365,EDATE(E122,10),EDATE(K122,-2)),""),"")</f>
        <v/>
      </c>
      <c r="P122" s="23" t="s">
        <v>24</v>
      </c>
      <c r="Q122" s="23" t="s">
        <v>24</v>
      </c>
      <c r="R122" s="23" t="s">
        <v>24</v>
      </c>
      <c r="S122" s="23" t="s">
        <v>24</v>
      </c>
      <c r="T122" s="23" t="s">
        <v>24</v>
      </c>
      <c r="U122" s="23" t="s">
        <v>24</v>
      </c>
      <c r="V122" s="23" t="s">
        <v>24</v>
      </c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</row>
    <row r="123" spans="1:75" ht="14.25" customHeight="1" thickBot="1" x14ac:dyDescent="0.2">
      <c r="A123" s="74"/>
      <c r="B123" s="109"/>
      <c r="C123" s="119"/>
      <c r="D123" s="121"/>
      <c r="E123" s="96"/>
      <c r="F123" s="94"/>
      <c r="G123" s="113"/>
      <c r="H123" s="115"/>
      <c r="I123" s="99"/>
      <c r="J123" s="98"/>
      <c r="K123" s="100"/>
      <c r="L123" s="102"/>
      <c r="M123" s="104"/>
      <c r="N123" s="105"/>
      <c r="O123" s="107"/>
      <c r="P123" s="72">
        <v>45470</v>
      </c>
      <c r="Q123" s="72">
        <v>45471</v>
      </c>
      <c r="R123" s="72">
        <v>45532</v>
      </c>
      <c r="S123" s="72">
        <v>45582</v>
      </c>
      <c r="T123" s="72">
        <v>45636</v>
      </c>
      <c r="U123" s="72">
        <v>45691</v>
      </c>
      <c r="V123" s="72">
        <v>45698</v>
      </c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  <c r="AP123" s="72"/>
      <c r="AQ123" s="72"/>
      <c r="AR123" s="72"/>
      <c r="AS123" s="72"/>
      <c r="AT123" s="72"/>
      <c r="AU123" s="72"/>
      <c r="AV123" s="72"/>
      <c r="AW123" s="72"/>
      <c r="AX123" s="72"/>
      <c r="AY123" s="72"/>
      <c r="AZ123" s="72"/>
      <c r="BA123" s="72"/>
      <c r="BB123" s="72"/>
      <c r="BC123" s="72"/>
      <c r="BD123" s="72"/>
      <c r="BE123" s="72"/>
      <c r="BF123" s="72"/>
      <c r="BG123" s="72"/>
      <c r="BH123" s="72"/>
      <c r="BI123" s="72"/>
      <c r="BJ123" s="72"/>
      <c r="BK123" s="72"/>
      <c r="BL123" s="72"/>
      <c r="BM123" s="72"/>
      <c r="BN123" s="72"/>
      <c r="BO123" s="72"/>
      <c r="BP123" s="72"/>
      <c r="BQ123" s="72"/>
      <c r="BR123" s="72"/>
      <c r="BS123" s="72"/>
      <c r="BT123" s="72"/>
      <c r="BU123" s="72"/>
      <c r="BV123" s="72"/>
      <c r="BW123" s="72"/>
    </row>
    <row r="124" spans="1:75" ht="14.25" customHeight="1" x14ac:dyDescent="0.15">
      <c r="A124" s="78" t="s">
        <v>36</v>
      </c>
      <c r="B124" s="108" t="s">
        <v>405</v>
      </c>
      <c r="C124" s="118">
        <v>42835</v>
      </c>
      <c r="D124" s="120">
        <v>45757</v>
      </c>
      <c r="E124" s="95">
        <f ca="1">IF(DATEDIF(C124,M$2,"m")&lt;1,"",IF(C124=0,"",IF(EDATE(C124,12)&lt;IF($D124&gt;0,$D124-1,M$2),EDATE(C124,DATEDIF(C124,IF($D124&gt;0,$D124-1,M$2+1),"y")*12),EDATE(C124,DATEDIF(C124,IF($D124&gt;0,$D124-1,M$2+1),"m")))))</f>
        <v>45392</v>
      </c>
      <c r="F124" s="93">
        <f ca="1">IF(E124="",0,IF(EDATE(C124,12)&lt;=E124,15+IF((YEAR(E124)-YEAR($C124))&gt;20,10,INT((YEAR(E124)-YEAR($C124)-1)/2)),0))</f>
        <v>18</v>
      </c>
      <c r="G124" s="112">
        <f ca="1">IF(E124="",0,IF(E124&gt;=EDATE(C124,12),IF(E124&lt;EDATE(C124,24),IF(C124&lt;SET!$J$20,0,MIN(DATEDIF(C124,E124,"m"),11)),0),IF(D124&gt;C124,IF(E124&lt;=EDATE(C124,12),MIN(DATEDIF(C124,D124+1,"m"),11),0),MIN(DATEDIF(C124,E124,"m"),11))))</f>
        <v>0</v>
      </c>
      <c r="H124" s="114">
        <v>0.5</v>
      </c>
      <c r="I124" s="99">
        <f>COUNTIF(P124:BW124,SET!$C$15)*SET!$C$16+COUNTIF(P124:BW124,SET!$D$15)*SET!$D$16+COUNTIF(P124:BW124,SET!E$15)*SET!$E$16+COUNTIF(P124:BW124,SET!$F$15)*SET!$F$16+COUNTIF(P124:BW124,SET!$G$15)*SET!$G$16+COUNTIF(P124:BW124,SET!$H$15)*SET!$H$16+COUNTIF(P124:BW124,SET!$I$15)*SET!$I$16+COUNTIF(P124:BW124,)*SET!$K$16+COUNTIF(P124:BW124,SET!$M$15)*SET!$M$16</f>
        <v>18</v>
      </c>
      <c r="J124" s="97">
        <f ca="1">F124+G124+H124-I124</f>
        <v>0.5</v>
      </c>
      <c r="K124" s="100">
        <f ca="1">IF(E124="","",IF(AND(D124&gt;C124,EDATE(IF(EDATE(C124,12)&lt;D124,C124,E124),12)&gt;D124),"퇴직정산",IF((E124-C124)&gt;=365,EDATE(E124,12),EDATE(C124,24))))</f>
        <v>45757</v>
      </c>
      <c r="L124" s="101">
        <f ca="1">IF(K124="퇴직정산",J124,IF((M$2-C124)&lt;365,"미확정",IF(M124="유예","유예",J124-M124)))</f>
        <v>0.5</v>
      </c>
      <c r="M124" s="103">
        <f ca="1">IF(C124=0,0,IF(K124="퇴직정산",0,IF(J124&lt;=0,0,IF(EDATE(C124,3)&gt;M$2,"유예",IF(SET!$J$3="없음",0,IF(SET!$J$3="전부",IF(E124&gt;=DATE(YEAR(SET!$I$11),MONTH(SET!$J$11),DAY(SET!$L$11)),MAX(0,F124-IF(I124&lt;(G124+H124),0,(I124-(G124+H124)))),0),IF(E124&gt;=DATE(YEAR(SET!$I$11),MONTH(SET!$J$11),DAY(SET!$L$11)),MAX(0,MIN(F124,SET!$L$3)-IF(I124&lt;(G124+H124),0,(I124-(G124+H124)))),0)))))))</f>
        <v>0</v>
      </c>
      <c r="N124" s="105" t="str">
        <f>IF(D124=0,IF(M124&gt;0,IF((E124-C124)&gt;=365,EDATE(E124,6),EDATE(K124,-6)),""),"")</f>
        <v/>
      </c>
      <c r="O124" s="106" t="str">
        <f>IF(D124=0,IF(M124&gt;0,IF((E124-C124)&gt;=365,EDATE(E124,10),EDATE(K124,-2)),""),"")</f>
        <v/>
      </c>
      <c r="P124" s="23" t="s">
        <v>25</v>
      </c>
      <c r="Q124" s="23" t="s">
        <v>25</v>
      </c>
      <c r="R124" s="23" t="s">
        <v>25</v>
      </c>
      <c r="S124" s="23" t="s">
        <v>24</v>
      </c>
      <c r="T124" s="23" t="s">
        <v>25</v>
      </c>
      <c r="U124" s="23" t="s">
        <v>24</v>
      </c>
      <c r="V124" s="23" t="s">
        <v>25</v>
      </c>
      <c r="W124" s="23" t="s">
        <v>25</v>
      </c>
      <c r="X124" s="23" t="s">
        <v>24</v>
      </c>
      <c r="Y124" s="23" t="s">
        <v>24</v>
      </c>
      <c r="Z124" s="23" t="s">
        <v>25</v>
      </c>
      <c r="AA124" s="23" t="s">
        <v>24</v>
      </c>
      <c r="AB124" s="23" t="s">
        <v>25</v>
      </c>
      <c r="AC124" s="23" t="s">
        <v>24</v>
      </c>
      <c r="AD124" s="23" t="s">
        <v>24</v>
      </c>
      <c r="AE124" s="23" t="s">
        <v>25</v>
      </c>
      <c r="AF124" s="23" t="s">
        <v>25</v>
      </c>
      <c r="AG124" s="23" t="s">
        <v>25</v>
      </c>
      <c r="AH124" s="23" t="s">
        <v>25</v>
      </c>
      <c r="AI124" s="23" t="s">
        <v>24</v>
      </c>
      <c r="AJ124" s="23" t="s">
        <v>25</v>
      </c>
      <c r="AK124" s="23" t="s">
        <v>25</v>
      </c>
      <c r="AL124" s="23" t="s">
        <v>24</v>
      </c>
      <c r="AM124" s="23" t="s">
        <v>24</v>
      </c>
      <c r="AN124" s="23" t="s">
        <v>24</v>
      </c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</row>
    <row r="125" spans="1:75" ht="14.25" customHeight="1" thickBot="1" x14ac:dyDescent="0.2">
      <c r="A125" s="74"/>
      <c r="B125" s="109"/>
      <c r="C125" s="119"/>
      <c r="D125" s="121"/>
      <c r="E125" s="96"/>
      <c r="F125" s="94"/>
      <c r="G125" s="113"/>
      <c r="H125" s="115"/>
      <c r="I125" s="99"/>
      <c r="J125" s="98"/>
      <c r="K125" s="100"/>
      <c r="L125" s="102"/>
      <c r="M125" s="104"/>
      <c r="N125" s="105"/>
      <c r="O125" s="107"/>
      <c r="P125" s="72">
        <v>45369</v>
      </c>
      <c r="Q125" s="72">
        <v>45398</v>
      </c>
      <c r="R125" s="72">
        <v>45404</v>
      </c>
      <c r="S125" s="72">
        <v>45460</v>
      </c>
      <c r="T125" s="72">
        <v>45467</v>
      </c>
      <c r="U125" s="72">
        <v>45469</v>
      </c>
      <c r="V125" s="72">
        <v>45497</v>
      </c>
      <c r="W125" s="72">
        <v>45509</v>
      </c>
      <c r="X125" s="72">
        <v>45513</v>
      </c>
      <c r="Y125" s="72">
        <v>45526</v>
      </c>
      <c r="Z125" s="72">
        <v>45544</v>
      </c>
      <c r="AA125" s="72">
        <v>45572</v>
      </c>
      <c r="AB125" s="72">
        <v>45588</v>
      </c>
      <c r="AC125" s="72">
        <v>45596</v>
      </c>
      <c r="AD125" s="72">
        <v>45604</v>
      </c>
      <c r="AE125" s="72">
        <v>45607</v>
      </c>
      <c r="AF125" s="72">
        <v>45621</v>
      </c>
      <c r="AG125" s="72">
        <v>45635</v>
      </c>
      <c r="AH125" s="72">
        <v>45677</v>
      </c>
      <c r="AI125" s="72">
        <v>45688</v>
      </c>
      <c r="AJ125" s="72">
        <v>45695</v>
      </c>
      <c r="AK125" s="72">
        <v>45709</v>
      </c>
      <c r="AL125" s="72">
        <v>45712</v>
      </c>
      <c r="AM125" s="72">
        <v>45743</v>
      </c>
      <c r="AN125" s="72">
        <v>45744</v>
      </c>
      <c r="AO125" s="72"/>
      <c r="AP125" s="72"/>
      <c r="AQ125" s="72"/>
      <c r="AR125" s="72"/>
      <c r="AS125" s="72"/>
      <c r="AT125" s="72"/>
      <c r="AU125" s="72"/>
      <c r="AV125" s="72"/>
      <c r="AW125" s="72"/>
      <c r="AX125" s="72"/>
      <c r="AY125" s="72"/>
      <c r="AZ125" s="72"/>
      <c r="BA125" s="72"/>
      <c r="BB125" s="72"/>
      <c r="BC125" s="72"/>
      <c r="BD125" s="72"/>
      <c r="BE125" s="72"/>
      <c r="BF125" s="72"/>
      <c r="BG125" s="72"/>
      <c r="BH125" s="72"/>
      <c r="BI125" s="72"/>
      <c r="BJ125" s="72"/>
      <c r="BK125" s="72"/>
      <c r="BL125" s="72"/>
      <c r="BM125" s="72"/>
      <c r="BN125" s="72"/>
      <c r="BO125" s="72"/>
      <c r="BP125" s="72"/>
      <c r="BQ125" s="72"/>
      <c r="BR125" s="72"/>
      <c r="BS125" s="72"/>
      <c r="BT125" s="72"/>
      <c r="BU125" s="72"/>
      <c r="BV125" s="72"/>
      <c r="BW125" s="72"/>
    </row>
    <row r="126" spans="1:75" ht="14.25" customHeight="1" x14ac:dyDescent="0.15">
      <c r="A126" s="77" t="s">
        <v>268</v>
      </c>
      <c r="B126" s="108" t="s">
        <v>60</v>
      </c>
      <c r="C126" s="108">
        <v>42835</v>
      </c>
      <c r="D126" s="120">
        <v>45757</v>
      </c>
      <c r="E126" s="95">
        <f ca="1">IF(DATEDIF(C126,M$2,"m")&lt;1,"",IF(C126=0,"",IF(EDATE(C126,12)&lt;IF($D126&gt;0,$D126-1,M$2),EDATE(C126,DATEDIF(C126,IF($D126&gt;0,$D126-1,M$2+1),"y")*12),EDATE(C126,DATEDIF(C126,IF($D126&gt;0,$D126-1,M$2+1),"m")))))</f>
        <v>45392</v>
      </c>
      <c r="F126" s="93">
        <f ca="1">IF(E126="",0,IF(EDATE(C126,12)&lt;=E126,15+IF((YEAR(E126)-YEAR($C126))&gt;20,10,INT((YEAR(E126)-YEAR($C126)-1)/2)),0))</f>
        <v>18</v>
      </c>
      <c r="G126" s="112">
        <f ca="1">IF(E126="",0,IF(E126&gt;=EDATE(C126,12),IF(E126&lt;EDATE(C126,24),IF(C126&lt;SET!$J$20,0,MIN(DATEDIF(C126,E126,"m"),11)),0),IF(D126&gt;C126,IF(E126&lt;=EDATE(C126,12),MIN(DATEDIF(C126,D126+1,"m"),11),0),MIN(DATEDIF(C126,E126,"m"),11))))</f>
        <v>0</v>
      </c>
      <c r="H126" s="114">
        <v>5</v>
      </c>
      <c r="I126" s="99">
        <f>COUNTIF(P126:BW126,SET!$C$15)*SET!$C$16+COUNTIF(P126:BW126,SET!$D$15)*SET!$D$16+COUNTIF(P126:BW126,SET!E$15)*SET!$E$16+COUNTIF(P126:BW126,SET!$F$15)*SET!$F$16+COUNTIF(P126:BW126,SET!$G$15)*SET!$G$16+COUNTIF(P126:BW126,SET!$H$15)*SET!$H$16+COUNTIF(P126:BW126,SET!$I$15)*SET!$I$16+COUNTIF(P126:BW126,)*SET!$K$16+COUNTIF(P126:BW126,SET!$M$15)*SET!$M$16</f>
        <v>20</v>
      </c>
      <c r="J126" s="97">
        <f ca="1">F126+G126+H126-I126</f>
        <v>3</v>
      </c>
      <c r="K126" s="100">
        <f ca="1">IF(E126="","",IF(AND(D126&gt;C126,EDATE(IF(EDATE(C126,12)&lt;D126,C126,E126),12)&gt;D126),"퇴직정산",IF((E126-C126)&gt;=365,EDATE(E126,12),EDATE(C126,24))))</f>
        <v>45757</v>
      </c>
      <c r="L126" s="101">
        <f ca="1">IF(K126="퇴직정산",J126,IF((M$2-C126)&lt;365,"미확정",IF(M126="유예","유예",J126-M126)))</f>
        <v>3</v>
      </c>
      <c r="M126" s="103">
        <f ca="1">IF(C126=0,0,IF(K126="퇴직정산",0,IF(J126&lt;=0,0,IF(EDATE(C126,3)&gt;M$2,"유예",IF(SET!$J$3="없음",0,IF(SET!$J$3="전부",IF(E126&gt;=DATE(YEAR(SET!$I$11),MONTH(SET!$J$11),DAY(SET!$L$11)),MAX(0,F126-IF(I126&lt;(G126+H126),0,(I126-(G126+H126)))),0),IF(E126&gt;=DATE(YEAR(SET!$I$11),MONTH(SET!$J$11),DAY(SET!$L$11)),MAX(0,MIN(F126,SET!$L$3)-IF(I126&lt;(G126+H126),0,(I126-(G126+H126)))),0)))))))</f>
        <v>0</v>
      </c>
      <c r="N126" s="105" t="str">
        <f>IF(D126=0,IF(M126&gt;0,IF((E126-C126)&gt;=365,EDATE(E126,6),EDATE(K126,-6)),""),"")</f>
        <v/>
      </c>
      <c r="O126" s="106" t="str">
        <f>IF(D126=0,IF(M126&gt;0,IF((E126-C126)&gt;=365,EDATE(E126,10),EDATE(K126,-2)),""),"")</f>
        <v/>
      </c>
      <c r="P126" s="23" t="s">
        <v>24</v>
      </c>
      <c r="Q126" s="23" t="s">
        <v>24</v>
      </c>
      <c r="R126" s="23" t="s">
        <v>24</v>
      </c>
      <c r="S126" s="23" t="s">
        <v>24</v>
      </c>
      <c r="T126" s="23" t="s">
        <v>24</v>
      </c>
      <c r="U126" s="23" t="s">
        <v>24</v>
      </c>
      <c r="V126" s="23" t="s">
        <v>25</v>
      </c>
      <c r="W126" s="23" t="s">
        <v>24</v>
      </c>
      <c r="X126" s="23" t="s">
        <v>24</v>
      </c>
      <c r="Y126" s="23" t="s">
        <v>24</v>
      </c>
      <c r="Z126" s="23" t="s">
        <v>24</v>
      </c>
      <c r="AA126" s="23" t="s">
        <v>24</v>
      </c>
      <c r="AB126" s="23" t="s">
        <v>24</v>
      </c>
      <c r="AC126" s="23" t="s">
        <v>24</v>
      </c>
      <c r="AD126" s="23" t="s">
        <v>24</v>
      </c>
      <c r="AE126" s="23" t="s">
        <v>24</v>
      </c>
      <c r="AF126" s="23" t="s">
        <v>24</v>
      </c>
      <c r="AG126" s="23" t="s">
        <v>24</v>
      </c>
      <c r="AH126" s="23" t="s">
        <v>25</v>
      </c>
      <c r="AI126" s="23" t="s">
        <v>24</v>
      </c>
      <c r="AJ126" s="23" t="s">
        <v>24</v>
      </c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</row>
    <row r="127" spans="1:75" ht="14.25" customHeight="1" thickBot="1" x14ac:dyDescent="0.2">
      <c r="A127" s="74"/>
      <c r="B127" s="109"/>
      <c r="C127" s="109"/>
      <c r="D127" s="121"/>
      <c r="E127" s="96"/>
      <c r="F127" s="94"/>
      <c r="G127" s="113"/>
      <c r="H127" s="115"/>
      <c r="I127" s="99"/>
      <c r="J127" s="98"/>
      <c r="K127" s="100"/>
      <c r="L127" s="102"/>
      <c r="M127" s="104"/>
      <c r="N127" s="105"/>
      <c r="O127" s="107"/>
      <c r="P127" s="72">
        <v>45355</v>
      </c>
      <c r="Q127" s="72">
        <v>45376</v>
      </c>
      <c r="R127" s="72">
        <v>45383</v>
      </c>
      <c r="S127" s="72">
        <v>45390</v>
      </c>
      <c r="T127" s="72">
        <v>45391</v>
      </c>
      <c r="U127" s="72">
        <v>45448</v>
      </c>
      <c r="V127" s="72">
        <v>45461</v>
      </c>
      <c r="W127" s="72">
        <v>45498</v>
      </c>
      <c r="X127" s="72">
        <v>45517</v>
      </c>
      <c r="Y127" s="72">
        <v>45518</v>
      </c>
      <c r="Z127" s="72">
        <v>45579</v>
      </c>
      <c r="AA127" s="72">
        <v>45649</v>
      </c>
      <c r="AB127" s="72">
        <v>45656</v>
      </c>
      <c r="AC127" s="72">
        <v>45657</v>
      </c>
      <c r="AD127" s="72">
        <v>45663</v>
      </c>
      <c r="AE127" s="72">
        <v>45664</v>
      </c>
      <c r="AF127" s="72">
        <v>45698</v>
      </c>
      <c r="AG127" s="72">
        <v>45705</v>
      </c>
      <c r="AH127" s="72">
        <v>45708</v>
      </c>
      <c r="AI127" s="72">
        <v>45714</v>
      </c>
      <c r="AJ127" s="72">
        <v>45740</v>
      </c>
      <c r="AK127" s="72"/>
      <c r="AL127" s="72"/>
      <c r="AM127" s="72"/>
      <c r="AN127" s="72"/>
      <c r="AO127" s="72"/>
      <c r="AP127" s="72"/>
      <c r="AQ127" s="72"/>
      <c r="AR127" s="72"/>
      <c r="AS127" s="72"/>
      <c r="AT127" s="72"/>
      <c r="AU127" s="72"/>
      <c r="AV127" s="72"/>
      <c r="AW127" s="72"/>
      <c r="AX127" s="72"/>
      <c r="AY127" s="72"/>
      <c r="AZ127" s="72"/>
      <c r="BA127" s="72"/>
      <c r="BB127" s="72"/>
      <c r="BC127" s="72"/>
      <c r="BD127" s="72"/>
      <c r="BE127" s="72"/>
      <c r="BF127" s="72"/>
      <c r="BG127" s="72"/>
      <c r="BH127" s="72"/>
      <c r="BI127" s="72"/>
      <c r="BJ127" s="72"/>
      <c r="BK127" s="72"/>
      <c r="BL127" s="72"/>
      <c r="BM127" s="72"/>
      <c r="BN127" s="72"/>
      <c r="BO127" s="72"/>
      <c r="BP127" s="72"/>
      <c r="BQ127" s="72"/>
      <c r="BR127" s="72"/>
      <c r="BS127" s="72"/>
      <c r="BT127" s="72"/>
      <c r="BU127" s="72"/>
      <c r="BV127" s="72"/>
      <c r="BW127" s="72"/>
    </row>
    <row r="128" spans="1:75" ht="14.25" customHeight="1" x14ac:dyDescent="0.15">
      <c r="A128" s="77" t="s">
        <v>77</v>
      </c>
      <c r="B128" s="108" t="s">
        <v>35</v>
      </c>
      <c r="C128" s="108">
        <v>42835</v>
      </c>
      <c r="D128" s="120">
        <v>45757</v>
      </c>
      <c r="E128" s="95">
        <f ca="1">IF(DATEDIF(C128,M$2,"m")&lt;1,"",IF(C128=0,"",IF(EDATE(C128,12)&lt;IF($D128&gt;0,$D128-1,M$2),EDATE(C128,DATEDIF(C128,IF($D128&gt;0,$D128-1,M$2+1),"y")*12),EDATE(C128,DATEDIF(C128,IF($D128&gt;0,$D128-1,M$2+1),"m")))))</f>
        <v>45392</v>
      </c>
      <c r="F128" s="93">
        <f ca="1">IF(E128="",0,IF(EDATE(C128,12)&lt;=E128,15+IF((YEAR(E128)-YEAR($C128))&gt;20,10,INT((YEAR(E128)-YEAR($C128)-1)/2)),0))</f>
        <v>18</v>
      </c>
      <c r="G128" s="112">
        <f ca="1">IF(E128="",0,IF(E128&gt;=EDATE(C128,12),IF(E128&lt;EDATE(C128,24),IF(C128&lt;SET!$J$20,0,MIN(DATEDIF(C128,E128,"m"),11)),0),IF(D128&gt;C128,IF(E128&lt;=EDATE(C128,12),MIN(DATEDIF(C128,D128+1,"m"),11),0),MIN(DATEDIF(C128,E128,"m"),11))))</f>
        <v>0</v>
      </c>
      <c r="H128" s="114">
        <v>1</v>
      </c>
      <c r="I128" s="99">
        <f>COUNTIF(P128:BW128,SET!$C$15)*SET!$C$16+COUNTIF(P128:BW128,SET!$D$15)*SET!$D$16+COUNTIF(P128:BW128,SET!E$15)*SET!$E$16+COUNTIF(P128:BW128,SET!$F$15)*SET!$F$16+COUNTIF(P128:BW128,SET!$G$15)*SET!$G$16+COUNTIF(P128:BW128,SET!$H$15)*SET!$H$16+COUNTIF(P128:BW128,SET!$I$15)*SET!$I$16+COUNTIF(P128:BW128,)*SET!$K$16+COUNTIF(P128:BW128,SET!$M$15)*SET!$M$16</f>
        <v>16.5</v>
      </c>
      <c r="J128" s="97">
        <f ca="1">F128+G128+H128-I128</f>
        <v>2.5</v>
      </c>
      <c r="K128" s="100">
        <f ca="1">IF(E128="","",IF(AND(D128&gt;C128,EDATE(IF(EDATE(C128,12)&lt;D128,C128,E128),12)&gt;D128),"퇴직정산",IF((E128-C128)&gt;=365,EDATE(E128,12),EDATE(C128,24))))</f>
        <v>45757</v>
      </c>
      <c r="L128" s="101">
        <f ca="1">IF(K128="퇴직정산",J128,IF((M$2-C128)&lt;365,"미확정",IF(M128="유예","유예",J128-M128)))</f>
        <v>2.5</v>
      </c>
      <c r="M128" s="103">
        <f ca="1">IF(C128=0,0,IF(K128="퇴직정산",0,IF(J128&lt;=0,0,IF(EDATE(C128,3)&gt;M$2,"유예",IF(SET!$J$3="없음",0,IF(SET!$J$3="전부",IF(E128&gt;=DATE(YEAR(SET!$I$11),MONTH(SET!$J$11),DAY(SET!$L$11)),MAX(0,F128-IF(I128&lt;(G128+H128),0,(I128-(G128+H128)))),0),IF(E128&gt;=DATE(YEAR(SET!$I$11),MONTH(SET!$J$11),DAY(SET!$L$11)),MAX(0,MIN(F128,SET!$L$3)-IF(I128&lt;(G128+H128),0,(I128-(G128+H128)))),0)))))))</f>
        <v>0</v>
      </c>
      <c r="N128" s="105" t="str">
        <f>IF(D128=0,IF(M128&gt;0,IF((E128-C128)&gt;=365,EDATE(E128,6),EDATE(K128,-6)),""),"")</f>
        <v/>
      </c>
      <c r="O128" s="106" t="str">
        <f>IF(D128=0,IF(M128&gt;0,IF((E128-C128)&gt;=365,EDATE(E128,10),EDATE(K128,-2)),""),"")</f>
        <v/>
      </c>
      <c r="P128" s="23" t="s">
        <v>24</v>
      </c>
      <c r="Q128" s="23" t="s">
        <v>25</v>
      </c>
      <c r="R128" s="23" t="s">
        <v>25</v>
      </c>
      <c r="S128" s="23" t="s">
        <v>24</v>
      </c>
      <c r="T128" s="23" t="s">
        <v>25</v>
      </c>
      <c r="U128" s="23" t="s">
        <v>25</v>
      </c>
      <c r="V128" s="23" t="s">
        <v>25</v>
      </c>
      <c r="W128" s="23" t="s">
        <v>24</v>
      </c>
      <c r="X128" s="23" t="s">
        <v>25</v>
      </c>
      <c r="Y128" s="23" t="s">
        <v>25</v>
      </c>
      <c r="Z128" s="23" t="s">
        <v>24</v>
      </c>
      <c r="AA128" s="23" t="s">
        <v>24</v>
      </c>
      <c r="AB128" s="23" t="s">
        <v>24</v>
      </c>
      <c r="AC128" s="23" t="s">
        <v>24</v>
      </c>
      <c r="AD128" s="23" t="s">
        <v>24</v>
      </c>
      <c r="AE128" s="23" t="s">
        <v>24</v>
      </c>
      <c r="AF128" s="23" t="s">
        <v>25</v>
      </c>
      <c r="AG128" s="23" t="s">
        <v>25</v>
      </c>
      <c r="AH128" s="23" t="s">
        <v>24</v>
      </c>
      <c r="AI128" s="23" t="s">
        <v>25</v>
      </c>
      <c r="AJ128" s="23" t="s">
        <v>25</v>
      </c>
      <c r="AK128" s="23" t="s">
        <v>24</v>
      </c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</row>
    <row r="129" spans="1:75" ht="14.25" customHeight="1" thickBot="1" x14ac:dyDescent="0.2">
      <c r="A129" s="74"/>
      <c r="B129" s="109"/>
      <c r="C129" s="109"/>
      <c r="D129" s="121"/>
      <c r="E129" s="96"/>
      <c r="F129" s="94"/>
      <c r="G129" s="113"/>
      <c r="H129" s="115"/>
      <c r="I129" s="99"/>
      <c r="J129" s="98"/>
      <c r="K129" s="100"/>
      <c r="L129" s="102"/>
      <c r="M129" s="104"/>
      <c r="N129" s="105"/>
      <c r="O129" s="107"/>
      <c r="P129" s="72">
        <v>45372</v>
      </c>
      <c r="Q129" s="72">
        <v>45390</v>
      </c>
      <c r="R129" s="72">
        <v>45443</v>
      </c>
      <c r="S129" s="72">
        <v>45450</v>
      </c>
      <c r="T129" s="72">
        <v>45453</v>
      </c>
      <c r="U129" s="72">
        <v>45454</v>
      </c>
      <c r="V129" s="72">
        <v>45455</v>
      </c>
      <c r="W129" s="72">
        <v>45469</v>
      </c>
      <c r="X129" s="72">
        <v>45520</v>
      </c>
      <c r="Y129" s="72">
        <v>45526</v>
      </c>
      <c r="Z129" s="72">
        <v>45536</v>
      </c>
      <c r="AA129" s="72">
        <v>45537</v>
      </c>
      <c r="AB129" s="72">
        <v>45590</v>
      </c>
      <c r="AC129" s="72">
        <v>45603</v>
      </c>
      <c r="AD129" s="72">
        <v>45604</v>
      </c>
      <c r="AE129" s="72">
        <v>45609</v>
      </c>
      <c r="AF129" s="72">
        <v>45624</v>
      </c>
      <c r="AG129" s="72">
        <v>45635</v>
      </c>
      <c r="AH129" s="72">
        <v>45653</v>
      </c>
      <c r="AI129" s="72">
        <v>45714</v>
      </c>
      <c r="AJ129" s="72">
        <v>45716</v>
      </c>
      <c r="AK129" s="72">
        <v>45747</v>
      </c>
      <c r="AL129" s="72"/>
      <c r="AM129" s="72"/>
      <c r="AN129" s="72"/>
      <c r="AO129" s="72"/>
      <c r="AP129" s="72"/>
      <c r="AQ129" s="72"/>
      <c r="AR129" s="72"/>
      <c r="AS129" s="72"/>
      <c r="AT129" s="72"/>
      <c r="AU129" s="72"/>
      <c r="AV129" s="72"/>
      <c r="AW129" s="72"/>
      <c r="AX129" s="72"/>
      <c r="AY129" s="72"/>
      <c r="AZ129" s="72"/>
      <c r="BA129" s="72"/>
      <c r="BB129" s="72"/>
      <c r="BC129" s="72"/>
      <c r="BD129" s="72"/>
      <c r="BE129" s="72"/>
      <c r="BF129" s="72"/>
      <c r="BG129" s="72"/>
      <c r="BH129" s="72"/>
      <c r="BI129" s="72"/>
      <c r="BJ129" s="72"/>
      <c r="BK129" s="72"/>
      <c r="BL129" s="72"/>
      <c r="BM129" s="72"/>
      <c r="BN129" s="72"/>
      <c r="BO129" s="72"/>
      <c r="BP129" s="72"/>
      <c r="BQ129" s="72"/>
      <c r="BR129" s="72"/>
      <c r="BS129" s="72"/>
      <c r="BT129" s="72"/>
      <c r="BU129" s="72"/>
      <c r="BV129" s="72"/>
      <c r="BW129" s="72"/>
    </row>
    <row r="130" spans="1:75" ht="14.25" customHeight="1" x14ac:dyDescent="0.15">
      <c r="A130" s="74" t="s">
        <v>406</v>
      </c>
      <c r="B130" s="118" t="s">
        <v>94</v>
      </c>
      <c r="C130" s="118">
        <v>44669</v>
      </c>
      <c r="D130" s="110">
        <v>45765</v>
      </c>
      <c r="E130" s="95">
        <f ca="1">IF(DATEDIF(C130,M$2,"m")&lt;1,"",IF(C130=0,"",IF(EDATE(C130,12)&lt;IF($D130&gt;0,$D130-1,M$2),EDATE(C130,DATEDIF(C130,IF($D130&gt;0,$D130-1,M$2+1),"y")*12),EDATE(C130,DATEDIF(C130,IF($D130&gt;0,$D130-1,M$2+1),"m")))))</f>
        <v>45400</v>
      </c>
      <c r="F130" s="93">
        <f ca="1">IF(E130="",0,IF(EDATE(C130,12)&lt;=E130,15+IF((YEAR(E130)-YEAR($C130))&gt;20,10,INT((YEAR(E130)-YEAR($C130)-1)/2)),0))</f>
        <v>15</v>
      </c>
      <c r="G130" s="112">
        <f ca="1">IF(E130="",0,IF(E130&gt;=EDATE(C130,12),IF(E130&lt;EDATE(C130,24),IF(C130&lt;SET!$J$20,0,MIN(DATEDIF(C130,E130,"m"),11)),0),IF(D130&gt;C130,IF(E130&lt;=EDATE(C130,12),MIN(DATEDIF(C130,D130+1,"m"),11),0),MIN(DATEDIF(C130,E130,"m"),11))))</f>
        <v>0</v>
      </c>
      <c r="H130" s="114">
        <v>1</v>
      </c>
      <c r="I130" s="99">
        <f>COUNTIF(P130:BW130,SET!$C$15)*SET!$C$16+COUNTIF(P130:BW130,SET!$D$15)*SET!$D$16+COUNTIF(P130:BW130,SET!E$15)*SET!$E$16+COUNTIF(P130:BW130,SET!$F$15)*SET!$F$16+COUNTIF(P130:BW130,SET!$G$15)*SET!$G$16+COUNTIF(P130:BW130,SET!$H$15)*SET!$H$16+COUNTIF(P130:BW130,SET!$I$15)*SET!$I$16+COUNTIF(P130:BW130,)*SET!$K$16+COUNTIF(P130:BW130,SET!$M$15)*SET!$M$16</f>
        <v>12</v>
      </c>
      <c r="J130" s="97">
        <f ca="1">F130+G130+H130-I130</f>
        <v>4</v>
      </c>
      <c r="K130" s="100">
        <f ca="1">IF(E130="","",IF(AND(D130&gt;C130,EDATE(IF(EDATE(C130,12)&lt;D130,C130,E130),12)&gt;D130),"퇴직정산",IF((E130-C130)&gt;=365,EDATE(E130,12),EDATE(C130,24))))</f>
        <v>45765</v>
      </c>
      <c r="L130" s="101">
        <f ca="1">IF(K130="퇴직정산",J130,IF((M$2-C130)&lt;365,"미확정",IF(M130="유예","유예",J130-M130)))</f>
        <v>4</v>
      </c>
      <c r="M130" s="103">
        <f ca="1">IF(C130=0,0,IF(K130="퇴직정산",0,IF(J130&lt;=0,0,IF(EDATE(C130,3)&gt;M$2,"유예",IF(SET!$J$3="없음",0,IF(SET!$J$3="전부",IF(E130&gt;=DATE(YEAR(SET!$I$11),MONTH(SET!$J$11),DAY(SET!$L$11)),MAX(0,F130-IF(I130&lt;(G130+H130),0,(I130-(G130+H130)))),0),IF(E130&gt;=DATE(YEAR(SET!$I$11),MONTH(SET!$J$11),DAY(SET!$L$11)),MAX(0,MIN(F130,SET!$L$3)-IF(I130&lt;(G130+H130),0,(I130-(G130+H130)))),0)))))))</f>
        <v>0</v>
      </c>
      <c r="N130" s="105" t="str">
        <f>IF(D130=0,IF(M130&gt;0,IF((E130-C130)&gt;=365,EDATE(E130,6),EDATE(K130,-6)),""),"")</f>
        <v/>
      </c>
      <c r="O130" s="106" t="str">
        <f>IF(D130=0,IF(M130&gt;0,IF((E130-C130)&gt;=365,EDATE(E130,10),EDATE(K130,-2)),""),"")</f>
        <v/>
      </c>
      <c r="P130" s="23" t="s">
        <v>24</v>
      </c>
      <c r="Q130" s="23" t="s">
        <v>24</v>
      </c>
      <c r="R130" s="23" t="s">
        <v>24</v>
      </c>
      <c r="S130" s="23" t="s">
        <v>24</v>
      </c>
      <c r="T130" s="23" t="s">
        <v>25</v>
      </c>
      <c r="U130" s="23" t="s">
        <v>25</v>
      </c>
      <c r="V130" s="23" t="s">
        <v>25</v>
      </c>
      <c r="W130" s="23" t="s">
        <v>24</v>
      </c>
      <c r="X130" s="23" t="s">
        <v>24</v>
      </c>
      <c r="Y130" s="23" t="s">
        <v>24</v>
      </c>
      <c r="Z130" s="23" t="s">
        <v>25</v>
      </c>
      <c r="AA130" s="23" t="s">
        <v>25</v>
      </c>
      <c r="AB130" s="23" t="s">
        <v>24</v>
      </c>
      <c r="AC130" s="23" t="s">
        <v>25</v>
      </c>
      <c r="AD130" s="23" t="s">
        <v>25</v>
      </c>
      <c r="AE130" s="23" t="s">
        <v>25</v>
      </c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</row>
    <row r="131" spans="1:75" ht="14.25" customHeight="1" thickBot="1" x14ac:dyDescent="0.2">
      <c r="A131" s="74"/>
      <c r="B131" s="119"/>
      <c r="C131" s="119"/>
      <c r="D131" s="111"/>
      <c r="E131" s="96"/>
      <c r="F131" s="94"/>
      <c r="G131" s="113"/>
      <c r="H131" s="115"/>
      <c r="I131" s="99"/>
      <c r="J131" s="98"/>
      <c r="K131" s="100"/>
      <c r="L131" s="102"/>
      <c r="M131" s="104"/>
      <c r="N131" s="105"/>
      <c r="O131" s="107"/>
      <c r="P131" s="72">
        <v>45393</v>
      </c>
      <c r="Q131" s="72">
        <v>45504</v>
      </c>
      <c r="R131" s="72">
        <v>45505</v>
      </c>
      <c r="S131" s="72">
        <v>45506</v>
      </c>
      <c r="T131" s="72">
        <v>45617</v>
      </c>
      <c r="U131" s="72">
        <v>45621</v>
      </c>
      <c r="V131" s="72">
        <v>45637</v>
      </c>
      <c r="W131" s="72">
        <v>45646</v>
      </c>
      <c r="X131" s="72">
        <v>45673</v>
      </c>
      <c r="Y131" s="72">
        <v>45693</v>
      </c>
      <c r="Z131" s="72">
        <v>45699</v>
      </c>
      <c r="AA131" s="72">
        <v>45708</v>
      </c>
      <c r="AB131" s="72">
        <v>45709</v>
      </c>
      <c r="AC131" s="72">
        <v>45728</v>
      </c>
      <c r="AD131" s="72">
        <v>45737</v>
      </c>
      <c r="AE131" s="72">
        <v>45741</v>
      </c>
      <c r="AF131" s="72"/>
      <c r="AG131" s="72"/>
      <c r="AH131" s="72"/>
      <c r="AI131" s="72"/>
      <c r="AJ131" s="72"/>
      <c r="AK131" s="72"/>
      <c r="AL131" s="72"/>
      <c r="AM131" s="72"/>
      <c r="AN131" s="72"/>
      <c r="AO131" s="72"/>
      <c r="AP131" s="72"/>
      <c r="AQ131" s="72"/>
      <c r="AR131" s="72"/>
      <c r="AS131" s="72"/>
      <c r="AT131" s="72"/>
      <c r="AU131" s="72"/>
      <c r="AV131" s="72"/>
      <c r="AW131" s="72"/>
      <c r="AX131" s="72"/>
      <c r="AY131" s="72"/>
      <c r="AZ131" s="72"/>
      <c r="BA131" s="72"/>
      <c r="BB131" s="72"/>
      <c r="BC131" s="72"/>
      <c r="BD131" s="72"/>
      <c r="BE131" s="72"/>
      <c r="BF131" s="72"/>
      <c r="BG131" s="72"/>
      <c r="BH131" s="72"/>
      <c r="BI131" s="72"/>
      <c r="BJ131" s="72"/>
      <c r="BK131" s="72"/>
      <c r="BL131" s="72"/>
      <c r="BM131" s="72"/>
      <c r="BN131" s="72"/>
      <c r="BO131" s="72"/>
      <c r="BP131" s="72"/>
      <c r="BQ131" s="72"/>
      <c r="BR131" s="72"/>
      <c r="BS131" s="72"/>
      <c r="BT131" s="72"/>
      <c r="BU131" s="72"/>
      <c r="BV131" s="72"/>
      <c r="BW131" s="72"/>
    </row>
    <row r="132" spans="1:75" ht="14.25" customHeight="1" x14ac:dyDescent="0.15">
      <c r="A132" s="74" t="s">
        <v>407</v>
      </c>
      <c r="B132" s="108" t="s">
        <v>356</v>
      </c>
      <c r="C132" s="108">
        <v>45040</v>
      </c>
      <c r="D132" s="110">
        <v>45771</v>
      </c>
      <c r="E132" s="95">
        <f ca="1">IF(DATEDIF(C132,M$2,"m")&lt;1,"",IF(C132=0,"",IF(EDATE(C132,12)&lt;IF($D132&gt;0,$D132-1,M$2),EDATE(C132,DATEDIF(C132,IF($D132&gt;0,$D132-1,M$2+1),"y")*12),EDATE(C132,DATEDIF(C132,IF($D132&gt;0,$D132-1,M$2+1),"m")))))</f>
        <v>45406</v>
      </c>
      <c r="F132" s="93">
        <f ca="1">IF(E132="",0,IF(EDATE(C132,12)&lt;=E132,15+IF((YEAR(E132)-YEAR($C132))&gt;20,10,INT((YEAR(E132)-YEAR($C132)-1)/2)),0))</f>
        <v>15</v>
      </c>
      <c r="G132" s="112">
        <f ca="1">IF(E132="",0,IF(E132&gt;=EDATE(C132,12),IF(E132&lt;EDATE(C132,24),IF(C132&lt;SET!$J$20,0,MIN(DATEDIF(C132,E132,"m"),11)),0),IF(D132&gt;C132,IF(E132&lt;=EDATE(C132,12),MIN(DATEDIF(C132,D132+1,"m"),11),0),MIN(DATEDIF(C132,E132,"m"),11))))</f>
        <v>11</v>
      </c>
      <c r="H132" s="114"/>
      <c r="I132" s="99">
        <f>COUNTIF(P132:BW132,SET!$C$15)*SET!$C$16+COUNTIF(P132:BW132,SET!$D$15)*SET!$D$16+COUNTIF(P132:BW132,SET!E$15)*SET!$E$16+COUNTIF(P132:BW132,SET!$F$15)*SET!$F$16+COUNTIF(P132:BW132,SET!$G$15)*SET!$G$16+COUNTIF(P132:BW132,SET!$H$15)*SET!$H$16+COUNTIF(P132:BW132,SET!$I$15)*SET!$I$16+COUNTIF(P132:BW132,)*SET!$K$16+COUNTIF(P132:BW132,SET!$M$15)*SET!$M$16</f>
        <v>23</v>
      </c>
      <c r="J132" s="97">
        <f ca="1">F132+G132+H132-I132</f>
        <v>3</v>
      </c>
      <c r="K132" s="100">
        <f ca="1">IF(E132="","",IF(AND(D132&gt;C132,EDATE(IF(EDATE(C132,12)&lt;D132,C132,E132),12)&gt;D132),"퇴직정산",IF((E132-C132)&gt;=365,EDATE(E132,12),EDATE(C132,24))))</f>
        <v>45771</v>
      </c>
      <c r="L132" s="101">
        <f ca="1">IF(K132="퇴직정산",J132,IF((M$2-C132)&lt;365,"미확정",IF(M132="유예","유예",J132-M132)))</f>
        <v>3</v>
      </c>
      <c r="M132" s="103">
        <f ca="1">IF(C132=0,0,IF(K132="퇴직정산",0,IF(J132&lt;=0,0,IF(EDATE(C132,3)&gt;M$2,"유예",IF(SET!$J$3="없음",0,IF(SET!$J$3="전부",IF(E132&gt;=DATE(YEAR(SET!$I$11),MONTH(SET!$J$11),DAY(SET!$L$11)),MAX(0,F132-IF(I132&lt;(G132+H132),0,(I132-(G132+H132)))),0),IF(E132&gt;=DATE(YEAR(SET!$I$11),MONTH(SET!$J$11),DAY(SET!$L$11)),MAX(0,MIN(F132,SET!$L$3)-IF(I132&lt;(G132+H132),0,(I132-(G132+H132)))),0)))))))</f>
        <v>0</v>
      </c>
      <c r="N132" s="105" t="str">
        <f>IF(D132=0,IF(M132&gt;0,IF((E132-C132)&gt;=365,EDATE(E132,6),EDATE(K132,-6)),""),"")</f>
        <v/>
      </c>
      <c r="O132" s="106" t="str">
        <f>IF(D132=0,IF(M132&gt;0,IF((E132-C132)&gt;=365,EDATE(E132,10),EDATE(K132,-2)),""),"")</f>
        <v/>
      </c>
      <c r="P132" s="23" t="s">
        <v>24</v>
      </c>
      <c r="Q132" s="23" t="s">
        <v>24</v>
      </c>
      <c r="R132" s="23" t="s">
        <v>24</v>
      </c>
      <c r="S132" s="23" t="s">
        <v>24</v>
      </c>
      <c r="T132" s="23" t="s">
        <v>24</v>
      </c>
      <c r="U132" s="23" t="s">
        <v>24</v>
      </c>
      <c r="V132" s="23" t="s">
        <v>24</v>
      </c>
      <c r="W132" s="23" t="s">
        <v>24</v>
      </c>
      <c r="X132" s="23" t="s">
        <v>24</v>
      </c>
      <c r="Y132" s="23" t="s">
        <v>24</v>
      </c>
      <c r="Z132" s="23" t="s">
        <v>24</v>
      </c>
      <c r="AA132" s="23" t="s">
        <v>24</v>
      </c>
      <c r="AB132" s="23" t="s">
        <v>24</v>
      </c>
      <c r="AC132" s="23" t="s">
        <v>24</v>
      </c>
      <c r="AD132" s="23" t="s">
        <v>24</v>
      </c>
      <c r="AE132" s="23" t="s">
        <v>24</v>
      </c>
      <c r="AF132" s="23" t="s">
        <v>24</v>
      </c>
      <c r="AG132" s="23" t="s">
        <v>24</v>
      </c>
      <c r="AH132" s="23" t="s">
        <v>24</v>
      </c>
      <c r="AI132" s="23" t="s">
        <v>24</v>
      </c>
      <c r="AJ132" s="23" t="s">
        <v>24</v>
      </c>
      <c r="AK132" s="23" t="s">
        <v>24</v>
      </c>
      <c r="AL132" s="23" t="s">
        <v>24</v>
      </c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</row>
    <row r="133" spans="1:75" ht="14.25" customHeight="1" thickBot="1" x14ac:dyDescent="0.2">
      <c r="A133" s="74"/>
      <c r="B133" s="109"/>
      <c r="C133" s="109"/>
      <c r="D133" s="111"/>
      <c r="E133" s="96"/>
      <c r="F133" s="94"/>
      <c r="G133" s="113"/>
      <c r="H133" s="115"/>
      <c r="I133" s="99"/>
      <c r="J133" s="98"/>
      <c r="K133" s="100"/>
      <c r="L133" s="102"/>
      <c r="M133" s="104"/>
      <c r="N133" s="105"/>
      <c r="O133" s="107"/>
      <c r="P133" s="72">
        <v>45120</v>
      </c>
      <c r="Q133" s="72">
        <v>45250</v>
      </c>
      <c r="R133" s="72">
        <v>45308</v>
      </c>
      <c r="S133" s="72">
        <v>45346</v>
      </c>
      <c r="T133" s="72">
        <v>45347</v>
      </c>
      <c r="U133" s="72">
        <v>45375</v>
      </c>
      <c r="V133" s="72">
        <v>45376</v>
      </c>
      <c r="W133" s="72">
        <v>45377</v>
      </c>
      <c r="X133" s="72">
        <v>45387</v>
      </c>
      <c r="Y133" s="72">
        <v>45388</v>
      </c>
      <c r="Z133" s="72">
        <v>45465</v>
      </c>
      <c r="AA133" s="72">
        <v>45479</v>
      </c>
      <c r="AB133" s="72">
        <v>45480</v>
      </c>
      <c r="AC133" s="72">
        <v>45492</v>
      </c>
      <c r="AD133" s="72">
        <v>45503</v>
      </c>
      <c r="AE133" s="72">
        <v>45504</v>
      </c>
      <c r="AF133" s="72">
        <v>45510</v>
      </c>
      <c r="AG133" s="72">
        <v>45511</v>
      </c>
      <c r="AH133" s="72">
        <v>45533</v>
      </c>
      <c r="AI133" s="72">
        <v>45608</v>
      </c>
      <c r="AJ133" s="72">
        <v>45691</v>
      </c>
      <c r="AK133" s="72">
        <v>45704</v>
      </c>
      <c r="AL133" s="72">
        <v>45738</v>
      </c>
      <c r="AM133" s="72"/>
      <c r="AN133" s="72"/>
      <c r="AO133" s="72"/>
      <c r="AP133" s="72"/>
      <c r="AQ133" s="72"/>
      <c r="AR133" s="72"/>
      <c r="AS133" s="72"/>
      <c r="AT133" s="72"/>
      <c r="AU133" s="72"/>
      <c r="AV133" s="72"/>
      <c r="AW133" s="72"/>
      <c r="AX133" s="72"/>
      <c r="AY133" s="72"/>
      <c r="AZ133" s="72"/>
      <c r="BA133" s="72"/>
      <c r="BB133" s="72"/>
      <c r="BC133" s="72"/>
      <c r="BD133" s="72"/>
      <c r="BE133" s="72"/>
      <c r="BF133" s="72"/>
      <c r="BG133" s="72"/>
      <c r="BH133" s="72"/>
      <c r="BI133" s="72"/>
      <c r="BJ133" s="72"/>
      <c r="BK133" s="72"/>
      <c r="BL133" s="72"/>
      <c r="BM133" s="72"/>
      <c r="BN133" s="72"/>
      <c r="BO133" s="72"/>
      <c r="BP133" s="72"/>
      <c r="BQ133" s="72"/>
      <c r="BR133" s="72"/>
      <c r="BS133" s="72"/>
      <c r="BT133" s="72"/>
      <c r="BU133" s="72"/>
      <c r="BV133" s="72"/>
      <c r="BW133" s="72"/>
    </row>
    <row r="134" spans="1:75" ht="14.25" customHeight="1" x14ac:dyDescent="0.15">
      <c r="A134" s="77" t="s">
        <v>336</v>
      </c>
      <c r="B134" s="108" t="s">
        <v>45</v>
      </c>
      <c r="C134" s="108">
        <v>42856</v>
      </c>
      <c r="D134" s="110">
        <v>45778</v>
      </c>
      <c r="E134" s="95">
        <f ca="1">IF(DATEDIF(C134,M$2,"m")&lt;1,"",IF(C134=0,"",IF(EDATE(C134,12)&lt;IF($D134&gt;0,$D134-1,M$2),EDATE(C134,DATEDIF(C134,IF($D134&gt;0,$D134-1,M$2+1),"y")*12),EDATE(C134,DATEDIF(C134,IF($D134&gt;0,$D134-1,M$2+1),"m")))))</f>
        <v>45413</v>
      </c>
      <c r="F134" s="93">
        <f ca="1">IF(E134="",0,IF(EDATE(C134,12)&lt;=E134,15+IF((YEAR(E134)-YEAR($C134))&gt;20,10,INT((YEAR(E134)-YEAR($C134)-1)/2)),0))</f>
        <v>18</v>
      </c>
      <c r="G134" s="112">
        <f ca="1">IF(E134="",0,IF(E134&gt;=EDATE(C134,12),IF(E134&lt;EDATE(C134,24),IF(C134&lt;SET!$J$20,0,MIN(DATEDIF(C134,E134,"m"),11)),0),IF(D134&gt;C134,IF(E134&lt;=EDATE(C134,12),MIN(DATEDIF(C134,D134+1,"m"),11),0),MIN(DATEDIF(C134,E134,"m"),11))))</f>
        <v>0</v>
      </c>
      <c r="H134" s="114">
        <v>-0.5</v>
      </c>
      <c r="I134" s="99">
        <f>COUNTIF(P134:BW134,SET!$C$15)*SET!$C$16+COUNTIF(P134:BW134,SET!$D$15)*SET!$D$16+COUNTIF(P134:BW134,SET!E$15)*SET!$E$16+COUNTIF(P134:BW134,SET!$F$15)*SET!$F$16+COUNTIF(P134:BW134,SET!$G$15)*SET!$G$16+COUNTIF(P134:BW134,SET!$H$15)*SET!$H$16+COUNTIF(P134:BW134,SET!$I$15)*SET!$I$16+COUNTIF(P134:BW134,)*SET!$K$16+COUNTIF(P134:BW134,SET!$M$15)*SET!$M$16</f>
        <v>13</v>
      </c>
      <c r="J134" s="97">
        <f ca="1">F134+G134+H134-I134</f>
        <v>4.5</v>
      </c>
      <c r="K134" s="100">
        <f ca="1">IF(E134="","",IF(AND(D134&gt;C134,EDATE(IF(EDATE(C134,12)&lt;D134,C134,E134),12)&gt;D134),"퇴직정산",IF((E134-C134)&gt;=365,EDATE(E134,12),EDATE(C134,24))))</f>
        <v>45778</v>
      </c>
      <c r="L134" s="101">
        <f ca="1">IF(K134="퇴직정산",J134,IF((M$2-C134)&lt;365,"미확정",IF(M134="유예","유예",J134-M134)))</f>
        <v>4.5</v>
      </c>
      <c r="M134" s="103">
        <f ca="1">IF(C134=0,0,IF(K134="퇴직정산",0,IF(J134&lt;=0,0,IF(EDATE(C134,3)&gt;M$2,"유예",IF(SET!$J$3="없음",0,IF(SET!$J$3="전부",IF(E134&gt;=DATE(YEAR(SET!$I$11),MONTH(SET!$J$11),DAY(SET!$L$11)),MAX(0,F134-IF(I134&lt;(G134+H134),0,(I134-(G134+H134)))),0),IF(E134&gt;=DATE(YEAR(SET!$I$11),MONTH(SET!$J$11),DAY(SET!$L$11)),MAX(0,MIN(F134,SET!$L$3)-IF(I134&lt;(G134+H134),0,(I134-(G134+H134)))),0)))))))</f>
        <v>0</v>
      </c>
      <c r="N134" s="105" t="str">
        <f>IF(D134=0,IF(M134&gt;0,IF((E134-C134)&gt;=365,EDATE(E134,6),EDATE(K134,-6)),""),"")</f>
        <v/>
      </c>
      <c r="O134" s="106" t="str">
        <f>IF(D134=0,IF(M134&gt;0,IF((E134-C134)&gt;=365,EDATE(E134,10),EDATE(K134,-2)),""),"")</f>
        <v/>
      </c>
      <c r="P134" s="23" t="s">
        <v>24</v>
      </c>
      <c r="Q134" s="23" t="s">
        <v>24</v>
      </c>
      <c r="R134" s="23" t="s">
        <v>25</v>
      </c>
      <c r="S134" s="23" t="s">
        <v>24</v>
      </c>
      <c r="T134" s="23" t="s">
        <v>24</v>
      </c>
      <c r="U134" s="23" t="s">
        <v>24</v>
      </c>
      <c r="V134" s="23" t="s">
        <v>24</v>
      </c>
      <c r="W134" s="23" t="s">
        <v>24</v>
      </c>
      <c r="X134" s="23" t="s">
        <v>24</v>
      </c>
      <c r="Y134" s="23" t="s">
        <v>25</v>
      </c>
      <c r="Z134" s="23" t="s">
        <v>24</v>
      </c>
      <c r="AA134" s="23" t="s">
        <v>24</v>
      </c>
      <c r="AB134" s="23" t="s">
        <v>25</v>
      </c>
      <c r="AC134" s="23" t="s">
        <v>24</v>
      </c>
      <c r="AD134" s="23" t="s">
        <v>25</v>
      </c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</row>
    <row r="135" spans="1:75" ht="14.25" customHeight="1" thickBot="1" x14ac:dyDescent="0.2">
      <c r="A135" s="73"/>
      <c r="B135" s="109"/>
      <c r="C135" s="109"/>
      <c r="D135" s="111"/>
      <c r="E135" s="96"/>
      <c r="F135" s="94"/>
      <c r="G135" s="113"/>
      <c r="H135" s="115"/>
      <c r="I135" s="99"/>
      <c r="J135" s="98"/>
      <c r="K135" s="100"/>
      <c r="L135" s="102"/>
      <c r="M135" s="104"/>
      <c r="N135" s="105"/>
      <c r="O135" s="107"/>
      <c r="P135" s="72">
        <v>45435</v>
      </c>
      <c r="Q135" s="72">
        <v>45436</v>
      </c>
      <c r="R135" s="72">
        <v>45441</v>
      </c>
      <c r="S135" s="72">
        <v>45456</v>
      </c>
      <c r="T135" s="72">
        <v>45457</v>
      </c>
      <c r="U135" s="72">
        <v>45460</v>
      </c>
      <c r="V135" s="72">
        <v>45464</v>
      </c>
      <c r="W135" s="72">
        <v>45467</v>
      </c>
      <c r="X135" s="72">
        <v>45506</v>
      </c>
      <c r="Y135" s="72">
        <v>45582</v>
      </c>
      <c r="Z135" s="72">
        <v>45589</v>
      </c>
      <c r="AA135" s="72">
        <v>45596</v>
      </c>
      <c r="AB135" s="72">
        <v>45615</v>
      </c>
      <c r="AC135" s="72">
        <v>45700</v>
      </c>
      <c r="AD135" s="72">
        <v>45708</v>
      </c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  <c r="AP135" s="72"/>
      <c r="AQ135" s="72"/>
      <c r="AR135" s="72"/>
      <c r="AS135" s="72"/>
      <c r="AT135" s="72"/>
      <c r="AU135" s="72"/>
      <c r="AV135" s="72"/>
      <c r="AW135" s="72"/>
      <c r="AX135" s="72"/>
      <c r="AY135" s="72"/>
      <c r="AZ135" s="72"/>
      <c r="BA135" s="72"/>
      <c r="BB135" s="72"/>
      <c r="BC135" s="72"/>
      <c r="BD135" s="72"/>
      <c r="BE135" s="72"/>
      <c r="BF135" s="72"/>
      <c r="BG135" s="72"/>
      <c r="BH135" s="72"/>
      <c r="BI135" s="72"/>
      <c r="BJ135" s="72"/>
      <c r="BK135" s="72"/>
      <c r="BL135" s="72"/>
      <c r="BM135" s="72"/>
      <c r="BN135" s="72"/>
      <c r="BO135" s="72"/>
      <c r="BP135" s="72"/>
      <c r="BQ135" s="72"/>
      <c r="BR135" s="72"/>
      <c r="BS135" s="72"/>
      <c r="BT135" s="72"/>
      <c r="BU135" s="72"/>
      <c r="BV135" s="72"/>
      <c r="BW135" s="72"/>
    </row>
    <row r="136" spans="1:75" ht="14.25" customHeight="1" x14ac:dyDescent="0.15">
      <c r="A136" s="77" t="s">
        <v>280</v>
      </c>
      <c r="B136" s="108" t="s">
        <v>38</v>
      </c>
      <c r="C136" s="108">
        <v>42856</v>
      </c>
      <c r="D136" s="110">
        <v>45778</v>
      </c>
      <c r="E136" s="95">
        <f ca="1">IF(DATEDIF(C136,M$2,"m")&lt;1,"",IF(C136=0,"",IF(EDATE(C136,12)&lt;IF($D136&gt;0,$D136-1,M$2),EDATE(C136,DATEDIF(C136,IF($D136&gt;0,$D136-1,M$2+1),"y")*12),EDATE(C136,DATEDIF(C136,IF($D136&gt;0,$D136-1,M$2+1),"m")))))</f>
        <v>45413</v>
      </c>
      <c r="F136" s="93">
        <f ca="1">IF(E136="",0,IF(EDATE(C136,12)&lt;=E136,15+IF((YEAR(E136)-YEAR($C136))&gt;20,10,INT((YEAR(E136)-YEAR($C136)-1)/2)),0))</f>
        <v>18</v>
      </c>
      <c r="G136" s="112">
        <f ca="1">IF(E136="",0,IF(E136&gt;=EDATE(C136,12),IF(E136&lt;EDATE(C136,24),IF(C136&lt;SET!$J$20,0,MIN(DATEDIF(C136,E136,"m"),11)),0),IF(D136&gt;C136,IF(E136&lt;=EDATE(C136,12),MIN(DATEDIF(C136,D136+1,"m"),11),0),MIN(DATEDIF(C136,E136,"m"),11))))</f>
        <v>0</v>
      </c>
      <c r="H136" s="114">
        <v>6.5</v>
      </c>
      <c r="I136" s="99">
        <f>COUNTIF(P136:BW136,SET!$C$15)*SET!$C$16+COUNTIF(P136:BW136,SET!$D$15)*SET!$D$16+COUNTIF(P136:BW136,SET!E$15)*SET!$E$16+COUNTIF(P136:BW136,SET!$F$15)*SET!$F$16+COUNTIF(P136:BW136,SET!$G$15)*SET!$G$16+COUNTIF(P136:BW136,SET!$H$15)*SET!$H$16+COUNTIF(P136:BW136,SET!$I$15)*SET!$I$16+COUNTIF(P136:BW136,)*SET!$K$16+COUNTIF(P136:BW136,SET!$M$15)*SET!$M$16</f>
        <v>20.5</v>
      </c>
      <c r="J136" s="97">
        <f ca="1">F136+G136+H136-I136</f>
        <v>4</v>
      </c>
      <c r="K136" s="100">
        <f ca="1">IF(E136="","",IF(AND(D136&gt;C136,EDATE(IF(EDATE(C136,12)&lt;D136,C136,E136),12)&gt;D136),"퇴직정산",IF((E136-C136)&gt;=365,EDATE(E136,12),EDATE(C136,24))))</f>
        <v>45778</v>
      </c>
      <c r="L136" s="101">
        <f ca="1">IF(K136="퇴직정산",J136,IF((M$2-C136)&lt;365,"미확정",IF(M136="유예","유예",J136-M136)))</f>
        <v>4</v>
      </c>
      <c r="M136" s="103">
        <f ca="1">IF(C136=0,0,IF(K136="퇴직정산",0,IF(J136&lt;=0,0,IF(EDATE(C136,3)&gt;M$2,"유예",IF(SET!$J$3="없음",0,IF(SET!$J$3="전부",IF(E136&gt;=DATE(YEAR(SET!$I$11),MONTH(SET!$J$11),DAY(SET!$L$11)),MAX(0,F136-IF(I136&lt;(G136+H136),0,(I136-(G136+H136)))),0),IF(E136&gt;=DATE(YEAR(SET!$I$11),MONTH(SET!$J$11),DAY(SET!$L$11)),MAX(0,MIN(F136,SET!$L$3)-IF(I136&lt;(G136+H136),0,(I136-(G136+H136)))),0)))))))</f>
        <v>0</v>
      </c>
      <c r="N136" s="105" t="str">
        <f>IF(D136=0,IF(M136&gt;0,IF((E136-C136)&gt;=365,EDATE(E136,6),EDATE(K136,-6)),""),"")</f>
        <v/>
      </c>
      <c r="O136" s="106" t="str">
        <f>IF(D136=0,IF(M136&gt;0,IF((E136-C136)&gt;=365,EDATE(E136,10),EDATE(K136,-2)),""),"")</f>
        <v/>
      </c>
      <c r="P136" s="23" t="s">
        <v>24</v>
      </c>
      <c r="Q136" s="23" t="s">
        <v>25</v>
      </c>
      <c r="R136" s="23" t="s">
        <v>24</v>
      </c>
      <c r="S136" s="23" t="s">
        <v>24</v>
      </c>
      <c r="T136" s="23" t="s">
        <v>25</v>
      </c>
      <c r="U136" s="23" t="s">
        <v>25</v>
      </c>
      <c r="V136" s="23" t="s">
        <v>25</v>
      </c>
      <c r="W136" s="23" t="s">
        <v>24</v>
      </c>
      <c r="X136" s="23" t="s">
        <v>25</v>
      </c>
      <c r="Y136" s="23" t="s">
        <v>25</v>
      </c>
      <c r="Z136" s="23" t="s">
        <v>25</v>
      </c>
      <c r="AA136" s="23" t="s">
        <v>25</v>
      </c>
      <c r="AB136" s="23" t="s">
        <v>25</v>
      </c>
      <c r="AC136" s="23" t="s">
        <v>25</v>
      </c>
      <c r="AD136" s="23" t="s">
        <v>24</v>
      </c>
      <c r="AE136" s="23" t="s">
        <v>24</v>
      </c>
      <c r="AF136" s="23" t="s">
        <v>24</v>
      </c>
      <c r="AG136" s="23" t="s">
        <v>24</v>
      </c>
      <c r="AH136" s="23" t="s">
        <v>25</v>
      </c>
      <c r="AI136" s="23" t="s">
        <v>24</v>
      </c>
      <c r="AJ136" s="23" t="s">
        <v>25</v>
      </c>
      <c r="AK136" s="23" t="s">
        <v>24</v>
      </c>
      <c r="AL136" s="23" t="s">
        <v>24</v>
      </c>
      <c r="AM136" s="23" t="s">
        <v>24</v>
      </c>
      <c r="AN136" s="23" t="s">
        <v>24</v>
      </c>
      <c r="AO136" s="23" t="s">
        <v>24</v>
      </c>
      <c r="AP136" s="23" t="s">
        <v>25</v>
      </c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  <c r="BK136" s="23"/>
      <c r="BL136" s="23"/>
      <c r="BM136" s="23"/>
      <c r="BN136" s="23"/>
      <c r="BO136" s="23"/>
      <c r="BP136" s="23"/>
      <c r="BQ136" s="23"/>
      <c r="BR136" s="23"/>
      <c r="BS136" s="23"/>
      <c r="BT136" s="23"/>
      <c r="BU136" s="23"/>
      <c r="BV136" s="23"/>
      <c r="BW136" s="23"/>
    </row>
    <row r="137" spans="1:75" ht="14.25" customHeight="1" thickBot="1" x14ac:dyDescent="0.2">
      <c r="A137" s="73"/>
      <c r="B137" s="109"/>
      <c r="C137" s="109"/>
      <c r="D137" s="111"/>
      <c r="E137" s="96"/>
      <c r="F137" s="94"/>
      <c r="G137" s="113"/>
      <c r="H137" s="115"/>
      <c r="I137" s="99"/>
      <c r="J137" s="98"/>
      <c r="K137" s="100"/>
      <c r="L137" s="102"/>
      <c r="M137" s="104"/>
      <c r="N137" s="105"/>
      <c r="O137" s="107"/>
      <c r="P137" s="72">
        <v>45393</v>
      </c>
      <c r="Q137" s="72">
        <v>45399</v>
      </c>
      <c r="R137" s="72">
        <v>45400</v>
      </c>
      <c r="S137" s="72">
        <v>45401</v>
      </c>
      <c r="T137" s="72">
        <v>45408</v>
      </c>
      <c r="U137" s="72">
        <v>45412</v>
      </c>
      <c r="V137" s="72">
        <v>45419</v>
      </c>
      <c r="W137" s="72">
        <v>45441</v>
      </c>
      <c r="X137" s="72">
        <v>45450</v>
      </c>
      <c r="Y137" s="72">
        <v>45457</v>
      </c>
      <c r="Z137" s="72">
        <v>45464</v>
      </c>
      <c r="AA137" s="72">
        <v>45471</v>
      </c>
      <c r="AB137" s="72">
        <v>45491</v>
      </c>
      <c r="AC137" s="72">
        <v>45504</v>
      </c>
      <c r="AD137" s="72">
        <v>45517</v>
      </c>
      <c r="AE137" s="72">
        <v>45518</v>
      </c>
      <c r="AF137" s="72">
        <v>45525</v>
      </c>
      <c r="AG137" s="72">
        <v>45561</v>
      </c>
      <c r="AH137" s="72">
        <v>45581</v>
      </c>
      <c r="AI137" s="72">
        <v>45596</v>
      </c>
      <c r="AJ137" s="72">
        <v>45604</v>
      </c>
      <c r="AK137" s="72">
        <v>45617</v>
      </c>
      <c r="AL137" s="72">
        <v>45618</v>
      </c>
      <c r="AM137" s="72">
        <v>45644</v>
      </c>
      <c r="AN137" s="72">
        <v>45665</v>
      </c>
      <c r="AO137" s="72">
        <v>45666</v>
      </c>
      <c r="AP137" s="72">
        <v>45671</v>
      </c>
      <c r="AQ137" s="72"/>
      <c r="AR137" s="72"/>
      <c r="AS137" s="72"/>
      <c r="AT137" s="72"/>
      <c r="AU137" s="72"/>
      <c r="AV137" s="72"/>
      <c r="AW137" s="72"/>
      <c r="AX137" s="72"/>
      <c r="AY137" s="72"/>
      <c r="AZ137" s="72"/>
      <c r="BA137" s="72"/>
      <c r="BB137" s="72"/>
      <c r="BC137" s="72"/>
      <c r="BD137" s="72"/>
      <c r="BE137" s="72"/>
      <c r="BF137" s="72"/>
      <c r="BG137" s="72"/>
      <c r="BH137" s="72"/>
      <c r="BI137" s="72"/>
      <c r="BJ137" s="72"/>
      <c r="BK137" s="72"/>
      <c r="BL137" s="72"/>
      <c r="BM137" s="72"/>
      <c r="BN137" s="72"/>
      <c r="BO137" s="72"/>
      <c r="BP137" s="72"/>
      <c r="BQ137" s="72"/>
      <c r="BR137" s="72"/>
      <c r="BS137" s="72"/>
      <c r="BT137" s="72"/>
      <c r="BU137" s="72"/>
      <c r="BV137" s="72"/>
      <c r="BW137" s="72"/>
    </row>
    <row r="138" spans="1:75" ht="14.25" customHeight="1" x14ac:dyDescent="0.15">
      <c r="A138" s="74" t="s">
        <v>411</v>
      </c>
      <c r="B138" s="118" t="s">
        <v>131</v>
      </c>
      <c r="C138" s="118">
        <v>42856</v>
      </c>
      <c r="D138" s="120">
        <v>45778</v>
      </c>
      <c r="E138" s="95">
        <f ca="1">IF(DATEDIF(C138,M$2,"m")&lt;1,"",IF(C138=0,"",IF(EDATE(C138,12)&lt;IF($D138&gt;0,$D138-1,M$2),EDATE(C138,DATEDIF(C138,IF($D138&gt;0,$D138-1,M$2+1),"y")*12),EDATE(C138,DATEDIF(C138,IF($D138&gt;0,$D138-1,M$2+1),"m")))))</f>
        <v>45413</v>
      </c>
      <c r="F138" s="93">
        <f ca="1">IF(E138="",0,IF(EDATE(C138,12)&lt;=E138,15+IF((YEAR(E138)-YEAR($C138))&gt;20,10,INT((YEAR(E138)-YEAR($C138)-1)/2)),0))</f>
        <v>18</v>
      </c>
      <c r="G138" s="112">
        <f ca="1">IF(E138="",0,IF(E138&gt;=EDATE(C138,12),IF(E138&lt;EDATE(C138,24),IF(C138&lt;SET!$J$20,0,MIN(DATEDIF(C138,E138,"m"),11)),0),IF(D138&gt;C138,IF(E138&lt;=EDATE(C138,12),MIN(DATEDIF(C138,D138+1,"m"),11),0),MIN(DATEDIF(C138,E138,"m"),11))))</f>
        <v>0</v>
      </c>
      <c r="H138" s="114">
        <v>-6.5</v>
      </c>
      <c r="I138" s="99">
        <f>COUNTIF(P138:BW138,SET!$C$15)*SET!$C$16+COUNTIF(P138:BW138,SET!$D$15)*SET!$D$16+COUNTIF(P138:BW138,SET!E$15)*SET!$E$16+COUNTIF(P138:BW138,SET!$F$15)*SET!$F$16+COUNTIF(P138:BW138,SET!$G$15)*SET!$G$16+COUNTIF(P138:BW138,SET!$H$15)*SET!$H$16+COUNTIF(P138:BW138,SET!$I$15)*SET!$I$16+COUNTIF(P138:BW138,)*SET!$K$16+COUNTIF(P138:BW138,SET!$M$15)*SET!$M$16</f>
        <v>11</v>
      </c>
      <c r="J138" s="97">
        <f ca="1">F138+G138+H138-I138</f>
        <v>0.5</v>
      </c>
      <c r="K138" s="116">
        <f ca="1">IF(E138="","",IF(AND(D138&gt;C138,EDATE(IF(EDATE(C138,12)&lt;D138,C138,E138),12)&gt;D138),"퇴직정산",IF((E138-C138)&gt;=365,EDATE(E138,12),EDATE(C138,24))))</f>
        <v>45778</v>
      </c>
      <c r="L138" s="101">
        <f ca="1">IF(K138="퇴직정산",J138,IF((M$2-C138)&lt;365,"미확정",IF(M138="유예","유예",J138-M138)))</f>
        <v>0.5</v>
      </c>
      <c r="M138" s="103">
        <f ca="1">IF(C138=0,0,IF(K138="퇴직정산",0,IF(J138&lt;=0,0,IF(EDATE(C138,3)&gt;M$2,"유예",IF(SET!$J$3="없음",0,IF(SET!$J$3="전부",IF(E138&gt;=DATE(YEAR(SET!$I$11),MONTH(SET!$J$11),DAY(SET!$L$11)),MAX(0,F138-IF(I138&lt;(G138+H138),0,(I138-(G138+H138)))),0),IF(E138&gt;=DATE(YEAR(SET!$I$11),MONTH(SET!$J$11),DAY(SET!$L$11)),MAX(0,MIN(F138,SET!$L$3)-IF(I138&lt;(G138+H138),0,(I138-(G138+H138)))),0)))))))</f>
        <v>0</v>
      </c>
      <c r="N138" s="105" t="str">
        <f>IF(D138=0,IF(M138&gt;0,IF((E138-C138)&gt;=365,EDATE(E138,6),EDATE(K138,-6)),""),"")</f>
        <v/>
      </c>
      <c r="O138" s="106" t="str">
        <f>IF(D138=0,IF(M138&gt;0,IF((E138-C138)&gt;=365,EDATE(E138,10),EDATE(K138,-2)),""),"")</f>
        <v/>
      </c>
      <c r="P138" s="23" t="s">
        <v>25</v>
      </c>
      <c r="Q138" s="23" t="s">
        <v>24</v>
      </c>
      <c r="R138" s="23" t="s">
        <v>24</v>
      </c>
      <c r="S138" s="23" t="s">
        <v>24</v>
      </c>
      <c r="T138" s="23" t="s">
        <v>24</v>
      </c>
      <c r="U138" s="23" t="s">
        <v>24</v>
      </c>
      <c r="V138" s="23" t="s">
        <v>24</v>
      </c>
      <c r="W138" s="23" t="s">
        <v>24</v>
      </c>
      <c r="X138" s="23" t="s">
        <v>24</v>
      </c>
      <c r="Y138" s="23" t="s">
        <v>24</v>
      </c>
      <c r="Z138" s="23" t="s">
        <v>25</v>
      </c>
      <c r="AA138" s="23" t="s">
        <v>24</v>
      </c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/>
      <c r="BP138" s="23"/>
      <c r="BQ138" s="23"/>
      <c r="BR138" s="23"/>
      <c r="BS138" s="23"/>
      <c r="BT138" s="23"/>
      <c r="BU138" s="23"/>
      <c r="BV138" s="23"/>
      <c r="BW138" s="23"/>
    </row>
    <row r="139" spans="1:75" ht="14.25" customHeight="1" thickBot="1" x14ac:dyDescent="0.2">
      <c r="A139" s="74"/>
      <c r="B139" s="119"/>
      <c r="C139" s="119"/>
      <c r="D139" s="121"/>
      <c r="E139" s="96"/>
      <c r="F139" s="94"/>
      <c r="G139" s="113"/>
      <c r="H139" s="115"/>
      <c r="I139" s="99"/>
      <c r="J139" s="98"/>
      <c r="K139" s="117"/>
      <c r="L139" s="102"/>
      <c r="M139" s="104"/>
      <c r="N139" s="105"/>
      <c r="O139" s="107"/>
      <c r="P139" s="72">
        <v>45385</v>
      </c>
      <c r="Q139" s="72">
        <v>45446</v>
      </c>
      <c r="R139" s="72">
        <v>45447</v>
      </c>
      <c r="S139" s="72">
        <v>45448</v>
      </c>
      <c r="T139" s="72">
        <v>45450</v>
      </c>
      <c r="U139" s="72">
        <v>45453</v>
      </c>
      <c r="V139" s="72">
        <v>45454</v>
      </c>
      <c r="W139" s="72">
        <v>45455</v>
      </c>
      <c r="X139" s="72">
        <v>45456</v>
      </c>
      <c r="Y139" s="72">
        <v>45457</v>
      </c>
      <c r="Z139" s="72">
        <v>45433</v>
      </c>
      <c r="AA139" s="72">
        <v>45435</v>
      </c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72"/>
      <c r="AP139" s="72"/>
      <c r="AQ139" s="72"/>
      <c r="AR139" s="72"/>
      <c r="AS139" s="72"/>
      <c r="AT139" s="72"/>
      <c r="AU139" s="72"/>
      <c r="AV139" s="72"/>
      <c r="AW139" s="72"/>
      <c r="AX139" s="72"/>
      <c r="AY139" s="72"/>
      <c r="AZ139" s="72"/>
      <c r="BA139" s="72"/>
      <c r="BB139" s="72"/>
      <c r="BC139" s="72"/>
      <c r="BD139" s="72"/>
      <c r="BE139" s="72"/>
      <c r="BF139" s="72"/>
      <c r="BG139" s="72"/>
      <c r="BH139" s="72"/>
      <c r="BI139" s="72"/>
      <c r="BJ139" s="72"/>
      <c r="BK139" s="72"/>
      <c r="BL139" s="72"/>
      <c r="BM139" s="72"/>
      <c r="BN139" s="72"/>
      <c r="BO139" s="72"/>
      <c r="BP139" s="72"/>
      <c r="BQ139" s="72"/>
      <c r="BR139" s="72"/>
      <c r="BS139" s="72"/>
      <c r="BT139" s="72"/>
      <c r="BU139" s="72"/>
      <c r="BV139" s="72"/>
      <c r="BW139" s="72"/>
    </row>
    <row r="140" spans="1:75" ht="14.25" customHeight="1" x14ac:dyDescent="0.15">
      <c r="A140" s="74" t="s">
        <v>411</v>
      </c>
      <c r="B140" s="118" t="s">
        <v>47</v>
      </c>
      <c r="C140" s="118">
        <v>42856</v>
      </c>
      <c r="D140" s="110">
        <v>45778</v>
      </c>
      <c r="E140" s="95">
        <f ca="1">IF(DATEDIF(C140,M$2,"m")&lt;1,"",IF(C140=0,"",IF(EDATE(C140,12)&lt;IF($D140&gt;0,$D140-1,M$2),EDATE(C140,DATEDIF(C140,IF($D140&gt;0,$D140-1,M$2+1),"y")*12),EDATE(C140,DATEDIF(C140,IF($D140&gt;0,$D140-1,M$2+1),"m")))))</f>
        <v>45413</v>
      </c>
      <c r="F140" s="93">
        <f ca="1">IF(E140="",0,IF(EDATE(C140,12)&lt;=E140,15+IF((YEAR(E140)-YEAR($C140))&gt;20,10,INT((YEAR(E140)-YEAR($C140)-1)/2)),0))</f>
        <v>18</v>
      </c>
      <c r="G140" s="112">
        <f ca="1">IF(E140="",0,IF(E140&gt;=EDATE(C140,12),IF(E140&lt;EDATE(C140,24),IF(C140&lt;SET!$J$20,0,MIN(DATEDIF(C140,E140,"m"),11)),0),IF(D140&gt;C140,IF(E140&lt;=EDATE(C140,12),MIN(DATEDIF(C140,D140+1,"m"),11),0),MIN(DATEDIF(C140,E140,"m"),11))))</f>
        <v>0</v>
      </c>
      <c r="H140" s="114">
        <v>0.5</v>
      </c>
      <c r="I140" s="99">
        <f>COUNTIF(P140:BW140,SET!$C$15)*SET!$C$16+COUNTIF(P140:BW140,SET!$D$15)*SET!$D$16+COUNTIF(P140:BW140,SET!E$15)*SET!$E$16+COUNTIF(P140:BW140,SET!$F$15)*SET!$F$16+COUNTIF(P140:BW140,SET!$G$15)*SET!$G$16+COUNTIF(P140:BW140,SET!$H$15)*SET!$H$16+COUNTIF(P140:BW140,SET!$I$15)*SET!$I$16+COUNTIF(P140:BW140,)*SET!$K$16+COUNTIF(P140:BW140,SET!$M$15)*SET!$M$16</f>
        <v>18</v>
      </c>
      <c r="J140" s="97">
        <f ca="1">F140+G140+H140-I140</f>
        <v>0.5</v>
      </c>
      <c r="K140" s="100">
        <f ca="1">IF(E140="","",IF(AND(D140&gt;C140,EDATE(IF(EDATE(C140,12)&lt;D140,C140,E140),12)&gt;D140),"퇴직정산",IF((E140-C140)&gt;=365,EDATE(E140,12),EDATE(C140,24))))</f>
        <v>45778</v>
      </c>
      <c r="L140" s="101">
        <f ca="1">IF(K140="퇴직정산",J140,IF((M$2-C140)&lt;365,"미확정",IF(M140="유예","유예",J140-M140)))</f>
        <v>0.5</v>
      </c>
      <c r="M140" s="103">
        <f ca="1">IF(C140=0,0,IF(K140="퇴직정산",0,IF(J140&lt;=0,0,IF(EDATE(C140,3)&gt;M$2,"유예",IF(SET!$J$3="없음",0,IF(SET!$J$3="전부",IF(E140&gt;=DATE(YEAR(SET!$I$11),MONTH(SET!$J$11),DAY(SET!$L$11)),MAX(0,F140-IF(I140&lt;(G140+H140),0,(I140-(G140+H140)))),0),IF(E140&gt;=DATE(YEAR(SET!$I$11),MONTH(SET!$J$11),DAY(SET!$L$11)),MAX(0,MIN(F140,SET!$L$3)-IF(I140&lt;(G140+H140),0,(I140-(G140+H140)))),0)))))))</f>
        <v>0</v>
      </c>
      <c r="N140" s="105" t="str">
        <f>IF(D140=0,IF(M140&gt;0,IF((E140-C140)&gt;=365,EDATE(E140,6),EDATE(K140,-6)),""),"")</f>
        <v/>
      </c>
      <c r="O140" s="106" t="str">
        <f>IF(D140=0,IF(M140&gt;0,IF((E140-C140)&gt;=365,EDATE(E140,10),EDATE(K140,-2)),""),"")</f>
        <v/>
      </c>
      <c r="P140" s="23" t="s">
        <v>24</v>
      </c>
      <c r="Q140" s="23" t="s">
        <v>24</v>
      </c>
      <c r="R140" s="23" t="s">
        <v>24</v>
      </c>
      <c r="S140" s="23" t="s">
        <v>24</v>
      </c>
      <c r="T140" s="23" t="s">
        <v>24</v>
      </c>
      <c r="U140" s="23" t="s">
        <v>24</v>
      </c>
      <c r="V140" s="23" t="s">
        <v>24</v>
      </c>
      <c r="W140" s="23" t="s">
        <v>24</v>
      </c>
      <c r="X140" s="23" t="s">
        <v>25</v>
      </c>
      <c r="Y140" s="23" t="s">
        <v>25</v>
      </c>
      <c r="Z140" s="23" t="s">
        <v>24</v>
      </c>
      <c r="AA140" s="23" t="s">
        <v>24</v>
      </c>
      <c r="AB140" s="23" t="s">
        <v>24</v>
      </c>
      <c r="AC140" s="23" t="s">
        <v>24</v>
      </c>
      <c r="AD140" s="23" t="s">
        <v>24</v>
      </c>
      <c r="AE140" s="23" t="s">
        <v>24</v>
      </c>
      <c r="AF140" s="23" t="s">
        <v>24</v>
      </c>
      <c r="AG140" s="23" t="s">
        <v>24</v>
      </c>
      <c r="AH140" s="23" t="s">
        <v>24</v>
      </c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  <c r="BK140" s="23"/>
      <c r="BL140" s="23"/>
      <c r="BM140" s="23"/>
      <c r="BN140" s="23"/>
      <c r="BO140" s="23"/>
      <c r="BP140" s="23"/>
      <c r="BQ140" s="23"/>
      <c r="BR140" s="23"/>
      <c r="BS140" s="23"/>
      <c r="BT140" s="23"/>
      <c r="BU140" s="23"/>
      <c r="BV140" s="23"/>
      <c r="BW140" s="23"/>
    </row>
    <row r="141" spans="1:75" ht="14.25" customHeight="1" thickBot="1" x14ac:dyDescent="0.2">
      <c r="A141" s="74"/>
      <c r="B141" s="119"/>
      <c r="C141" s="119"/>
      <c r="D141" s="111"/>
      <c r="E141" s="96"/>
      <c r="F141" s="94"/>
      <c r="G141" s="113"/>
      <c r="H141" s="115"/>
      <c r="I141" s="99"/>
      <c r="J141" s="98"/>
      <c r="K141" s="100"/>
      <c r="L141" s="102"/>
      <c r="M141" s="104"/>
      <c r="N141" s="105"/>
      <c r="O141" s="107"/>
      <c r="P141" s="72">
        <v>45411</v>
      </c>
      <c r="Q141" s="72">
        <v>45432</v>
      </c>
      <c r="R141" s="72">
        <v>45436</v>
      </c>
      <c r="S141" s="72">
        <v>45455</v>
      </c>
      <c r="T141" s="72">
        <v>45477</v>
      </c>
      <c r="U141" s="72">
        <v>45479</v>
      </c>
      <c r="V141" s="72">
        <v>45526</v>
      </c>
      <c r="W141" s="72">
        <v>45537</v>
      </c>
      <c r="X141" s="72">
        <v>45538</v>
      </c>
      <c r="Y141" s="72">
        <v>45539</v>
      </c>
      <c r="Z141" s="72">
        <v>45569</v>
      </c>
      <c r="AA141" s="72">
        <v>45582</v>
      </c>
      <c r="AB141" s="72">
        <v>45594</v>
      </c>
      <c r="AC141" s="72">
        <v>45601</v>
      </c>
      <c r="AD141" s="72">
        <v>45622</v>
      </c>
      <c r="AE141" s="72">
        <v>45635</v>
      </c>
      <c r="AF141" s="72">
        <v>45678</v>
      </c>
      <c r="AG141" s="72">
        <v>45702</v>
      </c>
      <c r="AH141" s="72">
        <v>45734</v>
      </c>
      <c r="AI141" s="72"/>
      <c r="AJ141" s="72"/>
      <c r="AK141" s="72"/>
      <c r="AL141" s="72"/>
      <c r="AM141" s="72"/>
      <c r="AN141" s="72"/>
      <c r="AO141" s="72"/>
      <c r="AP141" s="72"/>
      <c r="AQ141" s="72"/>
      <c r="AR141" s="72"/>
      <c r="AS141" s="72"/>
      <c r="AT141" s="72"/>
      <c r="AU141" s="72"/>
      <c r="AV141" s="72"/>
      <c r="AW141" s="72"/>
      <c r="AX141" s="72"/>
      <c r="AY141" s="72"/>
      <c r="AZ141" s="72"/>
      <c r="BA141" s="72"/>
      <c r="BB141" s="72"/>
      <c r="BC141" s="72"/>
      <c r="BD141" s="72"/>
      <c r="BE141" s="72"/>
      <c r="BF141" s="72"/>
      <c r="BG141" s="72"/>
      <c r="BH141" s="72"/>
      <c r="BI141" s="72"/>
      <c r="BJ141" s="72"/>
      <c r="BK141" s="72"/>
      <c r="BL141" s="72"/>
      <c r="BM141" s="72"/>
      <c r="BN141" s="72"/>
      <c r="BO141" s="72"/>
      <c r="BP141" s="72"/>
      <c r="BQ141" s="72"/>
      <c r="BR141" s="72"/>
      <c r="BS141" s="72"/>
      <c r="BT141" s="72"/>
      <c r="BU141" s="72"/>
      <c r="BV141" s="72"/>
      <c r="BW141" s="72"/>
    </row>
    <row r="142" spans="1:75" ht="14.25" customHeight="1" x14ac:dyDescent="0.15">
      <c r="A142" s="77" t="s">
        <v>261</v>
      </c>
      <c r="B142" s="108" t="s">
        <v>43</v>
      </c>
      <c r="C142" s="108">
        <v>42856</v>
      </c>
      <c r="D142" s="110">
        <v>45778</v>
      </c>
      <c r="E142" s="95">
        <f ca="1">IF(DATEDIF(C142,M$2,"m")&lt;1,"",IF(C142=0,"",IF(EDATE(C142,12)&lt;IF($D142&gt;0,$D142-1,M$2),EDATE(C142,DATEDIF(C142,IF($D142&gt;0,$D142-1,M$2+1),"y")*12),EDATE(C142,DATEDIF(C142,IF($D142&gt;0,$D142-1,M$2+1),"m")))))</f>
        <v>45413</v>
      </c>
      <c r="F142" s="93">
        <f ca="1">IF(E142="",0,IF(EDATE(C142,12)&lt;=E142,15+IF((YEAR(E142)-YEAR($C142))&gt;20,10,INT((YEAR(E142)-YEAR($C142)-1)/2)),0))</f>
        <v>18</v>
      </c>
      <c r="G142" s="112">
        <f ca="1">IF(E142="",0,IF(E142&gt;=EDATE(C142,12),IF(E142&lt;EDATE(C142,24),IF(C142&lt;SET!$J$20,0,MIN(DATEDIF(C142,E142,"m"),11)),0),IF(D142&gt;C142,IF(E142&lt;=EDATE(C142,12),MIN(DATEDIF(C142,D142+1,"m"),11),0),MIN(DATEDIF(C142,E142,"m"),11))))</f>
        <v>0</v>
      </c>
      <c r="H142" s="114">
        <v>0</v>
      </c>
      <c r="I142" s="99">
        <f>COUNTIF(P142:BW142,SET!$C$15)*SET!$C$16+COUNTIF(P142:BW142,SET!$D$15)*SET!$D$16+COUNTIF(P142:BW142,SET!E$15)*SET!$E$16+COUNTIF(P142:BW142,SET!$F$15)*SET!$F$16+COUNTIF(P142:BW142,SET!$G$15)*SET!$G$16+COUNTIF(P142:BW142,SET!$H$15)*SET!$H$16+COUNTIF(P142:BW142,SET!$I$15)*SET!$I$16+COUNTIF(P142:BW142,)*SET!$K$16+COUNTIF(P142:BW142,SET!$M$15)*SET!$M$16</f>
        <v>12</v>
      </c>
      <c r="J142" s="97">
        <f ca="1">F142+G142+H142-I142</f>
        <v>6</v>
      </c>
      <c r="K142" s="100">
        <f ca="1">IF(E142="","",IF(AND(D142&gt;C142,EDATE(IF(EDATE(C142,12)&lt;D142,C142,E142),12)&gt;D142),"퇴직정산",IF((E142-C142)&gt;=365,EDATE(E142,12),EDATE(C142,24))))</f>
        <v>45778</v>
      </c>
      <c r="L142" s="101">
        <f ca="1">IF(K142="퇴직정산",J142,IF((M$2-C142)&lt;365,"미확정",IF(M142="유예","유예",J142-M142)))</f>
        <v>6</v>
      </c>
      <c r="M142" s="103">
        <f ca="1">IF(C142=0,0,IF(K142="퇴직정산",0,IF(J142&lt;=0,0,IF(EDATE(C142,3)&gt;M$2,"유예",IF(SET!$J$3="없음",0,IF(SET!$J$3="전부",IF(E142&gt;=DATE(YEAR(SET!$I$11),MONTH(SET!$J$11),DAY(SET!$L$11)),MAX(0,F142-IF(I142&lt;(G142+H142),0,(I142-(G142+H142)))),0),IF(E142&gt;=DATE(YEAR(SET!$I$11),MONTH(SET!$J$11),DAY(SET!$L$11)),MAX(0,MIN(F142,SET!$L$3)-IF(I142&lt;(G142+H142),0,(I142-(G142+H142)))),0)))))))</f>
        <v>0</v>
      </c>
      <c r="N142" s="105" t="str">
        <f>IF(D142=0,IF(M142&gt;0,IF((E142-C142)&gt;=365,EDATE(E142,6),EDATE(K142,-6)),""),"")</f>
        <v/>
      </c>
      <c r="O142" s="106" t="str">
        <f>IF(D142=0,IF(M142&gt;0,IF((E142-C142)&gt;=365,EDATE(E142,10),EDATE(K142,-2)),""),"")</f>
        <v/>
      </c>
      <c r="P142" s="23" t="s">
        <v>24</v>
      </c>
      <c r="Q142" s="23" t="s">
        <v>24</v>
      </c>
      <c r="R142" s="23" t="s">
        <v>24</v>
      </c>
      <c r="S142" s="23" t="s">
        <v>24</v>
      </c>
      <c r="T142" s="23" t="s">
        <v>25</v>
      </c>
      <c r="U142" s="23" t="s">
        <v>24</v>
      </c>
      <c r="V142" s="23" t="s">
        <v>25</v>
      </c>
      <c r="W142" s="23" t="s">
        <v>24</v>
      </c>
      <c r="X142" s="23" t="s">
        <v>24</v>
      </c>
      <c r="Y142" s="23" t="s">
        <v>24</v>
      </c>
      <c r="Z142" s="23" t="s">
        <v>24</v>
      </c>
      <c r="AA142" s="23" t="s">
        <v>24</v>
      </c>
      <c r="AB142" s="23" t="s">
        <v>24</v>
      </c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3"/>
      <c r="BK142" s="23"/>
      <c r="BL142" s="23"/>
      <c r="BM142" s="23"/>
      <c r="BN142" s="23"/>
      <c r="BO142" s="23"/>
      <c r="BP142" s="23"/>
      <c r="BQ142" s="23"/>
      <c r="BR142" s="23"/>
      <c r="BS142" s="23"/>
      <c r="BT142" s="23"/>
      <c r="BU142" s="23"/>
      <c r="BV142" s="23"/>
      <c r="BW142" s="23"/>
    </row>
    <row r="143" spans="1:75" ht="14.25" customHeight="1" thickBot="1" x14ac:dyDescent="0.2">
      <c r="A143" s="74"/>
      <c r="B143" s="109"/>
      <c r="C143" s="109"/>
      <c r="D143" s="111"/>
      <c r="E143" s="96"/>
      <c r="F143" s="94"/>
      <c r="G143" s="113"/>
      <c r="H143" s="115"/>
      <c r="I143" s="99"/>
      <c r="J143" s="98"/>
      <c r="K143" s="100"/>
      <c r="L143" s="102"/>
      <c r="M143" s="104"/>
      <c r="N143" s="105"/>
      <c r="O143" s="107"/>
      <c r="P143" s="72">
        <v>45665</v>
      </c>
      <c r="Q143" s="72">
        <v>45666</v>
      </c>
      <c r="R143" s="72">
        <v>45667</v>
      </c>
      <c r="S143" s="72">
        <v>45688</v>
      </c>
      <c r="T143" s="72">
        <v>45695</v>
      </c>
      <c r="U143" s="72">
        <v>45702</v>
      </c>
      <c r="V143" s="72">
        <v>45705</v>
      </c>
      <c r="W143" s="72">
        <v>45716</v>
      </c>
      <c r="X143" s="72">
        <v>45722</v>
      </c>
      <c r="Y143" s="72">
        <v>45734</v>
      </c>
      <c r="Z143" s="72">
        <v>45737</v>
      </c>
      <c r="AA143" s="72">
        <v>45742</v>
      </c>
      <c r="AB143" s="72">
        <v>45747</v>
      </c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  <c r="AP143" s="72"/>
      <c r="AQ143" s="72"/>
      <c r="AR143" s="72"/>
      <c r="AS143" s="72"/>
      <c r="AT143" s="72"/>
      <c r="AU143" s="72"/>
      <c r="AV143" s="72"/>
      <c r="AW143" s="72"/>
      <c r="AX143" s="72"/>
      <c r="AY143" s="72"/>
      <c r="AZ143" s="72"/>
      <c r="BA143" s="72"/>
      <c r="BB143" s="72"/>
      <c r="BC143" s="72"/>
      <c r="BD143" s="72"/>
      <c r="BE143" s="72"/>
      <c r="BF143" s="72"/>
      <c r="BG143" s="72"/>
      <c r="BH143" s="72"/>
      <c r="BI143" s="72"/>
      <c r="BJ143" s="72"/>
      <c r="BK143" s="72"/>
      <c r="BL143" s="72"/>
      <c r="BM143" s="72"/>
      <c r="BN143" s="72"/>
      <c r="BO143" s="72"/>
      <c r="BP143" s="72"/>
      <c r="BQ143" s="72"/>
      <c r="BR143" s="72"/>
      <c r="BS143" s="72"/>
      <c r="BT143" s="72"/>
      <c r="BU143" s="72"/>
      <c r="BV143" s="72"/>
      <c r="BW143" s="72"/>
    </row>
    <row r="144" spans="1:75" ht="14.25" customHeight="1" x14ac:dyDescent="0.15">
      <c r="A144" s="77" t="s">
        <v>252</v>
      </c>
      <c r="B144" s="108" t="s">
        <v>39</v>
      </c>
      <c r="C144" s="108">
        <v>42856</v>
      </c>
      <c r="D144" s="110">
        <v>45778</v>
      </c>
      <c r="E144" s="95">
        <f ca="1">IF(DATEDIF(C144,M$2,"m")&lt;1,"",IF(C144=0,"",IF(EDATE(C144,12)&lt;IF($D144&gt;0,$D144-1,M$2),EDATE(C144,DATEDIF(C144,IF($D144&gt;0,$D144-1,M$2+1),"y")*12),EDATE(C144,DATEDIF(C144,IF($D144&gt;0,$D144-1,M$2+1),"m")))))</f>
        <v>45413</v>
      </c>
      <c r="F144" s="93">
        <f ca="1">IF(E144="",0,IF(EDATE(C144,12)&lt;=E144,15+IF((YEAR(E144)-YEAR($C144))&gt;20,10,INT((YEAR(E144)-YEAR($C144)-1)/2)),0))</f>
        <v>18</v>
      </c>
      <c r="G144" s="112">
        <f ca="1">IF(E144="",0,IF(E144&gt;=EDATE(C144,12),IF(E144&lt;EDATE(C144,24),IF(C144&lt;SET!$J$20,0,MIN(DATEDIF(C144,E144,"m"),11)),0),IF(D144&gt;C144,IF(E144&lt;=EDATE(C144,12),MIN(DATEDIF(C144,D144+1,"m"),11),0),MIN(DATEDIF(C144,E144,"m"),11))))</f>
        <v>0</v>
      </c>
      <c r="H144" s="114">
        <v>0</v>
      </c>
      <c r="I144" s="99">
        <f>COUNTIF(P144:BW144,SET!$C$15)*SET!$C$16+COUNTIF(P144:BW144,SET!$D$15)*SET!$D$16+COUNTIF(P144:BW144,SET!E$15)*SET!$E$16+COUNTIF(P144:BW144,SET!$F$15)*SET!$F$16+COUNTIF(P144:BW144,SET!$G$15)*SET!$G$16+COUNTIF(P144:BW144,SET!$H$15)*SET!$H$16+COUNTIF(P144:BW144,SET!$I$15)*SET!$I$16+COUNTIF(P144:BW144,)*SET!$K$16+COUNTIF(P144:BW144,SET!$M$15)*SET!$M$16</f>
        <v>5</v>
      </c>
      <c r="J144" s="97">
        <f ca="1">F144+G144+H144-I144</f>
        <v>13</v>
      </c>
      <c r="K144" s="100">
        <f ca="1">IF(E144="","",IF(AND(D144&gt;C144,EDATE(IF(EDATE(C144,12)&lt;D144,C144,E144),12)&gt;D144),"퇴직정산",IF((E144-C144)&gt;=365,EDATE(E144,12),EDATE(C144,24))))</f>
        <v>45778</v>
      </c>
      <c r="L144" s="101">
        <f ca="1">IF(K144="퇴직정산",J144,IF((M$2-C144)&lt;365,"미확정",IF(M144="유예","유예",J144-M144)))</f>
        <v>11</v>
      </c>
      <c r="M144" s="103">
        <f ca="1">IF(C144=0,0,IF(K144="퇴직정산",0,IF(J144&lt;=0,0,IF(EDATE(C144,3)&gt;M$2,"유예",IF(SET!$J$3="없음",0,IF(SET!$J$3="전부",IF(E144&gt;=DATE(YEAR(SET!$I$11),MONTH(SET!$J$11),DAY(SET!$L$11)),MAX(0,F144-IF(I144&lt;(G144+H144),0,(I144-(G144+H144)))),0),IF(E144&gt;=DATE(YEAR(SET!$I$11),MONTH(SET!$J$11),DAY(SET!$L$11)),MAX(0,MIN(F144,SET!$L$3)-IF(I144&lt;(G144+H144),0,(I144-(G144+H144)))),0)))))))</f>
        <v>2</v>
      </c>
      <c r="N144" s="105" t="str">
        <f>IF(D144=0,IF(M144&gt;0,IF((E144-C144)&gt;=365,EDATE(E144,6),EDATE(K144,-6)),""),"")</f>
        <v/>
      </c>
      <c r="O144" s="106" t="str">
        <f>IF(D144=0,IF(M144&gt;0,IF((E144-C144)&gt;=365,EDATE(E144,10),EDATE(K144,-2)),""),"")</f>
        <v/>
      </c>
      <c r="P144" s="23" t="s">
        <v>25</v>
      </c>
      <c r="Q144" s="23" t="s">
        <v>25</v>
      </c>
      <c r="R144" s="23" t="s">
        <v>24</v>
      </c>
      <c r="S144" s="23" t="s">
        <v>25</v>
      </c>
      <c r="T144" s="23" t="s">
        <v>24</v>
      </c>
      <c r="U144" s="23" t="s">
        <v>25</v>
      </c>
      <c r="V144" s="23" t="s">
        <v>25</v>
      </c>
      <c r="W144" s="23" t="s">
        <v>25</v>
      </c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/>
      <c r="BP144" s="23"/>
      <c r="BQ144" s="23"/>
      <c r="BR144" s="23"/>
      <c r="BS144" s="23"/>
      <c r="BT144" s="23"/>
      <c r="BU144" s="23"/>
      <c r="BV144" s="23"/>
      <c r="BW144" s="23"/>
    </row>
    <row r="145" spans="1:75" ht="14.25" customHeight="1" thickBot="1" x14ac:dyDescent="0.2">
      <c r="A145" s="74"/>
      <c r="B145" s="109"/>
      <c r="C145" s="109"/>
      <c r="D145" s="111"/>
      <c r="E145" s="96"/>
      <c r="F145" s="94"/>
      <c r="G145" s="113"/>
      <c r="H145" s="115"/>
      <c r="I145" s="99"/>
      <c r="J145" s="98"/>
      <c r="K145" s="100"/>
      <c r="L145" s="102"/>
      <c r="M145" s="104"/>
      <c r="N145" s="105"/>
      <c r="O145" s="107"/>
      <c r="P145" s="72">
        <v>45385</v>
      </c>
      <c r="Q145" s="72">
        <v>45481</v>
      </c>
      <c r="R145" s="72">
        <v>45504</v>
      </c>
      <c r="S145" s="72">
        <v>45505</v>
      </c>
      <c r="T145" s="72">
        <v>45506</v>
      </c>
      <c r="U145" s="72">
        <v>45611</v>
      </c>
      <c r="V145" s="72">
        <v>45708</v>
      </c>
      <c r="W145" s="72">
        <v>45747</v>
      </c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  <c r="AP145" s="72"/>
      <c r="AQ145" s="72"/>
      <c r="AR145" s="72"/>
      <c r="AS145" s="72"/>
      <c r="AT145" s="72"/>
      <c r="AU145" s="72"/>
      <c r="AV145" s="72"/>
      <c r="AW145" s="72"/>
      <c r="AX145" s="72"/>
      <c r="AY145" s="72"/>
      <c r="AZ145" s="72"/>
      <c r="BA145" s="72"/>
      <c r="BB145" s="72"/>
      <c r="BC145" s="72"/>
      <c r="BD145" s="72"/>
      <c r="BE145" s="72"/>
      <c r="BF145" s="72"/>
      <c r="BG145" s="72"/>
      <c r="BH145" s="72"/>
      <c r="BI145" s="72"/>
      <c r="BJ145" s="72"/>
      <c r="BK145" s="72"/>
      <c r="BL145" s="72"/>
      <c r="BM145" s="72"/>
      <c r="BN145" s="72"/>
      <c r="BO145" s="72"/>
      <c r="BP145" s="72"/>
      <c r="BQ145" s="72"/>
      <c r="BR145" s="72"/>
      <c r="BS145" s="72"/>
      <c r="BT145" s="72"/>
      <c r="BU145" s="72"/>
      <c r="BV145" s="72"/>
      <c r="BW145" s="72"/>
    </row>
    <row r="146" spans="1:75" ht="14.25" customHeight="1" x14ac:dyDescent="0.15">
      <c r="A146" s="74" t="s">
        <v>412</v>
      </c>
      <c r="B146" s="108" t="s">
        <v>58</v>
      </c>
      <c r="C146" s="108">
        <v>42856</v>
      </c>
      <c r="D146" s="110">
        <v>45778</v>
      </c>
      <c r="E146" s="95">
        <f ca="1">IF(DATEDIF(C146,M$2,"m")&lt;1,"",IF(C146=0,"",IF(EDATE(C146,12)&lt;IF($D146&gt;0,$D146-1,M$2),EDATE(C146,DATEDIF(C146,IF($D146&gt;0,$D146-1,M$2+1),"y")*12),EDATE(C146,DATEDIF(C146,IF($D146&gt;0,$D146-1,M$2+1),"m")))))</f>
        <v>45413</v>
      </c>
      <c r="F146" s="93">
        <f ca="1">IF(E146="",0,IF(EDATE(C146,12)&lt;=E146,15+IF((YEAR(E146)-YEAR($C146))&gt;20,10,INT((YEAR(E146)-YEAR($C146)-1)/2)),0))</f>
        <v>18</v>
      </c>
      <c r="G146" s="112">
        <f ca="1">IF(E146="",0,IF(E146&gt;=EDATE(C146,12),IF(E146&lt;EDATE(C146,24),IF(C146&lt;SET!$J$20,0,MIN(DATEDIF(C146,E146,"m"),11)),0),IF(D146&gt;C146,IF(E146&lt;=EDATE(C146,12),MIN(DATEDIF(C146,D146+1,"m"),11),0),MIN(DATEDIF(C146,E146,"m"),11))))</f>
        <v>0</v>
      </c>
      <c r="H146" s="154">
        <v>0.25</v>
      </c>
      <c r="I146" s="99">
        <f>COUNTIF(P146:BW146,SET!$C$15)*SET!$C$16+COUNTIF(P146:BW146,SET!$D$15)*SET!$D$16+COUNTIF(P146:BW146,SET!E$15)*SET!$E$16+COUNTIF(P146:BW146,SET!$F$15)*SET!$F$16+COUNTIF(P146:BW146,SET!$G$15)*SET!$G$16+COUNTIF(P146:BW146,SET!$H$15)*SET!$H$16+COUNTIF(P146:BW146,SET!$I$15)*SET!$I$16+COUNTIF(P146:BW146,)*SET!$K$16+COUNTIF(P146:BW146,SET!$M$15)*SET!$M$16</f>
        <v>5.5</v>
      </c>
      <c r="J146" s="97">
        <f ca="1">F146+G146+H146-I146</f>
        <v>12.75</v>
      </c>
      <c r="K146" s="100">
        <f ca="1">IF(E146="","",IF(AND(D146&gt;C146,EDATE(IF(EDATE(C146,12)&lt;D146,C146,E146),12)&gt;D146),"퇴직정산",IF((E146-C146)&gt;=365,EDATE(E146,12),EDATE(C146,24))))</f>
        <v>45778</v>
      </c>
      <c r="L146" s="101">
        <f ca="1">IF(K146="퇴직정산",J146,IF((M$2-C146)&lt;365,"미확정",IF(M146="유예","유예",J146-M146)))</f>
        <v>11</v>
      </c>
      <c r="M146" s="103">
        <f ca="1">IF(C146=0,0,IF(K146="퇴직정산",0,IF(J146&lt;=0,0,IF(EDATE(C146,3)&gt;M$2,"유예",IF(SET!$J$3="없음",0,IF(SET!$J$3="전부",IF(E146&gt;=DATE(YEAR(SET!$I$11),MONTH(SET!$J$11),DAY(SET!$L$11)),MAX(0,F146-IF(I146&lt;(G146+H146),0,(I146-(G146+H146)))),0),IF(E146&gt;=DATE(YEAR(SET!$I$11),MONTH(SET!$J$11),DAY(SET!$L$11)),MAX(0,MIN(F146,SET!$L$3)-IF(I146&lt;(G146+H146),0,(I146-(G146+H146)))),0)))))))</f>
        <v>1.75</v>
      </c>
      <c r="N146" s="105" t="str">
        <f>IF(D146=0,IF(M146&gt;0,IF((E146-C146)&gt;=365,EDATE(E146,6),EDATE(K146,-6)),""),"")</f>
        <v/>
      </c>
      <c r="O146" s="106" t="str">
        <f>IF(D146=0,IF(M146&gt;0,IF((E146-C146)&gt;=365,EDATE(E146,10),EDATE(K146,-2)),""),"")</f>
        <v/>
      </c>
      <c r="P146" s="23" t="s">
        <v>25</v>
      </c>
      <c r="Q146" s="23" t="s">
        <v>25</v>
      </c>
      <c r="R146" s="23" t="s">
        <v>25</v>
      </c>
      <c r="S146" s="23" t="s">
        <v>24</v>
      </c>
      <c r="T146" s="23" t="s">
        <v>25</v>
      </c>
      <c r="U146" s="23" t="s">
        <v>24</v>
      </c>
      <c r="V146" s="23" t="s">
        <v>25</v>
      </c>
      <c r="W146" s="23" t="s">
        <v>24</v>
      </c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3"/>
      <c r="BK146" s="23"/>
      <c r="BL146" s="23"/>
      <c r="BM146" s="23"/>
      <c r="BN146" s="23"/>
      <c r="BO146" s="23"/>
      <c r="BP146" s="23"/>
      <c r="BQ146" s="23"/>
      <c r="BR146" s="23"/>
      <c r="BS146" s="23"/>
      <c r="BT146" s="23"/>
      <c r="BU146" s="23"/>
      <c r="BV146" s="23"/>
      <c r="BW146" s="23"/>
    </row>
    <row r="147" spans="1:75" ht="14.25" customHeight="1" thickBot="1" x14ac:dyDescent="0.2">
      <c r="A147" s="74"/>
      <c r="B147" s="109"/>
      <c r="C147" s="109"/>
      <c r="D147" s="111"/>
      <c r="E147" s="96"/>
      <c r="F147" s="94"/>
      <c r="G147" s="113"/>
      <c r="H147" s="155"/>
      <c r="I147" s="99"/>
      <c r="J147" s="98"/>
      <c r="K147" s="100"/>
      <c r="L147" s="102"/>
      <c r="M147" s="104"/>
      <c r="N147" s="105"/>
      <c r="O147" s="107"/>
      <c r="P147" s="72">
        <v>45482</v>
      </c>
      <c r="Q147" s="72">
        <v>45488</v>
      </c>
      <c r="R147" s="72">
        <v>45525</v>
      </c>
      <c r="S147" s="72">
        <v>45526</v>
      </c>
      <c r="T147" s="72">
        <v>45541</v>
      </c>
      <c r="U147" s="72">
        <v>45562</v>
      </c>
      <c r="V147" s="72">
        <v>45609</v>
      </c>
      <c r="W147" s="72">
        <v>45610</v>
      </c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P147" s="72"/>
      <c r="AQ147" s="72"/>
      <c r="AR147" s="72"/>
      <c r="AS147" s="72"/>
      <c r="AT147" s="72"/>
      <c r="AU147" s="72"/>
      <c r="AV147" s="72"/>
      <c r="AW147" s="72"/>
      <c r="AX147" s="72"/>
      <c r="AY147" s="72"/>
      <c r="AZ147" s="72"/>
      <c r="BA147" s="72"/>
      <c r="BB147" s="72"/>
      <c r="BC147" s="72"/>
      <c r="BD147" s="72"/>
      <c r="BE147" s="72"/>
      <c r="BF147" s="72"/>
      <c r="BG147" s="72"/>
      <c r="BH147" s="72"/>
      <c r="BI147" s="72"/>
      <c r="BJ147" s="72"/>
      <c r="BK147" s="72"/>
      <c r="BL147" s="72"/>
      <c r="BM147" s="72"/>
      <c r="BN147" s="72"/>
      <c r="BO147" s="72"/>
      <c r="BP147" s="72"/>
      <c r="BQ147" s="72"/>
      <c r="BR147" s="72"/>
      <c r="BS147" s="72"/>
      <c r="BT147" s="72"/>
      <c r="BU147" s="72"/>
      <c r="BV147" s="72"/>
      <c r="BW147" s="72"/>
    </row>
    <row r="148" spans="1:75" ht="14.25" customHeight="1" x14ac:dyDescent="0.15">
      <c r="A148" s="74" t="s">
        <v>412</v>
      </c>
      <c r="B148" s="108" t="s">
        <v>62</v>
      </c>
      <c r="C148" s="108">
        <v>42856</v>
      </c>
      <c r="D148" s="110">
        <v>45778</v>
      </c>
      <c r="E148" s="95">
        <f ca="1">IF(DATEDIF(C148,M$2,"m")&lt;1,"",IF(C148=0,"",IF(EDATE(C148,12)&lt;IF($D148&gt;0,$D148-1,M$2),EDATE(C148,DATEDIF(C148,IF($D148&gt;0,$D148-1,M$2+1),"y")*12),EDATE(C148,DATEDIF(C148,IF($D148&gt;0,$D148-1,M$2+1),"m")))))</f>
        <v>45413</v>
      </c>
      <c r="F148" s="93">
        <f ca="1">IF(E148="",0,IF(EDATE(C148,12)&lt;=E148,15+IF((YEAR(E148)-YEAR($C148))&gt;20,10,INT((YEAR(E148)-YEAR($C148)-1)/2)),0))</f>
        <v>18</v>
      </c>
      <c r="G148" s="112">
        <f ca="1">IF(E148="",0,IF(E148&gt;=EDATE(C148,12),IF(E148&lt;EDATE(C148,24),IF(C148&lt;SET!$J$20,0,MIN(DATEDIF(C148,E148,"m"),11)),0),IF(D148&gt;C148,IF(E148&lt;=EDATE(C148,12),MIN(DATEDIF(C148,D148+1,"m"),11),0),MIN(DATEDIF(C148,E148,"m"),11))))</f>
        <v>0</v>
      </c>
      <c r="H148" s="154">
        <v>0</v>
      </c>
      <c r="I148" s="99">
        <f>COUNTIF(P148:BW148,SET!$C$15)*SET!$C$16+COUNTIF(P148:BW148,SET!$D$15)*SET!$D$16+COUNTIF(P148:BW148,SET!E$15)*SET!$E$16+COUNTIF(P148:BW148,SET!$F$15)*SET!$F$16+COUNTIF(P148:BW148,SET!$G$15)*SET!$G$16+COUNTIF(P148:BW148,SET!$H$15)*SET!$H$16+COUNTIF(P148:BW148,SET!$I$15)*SET!$I$16+COUNTIF(P148:BW148,)*SET!$K$16+COUNTIF(P148:BW148,SET!$M$15)*SET!$M$16</f>
        <v>9.5</v>
      </c>
      <c r="J148" s="97">
        <f ca="1">F148+G148+H148-I148</f>
        <v>8.5</v>
      </c>
      <c r="K148" s="100">
        <f ca="1">IF(E148="","",IF(AND(D148&gt;C148,EDATE(IF(EDATE(C148,12)&lt;D148,C148,E148),12)&gt;D148),"퇴직정산",IF((E148-C148)&gt;=365,EDATE(E148,12),EDATE(C148,24))))</f>
        <v>45778</v>
      </c>
      <c r="L148" s="101">
        <f ca="1">IF(K148="퇴직정산",J148,IF((M$2-C148)&lt;365,"미확정",IF(M148="유예","유예",J148-M148)))</f>
        <v>8.5</v>
      </c>
      <c r="M148" s="103">
        <f ca="1">IF(C148=0,0,IF(K148="퇴직정산",0,IF(J148&lt;=0,0,IF(EDATE(C148,3)&gt;M$2,"유예",IF(SET!$J$3="없음",0,IF(SET!$J$3="전부",IF(E148&gt;=DATE(YEAR(SET!$I$11),MONTH(SET!$J$11),DAY(SET!$L$11)),MAX(0,F148-IF(I148&lt;(G148+H148),0,(I148-(G148+H148)))),0),IF(E148&gt;=DATE(YEAR(SET!$I$11),MONTH(SET!$J$11),DAY(SET!$L$11)),MAX(0,MIN(F148,SET!$L$3)-IF(I148&lt;(G148+H148),0,(I148-(G148+H148)))),0)))))))</f>
        <v>0</v>
      </c>
      <c r="N148" s="105" t="str">
        <f>IF(D148=0,IF(M148&gt;0,IF((E148-C148)&gt;=365,EDATE(E148,6),EDATE(K148,-6)),""),"")</f>
        <v/>
      </c>
      <c r="O148" s="106" t="str">
        <f>IF(D148=0,IF(M148&gt;0,IF((E148-C148)&gt;=365,EDATE(E148,10),EDATE(K148,-2)),""),"")</f>
        <v/>
      </c>
      <c r="P148" s="23" t="s">
        <v>25</v>
      </c>
      <c r="Q148" s="23" t="s">
        <v>25</v>
      </c>
      <c r="R148" s="23" t="s">
        <v>24</v>
      </c>
      <c r="S148" s="23" t="s">
        <v>25</v>
      </c>
      <c r="T148" s="23" t="s">
        <v>24</v>
      </c>
      <c r="U148" s="23" t="s">
        <v>24</v>
      </c>
      <c r="V148" s="23" t="s">
        <v>24</v>
      </c>
      <c r="W148" s="23" t="s">
        <v>25</v>
      </c>
      <c r="X148" s="23" t="s">
        <v>24</v>
      </c>
      <c r="Y148" s="23" t="s">
        <v>24</v>
      </c>
      <c r="Z148" s="23" t="s">
        <v>24</v>
      </c>
      <c r="AA148" s="23" t="s">
        <v>25</v>
      </c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3"/>
      <c r="BK148" s="23"/>
      <c r="BL148" s="23"/>
      <c r="BM148" s="23"/>
      <c r="BN148" s="23"/>
      <c r="BO148" s="23"/>
      <c r="BP148" s="23"/>
      <c r="BQ148" s="23"/>
      <c r="BR148" s="23"/>
      <c r="BS148" s="23"/>
      <c r="BT148" s="23"/>
      <c r="BU148" s="23"/>
      <c r="BV148" s="23"/>
      <c r="BW148" s="23"/>
    </row>
    <row r="149" spans="1:75" ht="14.25" customHeight="1" thickBot="1" x14ac:dyDescent="0.2">
      <c r="A149" s="74"/>
      <c r="B149" s="109"/>
      <c r="C149" s="109"/>
      <c r="D149" s="111"/>
      <c r="E149" s="96"/>
      <c r="F149" s="94"/>
      <c r="G149" s="113"/>
      <c r="H149" s="155"/>
      <c r="I149" s="99"/>
      <c r="J149" s="98"/>
      <c r="K149" s="100"/>
      <c r="L149" s="102"/>
      <c r="M149" s="104"/>
      <c r="N149" s="105"/>
      <c r="O149" s="107"/>
      <c r="P149" s="72">
        <v>45391</v>
      </c>
      <c r="Q149" s="72">
        <v>45405</v>
      </c>
      <c r="R149" s="72">
        <v>45412</v>
      </c>
      <c r="S149" s="72">
        <v>45441</v>
      </c>
      <c r="T149" s="72">
        <v>45443</v>
      </c>
      <c r="U149" s="72">
        <v>45450</v>
      </c>
      <c r="V149" s="72">
        <v>45471</v>
      </c>
      <c r="W149" s="72">
        <v>45492</v>
      </c>
      <c r="X149" s="72">
        <v>45520</v>
      </c>
      <c r="Y149" s="72">
        <v>45594</v>
      </c>
      <c r="Z149" s="72">
        <v>45608</v>
      </c>
      <c r="AA149" s="72">
        <v>45622</v>
      </c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  <c r="AP149" s="72"/>
      <c r="AQ149" s="72"/>
      <c r="AR149" s="72"/>
      <c r="AS149" s="72"/>
      <c r="AT149" s="72"/>
      <c r="AU149" s="72"/>
      <c r="AV149" s="72"/>
      <c r="AW149" s="72"/>
      <c r="AX149" s="72"/>
      <c r="AY149" s="72"/>
      <c r="AZ149" s="72"/>
      <c r="BA149" s="72"/>
      <c r="BB149" s="72"/>
      <c r="BC149" s="72"/>
      <c r="BD149" s="72"/>
      <c r="BE149" s="72"/>
      <c r="BF149" s="72"/>
      <c r="BG149" s="72"/>
      <c r="BH149" s="72"/>
      <c r="BI149" s="72"/>
      <c r="BJ149" s="72"/>
      <c r="BK149" s="72"/>
      <c r="BL149" s="72"/>
      <c r="BM149" s="72"/>
      <c r="BN149" s="72"/>
      <c r="BO149" s="72"/>
      <c r="BP149" s="72"/>
      <c r="BQ149" s="72"/>
      <c r="BR149" s="72"/>
      <c r="BS149" s="72"/>
      <c r="BT149" s="72"/>
      <c r="BU149" s="72"/>
      <c r="BV149" s="72"/>
      <c r="BW149" s="72"/>
    </row>
    <row r="150" spans="1:75" ht="14.25" customHeight="1" x14ac:dyDescent="0.15">
      <c r="A150" s="74" t="s">
        <v>413</v>
      </c>
      <c r="B150" s="118" t="s">
        <v>64</v>
      </c>
      <c r="C150" s="118">
        <v>43952</v>
      </c>
      <c r="D150" s="110">
        <v>45778</v>
      </c>
      <c r="E150" s="95">
        <f ca="1">IF(DATEDIF(C150,M$2,"m")&lt;1,"",IF(C150=0,"",IF(EDATE(C150,12)&lt;IF($D150&gt;0,$D150-1,M$2),EDATE(C150,DATEDIF(C150,IF($D150&gt;0,$D150-1,M$2+1),"y")*12),EDATE(C150,DATEDIF(C150,IF($D150&gt;0,$D150-1,M$2+1),"m")))))</f>
        <v>45413</v>
      </c>
      <c r="F150" s="93">
        <f ca="1">IF(E150="",0,IF(EDATE(C150,12)&lt;=E150,15+IF((YEAR(E150)-YEAR($C150))&gt;20,10,INT((YEAR(E150)-YEAR($C150)-1)/2)),0))</f>
        <v>16</v>
      </c>
      <c r="G150" s="112">
        <f ca="1">IF(E150="",0,IF(E150&gt;=EDATE(C150,12),IF(E150&lt;EDATE(C150,24),IF(C150&lt;SET!$J$20,0,MIN(DATEDIF(C150,E150,"m"),11)),0),IF(D150&gt;C150,IF(E150&lt;=EDATE(C150,12),MIN(DATEDIF(C150,D150+1,"m"),11),0),MIN(DATEDIF(C150,E150,"m"),11))))</f>
        <v>0</v>
      </c>
      <c r="H150" s="114">
        <v>-1.5</v>
      </c>
      <c r="I150" s="99">
        <f>COUNTIF(P150:BW150,SET!$C$15)*SET!$C$16+COUNTIF(P150:BW150,SET!$D$15)*SET!$D$16+COUNTIF(P150:BW150,SET!E$15)*SET!$E$16+COUNTIF(P150:BW150,SET!$F$15)*SET!$F$16+COUNTIF(P150:BW150,SET!$G$15)*SET!$G$16+COUNTIF(P150:BW150,SET!$H$15)*SET!$H$16+COUNTIF(P150:BW150,SET!$I$15)*SET!$I$16+COUNTIF(P150:BW150,)*SET!$K$16+COUNTIF(P150:BW150,SET!$M$15)*SET!$M$16</f>
        <v>12.5</v>
      </c>
      <c r="J150" s="97">
        <f ca="1">F150+G150+H150-I150</f>
        <v>2</v>
      </c>
      <c r="K150" s="100">
        <f ca="1">IF(E150="","",IF(AND(D150&gt;C150,EDATE(IF(EDATE(C150,12)&lt;D150,C150,E150),12)&gt;D150),"퇴직정산",IF((E150-C150)&gt;=365,EDATE(E150,12),EDATE(C150,24))))</f>
        <v>45778</v>
      </c>
      <c r="L150" s="101">
        <f ca="1">IF(K150="퇴직정산",J150,IF((M$2-C150)&lt;365,"미확정",IF(M150="유예","유예",J150-M150)))</f>
        <v>2</v>
      </c>
      <c r="M150" s="103">
        <f ca="1">IF(C150=0,0,IF(K150="퇴직정산",0,IF(J150&lt;=0,0,IF(EDATE(C150,3)&gt;M$2,"유예",IF(SET!$J$3="없음",0,IF(SET!$J$3="전부",IF(E150&gt;=DATE(YEAR(SET!$I$11),MONTH(SET!$J$11),DAY(SET!$L$11)),MAX(0,F150-IF(I150&lt;(G150+H150),0,(I150-(G150+H150)))),0),IF(E150&gt;=DATE(YEAR(SET!$I$11),MONTH(SET!$J$11),DAY(SET!$L$11)),MAX(0,MIN(F150,SET!$L$3)-IF(I150&lt;(G150+H150),0,(I150-(G150+H150)))),0)))))))</f>
        <v>0</v>
      </c>
      <c r="N150" s="105" t="str">
        <f>IF(D150=0,IF(M150&gt;0,IF((E150-C150)&gt;=365,EDATE(E150,6),EDATE(K150,-6)),""),"")</f>
        <v/>
      </c>
      <c r="O150" s="106" t="str">
        <f>IF(D150=0,IF(M150&gt;0,IF((E150-C150)&gt;=365,EDATE(E150,10),EDATE(K150,-2)),""),"")</f>
        <v/>
      </c>
      <c r="P150" s="23" t="s">
        <v>24</v>
      </c>
      <c r="Q150" s="23" t="s">
        <v>24</v>
      </c>
      <c r="R150" s="23" t="s">
        <v>25</v>
      </c>
      <c r="S150" s="23" t="s">
        <v>24</v>
      </c>
      <c r="T150" s="23" t="s">
        <v>24</v>
      </c>
      <c r="U150" s="23" t="s">
        <v>24</v>
      </c>
      <c r="V150" s="23" t="s">
        <v>24</v>
      </c>
      <c r="W150" s="23" t="s">
        <v>24</v>
      </c>
      <c r="X150" s="23" t="s">
        <v>25</v>
      </c>
      <c r="Y150" s="23" t="s">
        <v>25</v>
      </c>
      <c r="Z150" s="23" t="s">
        <v>24</v>
      </c>
      <c r="AA150" s="23" t="s">
        <v>24</v>
      </c>
      <c r="AB150" s="23" t="s">
        <v>24</v>
      </c>
      <c r="AC150" s="23" t="s">
        <v>24</v>
      </c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  <c r="BK150" s="23"/>
      <c r="BL150" s="23"/>
      <c r="BM150" s="23"/>
      <c r="BN150" s="23"/>
      <c r="BO150" s="23"/>
      <c r="BP150" s="23"/>
      <c r="BQ150" s="23"/>
      <c r="BR150" s="23"/>
      <c r="BS150" s="23"/>
      <c r="BT150" s="23"/>
      <c r="BU150" s="23"/>
      <c r="BV150" s="23"/>
      <c r="BW150" s="23"/>
    </row>
    <row r="151" spans="1:75" ht="14.25" customHeight="1" thickBot="1" x14ac:dyDescent="0.2">
      <c r="A151" s="74"/>
      <c r="B151" s="119"/>
      <c r="C151" s="119"/>
      <c r="D151" s="111"/>
      <c r="E151" s="96"/>
      <c r="F151" s="94"/>
      <c r="G151" s="113"/>
      <c r="H151" s="115"/>
      <c r="I151" s="99"/>
      <c r="J151" s="98"/>
      <c r="K151" s="100"/>
      <c r="L151" s="102"/>
      <c r="M151" s="104"/>
      <c r="N151" s="105"/>
      <c r="O151" s="107"/>
      <c r="P151" s="72">
        <v>45401</v>
      </c>
      <c r="Q151" s="72">
        <v>45443</v>
      </c>
      <c r="R151" s="72">
        <v>45461</v>
      </c>
      <c r="S151" s="72">
        <v>45499</v>
      </c>
      <c r="T151" s="72">
        <v>45512</v>
      </c>
      <c r="U151" s="72">
        <v>45513</v>
      </c>
      <c r="V151" s="72">
        <v>45532</v>
      </c>
      <c r="W151" s="72">
        <v>45573</v>
      </c>
      <c r="X151" s="72">
        <v>45624</v>
      </c>
      <c r="Y151" s="72">
        <v>45659</v>
      </c>
      <c r="Z151" s="72">
        <v>45660</v>
      </c>
      <c r="AA151" s="72">
        <v>45663</v>
      </c>
      <c r="AB151" s="72">
        <v>45664</v>
      </c>
      <c r="AC151" s="72">
        <v>45666</v>
      </c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  <c r="AP151" s="72"/>
      <c r="AQ151" s="72"/>
      <c r="AR151" s="72"/>
      <c r="AS151" s="72"/>
      <c r="AT151" s="72"/>
      <c r="AU151" s="72"/>
      <c r="AV151" s="72"/>
      <c r="AW151" s="72"/>
      <c r="AX151" s="72"/>
      <c r="AY151" s="72"/>
      <c r="AZ151" s="72"/>
      <c r="BA151" s="72"/>
      <c r="BB151" s="72"/>
      <c r="BC151" s="72"/>
      <c r="BD151" s="72"/>
      <c r="BE151" s="72"/>
      <c r="BF151" s="72"/>
      <c r="BG151" s="72"/>
      <c r="BH151" s="72"/>
      <c r="BI151" s="72"/>
      <c r="BJ151" s="72"/>
      <c r="BK151" s="72"/>
      <c r="BL151" s="72"/>
      <c r="BM151" s="72"/>
      <c r="BN151" s="72"/>
      <c r="BO151" s="72"/>
      <c r="BP151" s="72"/>
      <c r="BQ151" s="72"/>
      <c r="BR151" s="72"/>
      <c r="BS151" s="72"/>
      <c r="BT151" s="72"/>
      <c r="BU151" s="72"/>
      <c r="BV151" s="72"/>
      <c r="BW151" s="72"/>
    </row>
    <row r="152" spans="1:75" ht="14.25" customHeight="1" x14ac:dyDescent="0.15">
      <c r="A152" s="74" t="s">
        <v>414</v>
      </c>
      <c r="B152" s="118" t="s">
        <v>85</v>
      </c>
      <c r="C152" s="108">
        <v>42856</v>
      </c>
      <c r="D152" s="110">
        <v>45778</v>
      </c>
      <c r="E152" s="95">
        <f ca="1">IF(DATEDIF(C152,M$2,"m")&lt;1,"",IF(C152=0,"",IF(EDATE(C152,12)&lt;IF($D152&gt;0,$D152-1,M$2),EDATE(C152,DATEDIF(C152,IF($D152&gt;0,$D152-1,M$2+1),"y")*12),EDATE(C152,DATEDIF(C152,IF($D152&gt;0,$D152-1,M$2+1),"m")))))</f>
        <v>45413</v>
      </c>
      <c r="F152" s="93">
        <f ca="1">IF(E152="",0,IF(EDATE(C152,12)&lt;=E152,15+IF((YEAR(E152)-YEAR($C152))&gt;20,10,INT((YEAR(E152)-YEAR($C152)-1)/2)),0))</f>
        <v>18</v>
      </c>
      <c r="G152" s="112">
        <f ca="1">IF(E152="",0,IF(E152&gt;=EDATE(C152,12),IF(E152&lt;EDATE(C152,24),IF(C152&lt;SET!$J$20,0,MIN(DATEDIF(C152,E152,"m"),11)),0),IF(D152&gt;C152,IF(E152&lt;=EDATE(C152,12),MIN(DATEDIF(C152,D152+1,"m"),11),0),MIN(DATEDIF(C152,E152,"m"),11))))</f>
        <v>0</v>
      </c>
      <c r="H152" s="114">
        <v>0.5</v>
      </c>
      <c r="I152" s="99">
        <f>COUNTIF(P152:BW152,SET!$C$15)*SET!$C$16+COUNTIF(P152:BW152,SET!$D$15)*SET!$D$16+COUNTIF(P152:BW152,SET!E$15)*SET!$E$16+COUNTIF(P152:BW152,SET!$F$15)*SET!$F$16+COUNTIF(P152:BW152,SET!$G$15)*SET!$G$16+COUNTIF(P152:BW152,SET!$H$15)*SET!$H$16+COUNTIF(P152:BW152,SET!$I$15)*SET!$I$16+COUNTIF(P152:BW152,)*SET!$K$16+COUNTIF(P152:BW152,SET!$M$15)*SET!$M$16</f>
        <v>17.5</v>
      </c>
      <c r="J152" s="97">
        <f ca="1">F152+G152+H152-I152</f>
        <v>1</v>
      </c>
      <c r="K152" s="100">
        <f ca="1">IF(E152="","",IF(AND(D152&gt;C152,EDATE(IF(EDATE(C152,12)&lt;D152,C152,E152),12)&gt;D152),"퇴직정산",IF((E152-C152)&gt;=365,EDATE(E152,12),EDATE(C152,24))))</f>
        <v>45778</v>
      </c>
      <c r="L152" s="101">
        <f ca="1">IF(K152="퇴직정산",J152,IF((M$2-C152)&lt;365,"미확정",IF(M152="유예","유예",J152-M152)))</f>
        <v>1</v>
      </c>
      <c r="M152" s="103">
        <f ca="1">IF(C152=0,0,IF(K152="퇴직정산",0,IF(J152&lt;=0,0,IF(EDATE(C152,3)&gt;M$2,"유예",IF(SET!$J$3="없음",0,IF(SET!$J$3="전부",IF(E152&gt;=DATE(YEAR(SET!$I$11),MONTH(SET!$J$11),DAY(SET!$L$11)),MAX(0,F152-IF(I152&lt;(G152+H152),0,(I152-(G152+H152)))),0),IF(E152&gt;=DATE(YEAR(SET!$I$11),MONTH(SET!$J$11),DAY(SET!$L$11)),MAX(0,MIN(F152,SET!$L$3)-IF(I152&lt;(G152+H152),0,(I152-(G152+H152)))),0)))))))</f>
        <v>0</v>
      </c>
      <c r="N152" s="105" t="str">
        <f>IF(D152=0,IF(M152&gt;0,IF((E152-C152)&gt;=365,EDATE(E152,6),EDATE(K152,-6)),""),"")</f>
        <v/>
      </c>
      <c r="O152" s="106" t="str">
        <f>IF(D152=0,IF(M152&gt;0,IF((E152-C152)&gt;=365,EDATE(E152,10),EDATE(K152,-2)),""),"")</f>
        <v/>
      </c>
      <c r="P152" s="23" t="s">
        <v>25</v>
      </c>
      <c r="Q152" s="23" t="s">
        <v>24</v>
      </c>
      <c r="R152" s="23" t="s">
        <v>25</v>
      </c>
      <c r="S152" s="23" t="s">
        <v>25</v>
      </c>
      <c r="T152" s="23" t="s">
        <v>25</v>
      </c>
      <c r="U152" s="23" t="s">
        <v>25</v>
      </c>
      <c r="V152" s="23" t="s">
        <v>25</v>
      </c>
      <c r="W152" s="23" t="s">
        <v>25</v>
      </c>
      <c r="X152" s="23" t="s">
        <v>24</v>
      </c>
      <c r="Y152" s="23" t="s">
        <v>25</v>
      </c>
      <c r="Z152" s="23" t="s">
        <v>25</v>
      </c>
      <c r="AA152" s="23" t="s">
        <v>25</v>
      </c>
      <c r="AB152" s="23" t="s">
        <v>25</v>
      </c>
      <c r="AC152" s="23" t="s">
        <v>25</v>
      </c>
      <c r="AD152" s="23" t="s">
        <v>24</v>
      </c>
      <c r="AE152" s="23" t="s">
        <v>25</v>
      </c>
      <c r="AF152" s="23" t="s">
        <v>25</v>
      </c>
      <c r="AG152" s="23" t="s">
        <v>25</v>
      </c>
      <c r="AH152" s="23" t="s">
        <v>25</v>
      </c>
      <c r="AI152" s="23" t="s">
        <v>24</v>
      </c>
      <c r="AJ152" s="23" t="s">
        <v>24</v>
      </c>
      <c r="AK152" s="23" t="s">
        <v>25</v>
      </c>
      <c r="AL152" s="23" t="s">
        <v>25</v>
      </c>
      <c r="AM152" s="23" t="s">
        <v>25</v>
      </c>
      <c r="AN152" s="23" t="s">
        <v>24</v>
      </c>
      <c r="AO152" s="23" t="s">
        <v>24</v>
      </c>
      <c r="AP152" s="23" t="s">
        <v>116</v>
      </c>
      <c r="AQ152" s="23" t="s">
        <v>24</v>
      </c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23"/>
      <c r="BK152" s="23"/>
      <c r="BL152" s="23"/>
      <c r="BM152" s="23"/>
      <c r="BN152" s="23"/>
      <c r="BO152" s="23"/>
      <c r="BP152" s="23"/>
      <c r="BQ152" s="23"/>
      <c r="BR152" s="23"/>
      <c r="BS152" s="23"/>
      <c r="BT152" s="23"/>
      <c r="BU152" s="23"/>
      <c r="BV152" s="23"/>
      <c r="BW152" s="23"/>
    </row>
    <row r="153" spans="1:75" ht="14.25" customHeight="1" thickBot="1" x14ac:dyDescent="0.2">
      <c r="A153" s="74"/>
      <c r="B153" s="119"/>
      <c r="C153" s="109"/>
      <c r="D153" s="111"/>
      <c r="E153" s="96"/>
      <c r="F153" s="94"/>
      <c r="G153" s="113"/>
      <c r="H153" s="115"/>
      <c r="I153" s="99"/>
      <c r="J153" s="98"/>
      <c r="K153" s="100"/>
      <c r="L153" s="102"/>
      <c r="M153" s="104"/>
      <c r="N153" s="105"/>
      <c r="O153" s="107"/>
      <c r="P153" s="72">
        <v>45405</v>
      </c>
      <c r="Q153" s="72">
        <v>45422</v>
      </c>
      <c r="R153" s="72">
        <v>45448</v>
      </c>
      <c r="S153" s="72">
        <v>45470</v>
      </c>
      <c r="T153" s="72">
        <v>45478</v>
      </c>
      <c r="U153" s="72">
        <v>45489</v>
      </c>
      <c r="V153" s="72">
        <v>45502</v>
      </c>
      <c r="W153" s="72">
        <v>45504</v>
      </c>
      <c r="X153" s="72">
        <v>45527</v>
      </c>
      <c r="Y153" s="72">
        <v>45530</v>
      </c>
      <c r="Z153" s="72">
        <v>45545</v>
      </c>
      <c r="AA153" s="72">
        <v>45562</v>
      </c>
      <c r="AB153" s="72">
        <v>45589</v>
      </c>
      <c r="AC153" s="72">
        <v>45593</v>
      </c>
      <c r="AD153" s="72">
        <v>45594</v>
      </c>
      <c r="AE153" s="72">
        <v>45608</v>
      </c>
      <c r="AF153" s="72">
        <v>45614</v>
      </c>
      <c r="AG153" s="72">
        <v>45617</v>
      </c>
      <c r="AH153" s="72">
        <v>45625</v>
      </c>
      <c r="AI153" s="72">
        <v>45639</v>
      </c>
      <c r="AJ153" s="72">
        <v>45644</v>
      </c>
      <c r="AK153" s="72">
        <v>45656</v>
      </c>
      <c r="AL153" s="72">
        <v>45674</v>
      </c>
      <c r="AM153" s="72">
        <v>45700</v>
      </c>
      <c r="AN153" s="72">
        <v>45707</v>
      </c>
      <c r="AO153" s="72">
        <v>45736</v>
      </c>
      <c r="AP153" s="72">
        <v>45740</v>
      </c>
      <c r="AQ153" s="72">
        <v>45743</v>
      </c>
      <c r="AR153" s="72"/>
      <c r="AS153" s="72"/>
      <c r="AT153" s="72"/>
      <c r="AU153" s="72"/>
      <c r="AV153" s="72"/>
      <c r="AW153" s="72"/>
      <c r="AX153" s="72"/>
      <c r="AY153" s="72"/>
      <c r="AZ153" s="72"/>
      <c r="BA153" s="72"/>
      <c r="BB153" s="72"/>
      <c r="BC153" s="72"/>
      <c r="BD153" s="72"/>
      <c r="BE153" s="72"/>
      <c r="BF153" s="72"/>
      <c r="BG153" s="72"/>
      <c r="BH153" s="72"/>
      <c r="BI153" s="72"/>
      <c r="BJ153" s="72"/>
      <c r="BK153" s="72"/>
      <c r="BL153" s="72"/>
      <c r="BM153" s="72"/>
      <c r="BN153" s="72"/>
      <c r="BO153" s="72"/>
      <c r="BP153" s="72"/>
      <c r="BQ153" s="72"/>
      <c r="BR153" s="72"/>
      <c r="BS153" s="72"/>
      <c r="BT153" s="72"/>
      <c r="BU153" s="72"/>
      <c r="BV153" s="72"/>
      <c r="BW153" s="72"/>
    </row>
    <row r="154" spans="1:75" ht="14.25" customHeight="1" x14ac:dyDescent="0.15">
      <c r="A154" s="77" t="s">
        <v>41</v>
      </c>
      <c r="B154" s="108" t="s">
        <v>34</v>
      </c>
      <c r="C154" s="108">
        <v>42856</v>
      </c>
      <c r="D154" s="110">
        <v>45778</v>
      </c>
      <c r="E154" s="95">
        <f ca="1">IF(DATEDIF(C154,M$2,"m")&lt;1,"",IF(C154=0,"",IF(EDATE(C154,12)&lt;IF($D154&gt;0,$D154-1,M$2),EDATE(C154,DATEDIF(C154,IF($D154&gt;0,$D154-1,M$2+1),"y")*12),EDATE(C154,DATEDIF(C154,IF($D154&gt;0,$D154-1,M$2+1),"m")))))</f>
        <v>45413</v>
      </c>
      <c r="F154" s="93">
        <f ca="1">IF(E154="",0,IF(EDATE(C154,12)&lt;=E154,15+IF((YEAR(E154)-YEAR($C154))&gt;20,10,INT((YEAR(E154)-YEAR($C154)-1)/2)),0))</f>
        <v>18</v>
      </c>
      <c r="G154" s="112">
        <f ca="1">IF(E154="",0,IF(E154&gt;=EDATE(C154,12),IF(E154&lt;EDATE(C154,24),IF(C154&lt;SET!$J$20,0,MIN(DATEDIF(C154,E154,"m"),11)),0),IF(D154&gt;C154,IF(E154&lt;=EDATE(C154,12),MIN(DATEDIF(C154,D154+1,"m"),11),0),MIN(DATEDIF(C154,E154,"m"),11))))</f>
        <v>0</v>
      </c>
      <c r="H154" s="114">
        <v>7</v>
      </c>
      <c r="I154" s="99">
        <f>COUNTIF(P154:BW154,SET!$C$15)*SET!$C$16+COUNTIF(P154:BW154,SET!$D$15)*SET!$D$16+COUNTIF(P154:BW154,SET!E$15)*SET!$E$16+COUNTIF(P154:BW154,SET!$F$15)*SET!$F$16+COUNTIF(P154:BW154,SET!$G$15)*SET!$G$16+COUNTIF(P154:BW154,SET!$H$15)*SET!$H$16+COUNTIF(P154:BW154,SET!$I$15)*SET!$I$16+COUNTIF(P154:BW154,)*SET!$K$16+COUNTIF(P154:BW154,SET!$M$15)*SET!$M$16</f>
        <v>6.5</v>
      </c>
      <c r="J154" s="97">
        <f ca="1">F154+G154+H154-I154</f>
        <v>18.5</v>
      </c>
      <c r="K154" s="100">
        <f ca="1">IF(E154="","",IF(AND(D154&gt;C154,EDATE(IF(EDATE(C154,12)&lt;D154,C154,E154),12)&gt;D154),"퇴직정산",IF((E154-C154)&gt;=365,EDATE(E154,12),EDATE(C154,24))))</f>
        <v>45778</v>
      </c>
      <c r="L154" s="101">
        <f ca="1">IF(K154="퇴직정산",J154,IF((M$2-C154)&lt;365,"미확정",IF(M154="유예","유예",J154-M154)))</f>
        <v>11.5</v>
      </c>
      <c r="M154" s="103">
        <f ca="1">IF(C154=0,0,IF(K154="퇴직정산",0,IF(J154&lt;=0,0,IF(EDATE(C154,3)&gt;M$2,"유예",IF(SET!$J$3="없음",0,IF(SET!$J$3="전부",IF(E154&gt;=DATE(YEAR(SET!$I$11),MONTH(SET!$J$11),DAY(SET!$L$11)),MAX(0,F154-IF(I154&lt;(G154+H154),0,(I154-(G154+H154)))),0),IF(E154&gt;=DATE(YEAR(SET!$I$11),MONTH(SET!$J$11),DAY(SET!$L$11)),MAX(0,MIN(F154,SET!$L$3)-IF(I154&lt;(G154+H154),0,(I154-(G154+H154)))),0)))))))</f>
        <v>7</v>
      </c>
      <c r="N154" s="105" t="str">
        <f>IF(D154=0,IF(M154&gt;0,IF((E154-C154)&gt;=365,EDATE(E154,6),EDATE(K154,-6)),""),"")</f>
        <v/>
      </c>
      <c r="O154" s="106" t="str">
        <f>IF(D154=0,IF(M154&gt;0,IF((E154-C154)&gt;=365,EDATE(E154,10),EDATE(K154,-2)),""),"")</f>
        <v/>
      </c>
      <c r="P154" s="23" t="s">
        <v>25</v>
      </c>
      <c r="Q154" s="23" t="s">
        <v>25</v>
      </c>
      <c r="R154" s="23" t="s">
        <v>25</v>
      </c>
      <c r="S154" s="23" t="s">
        <v>25</v>
      </c>
      <c r="T154" s="23" t="s">
        <v>25</v>
      </c>
      <c r="U154" s="23" t="s">
        <v>25</v>
      </c>
      <c r="V154" s="23" t="s">
        <v>24</v>
      </c>
      <c r="W154" s="23" t="s">
        <v>24</v>
      </c>
      <c r="X154" s="23" t="s">
        <v>25</v>
      </c>
      <c r="Y154" s="23" t="s">
        <v>25</v>
      </c>
      <c r="Z154" s="23" t="s">
        <v>25</v>
      </c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  <c r="BJ154" s="23"/>
      <c r="BK154" s="23"/>
      <c r="BL154" s="23"/>
      <c r="BM154" s="23"/>
      <c r="BN154" s="23"/>
      <c r="BO154" s="23"/>
      <c r="BP154" s="23"/>
      <c r="BQ154" s="23"/>
      <c r="BR154" s="23"/>
      <c r="BS154" s="23"/>
      <c r="BT154" s="23"/>
      <c r="BU154" s="23"/>
      <c r="BV154" s="23"/>
      <c r="BW154" s="23"/>
    </row>
    <row r="155" spans="1:75" ht="14.25" customHeight="1" thickBot="1" x14ac:dyDescent="0.2">
      <c r="A155" s="74"/>
      <c r="B155" s="109"/>
      <c r="C155" s="109"/>
      <c r="D155" s="111"/>
      <c r="E155" s="96"/>
      <c r="F155" s="94"/>
      <c r="G155" s="113"/>
      <c r="H155" s="115"/>
      <c r="I155" s="99"/>
      <c r="J155" s="98"/>
      <c r="K155" s="100"/>
      <c r="L155" s="102"/>
      <c r="M155" s="104"/>
      <c r="N155" s="105"/>
      <c r="O155" s="107"/>
      <c r="P155" s="72">
        <v>45401</v>
      </c>
      <c r="Q155" s="72">
        <v>45463</v>
      </c>
      <c r="R155" s="72">
        <v>45448</v>
      </c>
      <c r="S155" s="72">
        <v>45475</v>
      </c>
      <c r="T155" s="72">
        <v>45503</v>
      </c>
      <c r="U155" s="72">
        <v>45513</v>
      </c>
      <c r="V155" s="72">
        <v>45527</v>
      </c>
      <c r="W155" s="72">
        <v>45555</v>
      </c>
      <c r="X155" s="72">
        <v>45595</v>
      </c>
      <c r="Y155" s="72">
        <v>45667</v>
      </c>
      <c r="Z155" s="72">
        <v>45744</v>
      </c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  <c r="AP155" s="72"/>
      <c r="AQ155" s="72"/>
      <c r="AR155" s="72"/>
      <c r="AS155" s="72"/>
      <c r="AT155" s="72"/>
      <c r="AU155" s="72"/>
      <c r="AV155" s="72"/>
      <c r="AW155" s="72"/>
      <c r="AX155" s="72"/>
      <c r="AY155" s="72"/>
      <c r="AZ155" s="72"/>
      <c r="BA155" s="72"/>
      <c r="BB155" s="72"/>
      <c r="BC155" s="72"/>
      <c r="BD155" s="72"/>
      <c r="BE155" s="72"/>
      <c r="BF155" s="72"/>
      <c r="BG155" s="72"/>
      <c r="BH155" s="72"/>
      <c r="BI155" s="72"/>
      <c r="BJ155" s="72"/>
      <c r="BK155" s="72"/>
      <c r="BL155" s="72"/>
      <c r="BM155" s="72"/>
      <c r="BN155" s="72"/>
      <c r="BO155" s="72"/>
      <c r="BP155" s="72"/>
      <c r="BQ155" s="72"/>
      <c r="BR155" s="72"/>
      <c r="BS155" s="72"/>
      <c r="BT155" s="72"/>
      <c r="BU155" s="72"/>
      <c r="BV155" s="72"/>
      <c r="BW155" s="72"/>
    </row>
    <row r="156" spans="1:75" ht="14.25" customHeight="1" x14ac:dyDescent="0.15">
      <c r="A156" s="74" t="s">
        <v>415</v>
      </c>
      <c r="B156" s="108" t="s">
        <v>49</v>
      </c>
      <c r="C156" s="108">
        <v>42856</v>
      </c>
      <c r="D156" s="110">
        <v>45778</v>
      </c>
      <c r="E156" s="95">
        <f ca="1">IF(DATEDIF(C156,M$2,"m")&lt;1,"",IF(C156=0,"",IF(EDATE(C156,12)&lt;IF($D156&gt;0,$D156-1,M$2),EDATE(C156,DATEDIF(C156,IF($D156&gt;0,$D156-1,M$2+1),"y")*12),EDATE(C156,DATEDIF(C156,IF($D156&gt;0,$D156-1,M$2+1),"m")))))</f>
        <v>45413</v>
      </c>
      <c r="F156" s="93">
        <f ca="1">IF(E156="",0,IF(EDATE(C156,12)&lt;=E156,15+IF((YEAR(E156)-YEAR($C156))&gt;20,10,INT((YEAR(E156)-YEAR($C156)-1)/2)),0))</f>
        <v>18</v>
      </c>
      <c r="G156" s="112">
        <f ca="1">IF(E156="",0,IF(E156&gt;=EDATE(C156,12),IF(E156&lt;EDATE(C156,24),IF(C156&lt;SET!$J$20,0,MIN(DATEDIF(C156,E156,"m"),11)),0),IF(D156&gt;C156,IF(E156&lt;=EDATE(C156,12),MIN(DATEDIF(C156,D156+1,"m"),11),0),MIN(DATEDIF(C156,E156,"m"),11))))</f>
        <v>0</v>
      </c>
      <c r="H156" s="114">
        <v>10</v>
      </c>
      <c r="I156" s="99">
        <f>COUNTIF(P156:BW156,SET!$C$15)*SET!$C$16+COUNTIF(P156:BW156,SET!$D$15)*SET!$D$16+COUNTIF(P156:BW156,SET!E$15)*SET!$E$16+COUNTIF(P156:BW156,SET!$F$15)*SET!$F$16+COUNTIF(P156:BW156,SET!$G$15)*SET!$G$16+COUNTIF(P156:BW156,SET!$H$15)*SET!$H$16+COUNTIF(P156:BW156,SET!$I$15)*SET!$I$16+COUNTIF(P156:BW156,)*SET!$K$16+COUNTIF(P156:BW156,SET!$M$15)*SET!$M$16</f>
        <v>12.5</v>
      </c>
      <c r="J156" s="97">
        <f ca="1">F156+G156+H156-I156</f>
        <v>15.5</v>
      </c>
      <c r="K156" s="100">
        <f ca="1">IF(E156="","",IF(AND(D156&gt;C156,EDATE(IF(EDATE(C156,12)&lt;D156,C156,E156),12)&gt;D156),"퇴직정산",IF((E156-C156)&gt;=365,EDATE(E156,12),EDATE(C156,24))))</f>
        <v>45778</v>
      </c>
      <c r="L156" s="101">
        <f ca="1">IF(K156="퇴직정산",J156,IF((M$2-C156)&lt;365,"미확정",IF(M156="유예","유예",J156-M156)))</f>
        <v>11</v>
      </c>
      <c r="M156" s="103">
        <f ca="1">IF(C156=0,0,IF(K156="퇴직정산",0,IF(J156&lt;=0,0,IF(EDATE(C156,3)&gt;M$2,"유예",IF(SET!$J$3="없음",0,IF(SET!$J$3="전부",IF(E156&gt;=DATE(YEAR(SET!$I$11),MONTH(SET!$J$11),DAY(SET!$L$11)),MAX(0,F156-IF(I156&lt;(G156+H156),0,(I156-(G156+H156)))),0),IF(E156&gt;=DATE(YEAR(SET!$I$11),MONTH(SET!$J$11),DAY(SET!$L$11)),MAX(0,MIN(F156,SET!$L$3)-IF(I156&lt;(G156+H156),0,(I156-(G156+H156)))),0)))))))</f>
        <v>4.5</v>
      </c>
      <c r="N156" s="105" t="str">
        <f>IF(D156=0,IF(M156&gt;0,IF((E156-C156)&gt;=365,EDATE(E156,6),EDATE(K156,-6)),""),"")</f>
        <v/>
      </c>
      <c r="O156" s="106" t="str">
        <f>IF(D156=0,IF(M156&gt;0,IF((E156-C156)&gt;=365,EDATE(E156,10),EDATE(K156,-2)),""),"")</f>
        <v/>
      </c>
      <c r="P156" s="23" t="s">
        <v>25</v>
      </c>
      <c r="Q156" s="23" t="s">
        <v>25</v>
      </c>
      <c r="R156" s="23" t="s">
        <v>25</v>
      </c>
      <c r="S156" s="23" t="s">
        <v>25</v>
      </c>
      <c r="T156" s="23" t="s">
        <v>25</v>
      </c>
      <c r="U156" s="23" t="s">
        <v>25</v>
      </c>
      <c r="V156" s="23" t="s">
        <v>25</v>
      </c>
      <c r="W156" s="23" t="s">
        <v>25</v>
      </c>
      <c r="X156" s="23" t="s">
        <v>25</v>
      </c>
      <c r="Y156" s="23" t="s">
        <v>24</v>
      </c>
      <c r="Z156" s="23" t="s">
        <v>24</v>
      </c>
      <c r="AA156" s="23" t="s">
        <v>25</v>
      </c>
      <c r="AB156" s="23" t="s">
        <v>24</v>
      </c>
      <c r="AC156" s="23" t="s">
        <v>25</v>
      </c>
      <c r="AD156" s="23" t="s">
        <v>25</v>
      </c>
      <c r="AE156" s="23" t="s">
        <v>24</v>
      </c>
      <c r="AF156" s="23" t="s">
        <v>25</v>
      </c>
      <c r="AG156" s="23" t="s">
        <v>25</v>
      </c>
      <c r="AH156" s="23" t="s">
        <v>25</v>
      </c>
      <c r="AI156" s="23" t="s">
        <v>25</v>
      </c>
      <c r="AJ156" s="23" t="s">
        <v>25</v>
      </c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  <c r="BK156" s="23"/>
      <c r="BL156" s="23"/>
      <c r="BM156" s="23"/>
      <c r="BN156" s="23"/>
      <c r="BO156" s="23"/>
      <c r="BP156" s="23"/>
      <c r="BQ156" s="23"/>
      <c r="BR156" s="23"/>
      <c r="BS156" s="23"/>
      <c r="BT156" s="23"/>
      <c r="BU156" s="23"/>
      <c r="BV156" s="23"/>
      <c r="BW156" s="23"/>
    </row>
    <row r="157" spans="1:75" ht="14.25" customHeight="1" thickBot="1" x14ac:dyDescent="0.2">
      <c r="A157" s="74"/>
      <c r="B157" s="109"/>
      <c r="C157" s="109"/>
      <c r="D157" s="111"/>
      <c r="E157" s="96"/>
      <c r="F157" s="94"/>
      <c r="G157" s="113"/>
      <c r="H157" s="115"/>
      <c r="I157" s="99"/>
      <c r="J157" s="98"/>
      <c r="K157" s="100"/>
      <c r="L157" s="102"/>
      <c r="M157" s="104"/>
      <c r="N157" s="105"/>
      <c r="O157" s="107"/>
      <c r="P157" s="72">
        <v>45415</v>
      </c>
      <c r="Q157" s="72">
        <v>45443</v>
      </c>
      <c r="R157" s="72">
        <v>45448</v>
      </c>
      <c r="S157" s="72">
        <v>45450</v>
      </c>
      <c r="T157" s="72">
        <v>45492</v>
      </c>
      <c r="U157" s="72">
        <v>45505</v>
      </c>
      <c r="V157" s="72">
        <v>45516</v>
      </c>
      <c r="W157" s="72">
        <v>45526</v>
      </c>
      <c r="X157" s="72">
        <v>45546</v>
      </c>
      <c r="Y157" s="72">
        <v>45547</v>
      </c>
      <c r="Z157" s="72">
        <v>45548</v>
      </c>
      <c r="AA157" s="72">
        <v>45567</v>
      </c>
      <c r="AB157" s="72">
        <v>45569</v>
      </c>
      <c r="AC157" s="72">
        <v>45587</v>
      </c>
      <c r="AD157" s="72">
        <v>45618</v>
      </c>
      <c r="AE157" s="72">
        <v>45646</v>
      </c>
      <c r="AF157" s="72">
        <v>45665</v>
      </c>
      <c r="AG157" s="72">
        <v>45672</v>
      </c>
      <c r="AH157" s="72">
        <v>45733</v>
      </c>
      <c r="AI157" s="72">
        <v>45734</v>
      </c>
      <c r="AJ157" s="72">
        <v>45749</v>
      </c>
      <c r="AK157" s="72"/>
      <c r="AL157" s="72"/>
      <c r="AM157" s="72"/>
      <c r="AN157" s="72"/>
      <c r="AO157" s="72"/>
      <c r="AP157" s="72"/>
      <c r="AQ157" s="72"/>
      <c r="AR157" s="72"/>
      <c r="AS157" s="72"/>
      <c r="AT157" s="72"/>
      <c r="AU157" s="72"/>
      <c r="AV157" s="72"/>
      <c r="AW157" s="72"/>
      <c r="AX157" s="72"/>
      <c r="AY157" s="72"/>
      <c r="AZ157" s="72"/>
      <c r="BA157" s="72"/>
      <c r="BB157" s="72"/>
      <c r="BC157" s="72"/>
      <c r="BD157" s="72"/>
      <c r="BE157" s="72"/>
      <c r="BF157" s="72"/>
      <c r="BG157" s="72"/>
      <c r="BH157" s="72"/>
      <c r="BI157" s="72"/>
      <c r="BJ157" s="72"/>
      <c r="BK157" s="72"/>
      <c r="BL157" s="72"/>
      <c r="BM157" s="72"/>
      <c r="BN157" s="72"/>
      <c r="BO157" s="72"/>
      <c r="BP157" s="72"/>
      <c r="BQ157" s="72"/>
      <c r="BR157" s="72"/>
      <c r="BS157" s="72"/>
      <c r="BT157" s="72"/>
      <c r="BU157" s="72"/>
      <c r="BV157" s="72"/>
      <c r="BW157" s="72"/>
    </row>
    <row r="158" spans="1:75" ht="14.25" customHeight="1" x14ac:dyDescent="0.15">
      <c r="A158" s="77" t="s">
        <v>417</v>
      </c>
      <c r="B158" s="108" t="s">
        <v>57</v>
      </c>
      <c r="C158" s="108">
        <v>42856</v>
      </c>
      <c r="D158" s="110">
        <v>45778</v>
      </c>
      <c r="E158" s="95">
        <f ca="1">IF(DATEDIF(C158,M$2,"m")&lt;1,"",IF(C158=0,"",IF(EDATE(C158,12)&lt;IF($D158&gt;0,$D158-1,M$2),EDATE(C158,DATEDIF(C158,IF($D158&gt;0,$D158-1,M$2+1),"y")*12),EDATE(C158,DATEDIF(C158,IF($D158&gt;0,$D158-1,M$2+1),"m")))))</f>
        <v>45413</v>
      </c>
      <c r="F158" s="93">
        <f ca="1">IF(E158="",0,IF(EDATE(C158,12)&lt;=E158,15+IF((YEAR(E158)-YEAR($C158))&gt;20,10,INT((YEAR(E158)-YEAR($C158)-1)/2)),0))</f>
        <v>18</v>
      </c>
      <c r="G158" s="112">
        <f ca="1">IF(E158="",0,IF(E158&gt;=EDATE(C158,12),IF(E158&lt;EDATE(C158,24),IF(C158&lt;SET!$J$20,0,MIN(DATEDIF(C158,E158,"m"),11)),0),IF(D158&gt;C158,IF(E158&lt;=EDATE(C158,12),MIN(DATEDIF(C158,D158+1,"m"),11),0),MIN(DATEDIF(C158,E158,"m"),11))))</f>
        <v>0</v>
      </c>
      <c r="H158" s="114">
        <v>-5</v>
      </c>
      <c r="I158" s="99">
        <f>COUNTIF(P158:BW158,SET!$C$15)*SET!$C$16+COUNTIF(P158:BW158,SET!$D$15)*SET!$D$16+COUNTIF(P158:BW158,SET!E$15)*SET!$E$16+COUNTIF(P158:BW158,SET!$F$15)*SET!$F$16+COUNTIF(P158:BW158,SET!$G$15)*SET!$G$16+COUNTIF(P158:BW158,SET!$H$15)*SET!$H$16+COUNTIF(P158:BW158,SET!$I$15)*SET!$I$16+COUNTIF(P158:BW158,)*SET!$K$16+COUNTIF(P158:BW158,SET!$M$15)*SET!$M$16</f>
        <v>0</v>
      </c>
      <c r="J158" s="97">
        <f ca="1">F158+G158+H158-I158</f>
        <v>13</v>
      </c>
      <c r="K158" s="100">
        <f ca="1">IF(E158="","",IF(AND(D158&gt;C158,EDATE(IF(EDATE(C158,12)&lt;D158,C158,E158),12)&gt;D158),"퇴직정산",IF((E158-C158)&gt;=365,EDATE(E158,12),EDATE(C158,24))))</f>
        <v>45778</v>
      </c>
      <c r="L158" s="101">
        <f ca="1">IF(K158="퇴직정산",J158,IF((M$2-C158)&lt;365,"미확정",IF(M158="유예","유예",J158-M158)))</f>
        <v>11</v>
      </c>
      <c r="M158" s="103">
        <f ca="1">IF(C158=0,0,IF(K158="퇴직정산",0,IF(J158&lt;=0,0,IF(EDATE(C158,3)&gt;M$2,"유예",IF(SET!$J$3="없음",0,IF(SET!$J$3="전부",IF(E158&gt;=DATE(YEAR(SET!$I$11),MONTH(SET!$J$11),DAY(SET!$L$11)),MAX(0,F158-IF(I158&lt;(G158+H158),0,(I158-(G158+H158)))),0),IF(E158&gt;=DATE(YEAR(SET!$I$11),MONTH(SET!$J$11),DAY(SET!$L$11)),MAX(0,MIN(F158,SET!$L$3)-IF(I158&lt;(G158+H158),0,(I158-(G158+H158)))),0)))))))</f>
        <v>2</v>
      </c>
      <c r="N158" s="105" t="str">
        <f>IF(D158=0,IF(M158&gt;0,IF((E158-C158)&gt;=365,EDATE(E158,6),EDATE(K158,-6)),""),"")</f>
        <v/>
      </c>
      <c r="O158" s="106" t="str">
        <f>IF(D158=0,IF(M158&gt;0,IF((E158-C158)&gt;=365,EDATE(E158,10),EDATE(K158,-2)),""),"")</f>
        <v/>
      </c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  <c r="BK158" s="23"/>
      <c r="BL158" s="23"/>
      <c r="BM158" s="23"/>
      <c r="BN158" s="23"/>
      <c r="BO158" s="23"/>
      <c r="BP158" s="23"/>
      <c r="BQ158" s="23"/>
      <c r="BR158" s="23"/>
      <c r="BS158" s="23"/>
      <c r="BT158" s="23"/>
      <c r="BU158" s="23"/>
      <c r="BV158" s="23"/>
      <c r="BW158" s="23"/>
    </row>
    <row r="159" spans="1:75" ht="14.25" customHeight="1" thickBot="1" x14ac:dyDescent="0.2">
      <c r="A159" s="74"/>
      <c r="B159" s="109"/>
      <c r="C159" s="109"/>
      <c r="D159" s="111"/>
      <c r="E159" s="96"/>
      <c r="F159" s="94"/>
      <c r="G159" s="113"/>
      <c r="H159" s="115"/>
      <c r="I159" s="99"/>
      <c r="J159" s="98"/>
      <c r="K159" s="100"/>
      <c r="L159" s="102"/>
      <c r="M159" s="104"/>
      <c r="N159" s="105"/>
      <c r="O159" s="107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72"/>
      <c r="AP159" s="72"/>
      <c r="AQ159" s="72"/>
      <c r="AR159" s="72"/>
      <c r="AS159" s="72"/>
      <c r="AT159" s="72"/>
      <c r="AU159" s="72"/>
      <c r="AV159" s="72"/>
      <c r="AW159" s="72"/>
      <c r="AX159" s="72"/>
      <c r="AY159" s="72"/>
      <c r="AZ159" s="72"/>
      <c r="BA159" s="72"/>
      <c r="BB159" s="72"/>
      <c r="BC159" s="72"/>
      <c r="BD159" s="72"/>
      <c r="BE159" s="72"/>
      <c r="BF159" s="72"/>
      <c r="BG159" s="72"/>
      <c r="BH159" s="72"/>
      <c r="BI159" s="72"/>
      <c r="BJ159" s="72"/>
      <c r="BK159" s="72"/>
      <c r="BL159" s="72"/>
      <c r="BM159" s="72"/>
      <c r="BN159" s="72"/>
      <c r="BO159" s="72"/>
      <c r="BP159" s="72"/>
      <c r="BQ159" s="72"/>
      <c r="BR159" s="72"/>
      <c r="BS159" s="72"/>
      <c r="BT159" s="72"/>
      <c r="BU159" s="72"/>
      <c r="BV159" s="72"/>
      <c r="BW159" s="72"/>
    </row>
    <row r="160" spans="1:75" ht="14.25" customHeight="1" x14ac:dyDescent="0.15">
      <c r="A160" s="74" t="s">
        <v>416</v>
      </c>
      <c r="B160" s="108" t="s">
        <v>44</v>
      </c>
      <c r="C160" s="108">
        <v>42856</v>
      </c>
      <c r="D160" s="110">
        <v>45778</v>
      </c>
      <c r="E160" s="95">
        <f ca="1">IF(DATEDIF(C160,M$2,"m")&lt;1,"",IF(C160=0,"",IF(EDATE(C160,12)&lt;IF($D160&gt;0,$D160-1,M$2),EDATE(C160,DATEDIF(C160,IF($D160&gt;0,$D160-1,M$2+1),"y")*12),EDATE(C160,DATEDIF(C160,IF($D160&gt;0,$D160-1,M$2+1),"m")))))</f>
        <v>45413</v>
      </c>
      <c r="F160" s="93">
        <f ca="1">IF(E160="",0,IF(EDATE(C160,12)&lt;=E160,15+IF((YEAR(E160)-YEAR($C160))&gt;20,10,INT((YEAR(E160)-YEAR($C160)-1)/2)),0))</f>
        <v>18</v>
      </c>
      <c r="G160" s="112">
        <f ca="1">IF(E160="",0,IF(E160&gt;=EDATE(C160,12),IF(E160&lt;EDATE(C160,24),IF(C160&lt;SET!$J$20,0,MIN(DATEDIF(C160,E160,"m"),11)),0),IF(D160&gt;C160,IF(E160&lt;=EDATE(C160,12),MIN(DATEDIF(C160,D160+1,"m"),11),0),MIN(DATEDIF(C160,E160,"m"),11))))</f>
        <v>0</v>
      </c>
      <c r="H160" s="114">
        <v>-10</v>
      </c>
      <c r="I160" s="99">
        <f>COUNTIF(P160:BW160,SET!$C$15)*SET!$C$16+COUNTIF(P160:BW160,SET!$D$15)*SET!$D$16+COUNTIF(P160:BW160,SET!E$15)*SET!$E$16+COUNTIF(P160:BW160,SET!$F$15)*SET!$F$16+COUNTIF(P160:BW160,SET!$G$15)*SET!$G$16+COUNTIF(P160:BW160,SET!$H$15)*SET!$H$16+COUNTIF(P160:BW160,SET!$I$15)*SET!$I$16+COUNTIF(P160:BW160,)*SET!$K$16+COUNTIF(P160:BW160,SET!$M$15)*SET!$M$16</f>
        <v>3</v>
      </c>
      <c r="J160" s="97">
        <f ca="1">F160+G160+H160-I160</f>
        <v>5</v>
      </c>
      <c r="K160" s="100">
        <f ca="1">IF(E160="","",IF(AND(D160&gt;C160,EDATE(IF(EDATE(C160,12)&lt;D160,C160,E160),12)&gt;D160),"퇴직정산",IF((E160-C160)&gt;=365,EDATE(E160,12),EDATE(C160,24))))</f>
        <v>45778</v>
      </c>
      <c r="L160" s="101">
        <f ca="1">IF(K160="퇴직정산",J160,IF((M$2-C160)&lt;365,"미확정",IF(M160="유예","유예",J160-M160)))</f>
        <v>5</v>
      </c>
      <c r="M160" s="103">
        <f ca="1">IF(C160=0,0,IF(K160="퇴직정산",0,IF(J160&lt;=0,0,IF(EDATE(C160,3)&gt;M$2,"유예",IF(SET!$J$3="없음",0,IF(SET!$J$3="전부",IF(E160&gt;=DATE(YEAR(SET!$I$11),MONTH(SET!$J$11),DAY(SET!$L$11)),MAX(0,F160-IF(I160&lt;(G160+H160),0,(I160-(G160+H160)))),0),IF(E160&gt;=DATE(YEAR(SET!$I$11),MONTH(SET!$J$11),DAY(SET!$L$11)),MAX(0,MIN(F160,SET!$L$3)-IF(I160&lt;(G160+H160),0,(I160-(G160+H160)))),0)))))))</f>
        <v>0</v>
      </c>
      <c r="N160" s="105" t="str">
        <f>IF(D160=0,IF(M160&gt;0,IF((E160-C160)&gt;=365,EDATE(E160,6),EDATE(K160,-6)),""),"")</f>
        <v/>
      </c>
      <c r="O160" s="106" t="str">
        <f>IF(D160=0,IF(M160&gt;0,IF((E160-C160)&gt;=365,EDATE(E160,10),EDATE(K160,-2)),""),"")</f>
        <v/>
      </c>
      <c r="P160" s="23" t="s">
        <v>24</v>
      </c>
      <c r="Q160" s="23" t="s">
        <v>24</v>
      </c>
      <c r="R160" s="23" t="s">
        <v>24</v>
      </c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  <c r="BK160" s="23"/>
      <c r="BL160" s="23"/>
      <c r="BM160" s="23"/>
      <c r="BN160" s="23"/>
      <c r="BO160" s="23"/>
      <c r="BP160" s="23"/>
      <c r="BQ160" s="23"/>
      <c r="BR160" s="23"/>
      <c r="BS160" s="23"/>
      <c r="BT160" s="23"/>
      <c r="BU160" s="23"/>
      <c r="BV160" s="23"/>
      <c r="BW160" s="23"/>
    </row>
    <row r="161" spans="1:75" ht="14.25" customHeight="1" thickBot="1" x14ac:dyDescent="0.2">
      <c r="A161" s="74"/>
      <c r="B161" s="109"/>
      <c r="C161" s="109"/>
      <c r="D161" s="111"/>
      <c r="E161" s="96"/>
      <c r="F161" s="94"/>
      <c r="G161" s="113"/>
      <c r="H161" s="115"/>
      <c r="I161" s="99"/>
      <c r="J161" s="98"/>
      <c r="K161" s="100"/>
      <c r="L161" s="102"/>
      <c r="M161" s="104"/>
      <c r="N161" s="105"/>
      <c r="O161" s="107"/>
      <c r="P161" s="72">
        <v>45588</v>
      </c>
      <c r="Q161" s="72">
        <v>45614</v>
      </c>
      <c r="R161" s="72">
        <v>45646</v>
      </c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72"/>
      <c r="AP161" s="72"/>
      <c r="AQ161" s="72"/>
      <c r="AR161" s="72"/>
      <c r="AS161" s="72"/>
      <c r="AT161" s="72"/>
      <c r="AU161" s="72"/>
      <c r="AV161" s="72"/>
      <c r="AW161" s="72"/>
      <c r="AX161" s="72"/>
      <c r="AY161" s="72"/>
      <c r="AZ161" s="72"/>
      <c r="BA161" s="72"/>
      <c r="BB161" s="72"/>
      <c r="BC161" s="72"/>
      <c r="BD161" s="72"/>
      <c r="BE161" s="72"/>
      <c r="BF161" s="72"/>
      <c r="BG161" s="72"/>
      <c r="BH161" s="72"/>
      <c r="BI161" s="72"/>
      <c r="BJ161" s="72"/>
      <c r="BK161" s="72"/>
      <c r="BL161" s="72"/>
      <c r="BM161" s="72"/>
      <c r="BN161" s="72"/>
      <c r="BO161" s="72"/>
      <c r="BP161" s="72"/>
      <c r="BQ161" s="72"/>
      <c r="BR161" s="72"/>
      <c r="BS161" s="72"/>
      <c r="BT161" s="72"/>
      <c r="BU161" s="72"/>
      <c r="BV161" s="72"/>
      <c r="BW161" s="72"/>
    </row>
    <row r="162" spans="1:75" ht="14.25" customHeight="1" x14ac:dyDescent="0.15">
      <c r="A162" s="77" t="s">
        <v>354</v>
      </c>
      <c r="B162" s="118" t="s">
        <v>52</v>
      </c>
      <c r="C162" s="118">
        <v>42863</v>
      </c>
      <c r="D162" s="110">
        <v>45785</v>
      </c>
      <c r="E162" s="95">
        <f ca="1">IF(DATEDIF(C162,M$2,"m")&lt;1,"",IF(C162=0,"",IF(EDATE(C162,12)&lt;IF($D162&gt;0,$D162-1,M$2),EDATE(C162,DATEDIF(C162,IF($D162&gt;0,$D162-1,M$2+1),"y")*12),EDATE(C162,DATEDIF(C162,IF($D162&gt;0,$D162-1,M$2+1),"m")))))</f>
        <v>45420</v>
      </c>
      <c r="F162" s="93">
        <f ca="1">IF(E162="",0,IF(EDATE(C162,12)&lt;=E162,15+IF((YEAR(E162)-YEAR($C162))&gt;20,10,INT((YEAR(E162)-YEAR($C162)-1)/2)),0))</f>
        <v>18</v>
      </c>
      <c r="G162" s="112">
        <f ca="1">IF(E162="",0,IF(E162&gt;=EDATE(C162,12),IF(E162&lt;EDATE(C162,24),IF(C162&lt;SET!$J$20,0,MIN(DATEDIF(C162,E162,"m"),11)),0),IF(D162&gt;C162,IF(E162&lt;=EDATE(C162,12),MIN(DATEDIF(C162,D162+1,"m"),11),0),MIN(DATEDIF(C162,E162,"m"),11))))</f>
        <v>0</v>
      </c>
      <c r="H162" s="114">
        <v>5</v>
      </c>
      <c r="I162" s="99">
        <f>COUNTIF(P162:BW162,SET!$C$15)*SET!$C$16+COUNTIF(P162:BW162,SET!$D$15)*SET!$D$16+COUNTIF(P162:BW162,SET!E$15)*SET!$E$16+COUNTIF(P162:BW162,SET!$F$15)*SET!$F$16+COUNTIF(P162:BW162,SET!$G$15)*SET!$G$16+COUNTIF(P162:BW162,SET!$H$15)*SET!$H$16+COUNTIF(P162:BW162,SET!$I$15)*SET!$I$16+COUNTIF(P162:BW162,)*SET!$K$16+COUNTIF(P162:BW162,SET!$M$15)*SET!$M$16</f>
        <v>10.5</v>
      </c>
      <c r="J162" s="97">
        <f ca="1">F162+G162+H162-I162</f>
        <v>12.5</v>
      </c>
      <c r="K162" s="100">
        <f ca="1">IF(E162="","",IF(AND(D162&gt;C162,EDATE(IF(EDATE(C162,12)&lt;D162,C162,E162),12)&gt;D162),"퇴직정산",IF((E162-C162)&gt;=365,EDATE(E162,12),EDATE(C162,24))))</f>
        <v>45785</v>
      </c>
      <c r="L162" s="101">
        <f ca="1">IF(K162="퇴직정산",J162,IF((M$2-C162)&lt;365,"미확정",IF(M162="유예","유예",J162-M162)))</f>
        <v>11</v>
      </c>
      <c r="M162" s="103">
        <f ca="1">IF(C162=0,0,IF(K162="퇴직정산",0,IF(J162&lt;=0,0,IF(EDATE(C162,3)&gt;M$2,"유예",IF(SET!$J$3="없음",0,IF(SET!$J$3="전부",IF(E162&gt;=DATE(YEAR(SET!$I$11),MONTH(SET!$J$11),DAY(SET!$L$11)),MAX(0,F162-IF(I162&lt;(G162+H162),0,(I162-(G162+H162)))),0),IF(E162&gt;=DATE(YEAR(SET!$I$11),MONTH(SET!$J$11),DAY(SET!$L$11)),MAX(0,MIN(F162,SET!$L$3)-IF(I162&lt;(G162+H162),0,(I162-(G162+H162)))),0)))))))</f>
        <v>1.5</v>
      </c>
      <c r="N162" s="105" t="str">
        <f>IF(D162=0,IF(M162&gt;0,IF((E162-C162)&gt;=365,EDATE(E162,6),EDATE(K162,-6)),""),"")</f>
        <v/>
      </c>
      <c r="O162" s="106" t="str">
        <f>IF(D162=0,IF(M162&gt;0,IF((E162-C162)&gt;=365,EDATE(E162,10),EDATE(K162,-2)),""),"")</f>
        <v/>
      </c>
      <c r="P162" s="23" t="s">
        <v>25</v>
      </c>
      <c r="Q162" s="23" t="s">
        <v>25</v>
      </c>
      <c r="R162" s="23" t="s">
        <v>25</v>
      </c>
      <c r="S162" s="23" t="s">
        <v>24</v>
      </c>
      <c r="T162" s="23" t="s">
        <v>25</v>
      </c>
      <c r="U162" s="23" t="s">
        <v>25</v>
      </c>
      <c r="V162" s="23" t="s">
        <v>25</v>
      </c>
      <c r="W162" s="23" t="s">
        <v>24</v>
      </c>
      <c r="X162" s="23" t="s">
        <v>25</v>
      </c>
      <c r="Y162" s="23" t="s">
        <v>25</v>
      </c>
      <c r="Z162" s="23" t="s">
        <v>25</v>
      </c>
      <c r="AA162" s="23" t="s">
        <v>24</v>
      </c>
      <c r="AB162" s="23" t="s">
        <v>25</v>
      </c>
      <c r="AC162" s="23" t="s">
        <v>25</v>
      </c>
      <c r="AD162" s="23" t="s">
        <v>25</v>
      </c>
      <c r="AE162" s="23" t="s">
        <v>24</v>
      </c>
      <c r="AF162" s="23" t="s">
        <v>25</v>
      </c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3"/>
      <c r="BK162" s="23"/>
      <c r="BL162" s="23"/>
      <c r="BM162" s="23"/>
      <c r="BN162" s="23"/>
      <c r="BO162" s="23"/>
      <c r="BP162" s="23"/>
      <c r="BQ162" s="23"/>
      <c r="BR162" s="23"/>
      <c r="BS162" s="23"/>
      <c r="BT162" s="23"/>
      <c r="BU162" s="23"/>
      <c r="BV162" s="23"/>
      <c r="BW162" s="23"/>
    </row>
    <row r="163" spans="1:75" ht="14.25" customHeight="1" thickBot="1" x14ac:dyDescent="0.2">
      <c r="A163" s="74"/>
      <c r="B163" s="119"/>
      <c r="C163" s="119"/>
      <c r="D163" s="111"/>
      <c r="E163" s="96"/>
      <c r="F163" s="94"/>
      <c r="G163" s="113"/>
      <c r="H163" s="115"/>
      <c r="I163" s="99"/>
      <c r="J163" s="98"/>
      <c r="K163" s="100"/>
      <c r="L163" s="102"/>
      <c r="M163" s="104"/>
      <c r="N163" s="105"/>
      <c r="O163" s="107"/>
      <c r="P163" s="72">
        <v>45398</v>
      </c>
      <c r="Q163" s="72">
        <v>45399</v>
      </c>
      <c r="R163" s="72">
        <v>45432</v>
      </c>
      <c r="S163" s="72">
        <v>45435</v>
      </c>
      <c r="T163" s="72">
        <v>45457</v>
      </c>
      <c r="U163" s="72">
        <v>45464</v>
      </c>
      <c r="V163" s="72">
        <v>45517</v>
      </c>
      <c r="W163" s="72">
        <v>45520</v>
      </c>
      <c r="X163" s="72">
        <v>45544</v>
      </c>
      <c r="Y163" s="72">
        <v>45560</v>
      </c>
      <c r="Z163" s="72">
        <v>45567</v>
      </c>
      <c r="AA163" s="72">
        <v>45590</v>
      </c>
      <c r="AB163" s="72">
        <v>45618</v>
      </c>
      <c r="AC163" s="72">
        <v>45624</v>
      </c>
      <c r="AD163" s="72">
        <v>45643</v>
      </c>
      <c r="AE163" s="72">
        <v>45649</v>
      </c>
      <c r="AF163" s="72">
        <v>45713</v>
      </c>
      <c r="AG163" s="72"/>
      <c r="AH163" s="72"/>
      <c r="AI163" s="72"/>
      <c r="AJ163" s="72"/>
      <c r="AK163" s="72"/>
      <c r="AL163" s="72"/>
      <c r="AM163" s="72"/>
      <c r="AN163" s="72"/>
      <c r="AO163" s="72"/>
      <c r="AP163" s="72"/>
      <c r="AQ163" s="72"/>
      <c r="AR163" s="72"/>
      <c r="AS163" s="72"/>
      <c r="AT163" s="72"/>
      <c r="AU163" s="72"/>
      <c r="AV163" s="72"/>
      <c r="AW163" s="72"/>
      <c r="AX163" s="72"/>
      <c r="AY163" s="72"/>
      <c r="AZ163" s="72"/>
      <c r="BA163" s="72"/>
      <c r="BB163" s="72"/>
      <c r="BC163" s="72"/>
      <c r="BD163" s="72"/>
      <c r="BE163" s="72"/>
      <c r="BF163" s="72"/>
      <c r="BG163" s="72"/>
      <c r="BH163" s="72"/>
      <c r="BI163" s="72"/>
      <c r="BJ163" s="72"/>
      <c r="BK163" s="72"/>
      <c r="BL163" s="72"/>
      <c r="BM163" s="72"/>
      <c r="BN163" s="72"/>
      <c r="BO163" s="72"/>
      <c r="BP163" s="72"/>
      <c r="BQ163" s="72"/>
      <c r="BR163" s="72"/>
      <c r="BS163" s="72"/>
      <c r="BT163" s="72"/>
      <c r="BU163" s="72"/>
      <c r="BV163" s="72"/>
      <c r="BW163" s="72"/>
    </row>
    <row r="164" spans="1:75" ht="14.25" customHeight="1" x14ac:dyDescent="0.15">
      <c r="A164" s="74" t="s">
        <v>425</v>
      </c>
      <c r="B164" s="108" t="s">
        <v>160</v>
      </c>
      <c r="C164" s="108">
        <v>44690</v>
      </c>
      <c r="D164" s="110">
        <v>45786</v>
      </c>
      <c r="E164" s="95">
        <f ca="1">IF(DATEDIF(C164,M$2,"m")&lt;1,"",IF(C164=0,"",IF(EDATE(C164,12)&lt;IF($D164&gt;0,$D164-1,M$2),EDATE(C164,DATEDIF(C164,IF($D164&gt;0,$D164-1,M$2+1),"y")*12),EDATE(C164,DATEDIF(C164,IF($D164&gt;0,$D164-1,M$2+1),"m")))))</f>
        <v>45421</v>
      </c>
      <c r="F164" s="93">
        <f ca="1">IF(E164="",0,IF(EDATE(C164,12)&lt;=E164,15+IF((YEAR(E164)-YEAR($C164))&gt;20,10,INT((YEAR(E164)-YEAR($C164)-1)/2)),0))</f>
        <v>15</v>
      </c>
      <c r="G164" s="112">
        <f ca="1">IF(E164="",0,IF(E164&gt;=EDATE(C164,12),IF(E164&lt;EDATE(C164,24),IF(C164&lt;SET!$J$20,0,MIN(DATEDIF(C164,E164,"m"),11)),0),IF(D164&gt;C164,IF(E164&lt;=EDATE(C164,12),MIN(DATEDIF(C164,D164+1,"m"),11),0),MIN(DATEDIF(C164,E164,"m"),11))))</f>
        <v>0</v>
      </c>
      <c r="H164" s="114">
        <v>0</v>
      </c>
      <c r="I164" s="99">
        <f>COUNTIF(P164:BW164,SET!$C$15)*SET!$C$16+COUNTIF(P164:BW164,SET!$D$15)*SET!$D$16+COUNTIF(P164:BW164,SET!E$15)*SET!$E$16+COUNTIF(P164:BW164,SET!$F$15)*SET!$F$16+COUNTIF(P164:BW164,SET!$G$15)*SET!$G$16+COUNTIF(P164:BW164,SET!$H$15)*SET!$H$16+COUNTIF(P164:BW164,SET!$I$15)*SET!$I$16+COUNTIF(P164:BW164,)*SET!$K$16+COUNTIF(P164:BW164,SET!$M$15)*SET!$M$16</f>
        <v>0</v>
      </c>
      <c r="J164" s="97">
        <f ca="1">F164+G164+H164-I164</f>
        <v>15</v>
      </c>
      <c r="K164" s="100">
        <f ca="1">IF(E164="","",IF(AND(D164&gt;C164,EDATE(IF(EDATE(C164,12)&lt;D164,C164,E164),12)&gt;D164),"퇴직정산",IF((E164-C164)&gt;=365,EDATE(E164,12),EDATE(C164,24))))</f>
        <v>45786</v>
      </c>
      <c r="L164" s="101">
        <f ca="1">IF(K164="퇴직정산",J164,IF((M$2-C164)&lt;365,"미확정",IF(M164="유예","유예",J164-M164)))</f>
        <v>8</v>
      </c>
      <c r="M164" s="103">
        <f ca="1">IF(C164=0,0,IF(K164="퇴직정산",0,IF(J164&lt;=0,0,IF(EDATE(C164,3)&gt;M$2,"유예",IF(SET!$J$3="없음",0,IF(SET!$J$3="전부",IF(E164&gt;=DATE(YEAR(SET!$I$11),MONTH(SET!$J$11),DAY(SET!$L$11)),MAX(0,F164-IF(I164&lt;(G164+H164),0,(I164-(G164+H164)))),0),IF(E164&gt;=DATE(YEAR(SET!$I$11),MONTH(SET!$J$11),DAY(SET!$L$11)),MAX(0,MIN(F164,SET!$L$3)-IF(I164&lt;(G164+H164),0,(I164-(G164+H164)))),0)))))))</f>
        <v>7</v>
      </c>
      <c r="N164" s="105" t="str">
        <f>IF(D164=0,IF(M164&gt;0,IF((E164-C164)&gt;=365,EDATE(E164,6),EDATE(K164,-6)),""),"")</f>
        <v/>
      </c>
      <c r="O164" s="106" t="str">
        <f>IF(D164=0,IF(M164&gt;0,IF((E164-C164)&gt;=365,EDATE(E164,10),EDATE(K164,-2)),""),"")</f>
        <v/>
      </c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  <c r="BK164" s="23"/>
      <c r="BL164" s="23"/>
      <c r="BM164" s="23"/>
      <c r="BN164" s="23"/>
      <c r="BO164" s="23"/>
      <c r="BP164" s="23"/>
      <c r="BQ164" s="23"/>
      <c r="BR164" s="23"/>
      <c r="BS164" s="23"/>
      <c r="BT164" s="23"/>
      <c r="BU164" s="23"/>
      <c r="BV164" s="23"/>
      <c r="BW164" s="23"/>
    </row>
    <row r="165" spans="1:75" ht="14.25" customHeight="1" thickBot="1" x14ac:dyDescent="0.2">
      <c r="A165" s="74"/>
      <c r="B165" s="109"/>
      <c r="C165" s="109"/>
      <c r="D165" s="111"/>
      <c r="E165" s="96"/>
      <c r="F165" s="94"/>
      <c r="G165" s="113"/>
      <c r="H165" s="115"/>
      <c r="I165" s="99"/>
      <c r="J165" s="98"/>
      <c r="K165" s="100"/>
      <c r="L165" s="102"/>
      <c r="M165" s="104"/>
      <c r="N165" s="105"/>
      <c r="O165" s="107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72"/>
      <c r="AP165" s="72"/>
      <c r="AQ165" s="72"/>
      <c r="AR165" s="72"/>
      <c r="AS165" s="72"/>
      <c r="AT165" s="72"/>
      <c r="AU165" s="72"/>
      <c r="AV165" s="72"/>
      <c r="AW165" s="72"/>
      <c r="AX165" s="72"/>
      <c r="AY165" s="72"/>
      <c r="AZ165" s="72"/>
      <c r="BA165" s="72"/>
      <c r="BB165" s="72"/>
      <c r="BC165" s="72"/>
      <c r="BD165" s="72"/>
      <c r="BE165" s="72"/>
      <c r="BF165" s="72"/>
      <c r="BG165" s="72"/>
      <c r="BH165" s="72"/>
      <c r="BI165" s="72"/>
      <c r="BJ165" s="72"/>
      <c r="BK165" s="72"/>
      <c r="BL165" s="72"/>
      <c r="BM165" s="72"/>
      <c r="BN165" s="72"/>
      <c r="BO165" s="72"/>
      <c r="BP165" s="72"/>
      <c r="BQ165" s="72"/>
      <c r="BR165" s="72"/>
      <c r="BS165" s="72"/>
      <c r="BT165" s="72"/>
      <c r="BU165" s="72"/>
      <c r="BV165" s="72"/>
      <c r="BW165" s="72"/>
    </row>
    <row r="166" spans="1:75" ht="13.5" customHeight="1" x14ac:dyDescent="0.15">
      <c r="A166" s="74" t="s">
        <v>426</v>
      </c>
      <c r="B166" s="108" t="s">
        <v>111</v>
      </c>
      <c r="C166" s="108">
        <v>44690</v>
      </c>
      <c r="D166" s="110">
        <v>45786</v>
      </c>
      <c r="E166" s="95">
        <f ca="1">IF(DATEDIF(C166,M$2,"m")&lt;1,"",IF(C166=0,"",IF(EDATE(C166,12)&lt;IF($D166&gt;0,$D166-1,M$2),EDATE(C166,DATEDIF(C166,IF($D166&gt;0,$D166-1,M$2+1),"y")*12),EDATE(C166,DATEDIF(C166,IF($D166&gt;0,$D166-1,M$2+1),"m")))))</f>
        <v>45421</v>
      </c>
      <c r="F166" s="93">
        <f ca="1">IF(E166="",0,IF(EDATE(C166,12)&lt;=E166,15+IF((YEAR(E166)-YEAR($C166))&gt;20,10,INT((YEAR(E166)-YEAR($C166)-1)/2)),0))</f>
        <v>15</v>
      </c>
      <c r="G166" s="112">
        <f ca="1">IF(E166="",0,IF(E166&gt;=EDATE(C166,12),IF(E166&lt;EDATE(C166,24),IF(C166&lt;SET!$J$20,0,MIN(DATEDIF(C166,E166,"m"),11)),0),IF(D166&gt;C166,IF(E166&lt;=EDATE(C166,12),MIN(DATEDIF(C166,D166+1,"m"),11),0),MIN(DATEDIF(C166,E166,"m"),11))))</f>
        <v>0</v>
      </c>
      <c r="H166" s="114">
        <v>2.5</v>
      </c>
      <c r="I166" s="99">
        <f>COUNTIF(P166:BW166,SET!$C$15)*SET!$C$16+COUNTIF(P166:BW166,SET!$D$15)*SET!$D$16+COUNTIF(P166:BW166,SET!E$15)*SET!$E$16+COUNTIF(P166:BW166,SET!$F$15)*SET!$F$16+COUNTIF(P166:BW166,SET!$G$15)*SET!$G$16+COUNTIF(P166:BW166,SET!$H$15)*SET!$H$16+COUNTIF(P166:BW166,SET!$I$15)*SET!$I$16+COUNTIF(P166:BW166,)*SET!$K$16+COUNTIF(P166:BW166,SET!$M$15)*SET!$M$16</f>
        <v>12.5</v>
      </c>
      <c r="J166" s="97">
        <f ca="1">F166+G166+H166-I166</f>
        <v>5</v>
      </c>
      <c r="K166" s="100">
        <f ca="1">IF(E166="","",IF(AND(D166&gt;C166,EDATE(IF(EDATE(C166,12)&lt;D166,C166,E166),12)&gt;D166),"퇴직정산",IF((E166-C166)&gt;=365,EDATE(E166,12),EDATE(C166,24))))</f>
        <v>45786</v>
      </c>
      <c r="L166" s="101">
        <f ca="1">IF(K166="퇴직정산",J166,IF((M$2-C166)&lt;365,"미확정",IF(M166="유예","유예",J166-M166)))</f>
        <v>5</v>
      </c>
      <c r="M166" s="103">
        <f ca="1">IF(C166=0,0,IF(K166="퇴직정산",0,IF(J166&lt;=0,0,IF(EDATE(C166,3)&gt;M$2,"유예",IF(SET!$J$3="없음",0,IF(SET!$J$3="전부",IF(E166&gt;=DATE(YEAR(SET!$I$11),MONTH(SET!$J$11),DAY(SET!$L$11)),MAX(0,F166-IF(I166&lt;(G166+H166),0,(I166-(G166+H166)))),0),IF(E166&gt;=DATE(YEAR(SET!$I$11),MONTH(SET!$J$11),DAY(SET!$L$11)),MAX(0,MIN(F166,SET!$L$3)-IF(I166&lt;(G166+H166),0,(I166-(G166+H166)))),0)))))))</f>
        <v>0</v>
      </c>
      <c r="N166" s="105" t="str">
        <f>IF(D166=0,IF(M166&gt;0,IF((E166-C166)&gt;=365,EDATE(E166,6),EDATE(K166,-6)),""),"")</f>
        <v/>
      </c>
      <c r="O166" s="106" t="str">
        <f>IF(D166=0,IF(M166&gt;0,IF((E166-C166)&gt;=365,EDATE(E166,10),EDATE(K166,-2)),""),"")</f>
        <v/>
      </c>
      <c r="P166" s="23" t="s">
        <v>24</v>
      </c>
      <c r="Q166" s="23" t="s">
        <v>24</v>
      </c>
      <c r="R166" s="23" t="s">
        <v>25</v>
      </c>
      <c r="S166" s="23" t="s">
        <v>24</v>
      </c>
      <c r="T166" s="23" t="s">
        <v>24</v>
      </c>
      <c r="U166" s="23" t="s">
        <v>25</v>
      </c>
      <c r="V166" s="23" t="s">
        <v>25</v>
      </c>
      <c r="W166" s="23" t="s">
        <v>24</v>
      </c>
      <c r="X166" s="23" t="s">
        <v>24</v>
      </c>
      <c r="Y166" s="23" t="s">
        <v>25</v>
      </c>
      <c r="Z166" s="23" t="s">
        <v>24</v>
      </c>
      <c r="AA166" s="23" t="s">
        <v>25</v>
      </c>
      <c r="AB166" s="23" t="s">
        <v>24</v>
      </c>
      <c r="AC166" s="23" t="s">
        <v>24</v>
      </c>
      <c r="AD166" s="23" t="s">
        <v>24</v>
      </c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  <c r="BK166" s="23"/>
      <c r="BL166" s="23"/>
      <c r="BM166" s="23"/>
      <c r="BN166" s="23"/>
      <c r="BO166" s="23"/>
      <c r="BP166" s="23"/>
      <c r="BQ166" s="23"/>
      <c r="BR166" s="23"/>
      <c r="BS166" s="23"/>
      <c r="BT166" s="23"/>
      <c r="BU166" s="23"/>
      <c r="BV166" s="23"/>
      <c r="BW166" s="23"/>
    </row>
    <row r="167" spans="1:75" ht="13.5" customHeight="1" thickBot="1" x14ac:dyDescent="0.2">
      <c r="A167" s="74"/>
      <c r="B167" s="109"/>
      <c r="C167" s="109"/>
      <c r="D167" s="111"/>
      <c r="E167" s="96"/>
      <c r="F167" s="94"/>
      <c r="G167" s="113"/>
      <c r="H167" s="115"/>
      <c r="I167" s="99"/>
      <c r="J167" s="98"/>
      <c r="K167" s="100"/>
      <c r="L167" s="102"/>
      <c r="M167" s="104"/>
      <c r="N167" s="105"/>
      <c r="O167" s="107"/>
      <c r="P167" s="72">
        <v>45383</v>
      </c>
      <c r="Q167" s="72">
        <v>45384</v>
      </c>
      <c r="R167" s="72">
        <v>45393</v>
      </c>
      <c r="S167" s="72">
        <v>45478</v>
      </c>
      <c r="T167" s="72">
        <v>45497</v>
      </c>
      <c r="U167" s="72">
        <v>45547</v>
      </c>
      <c r="V167" s="72">
        <v>45589</v>
      </c>
      <c r="W167" s="72">
        <v>45604</v>
      </c>
      <c r="X167" s="72">
        <v>45607</v>
      </c>
      <c r="Y167" s="72">
        <v>45623</v>
      </c>
      <c r="Z167" s="72">
        <v>45629</v>
      </c>
      <c r="AA167" s="72">
        <v>45631</v>
      </c>
      <c r="AB167" s="72">
        <v>45691</v>
      </c>
      <c r="AC167" s="72">
        <v>45720</v>
      </c>
      <c r="AD167" s="72">
        <v>45733</v>
      </c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  <c r="AP167" s="72"/>
      <c r="AQ167" s="72"/>
      <c r="AR167" s="72"/>
      <c r="AS167" s="72"/>
      <c r="AT167" s="72"/>
      <c r="AU167" s="72"/>
      <c r="AV167" s="72"/>
      <c r="AW167" s="72"/>
      <c r="AX167" s="72"/>
      <c r="AY167" s="72"/>
      <c r="AZ167" s="72"/>
      <c r="BA167" s="72"/>
      <c r="BB167" s="72"/>
      <c r="BC167" s="72"/>
      <c r="BD167" s="72"/>
      <c r="BE167" s="72"/>
      <c r="BF167" s="72"/>
      <c r="BG167" s="72"/>
      <c r="BH167" s="72"/>
      <c r="BI167" s="72"/>
      <c r="BJ167" s="72"/>
      <c r="BK167" s="72"/>
      <c r="BL167" s="72"/>
      <c r="BM167" s="72"/>
      <c r="BN167" s="72"/>
      <c r="BO167" s="72"/>
      <c r="BP167" s="72"/>
      <c r="BQ167" s="72"/>
      <c r="BR167" s="72"/>
      <c r="BS167" s="72"/>
      <c r="BT167" s="72"/>
      <c r="BU167" s="72"/>
      <c r="BV167" s="72"/>
      <c r="BW167" s="72"/>
    </row>
    <row r="168" spans="1:75" ht="14.25" customHeight="1" x14ac:dyDescent="0.15">
      <c r="A168" s="74" t="s">
        <v>392</v>
      </c>
      <c r="B168" s="108" t="s">
        <v>300</v>
      </c>
      <c r="C168" s="108">
        <v>44326</v>
      </c>
      <c r="D168" s="110">
        <v>45787</v>
      </c>
      <c r="E168" s="95">
        <f ca="1">IF(DATEDIF(C168,M$2,"m")&lt;1,"",IF(C168=0,"",IF(EDATE(C168,12)&lt;IF($D168&gt;0,$D168-1,M$2),EDATE(C168,DATEDIF(C168,IF($D168&gt;0,$D168-1,M$2+1),"y")*12),EDATE(C168,DATEDIF(C168,IF($D168&gt;0,$D168-1,M$2+1),"m")))))</f>
        <v>45422</v>
      </c>
      <c r="F168" s="93">
        <f ca="1">IF(E168="",0,IF(EDATE(C168,12)&lt;=E168,15+IF((YEAR(E168)-YEAR($C168))&gt;20,10,INT((YEAR(E168)-YEAR($C168)-1)/2)),0))</f>
        <v>16</v>
      </c>
      <c r="G168" s="112">
        <f ca="1">IF(E168="",0,IF(E168&gt;=EDATE(C168,12),IF(E168&lt;EDATE(C168,24),IF(C168&lt;SET!$J$20,0,MIN(DATEDIF(C168,E168,"m"),11)),0),IF(D168&gt;C168,IF(E168&lt;=EDATE(C168,12),MIN(DATEDIF(C168,D168+1,"m"),11),0),MIN(DATEDIF(C168,E168,"m"),11))))</f>
        <v>0</v>
      </c>
      <c r="H168" s="114">
        <v>4</v>
      </c>
      <c r="I168" s="99">
        <f>COUNTIF(P168:BW168,SET!$C$15)*SET!$C$16+COUNTIF(P168:BW168,SET!$D$15)*SET!$D$16+COUNTIF(P168:BW168,SET!E$15)*SET!$E$16+COUNTIF(P168:BW168,SET!$F$15)*SET!$F$16+COUNTIF(P168:BW168,SET!$G$15)*SET!$G$16+COUNTIF(P168:BW168,SET!$H$15)*SET!$H$16+COUNTIF(P168:BW168,SET!$I$15)*SET!$I$16+COUNTIF(P168:BW168,)*SET!$K$16+COUNTIF(P168:BW168,SET!$M$15)*SET!$M$16</f>
        <v>8</v>
      </c>
      <c r="J168" s="97">
        <f ca="1">F168+G168+H168-I168</f>
        <v>12</v>
      </c>
      <c r="K168" s="100">
        <f ca="1">IF(E168="","",IF(AND(D168&gt;C168,EDATE(IF(EDATE(C168,12)&lt;D168,C168,E168),12)&gt;D168),"퇴직정산",IF((E168-C168)&gt;=365,EDATE(E168,12),EDATE(C168,24))))</f>
        <v>45787</v>
      </c>
      <c r="L168" s="101">
        <f ca="1">IF(K168="퇴직정산",J168,IF((M$2-C168)&lt;365,"미확정",IF(M168="유예","유예",J168-M168)))</f>
        <v>9</v>
      </c>
      <c r="M168" s="103">
        <f ca="1">IF(C168=0,0,IF(K168="퇴직정산",0,IF(J168&lt;=0,0,IF(EDATE(C168,3)&gt;M$2,"유예",IF(SET!$J$3="없음",0,IF(SET!$J$3="전부",IF(E168&gt;=DATE(YEAR(SET!$I$11),MONTH(SET!$J$11),DAY(SET!$L$11)),MAX(0,F168-IF(I168&lt;(G168+H168),0,(I168-(G168+H168)))),0),IF(E168&gt;=DATE(YEAR(SET!$I$11),MONTH(SET!$J$11),DAY(SET!$L$11)),MAX(0,MIN(F168,SET!$L$3)-IF(I168&lt;(G168+H168),0,(I168-(G168+H168)))),0)))))))</f>
        <v>3</v>
      </c>
      <c r="N168" s="105" t="str">
        <f>IF(D168=0,IF(M168&gt;0,IF((E168-C168)&gt;=365,EDATE(E168,6),EDATE(K168,-6)),""),"")</f>
        <v/>
      </c>
      <c r="O168" s="106" t="str">
        <f>IF(D168=0,IF(M168&gt;0,IF((E168-C168)&gt;=365,EDATE(E168,10),EDATE(K168,-2)),""),"")</f>
        <v/>
      </c>
      <c r="P168" s="23" t="s">
        <v>24</v>
      </c>
      <c r="Q168" s="23" t="s">
        <v>24</v>
      </c>
      <c r="R168" s="23" t="s">
        <v>24</v>
      </c>
      <c r="S168" s="23" t="s">
        <v>24</v>
      </c>
      <c r="T168" s="23" t="s">
        <v>24</v>
      </c>
      <c r="U168" s="23" t="s">
        <v>24</v>
      </c>
      <c r="V168" s="23" t="s">
        <v>24</v>
      </c>
      <c r="W168" s="23" t="s">
        <v>24</v>
      </c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/>
      <c r="BK168" s="23"/>
      <c r="BL168" s="23"/>
      <c r="BM168" s="23"/>
      <c r="BN168" s="23"/>
      <c r="BO168" s="23"/>
      <c r="BP168" s="23"/>
      <c r="BQ168" s="23"/>
      <c r="BR168" s="23"/>
      <c r="BS168" s="23"/>
      <c r="BT168" s="23"/>
      <c r="BU168" s="23"/>
      <c r="BV168" s="23"/>
      <c r="BW168" s="23"/>
    </row>
    <row r="169" spans="1:75" ht="14.25" customHeight="1" thickBot="1" x14ac:dyDescent="0.2">
      <c r="A169" s="74"/>
      <c r="B169" s="109"/>
      <c r="C169" s="109"/>
      <c r="D169" s="111"/>
      <c r="E169" s="96"/>
      <c r="F169" s="94"/>
      <c r="G169" s="113"/>
      <c r="H169" s="115"/>
      <c r="I169" s="99"/>
      <c r="J169" s="98"/>
      <c r="K169" s="100"/>
      <c r="L169" s="102"/>
      <c r="M169" s="104"/>
      <c r="N169" s="105"/>
      <c r="O169" s="107"/>
      <c r="P169" s="72">
        <v>45401</v>
      </c>
      <c r="Q169" s="72">
        <v>45481</v>
      </c>
      <c r="R169" s="72">
        <v>45482</v>
      </c>
      <c r="S169" s="72">
        <v>45518</v>
      </c>
      <c r="T169" s="72">
        <v>45600</v>
      </c>
      <c r="U169" s="72">
        <v>45639</v>
      </c>
      <c r="V169" s="72">
        <v>45693</v>
      </c>
      <c r="W169" s="72">
        <v>45715</v>
      </c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  <c r="AP169" s="72"/>
      <c r="AQ169" s="72"/>
      <c r="AR169" s="72"/>
      <c r="AS169" s="72"/>
      <c r="AT169" s="72"/>
      <c r="AU169" s="72"/>
      <c r="AV169" s="72"/>
      <c r="AW169" s="72"/>
      <c r="AX169" s="72"/>
      <c r="AY169" s="72"/>
      <c r="AZ169" s="72"/>
      <c r="BA169" s="72"/>
      <c r="BB169" s="72"/>
      <c r="BC169" s="72"/>
      <c r="BD169" s="72"/>
      <c r="BE169" s="72"/>
      <c r="BF169" s="72"/>
      <c r="BG169" s="72"/>
      <c r="BH169" s="72"/>
      <c r="BI169" s="72"/>
      <c r="BJ169" s="72"/>
      <c r="BK169" s="72"/>
      <c r="BL169" s="72"/>
      <c r="BM169" s="72"/>
      <c r="BN169" s="72"/>
      <c r="BO169" s="72"/>
      <c r="BP169" s="72"/>
      <c r="BQ169" s="72"/>
      <c r="BR169" s="72"/>
      <c r="BS169" s="72"/>
      <c r="BT169" s="72"/>
      <c r="BU169" s="72"/>
      <c r="BV169" s="72"/>
      <c r="BW169" s="72"/>
    </row>
    <row r="170" spans="1:75" ht="14.25" customHeight="1" x14ac:dyDescent="0.15">
      <c r="A170" s="74" t="s">
        <v>428</v>
      </c>
      <c r="B170" s="108" t="s">
        <v>68</v>
      </c>
      <c r="C170" s="108">
        <v>43966</v>
      </c>
      <c r="D170" s="110">
        <v>45792</v>
      </c>
      <c r="E170" s="95">
        <f ca="1">IF(DATEDIF(C170,M$2,"m")&lt;1,"",IF(C170=0,"",IF(EDATE(C170,12)&lt;IF($D170&gt;0,$D170-1,M$2),EDATE(C170,DATEDIF(C170,IF($D170&gt;0,$D170-1,M$2+1),"y")*12),EDATE(C170,DATEDIF(C170,IF($D170&gt;0,$D170-1,M$2+1),"m")))))</f>
        <v>45427</v>
      </c>
      <c r="F170" s="93">
        <f ca="1">IF(E170="",0,IF(EDATE(C170,12)&lt;=E170,15+IF((YEAR(E170)-YEAR($C170))&gt;20,10,INT((YEAR(E170)-YEAR($C170)-1)/2)),0))</f>
        <v>16</v>
      </c>
      <c r="G170" s="112">
        <f ca="1">IF(E170="",0,IF(E170&gt;=EDATE(C170,12),IF(E170&lt;EDATE(C170,24),IF(C170&lt;SET!$J$20,0,MIN(DATEDIF(C170,E170,"m"),11)),0),IF(D170&gt;C170,IF(E170&lt;=EDATE(C170,12),MIN(DATEDIF(C170,D170+1,"m"),11),0),MIN(DATEDIF(C170,E170,"m"),11))))</f>
        <v>0</v>
      </c>
      <c r="H170" s="114">
        <v>-2</v>
      </c>
      <c r="I170" s="99">
        <f>COUNTIF(P170:BW170,SET!$C$15)*SET!$C$16+COUNTIF(P170:BW170,SET!$D$15)*SET!$D$16+COUNTIF(P170:BW170,SET!E$15)*SET!$E$16+COUNTIF(P170:BW170,SET!$F$15)*SET!$F$16+COUNTIF(P170:BW170,SET!$G$15)*SET!$G$16+COUNTIF(P170:BW170,SET!$H$15)*SET!$H$16+COUNTIF(P170:BW170,SET!$I$15)*SET!$I$16+COUNTIF(P170:BW170,)*SET!$K$16+COUNTIF(P170:BW170,SET!$M$15)*SET!$M$16</f>
        <v>8</v>
      </c>
      <c r="J170" s="97">
        <f ca="1">F170+G170+H170-I170</f>
        <v>6</v>
      </c>
      <c r="K170" s="100">
        <f ca="1">IF(E170="","",IF(AND(D170&gt;C170,EDATE(IF(EDATE(C170,12)&lt;D170,C170,E170),12)&gt;D170),"퇴직정산",IF((E170-C170)&gt;=365,EDATE(E170,12),EDATE(C170,24))))</f>
        <v>45792</v>
      </c>
      <c r="L170" s="101">
        <f ca="1">IF(K170="퇴직정산",J170,IF((M$2-C170)&lt;365,"미확정",IF(M170="유예","유예",J170-M170)))</f>
        <v>6</v>
      </c>
      <c r="M170" s="103">
        <f ca="1">IF(C170=0,0,IF(K170="퇴직정산",0,IF(J170&lt;=0,0,IF(EDATE(C170,3)&gt;M$2,"유예",IF(SET!$J$3="없음",0,IF(SET!$J$3="전부",IF(E170&gt;=DATE(YEAR(SET!$I$11),MONTH(SET!$J$11),DAY(SET!$L$11)),MAX(0,F170-IF(I170&lt;(G170+H170),0,(I170-(G170+H170)))),0),IF(E170&gt;=DATE(YEAR(SET!$I$11),MONTH(SET!$J$11),DAY(SET!$L$11)),MAX(0,MIN(F170,SET!$L$3)-IF(I170&lt;(G170+H170),0,(I170-(G170+H170)))),0)))))))</f>
        <v>0</v>
      </c>
      <c r="N170" s="105" t="str">
        <f>IF(D170=0,IF(M170&gt;0,IF((E170-C170)&gt;=365,EDATE(E170,6),EDATE(K170,-6)),""),"")</f>
        <v/>
      </c>
      <c r="O170" s="106" t="str">
        <f>IF(D170=0,IF(M170&gt;0,IF((E170-C170)&gt;=365,EDATE(E170,10),EDATE(K170,-2)),""),"")</f>
        <v/>
      </c>
      <c r="P170" s="23" t="s">
        <v>24</v>
      </c>
      <c r="Q170" s="23" t="s">
        <v>24</v>
      </c>
      <c r="R170" s="23" t="s">
        <v>24</v>
      </c>
      <c r="S170" s="23" t="s">
        <v>24</v>
      </c>
      <c r="T170" s="23" t="s">
        <v>24</v>
      </c>
      <c r="U170" s="23" t="s">
        <v>24</v>
      </c>
      <c r="V170" s="23" t="s">
        <v>24</v>
      </c>
      <c r="W170" s="23" t="s">
        <v>54</v>
      </c>
      <c r="X170" s="23" t="s">
        <v>24</v>
      </c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  <c r="BK170" s="23"/>
      <c r="BL170" s="23"/>
      <c r="BM170" s="23"/>
      <c r="BN170" s="23"/>
      <c r="BO170" s="23"/>
      <c r="BP170" s="23"/>
      <c r="BQ170" s="23"/>
      <c r="BR170" s="23"/>
      <c r="BS170" s="23"/>
      <c r="BT170" s="23"/>
      <c r="BU170" s="23"/>
      <c r="BV170" s="23"/>
      <c r="BW170" s="23"/>
    </row>
    <row r="171" spans="1:75" ht="14.25" customHeight="1" thickBot="1" x14ac:dyDescent="0.2">
      <c r="A171" s="74"/>
      <c r="B171" s="109"/>
      <c r="C171" s="109"/>
      <c r="D171" s="111"/>
      <c r="E171" s="96"/>
      <c r="F171" s="94"/>
      <c r="G171" s="113"/>
      <c r="H171" s="115"/>
      <c r="I171" s="99"/>
      <c r="J171" s="98"/>
      <c r="K171" s="100"/>
      <c r="L171" s="102"/>
      <c r="M171" s="104"/>
      <c r="N171" s="105"/>
      <c r="O171" s="107"/>
      <c r="P171" s="72">
        <v>45425</v>
      </c>
      <c r="Q171" s="72">
        <v>45426</v>
      </c>
      <c r="R171" s="72">
        <v>45474</v>
      </c>
      <c r="S171" s="72">
        <v>45502</v>
      </c>
      <c r="T171" s="72">
        <v>45569</v>
      </c>
      <c r="U171" s="72">
        <v>45654</v>
      </c>
      <c r="V171" s="72">
        <v>45663</v>
      </c>
      <c r="W171" s="72">
        <v>45695</v>
      </c>
      <c r="X171" s="72">
        <v>45731</v>
      </c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  <c r="AP171" s="72"/>
      <c r="AQ171" s="72"/>
      <c r="AR171" s="72"/>
      <c r="AS171" s="72"/>
      <c r="AT171" s="72"/>
      <c r="AU171" s="72"/>
      <c r="AV171" s="72"/>
      <c r="AW171" s="72"/>
      <c r="AX171" s="72"/>
      <c r="AY171" s="72"/>
      <c r="AZ171" s="72"/>
      <c r="BA171" s="72"/>
      <c r="BB171" s="72"/>
      <c r="BC171" s="72"/>
      <c r="BD171" s="72"/>
      <c r="BE171" s="72"/>
      <c r="BF171" s="72"/>
      <c r="BG171" s="72"/>
      <c r="BH171" s="72"/>
      <c r="BI171" s="72"/>
      <c r="BJ171" s="72"/>
      <c r="BK171" s="72"/>
      <c r="BL171" s="72"/>
      <c r="BM171" s="72"/>
      <c r="BN171" s="72"/>
      <c r="BO171" s="72"/>
      <c r="BP171" s="72"/>
      <c r="BQ171" s="72"/>
      <c r="BR171" s="72"/>
      <c r="BS171" s="72"/>
      <c r="BT171" s="72"/>
      <c r="BU171" s="72"/>
      <c r="BV171" s="72"/>
      <c r="BW171" s="72"/>
    </row>
    <row r="172" spans="1:75" ht="14.25" customHeight="1" x14ac:dyDescent="0.15">
      <c r="A172" s="74" t="s">
        <v>429</v>
      </c>
      <c r="B172" s="118" t="s">
        <v>48</v>
      </c>
      <c r="C172" s="118">
        <v>42877</v>
      </c>
      <c r="D172" s="110">
        <v>45799</v>
      </c>
      <c r="E172" s="95">
        <f ca="1">IF(DATEDIF(C172,M$2,"m")&lt;1,"",IF(C172=0,"",IF(EDATE(C172,12)&lt;IF($D172&gt;0,$D172-1,M$2),EDATE(C172,DATEDIF(C172,IF($D172&gt;0,$D172-1,M$2+1),"y")*12),EDATE(C172,DATEDIF(C172,IF($D172&gt;0,$D172-1,M$2+1),"m")))))</f>
        <v>45434</v>
      </c>
      <c r="F172" s="93">
        <f ca="1">IF(E172="",0,IF(EDATE(C172,12)&lt;=E172,15+IF((YEAR(E172)-YEAR($C172))&gt;20,10,INT((YEAR(E172)-YEAR($C172)-1)/2)),0))</f>
        <v>18</v>
      </c>
      <c r="G172" s="112">
        <f ca="1">IF(E172="",0,IF(E172&gt;=EDATE(C172,12),IF(E172&lt;EDATE(C172,24),IF(C172&lt;SET!$J$20,0,MIN(DATEDIF(C172,E172,"m"),11)),0),IF(D172&gt;C172,IF(E172&lt;=EDATE(C172,12),MIN(DATEDIF(C172,D172+1,"m"),11),0),MIN(DATEDIF(C172,E172,"m"),11))))</f>
        <v>0</v>
      </c>
      <c r="H172" s="114">
        <v>0.5</v>
      </c>
      <c r="I172" s="99">
        <f>COUNTIF(P172:BW172,SET!$C$15)*SET!$C$16+COUNTIF(P172:BW172,SET!$D$15)*SET!$D$16+COUNTIF(P172:BW172,SET!E$15)*SET!$E$16+COUNTIF(P172:BW172,SET!$F$15)*SET!$F$16+COUNTIF(P172:BW172,SET!$G$15)*SET!$G$16+COUNTIF(P172:BW172,SET!$H$15)*SET!$H$16+COUNTIF(P172:BW172,SET!$I$15)*SET!$I$16+COUNTIF(P172:BW172,)*SET!$K$16+COUNTIF(P172:BW172,SET!$M$15)*SET!$M$16</f>
        <v>15.5</v>
      </c>
      <c r="J172" s="97">
        <f ca="1">F172+G172+H172-I172</f>
        <v>3</v>
      </c>
      <c r="K172" s="100">
        <f ca="1">IF(E172="","",IF(AND(D172&gt;C172,EDATE(IF(EDATE(C172,12)&lt;D172,C172,E172),12)&gt;D172),"퇴직정산",IF((E172-C172)&gt;=365,EDATE(E172,12),EDATE(C172,24))))</f>
        <v>45799</v>
      </c>
      <c r="L172" s="101">
        <f ca="1">IF(K172="퇴직정산",J172,IF((M$2-C172)&lt;365,"미확정",IF(M172="유예","유예",J172-M172)))</f>
        <v>3</v>
      </c>
      <c r="M172" s="103">
        <f ca="1">IF(C172=0,0,IF(K172="퇴직정산",0,IF(J172&lt;=0,0,IF(EDATE(C172,3)&gt;M$2,"유예",IF(SET!$J$3="없음",0,IF(SET!$J$3="전부",IF(E172&gt;=DATE(YEAR(SET!$I$11),MONTH(SET!$J$11),DAY(SET!$L$11)),MAX(0,F172-IF(I172&lt;(G172+H172),0,(I172-(G172+H172)))),0),IF(E172&gt;=DATE(YEAR(SET!$I$11),MONTH(SET!$J$11),DAY(SET!$L$11)),MAX(0,MIN(F172,SET!$L$3)-IF(I172&lt;(G172+H172),0,(I172-(G172+H172)))),0)))))))</f>
        <v>0</v>
      </c>
      <c r="N172" s="105" t="str">
        <f>IF(D172=0,IF(M172&gt;0,IF((E172-C172)&gt;=365,EDATE(E172,6),EDATE(K172,-6)),""),"")</f>
        <v/>
      </c>
      <c r="O172" s="106" t="str">
        <f>IF(D172=0,IF(M172&gt;0,IF((E172-C172)&gt;=365,EDATE(E172,10),EDATE(K172,-2)),""),"")</f>
        <v/>
      </c>
      <c r="P172" s="23" t="s">
        <v>24</v>
      </c>
      <c r="Q172" s="23" t="s">
        <v>24</v>
      </c>
      <c r="R172" s="23" t="s">
        <v>24</v>
      </c>
      <c r="S172" s="23" t="s">
        <v>24</v>
      </c>
      <c r="T172" s="23" t="s">
        <v>24</v>
      </c>
      <c r="U172" s="23" t="s">
        <v>24</v>
      </c>
      <c r="V172" s="23" t="s">
        <v>24</v>
      </c>
      <c r="W172" s="23" t="s">
        <v>24</v>
      </c>
      <c r="X172" s="23" t="s">
        <v>25</v>
      </c>
      <c r="Y172" s="23" t="s">
        <v>25</v>
      </c>
      <c r="Z172" s="23" t="s">
        <v>25</v>
      </c>
      <c r="AA172" s="23" t="s">
        <v>24</v>
      </c>
      <c r="AB172" s="23" t="s">
        <v>24</v>
      </c>
      <c r="AC172" s="23" t="s">
        <v>24</v>
      </c>
      <c r="AD172" s="23" t="s">
        <v>25</v>
      </c>
      <c r="AE172" s="23" t="s">
        <v>25</v>
      </c>
      <c r="AF172" s="23" t="s">
        <v>24</v>
      </c>
      <c r="AG172" s="23" t="s">
        <v>24</v>
      </c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  <c r="BK172" s="23"/>
      <c r="BL172" s="23"/>
      <c r="BM172" s="23"/>
      <c r="BN172" s="23"/>
      <c r="BO172" s="23"/>
      <c r="BP172" s="23"/>
      <c r="BQ172" s="23"/>
      <c r="BR172" s="23"/>
      <c r="BS172" s="23"/>
      <c r="BT172" s="23"/>
      <c r="BU172" s="23"/>
      <c r="BV172" s="23"/>
      <c r="BW172" s="23"/>
    </row>
    <row r="173" spans="1:75" ht="14.25" customHeight="1" thickBot="1" x14ac:dyDescent="0.2">
      <c r="A173" s="74"/>
      <c r="B173" s="119"/>
      <c r="C173" s="119"/>
      <c r="D173" s="111"/>
      <c r="E173" s="96"/>
      <c r="F173" s="94"/>
      <c r="G173" s="113"/>
      <c r="H173" s="115"/>
      <c r="I173" s="99"/>
      <c r="J173" s="98"/>
      <c r="K173" s="100"/>
      <c r="L173" s="102"/>
      <c r="M173" s="104"/>
      <c r="N173" s="105"/>
      <c r="O173" s="107"/>
      <c r="P173" s="72">
        <v>45428</v>
      </c>
      <c r="Q173" s="72">
        <v>45450</v>
      </c>
      <c r="R173" s="72">
        <v>45548</v>
      </c>
      <c r="S173" s="72">
        <v>45549</v>
      </c>
      <c r="T173" s="72">
        <v>45569</v>
      </c>
      <c r="U173" s="72">
        <v>45579</v>
      </c>
      <c r="V173" s="72">
        <v>45582</v>
      </c>
      <c r="W173" s="72">
        <v>45589</v>
      </c>
      <c r="X173" s="72">
        <v>45598</v>
      </c>
      <c r="Y173" s="72">
        <v>45605</v>
      </c>
      <c r="Z173" s="72">
        <v>45629</v>
      </c>
      <c r="AA173" s="72">
        <v>45631</v>
      </c>
      <c r="AB173" s="72">
        <v>45653</v>
      </c>
      <c r="AC173" s="72">
        <v>45657</v>
      </c>
      <c r="AD173" s="72">
        <v>45689</v>
      </c>
      <c r="AE173" s="72">
        <v>45724</v>
      </c>
      <c r="AF173" s="72">
        <v>45740</v>
      </c>
      <c r="AG173" s="72">
        <v>45764</v>
      </c>
      <c r="AH173" s="72"/>
      <c r="AI173" s="72"/>
      <c r="AJ173" s="72"/>
      <c r="AK173" s="72"/>
      <c r="AL173" s="72"/>
      <c r="AM173" s="72"/>
      <c r="AN173" s="72"/>
      <c r="AO173" s="72"/>
      <c r="AP173" s="72"/>
      <c r="AQ173" s="72"/>
      <c r="AR173" s="72"/>
      <c r="AS173" s="72"/>
      <c r="AT173" s="72"/>
      <c r="AU173" s="72"/>
      <c r="AV173" s="72"/>
      <c r="AW173" s="72"/>
      <c r="AX173" s="72"/>
      <c r="AY173" s="72"/>
      <c r="AZ173" s="72"/>
      <c r="BA173" s="72"/>
      <c r="BB173" s="72"/>
      <c r="BC173" s="72"/>
      <c r="BD173" s="72"/>
      <c r="BE173" s="72"/>
      <c r="BF173" s="72"/>
      <c r="BG173" s="72"/>
      <c r="BH173" s="72"/>
      <c r="BI173" s="72"/>
      <c r="BJ173" s="72"/>
      <c r="BK173" s="72"/>
      <c r="BL173" s="72"/>
      <c r="BM173" s="72"/>
      <c r="BN173" s="72"/>
      <c r="BO173" s="72"/>
      <c r="BP173" s="72"/>
      <c r="BQ173" s="72"/>
      <c r="BR173" s="72"/>
      <c r="BS173" s="72"/>
      <c r="BT173" s="72"/>
      <c r="BU173" s="72"/>
      <c r="BV173" s="72"/>
      <c r="BW173" s="72"/>
    </row>
    <row r="174" spans="1:75" ht="14.25" customHeight="1" x14ac:dyDescent="0.15">
      <c r="A174" s="74" t="s">
        <v>392</v>
      </c>
      <c r="B174" s="108" t="s">
        <v>159</v>
      </c>
      <c r="C174" s="108">
        <v>44340</v>
      </c>
      <c r="D174" s="110">
        <v>45801</v>
      </c>
      <c r="E174" s="95">
        <f ca="1">IF(DATEDIF(C174,M$2,"m")&lt;1,"",IF(C174=0,"",IF(EDATE(C174,12)&lt;IF($D174&gt;0,$D174-1,M$2),EDATE(C174,DATEDIF(C174,IF($D174&gt;0,$D174-1,M$2+1),"y")*12),EDATE(C174,DATEDIF(C174,IF($D174&gt;0,$D174-1,M$2+1),"m")))))</f>
        <v>45436</v>
      </c>
      <c r="F174" s="93">
        <f ca="1">IF(E174="",0,IF(EDATE(C174,12)&lt;=E174,15+IF((YEAR(E174)-YEAR($C174))&gt;20,10,INT((YEAR(E174)-YEAR($C174)-1)/2)),0))</f>
        <v>16</v>
      </c>
      <c r="G174" s="112">
        <f ca="1">IF(E174="",0,IF(E174&gt;=EDATE(C174,12),IF(E174&lt;EDATE(C174,24),IF(C174&lt;SET!$J$20,0,MIN(DATEDIF(C174,E174,"m"),11)),0),IF(D174&gt;C174,IF(E174&lt;=EDATE(C174,12),MIN(DATEDIF(C174,D174+1,"m"),11),0),MIN(DATEDIF(C174,E174,"m"),11))))</f>
        <v>0</v>
      </c>
      <c r="H174" s="114">
        <v>1</v>
      </c>
      <c r="I174" s="99">
        <f>COUNTIF(P174:BW174,SET!$C$15)*SET!$C$16+COUNTIF(P174:BW174,SET!$D$15)*SET!$D$16+COUNTIF(P174:BW174,SET!E$15)*SET!$E$16+COUNTIF(P174:BW174,SET!$F$15)*SET!$F$16+COUNTIF(P174:BW174,SET!$G$15)*SET!$G$16+COUNTIF(P174:BW174,SET!$H$15)*SET!$H$16+COUNTIF(P174:BW174,SET!$I$15)*SET!$I$16+COUNTIF(P174:BW174,)*SET!$K$16+COUNTIF(P174:BW174,SET!$M$15)*SET!$M$16</f>
        <v>8</v>
      </c>
      <c r="J174" s="97">
        <f ca="1">F174+G174+H174-I174</f>
        <v>9</v>
      </c>
      <c r="K174" s="100">
        <f ca="1">IF(E174="","",IF(AND(D174&gt;C174,EDATE(IF(EDATE(C174,12)&lt;D174,C174,E174),12)&gt;D174),"퇴직정산",IF((E174-C174)&gt;=365,EDATE(E174,12),EDATE(C174,24))))</f>
        <v>45801</v>
      </c>
      <c r="L174" s="101">
        <f ca="1">IF(K174="퇴직정산",J174,IF((M$2-C174)&lt;365,"미확정",IF(M174="유예","유예",J174-M174)))</f>
        <v>9</v>
      </c>
      <c r="M174" s="103">
        <f ca="1">IF(C174=0,0,IF(K174="퇴직정산",0,IF(J174&lt;=0,0,IF(EDATE(C174,3)&gt;M$2,"유예",IF(SET!$J$3="없음",0,IF(SET!$J$3="전부",IF(E174&gt;=DATE(YEAR(SET!$I$11),MONTH(SET!$J$11),DAY(SET!$L$11)),MAX(0,F174-IF(I174&lt;(G174+H174),0,(I174-(G174+H174)))),0),IF(E174&gt;=DATE(YEAR(SET!$I$11),MONTH(SET!$J$11),DAY(SET!$L$11)),MAX(0,MIN(F174,SET!$L$3)-IF(I174&lt;(G174+H174),0,(I174-(G174+H174)))),0)))))))</f>
        <v>0</v>
      </c>
      <c r="N174" s="105" t="str">
        <f>IF(D174=0,IF(M174&gt;0,IF((E174-C174)&gt;=365,EDATE(E174,6),EDATE(K174,-6)),""),"")</f>
        <v/>
      </c>
      <c r="O174" s="106" t="str">
        <f>IF(D174=0,IF(M174&gt;0,IF((E174-C174)&gt;=365,EDATE(E174,10),EDATE(K174,-2)),""),"")</f>
        <v/>
      </c>
      <c r="P174" s="23" t="s">
        <v>24</v>
      </c>
      <c r="Q174" s="23" t="s">
        <v>24</v>
      </c>
      <c r="R174" s="23" t="s">
        <v>24</v>
      </c>
      <c r="S174" s="23" t="s">
        <v>24</v>
      </c>
      <c r="T174" s="23" t="s">
        <v>24</v>
      </c>
      <c r="U174" s="23" t="s">
        <v>24</v>
      </c>
      <c r="V174" s="23" t="s">
        <v>24</v>
      </c>
      <c r="W174" s="23" t="s">
        <v>24</v>
      </c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  <c r="BK174" s="23"/>
      <c r="BL174" s="23"/>
      <c r="BM174" s="23"/>
      <c r="BN174" s="23"/>
      <c r="BO174" s="23"/>
      <c r="BP174" s="23"/>
      <c r="BQ174" s="23"/>
      <c r="BR174" s="23"/>
      <c r="BS174" s="23"/>
      <c r="BT174" s="23"/>
      <c r="BU174" s="23"/>
      <c r="BV174" s="23"/>
      <c r="BW174" s="23"/>
    </row>
    <row r="175" spans="1:75" ht="14.25" customHeight="1" thickBot="1" x14ac:dyDescent="0.2">
      <c r="A175" s="74"/>
      <c r="B175" s="109"/>
      <c r="C175" s="109"/>
      <c r="D175" s="111"/>
      <c r="E175" s="96"/>
      <c r="F175" s="94"/>
      <c r="G175" s="113"/>
      <c r="H175" s="115"/>
      <c r="I175" s="99"/>
      <c r="J175" s="98"/>
      <c r="K175" s="100"/>
      <c r="L175" s="102"/>
      <c r="M175" s="104"/>
      <c r="N175" s="105"/>
      <c r="O175" s="107"/>
      <c r="P175" s="72">
        <v>45446</v>
      </c>
      <c r="Q175" s="72">
        <v>45510</v>
      </c>
      <c r="R175" s="72">
        <v>45589</v>
      </c>
      <c r="S175" s="72">
        <v>45597</v>
      </c>
      <c r="T175" s="72">
        <v>45632</v>
      </c>
      <c r="U175" s="72">
        <v>45695</v>
      </c>
      <c r="V175" s="72">
        <v>45698</v>
      </c>
      <c r="W175" s="72">
        <v>45765</v>
      </c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  <c r="AP175" s="72"/>
      <c r="AQ175" s="72"/>
      <c r="AR175" s="72"/>
      <c r="AS175" s="72"/>
      <c r="AT175" s="72"/>
      <c r="AU175" s="72"/>
      <c r="AV175" s="72"/>
      <c r="AW175" s="72"/>
      <c r="AX175" s="72"/>
      <c r="AY175" s="72"/>
      <c r="AZ175" s="72"/>
      <c r="BA175" s="72"/>
      <c r="BB175" s="72"/>
      <c r="BC175" s="72"/>
      <c r="BD175" s="72"/>
      <c r="BE175" s="72"/>
      <c r="BF175" s="72"/>
      <c r="BG175" s="72"/>
      <c r="BH175" s="72"/>
      <c r="BI175" s="72"/>
      <c r="BJ175" s="72"/>
      <c r="BK175" s="72"/>
      <c r="BL175" s="72"/>
      <c r="BM175" s="72"/>
      <c r="BN175" s="72"/>
      <c r="BO175" s="72"/>
      <c r="BP175" s="72"/>
      <c r="BQ175" s="72"/>
      <c r="BR175" s="72"/>
      <c r="BS175" s="72"/>
      <c r="BT175" s="72"/>
      <c r="BU175" s="72"/>
      <c r="BV175" s="72"/>
      <c r="BW175" s="72"/>
    </row>
    <row r="176" spans="1:75" ht="14.25" customHeight="1" x14ac:dyDescent="0.15">
      <c r="A176" s="74" t="s">
        <v>434</v>
      </c>
      <c r="B176" s="108" t="s">
        <v>312</v>
      </c>
      <c r="C176" s="108">
        <v>44348</v>
      </c>
      <c r="D176" s="110">
        <v>45809</v>
      </c>
      <c r="E176" s="95">
        <f ca="1">IF(DATEDIF(C176,M$2,"m")&lt;1,"",IF(C176=0,"",IF(EDATE(C176,12)&lt;IF($D176&gt;0,$D176-1,M$2),EDATE(C176,DATEDIF(C176,IF($D176&gt;0,$D176-1,M$2+1),"y")*12),EDATE(C176,DATEDIF(C176,IF($D176&gt;0,$D176-1,M$2+1),"m")))))</f>
        <v>45444</v>
      </c>
      <c r="F176" s="93">
        <f ca="1">IF(E176="",0,IF(EDATE(C176,12)&lt;=E176,15+IF((YEAR(E176)-YEAR($C176))&gt;20,10,INT((YEAR(E176)-YEAR($C176)-1)/2)),0))</f>
        <v>16</v>
      </c>
      <c r="G176" s="112">
        <f ca="1">IF(E176="",0,IF(E176&gt;=EDATE(C176,12),IF(E176&lt;EDATE(C176,24),IF(C176&lt;SET!$J$20,0,MIN(DATEDIF(C176,E176,"m"),11)),0),IF(D176&gt;C176,IF(E176&lt;=EDATE(C176,12),MIN(DATEDIF(C176,D176+1,"m"),11),0),MIN(DATEDIF(C176,E176,"m"),11))))</f>
        <v>0</v>
      </c>
      <c r="H176" s="114">
        <v>9</v>
      </c>
      <c r="I176" s="99">
        <f>COUNTIF(P176:BW176,SET!$C$15)*SET!$C$16+COUNTIF(P176:BW176,SET!$D$15)*SET!$D$16+COUNTIF(P176:BW176,SET!E$15)*SET!$E$16+COUNTIF(P176:BW176,SET!$F$15)*SET!$F$16+COUNTIF(P176:BW176,SET!$G$15)*SET!$G$16+COUNTIF(P176:BW176,SET!$H$15)*SET!$H$16+COUNTIF(P176:BW176,SET!$I$15)*SET!$I$16+COUNTIF(P176:BW176,)*SET!$K$16+COUNTIF(P176:BW176,SET!$M$15)*SET!$M$16</f>
        <v>11</v>
      </c>
      <c r="J176" s="97">
        <f ca="1">F176+G176+H176-I176</f>
        <v>14</v>
      </c>
      <c r="K176" s="100">
        <f ca="1">IF(E176="","",IF(AND(D176&gt;C176,EDATE(IF(EDATE(C176,12)&lt;D176,C176,E176),12)&gt;D176),"퇴직정산",IF((E176-C176)&gt;=365,EDATE(E176,12),EDATE(C176,24))))</f>
        <v>45809</v>
      </c>
      <c r="L176" s="101">
        <f ca="1">IF(K176="퇴직정산",J176,IF((M$2-C176)&lt;365,"미확정",IF(M176="유예","유예",J176-M176)))</f>
        <v>9</v>
      </c>
      <c r="M176" s="103">
        <f ca="1">IF(C176=0,0,IF(K176="퇴직정산",0,IF(J176&lt;=0,0,IF(EDATE(C176,3)&gt;M$2,"유예",IF(SET!$J$3="없음",0,IF(SET!$J$3="전부",IF(E176&gt;=DATE(YEAR(SET!$I$11),MONTH(SET!$J$11),DAY(SET!$L$11)),MAX(0,F176-IF(I176&lt;(G176+H176),0,(I176-(G176+H176)))),0),IF(E176&gt;=DATE(YEAR(SET!$I$11),MONTH(SET!$J$11),DAY(SET!$L$11)),MAX(0,MIN(F176,SET!$L$3)-IF(I176&lt;(G176+H176),0,(I176-(G176+H176)))),0)))))))</f>
        <v>5</v>
      </c>
      <c r="N176" s="105" t="str">
        <f>IF(D176=0,IF(M176&gt;0,IF((E176-C176)&gt;=365,EDATE(E176,6),EDATE(K176,-6)),""),"")</f>
        <v/>
      </c>
      <c r="O176" s="106" t="str">
        <f>IF(D176=0,IF(M176&gt;0,IF((E176-C176)&gt;=365,EDATE(E176,10),EDATE(K176,-2)),""),"")</f>
        <v/>
      </c>
      <c r="P176" s="23" t="s">
        <v>24</v>
      </c>
      <c r="Q176" s="23" t="s">
        <v>24</v>
      </c>
      <c r="R176" s="23" t="s">
        <v>24</v>
      </c>
      <c r="S176" s="23" t="s">
        <v>24</v>
      </c>
      <c r="T176" s="23" t="s">
        <v>24</v>
      </c>
      <c r="U176" s="23" t="s">
        <v>24</v>
      </c>
      <c r="V176" s="23" t="s">
        <v>24</v>
      </c>
      <c r="W176" s="23" t="s">
        <v>24</v>
      </c>
      <c r="X176" s="23" t="s">
        <v>24</v>
      </c>
      <c r="Y176" s="23" t="s">
        <v>24</v>
      </c>
      <c r="Z176" s="23" t="s">
        <v>24</v>
      </c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/>
      <c r="BP176" s="23"/>
      <c r="BQ176" s="23"/>
      <c r="BR176" s="23"/>
      <c r="BS176" s="23"/>
      <c r="BT176" s="23"/>
      <c r="BU176" s="23"/>
      <c r="BV176" s="23"/>
      <c r="BW176" s="23"/>
    </row>
    <row r="177" spans="1:75" ht="14.25" customHeight="1" thickBot="1" x14ac:dyDescent="0.2">
      <c r="A177" s="74"/>
      <c r="B177" s="109"/>
      <c r="C177" s="109"/>
      <c r="D177" s="111"/>
      <c r="E177" s="96"/>
      <c r="F177" s="94"/>
      <c r="G177" s="113"/>
      <c r="H177" s="115"/>
      <c r="I177" s="99"/>
      <c r="J177" s="98"/>
      <c r="K177" s="100"/>
      <c r="L177" s="102"/>
      <c r="M177" s="104"/>
      <c r="N177" s="105"/>
      <c r="O177" s="107"/>
      <c r="P177" s="72">
        <v>45438</v>
      </c>
      <c r="Q177" s="72">
        <v>45439</v>
      </c>
      <c r="R177" s="72">
        <v>45459</v>
      </c>
      <c r="S177" s="72">
        <v>45460</v>
      </c>
      <c r="T177" s="72">
        <v>45557</v>
      </c>
      <c r="U177" s="72">
        <v>45612</v>
      </c>
      <c r="V177" s="72">
        <v>45650</v>
      </c>
      <c r="W177" s="72">
        <v>45712</v>
      </c>
      <c r="X177" s="72">
        <v>45745</v>
      </c>
      <c r="Y177" s="72">
        <v>45746</v>
      </c>
      <c r="Z177" s="72">
        <v>45748</v>
      </c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  <c r="AP177" s="72"/>
      <c r="AQ177" s="72"/>
      <c r="AR177" s="72"/>
      <c r="AS177" s="72"/>
      <c r="AT177" s="72"/>
      <c r="AU177" s="72"/>
      <c r="AV177" s="72"/>
      <c r="AW177" s="72"/>
      <c r="AX177" s="72"/>
      <c r="AY177" s="72"/>
      <c r="AZ177" s="72"/>
      <c r="BA177" s="72"/>
      <c r="BB177" s="72"/>
      <c r="BC177" s="72"/>
      <c r="BD177" s="72"/>
      <c r="BE177" s="72"/>
      <c r="BF177" s="72"/>
      <c r="BG177" s="72"/>
      <c r="BH177" s="72"/>
      <c r="BI177" s="72"/>
      <c r="BJ177" s="72"/>
      <c r="BK177" s="72"/>
      <c r="BL177" s="72"/>
      <c r="BM177" s="72"/>
      <c r="BN177" s="72"/>
      <c r="BO177" s="72"/>
      <c r="BP177" s="72"/>
      <c r="BQ177" s="72"/>
      <c r="BR177" s="72"/>
      <c r="BS177" s="72"/>
      <c r="BT177" s="72"/>
      <c r="BU177" s="72"/>
      <c r="BV177" s="72"/>
      <c r="BW177" s="72"/>
    </row>
    <row r="178" spans="1:75" ht="14.25" customHeight="1" x14ac:dyDescent="0.15">
      <c r="A178" s="74" t="s">
        <v>392</v>
      </c>
      <c r="B178" s="108" t="s">
        <v>270</v>
      </c>
      <c r="C178" s="108">
        <v>44348</v>
      </c>
      <c r="D178" s="110">
        <v>45809</v>
      </c>
      <c r="E178" s="95">
        <f ca="1">IF(DATEDIF(C178,M$2,"m")&lt;1,"",IF(C178=0,"",IF(EDATE(C178,12)&lt;IF($D178&gt;0,$D178-1,M$2),EDATE(C178,DATEDIF(C178,IF($D178&gt;0,$D178-1,M$2+1),"y")*12),EDATE(C178,DATEDIF(C178,IF($D178&gt;0,$D178-1,M$2+1),"m")))))</f>
        <v>45444</v>
      </c>
      <c r="F178" s="93">
        <f ca="1">IF(E178="",0,IF(EDATE(C178,12)&lt;=E178,15+IF((YEAR(E178)-YEAR($C178))&gt;20,10,INT((YEAR(E178)-YEAR($C178)-1)/2)),0))</f>
        <v>16</v>
      </c>
      <c r="G178" s="112">
        <f ca="1">IF(E178="",0,IF(E178&gt;=EDATE(C178,12),IF(E178&lt;EDATE(C178,24),IF(C178&lt;SET!$J$20,0,MIN(DATEDIF(C178,E178,"m"),11)),0),IF(D178&gt;C178,IF(E178&lt;=EDATE(C178,12),MIN(DATEDIF(C178,D178+1,"m"),11),0),MIN(DATEDIF(C178,E178,"m"),11))))</f>
        <v>0</v>
      </c>
      <c r="H178" s="114">
        <v>11</v>
      </c>
      <c r="I178" s="99">
        <f>COUNTIF(P178:BW178,SET!$C$15)*SET!$C$16+COUNTIF(P178:BW178,SET!$D$15)*SET!$D$16+COUNTIF(P178:BW178,SET!E$15)*SET!$E$16+COUNTIF(P178:BW178,SET!$F$15)*SET!$F$16+COUNTIF(P178:BW178,SET!$G$15)*SET!$G$16+COUNTIF(P178:BW178,SET!$H$15)*SET!$H$16+COUNTIF(P178:BW178,SET!$I$15)*SET!$I$16+COUNTIF(P178:BW178,)*SET!$K$16+COUNTIF(P178:BW178,SET!$M$15)*SET!$M$16</f>
        <v>11.5</v>
      </c>
      <c r="J178" s="97">
        <f ca="1">F178+G178+H178-I178</f>
        <v>15.5</v>
      </c>
      <c r="K178" s="100">
        <f ca="1">IF(E178="","",IF(AND(D178&gt;C178,EDATE(IF(EDATE(C178,12)&lt;D178,C178,E178),12)&gt;D178),"퇴직정산",IF((E178-C178)&gt;=365,EDATE(E178,12),EDATE(C178,24))))</f>
        <v>45809</v>
      </c>
      <c r="L178" s="101">
        <f ca="1">IF(K178="퇴직정산",J178,IF((M$2-C178)&lt;365,"미확정",IF(M178="유예","유예",J178-M178)))</f>
        <v>9</v>
      </c>
      <c r="M178" s="103">
        <f ca="1">IF(C178=0,0,IF(K178="퇴직정산",0,IF(J178&lt;=0,0,IF(EDATE(C178,3)&gt;M$2,"유예",IF(SET!$J$3="없음",0,IF(SET!$J$3="전부",IF(E178&gt;=DATE(YEAR(SET!$I$11),MONTH(SET!$J$11),DAY(SET!$L$11)),MAX(0,F178-IF(I178&lt;(G178+H178),0,(I178-(G178+H178)))),0),IF(E178&gt;=DATE(YEAR(SET!$I$11),MONTH(SET!$J$11),DAY(SET!$L$11)),MAX(0,MIN(F178,SET!$L$3)-IF(I178&lt;(G178+H178),0,(I178-(G178+H178)))),0)))))))</f>
        <v>6.5</v>
      </c>
      <c r="N178" s="105" t="str">
        <f>IF(D178=0,IF(M178&gt;0,IF((E178-C178)&gt;=365,EDATE(E178,6),EDATE(K178,-6)),""),"")</f>
        <v/>
      </c>
      <c r="O178" s="106" t="str">
        <f>IF(D178=0,IF(M178&gt;0,IF((E178-C178)&gt;=365,EDATE(E178,10),EDATE(K178,-2)),""),"")</f>
        <v/>
      </c>
      <c r="P178" s="23" t="s">
        <v>24</v>
      </c>
      <c r="Q178" s="23" t="s">
        <v>25</v>
      </c>
      <c r="R178" s="23" t="s">
        <v>24</v>
      </c>
      <c r="S178" s="23" t="s">
        <v>24</v>
      </c>
      <c r="T178" s="23" t="s">
        <v>24</v>
      </c>
      <c r="U178" s="23" t="s">
        <v>24</v>
      </c>
      <c r="V178" s="23" t="s">
        <v>24</v>
      </c>
      <c r="W178" s="23" t="s">
        <v>24</v>
      </c>
      <c r="X178" s="23" t="s">
        <v>24</v>
      </c>
      <c r="Y178" s="23" t="s">
        <v>24</v>
      </c>
      <c r="Z178" s="23" t="s">
        <v>24</v>
      </c>
      <c r="AA178" s="23" t="s">
        <v>24</v>
      </c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3"/>
      <c r="BK178" s="23"/>
      <c r="BL178" s="23"/>
      <c r="BM178" s="23"/>
      <c r="BN178" s="23"/>
      <c r="BO178" s="23"/>
      <c r="BP178" s="23"/>
      <c r="BQ178" s="23"/>
      <c r="BR178" s="23"/>
      <c r="BS178" s="23"/>
      <c r="BT178" s="23"/>
      <c r="BU178" s="23"/>
      <c r="BV178" s="23"/>
      <c r="BW178" s="23"/>
    </row>
    <row r="179" spans="1:75" ht="14.25" customHeight="1" thickBot="1" x14ac:dyDescent="0.2">
      <c r="A179" s="74"/>
      <c r="B179" s="109"/>
      <c r="C179" s="109"/>
      <c r="D179" s="111"/>
      <c r="E179" s="96"/>
      <c r="F179" s="94"/>
      <c r="G179" s="113"/>
      <c r="H179" s="115"/>
      <c r="I179" s="99"/>
      <c r="J179" s="98"/>
      <c r="K179" s="100"/>
      <c r="L179" s="102"/>
      <c r="M179" s="104"/>
      <c r="N179" s="105"/>
      <c r="O179" s="107"/>
      <c r="P179" s="72">
        <v>45439</v>
      </c>
      <c r="Q179" s="72">
        <v>45440</v>
      </c>
      <c r="R179" s="72">
        <v>45467</v>
      </c>
      <c r="S179" s="72">
        <v>45468</v>
      </c>
      <c r="T179" s="72">
        <v>45488</v>
      </c>
      <c r="U179" s="72">
        <v>45489</v>
      </c>
      <c r="V179" s="72">
        <v>45531</v>
      </c>
      <c r="W179" s="72">
        <v>45703</v>
      </c>
      <c r="X179" s="72">
        <v>45704</v>
      </c>
      <c r="Y179" s="72">
        <v>45705</v>
      </c>
      <c r="Z179" s="72">
        <v>45726</v>
      </c>
      <c r="AA179" s="72">
        <v>45769</v>
      </c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P179" s="72"/>
      <c r="AQ179" s="72"/>
      <c r="AR179" s="72"/>
      <c r="AS179" s="72"/>
      <c r="AT179" s="72"/>
      <c r="AU179" s="72"/>
      <c r="AV179" s="72"/>
      <c r="AW179" s="72"/>
      <c r="AX179" s="72"/>
      <c r="AY179" s="72"/>
      <c r="AZ179" s="72"/>
      <c r="BA179" s="72"/>
      <c r="BB179" s="72"/>
      <c r="BC179" s="72"/>
      <c r="BD179" s="72"/>
      <c r="BE179" s="72"/>
      <c r="BF179" s="72"/>
      <c r="BG179" s="72"/>
      <c r="BH179" s="72"/>
      <c r="BI179" s="72"/>
      <c r="BJ179" s="72"/>
      <c r="BK179" s="72"/>
      <c r="BL179" s="72"/>
      <c r="BM179" s="72"/>
      <c r="BN179" s="72"/>
      <c r="BO179" s="72"/>
      <c r="BP179" s="72"/>
      <c r="BQ179" s="72"/>
      <c r="BR179" s="72"/>
      <c r="BS179" s="72"/>
      <c r="BT179" s="72"/>
      <c r="BU179" s="72"/>
      <c r="BV179" s="72"/>
      <c r="BW179" s="72"/>
    </row>
    <row r="180" spans="1:75" ht="14.25" customHeight="1" x14ac:dyDescent="0.15">
      <c r="A180" s="74" t="s">
        <v>435</v>
      </c>
      <c r="B180" s="108" t="s">
        <v>326</v>
      </c>
      <c r="C180" s="108">
        <v>44348</v>
      </c>
      <c r="D180" s="110">
        <v>45809</v>
      </c>
      <c r="E180" s="95">
        <f ca="1">IF(DATEDIF(C180,M$2,"m")&lt;1,"",IF(C180=0,"",IF(EDATE(C180,12)&lt;IF($D180&gt;0,$D180-1,M$2),EDATE(C180,DATEDIF(C180,IF($D180&gt;0,$D180-1,M$2+1),"y")*12),EDATE(C180,DATEDIF(C180,IF($D180&gt;0,$D180-1,M$2+1),"m")))))</f>
        <v>45444</v>
      </c>
      <c r="F180" s="93">
        <f ca="1">IF(E180="",0,IF(EDATE(C180,12)&lt;=E180,15+IF((YEAR(E180)-YEAR($C180))&gt;20,10,INT((YEAR(E180)-YEAR($C180)-1)/2)),0))</f>
        <v>16</v>
      </c>
      <c r="G180" s="112">
        <f ca="1">IF(E180="",0,IF(E180&gt;=EDATE(C180,12),IF(E180&lt;EDATE(C180,24),IF(C180&lt;SET!$J$20,0,MIN(DATEDIF(C180,E180,"m"),11)),0),IF(D180&gt;C180,IF(E180&lt;=EDATE(C180,12),MIN(DATEDIF(C180,D180+1,"m"),11),0),MIN(DATEDIF(C180,E180,"m"),11))))</f>
        <v>0</v>
      </c>
      <c r="H180" s="114">
        <v>-3</v>
      </c>
      <c r="I180" s="99">
        <f>COUNTIF(P180:BW180,SET!$C$15)*SET!$C$16+COUNTIF(P180:BW180,SET!$D$15)*SET!$D$16+COUNTIF(P180:BW180,SET!E$15)*SET!$E$16+COUNTIF(P180:BW180,SET!$F$15)*SET!$F$16+COUNTIF(P180:BW180,SET!$G$15)*SET!$G$16+COUNTIF(P180:BW180,SET!$H$15)*SET!$H$16+COUNTIF(P180:BW180,SET!$I$15)*SET!$I$16+COUNTIF(P180:BW180,)*SET!$K$16+COUNTIF(P180:BW180,SET!$M$15)*SET!$M$16</f>
        <v>14</v>
      </c>
      <c r="J180" s="97">
        <f ca="1">F180+G180+H180-I180</f>
        <v>-1</v>
      </c>
      <c r="K180" s="100">
        <f ca="1">IF(E180="","",IF(AND(D180&gt;C180,EDATE(IF(EDATE(C180,12)&lt;D180,C180,E180),12)&gt;D180),"퇴직정산",IF((E180-C180)&gt;=365,EDATE(E180,12),EDATE(C180,24))))</f>
        <v>45809</v>
      </c>
      <c r="L180" s="101">
        <f ca="1">IF(K180="퇴직정산",J180,IF((M$2-C180)&lt;365,"미확정",IF(M180="유예","유예",J180-M180)))</f>
        <v>-1</v>
      </c>
      <c r="M180" s="103">
        <f ca="1">IF(C180=0,0,IF(K180="퇴직정산",0,IF(J180&lt;=0,0,IF(EDATE(C180,3)&gt;M$2,"유예",IF(SET!$J$3="없음",0,IF(SET!$J$3="전부",IF(E180&gt;=DATE(YEAR(SET!$I$11),MONTH(SET!$J$11),DAY(SET!$L$11)),MAX(0,F180-IF(I180&lt;(G180+H180),0,(I180-(G180+H180)))),0),IF(E180&gt;=DATE(YEAR(SET!$I$11),MONTH(SET!$J$11),DAY(SET!$L$11)),MAX(0,MIN(F180,SET!$L$3)-IF(I180&lt;(G180+H180),0,(I180-(G180+H180)))),0)))))))</f>
        <v>0</v>
      </c>
      <c r="N180" s="105" t="str">
        <f>IF(D180=0,IF(M180&gt;0,IF((E180-C180)&gt;=365,EDATE(E180,6),EDATE(K180,-6)),""),"")</f>
        <v/>
      </c>
      <c r="O180" s="106" t="str">
        <f>IF(D180=0,IF(M180&gt;0,IF((E180-C180)&gt;=365,EDATE(E180,10),EDATE(K180,-2)),""),"")</f>
        <v/>
      </c>
      <c r="P180" s="23" t="s">
        <v>24</v>
      </c>
      <c r="Q180" s="23" t="s">
        <v>24</v>
      </c>
      <c r="R180" s="23" t="s">
        <v>24</v>
      </c>
      <c r="S180" s="23" t="s">
        <v>24</v>
      </c>
      <c r="T180" s="23" t="s">
        <v>24</v>
      </c>
      <c r="U180" s="23" t="s">
        <v>24</v>
      </c>
      <c r="V180" s="23" t="s">
        <v>24</v>
      </c>
      <c r="W180" s="23" t="s">
        <v>25</v>
      </c>
      <c r="X180" s="23" t="s">
        <v>24</v>
      </c>
      <c r="Y180" s="23" t="s">
        <v>25</v>
      </c>
      <c r="Z180" s="23" t="s">
        <v>25</v>
      </c>
      <c r="AA180" s="23" t="s">
        <v>25</v>
      </c>
      <c r="AB180" s="23" t="s">
        <v>24</v>
      </c>
      <c r="AC180" s="23" t="s">
        <v>24</v>
      </c>
      <c r="AD180" s="23" t="s">
        <v>25</v>
      </c>
      <c r="AE180" s="23" t="s">
        <v>25</v>
      </c>
      <c r="AF180" s="23" t="s">
        <v>24</v>
      </c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3"/>
      <c r="BK180" s="23"/>
      <c r="BL180" s="23"/>
      <c r="BM180" s="23"/>
      <c r="BN180" s="23"/>
      <c r="BO180" s="23"/>
      <c r="BP180" s="23"/>
      <c r="BQ180" s="23"/>
      <c r="BR180" s="23"/>
      <c r="BS180" s="23"/>
      <c r="BT180" s="23"/>
      <c r="BU180" s="23"/>
      <c r="BV180" s="23"/>
      <c r="BW180" s="23"/>
    </row>
    <row r="181" spans="1:75" ht="14.25" customHeight="1" thickBot="1" x14ac:dyDescent="0.2">
      <c r="A181" s="74"/>
      <c r="B181" s="109"/>
      <c r="C181" s="109"/>
      <c r="D181" s="111"/>
      <c r="E181" s="96"/>
      <c r="F181" s="94"/>
      <c r="G181" s="113"/>
      <c r="H181" s="115"/>
      <c r="I181" s="99"/>
      <c r="J181" s="98"/>
      <c r="K181" s="100"/>
      <c r="L181" s="102"/>
      <c r="M181" s="104"/>
      <c r="N181" s="105"/>
      <c r="O181" s="107"/>
      <c r="P181" s="72">
        <v>45454</v>
      </c>
      <c r="Q181" s="72">
        <v>45488</v>
      </c>
      <c r="R181" s="72">
        <v>45506</v>
      </c>
      <c r="S181" s="72">
        <v>45533</v>
      </c>
      <c r="T181" s="72">
        <v>45534</v>
      </c>
      <c r="U181" s="72">
        <v>45554</v>
      </c>
      <c r="V181" s="72">
        <v>45555</v>
      </c>
      <c r="W181" s="72">
        <v>45580</v>
      </c>
      <c r="X181" s="72">
        <v>45581</v>
      </c>
      <c r="Y181" s="72">
        <v>45600</v>
      </c>
      <c r="Z181" s="72">
        <v>45646</v>
      </c>
      <c r="AA181" s="72">
        <v>45667</v>
      </c>
      <c r="AB181" s="72">
        <v>45691</v>
      </c>
      <c r="AC181" s="72">
        <v>45712</v>
      </c>
      <c r="AD181" s="72">
        <v>45716</v>
      </c>
      <c r="AE181" s="72">
        <v>45750</v>
      </c>
      <c r="AF181" s="72">
        <v>45758</v>
      </c>
      <c r="AG181" s="72"/>
      <c r="AH181" s="72"/>
      <c r="AI181" s="72"/>
      <c r="AJ181" s="72"/>
      <c r="AK181" s="72"/>
      <c r="AL181" s="72"/>
      <c r="AM181" s="72"/>
      <c r="AN181" s="72"/>
      <c r="AO181" s="72"/>
      <c r="AP181" s="72"/>
      <c r="AQ181" s="72"/>
      <c r="AR181" s="72"/>
      <c r="AS181" s="72"/>
      <c r="AT181" s="72"/>
      <c r="AU181" s="72"/>
      <c r="AV181" s="72"/>
      <c r="AW181" s="72"/>
      <c r="AX181" s="72"/>
      <c r="AY181" s="72"/>
      <c r="AZ181" s="72"/>
      <c r="BA181" s="72"/>
      <c r="BB181" s="72"/>
      <c r="BC181" s="72"/>
      <c r="BD181" s="72"/>
      <c r="BE181" s="72"/>
      <c r="BF181" s="72"/>
      <c r="BG181" s="72"/>
      <c r="BH181" s="72"/>
      <c r="BI181" s="72"/>
      <c r="BJ181" s="72"/>
      <c r="BK181" s="72"/>
      <c r="BL181" s="72"/>
      <c r="BM181" s="72"/>
      <c r="BN181" s="72"/>
      <c r="BO181" s="72"/>
      <c r="BP181" s="72"/>
      <c r="BQ181" s="72"/>
      <c r="BR181" s="72"/>
      <c r="BS181" s="72"/>
      <c r="BT181" s="72"/>
      <c r="BU181" s="72"/>
      <c r="BV181" s="72"/>
      <c r="BW181" s="72"/>
    </row>
    <row r="182" spans="1:75" ht="14.25" customHeight="1" x14ac:dyDescent="0.15">
      <c r="A182" s="74" t="s">
        <v>436</v>
      </c>
      <c r="B182" s="108" t="s">
        <v>101</v>
      </c>
      <c r="C182" s="108">
        <v>45078</v>
      </c>
      <c r="D182" s="110">
        <v>45809</v>
      </c>
      <c r="E182" s="95">
        <f ca="1">IF(DATEDIF(C182,M$2,"m")&lt;1,"",IF(C182=0,"",IF(EDATE(C182,12)&lt;IF($D182&gt;0,$D182-1,M$2),EDATE(C182,DATEDIF(C182,IF($D182&gt;0,$D182-1,M$2+1),"y")*12),EDATE(C182,DATEDIF(C182,IF($D182&gt;0,$D182-1,M$2+1),"m")))))</f>
        <v>45444</v>
      </c>
      <c r="F182" s="93">
        <f ca="1">IF(E182="",0,IF(EDATE(C182,12)&lt;=E182,15+IF((YEAR(E182)-YEAR($C182))&gt;20,10,INT((YEAR(E182)-YEAR($C182)-1)/2)),0))</f>
        <v>15</v>
      </c>
      <c r="G182" s="112">
        <f ca="1">IF(E182="",0,IF(E182&gt;=EDATE(C182,12),IF(E182&lt;EDATE(C182,24),IF(C182&lt;SET!$J$20,0,MIN(DATEDIF(C182,E182,"m"),11)),0),IF(D182&gt;C182,IF(E182&lt;=EDATE(C182,12),MIN(DATEDIF(C182,D182+1,"m"),11),0),MIN(DATEDIF(C182,E182,"m"),11))))</f>
        <v>11</v>
      </c>
      <c r="H182" s="114"/>
      <c r="I182" s="99">
        <f>COUNTIF(P182:BW182,SET!$C$15)*SET!$C$16+COUNTIF(P182:BW182,SET!$D$15)*SET!$D$16+COUNTIF(P182:BW182,SET!E$15)*SET!$E$16+COUNTIF(P182:BW182,SET!$F$15)*SET!$F$16+COUNTIF(P182:BW182,SET!$G$15)*SET!$G$16+COUNTIF(P182:BW182,SET!$H$15)*SET!$H$16+COUNTIF(P182:BW182,SET!$I$15)*SET!$I$16+COUNTIF(P182:BW182,)*SET!$K$16+COUNTIF(P182:BW182,SET!$M$15)*SET!$M$16</f>
        <v>24</v>
      </c>
      <c r="J182" s="97">
        <f ca="1">F182+G182+H182-I182</f>
        <v>2</v>
      </c>
      <c r="K182" s="100">
        <f ca="1">IF(E182="","",IF(AND(D182&gt;C182,EDATE(IF(EDATE(C182,12)&lt;D182,C182,E182),12)&gt;D182),"퇴직정산",IF((E182-C182)&gt;=365,EDATE(E182,12),EDATE(C182,24))))</f>
        <v>45809</v>
      </c>
      <c r="L182" s="101">
        <f ca="1">IF(K182="퇴직정산",J182,IF((M$2-C182)&lt;365,"미확정",IF(M182="유예","유예",J182-M182)))</f>
        <v>2</v>
      </c>
      <c r="M182" s="103">
        <f ca="1">IF(C182=0,0,IF(K182="퇴직정산",0,IF(J182&lt;=0,0,IF(EDATE(C182,3)&gt;M$2,"유예",IF(SET!$J$3="없음",0,IF(SET!$J$3="전부",IF(E182&gt;=DATE(YEAR(SET!$I$11),MONTH(SET!$J$11),DAY(SET!$L$11)),MAX(0,F182-IF(I182&lt;(G182+H182),0,(I182-(G182+H182)))),0),IF(E182&gt;=DATE(YEAR(SET!$I$11),MONTH(SET!$J$11),DAY(SET!$L$11)),MAX(0,MIN(F182,SET!$L$3)-IF(I182&lt;(G182+H182),0,(I182-(G182+H182)))),0)))))))</f>
        <v>0</v>
      </c>
      <c r="N182" s="105" t="str">
        <f>IF(D182=0,IF(M182&gt;0,IF((E182-C182)&gt;=365,EDATE(E182,6),EDATE(K182,-6)),""),"")</f>
        <v/>
      </c>
      <c r="O182" s="106" t="str">
        <f>IF(D182=0,IF(M182&gt;0,IF((E182-C182)&gt;=365,EDATE(E182,10),EDATE(K182,-2)),""),"")</f>
        <v/>
      </c>
      <c r="P182" s="23" t="s">
        <v>24</v>
      </c>
      <c r="Q182" s="23" t="s">
        <v>24</v>
      </c>
      <c r="R182" s="23" t="s">
        <v>24</v>
      </c>
      <c r="S182" s="23" t="s">
        <v>24</v>
      </c>
      <c r="T182" s="23" t="s">
        <v>24</v>
      </c>
      <c r="U182" s="23" t="s">
        <v>24</v>
      </c>
      <c r="V182" s="23" t="s">
        <v>24</v>
      </c>
      <c r="W182" s="23" t="s">
        <v>24</v>
      </c>
      <c r="X182" s="23" t="s">
        <v>24</v>
      </c>
      <c r="Y182" s="23" t="s">
        <v>24</v>
      </c>
      <c r="Z182" s="23" t="s">
        <v>24</v>
      </c>
      <c r="AA182" s="23" t="s">
        <v>24</v>
      </c>
      <c r="AB182" s="23" t="s">
        <v>24</v>
      </c>
      <c r="AC182" s="23" t="s">
        <v>24</v>
      </c>
      <c r="AD182" s="23" t="s">
        <v>24</v>
      </c>
      <c r="AE182" s="23" t="s">
        <v>24</v>
      </c>
      <c r="AF182" s="23" t="s">
        <v>24</v>
      </c>
      <c r="AG182" s="23" t="s">
        <v>24</v>
      </c>
      <c r="AH182" s="23" t="s">
        <v>24</v>
      </c>
      <c r="AI182" s="23" t="s">
        <v>24</v>
      </c>
      <c r="AJ182" s="23" t="s">
        <v>24</v>
      </c>
      <c r="AK182" s="23" t="s">
        <v>24</v>
      </c>
      <c r="AL182" s="23" t="s">
        <v>24</v>
      </c>
      <c r="AM182" s="23" t="s">
        <v>24</v>
      </c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  <c r="BK182" s="23"/>
      <c r="BL182" s="23"/>
      <c r="BM182" s="23"/>
      <c r="BN182" s="23"/>
      <c r="BO182" s="23"/>
      <c r="BP182" s="23"/>
      <c r="BQ182" s="23"/>
      <c r="BR182" s="23"/>
      <c r="BS182" s="23"/>
      <c r="BT182" s="23"/>
      <c r="BU182" s="23"/>
      <c r="BV182" s="23"/>
      <c r="BW182" s="23"/>
    </row>
    <row r="183" spans="1:75" ht="14.25" customHeight="1" thickBot="1" x14ac:dyDescent="0.2">
      <c r="A183" s="74"/>
      <c r="B183" s="109"/>
      <c r="C183" s="109"/>
      <c r="D183" s="111"/>
      <c r="E183" s="96"/>
      <c r="F183" s="94"/>
      <c r="G183" s="113"/>
      <c r="H183" s="115"/>
      <c r="I183" s="99"/>
      <c r="J183" s="98"/>
      <c r="K183" s="100"/>
      <c r="L183" s="102"/>
      <c r="M183" s="104"/>
      <c r="N183" s="105"/>
      <c r="O183" s="107"/>
      <c r="P183" s="72">
        <v>45139</v>
      </c>
      <c r="Q183" s="72">
        <v>45152</v>
      </c>
      <c r="R183" s="72">
        <v>45310</v>
      </c>
      <c r="S183" s="72">
        <v>45335</v>
      </c>
      <c r="T183" s="72">
        <v>45336</v>
      </c>
      <c r="U183" s="72">
        <v>45404</v>
      </c>
      <c r="V183" s="72">
        <v>45393</v>
      </c>
      <c r="W183" s="72">
        <v>45439</v>
      </c>
      <c r="X183" s="72">
        <v>45440</v>
      </c>
      <c r="Y183" s="72">
        <v>45495</v>
      </c>
      <c r="Z183" s="72">
        <v>45496</v>
      </c>
      <c r="AA183" s="72">
        <v>45514</v>
      </c>
      <c r="AB183" s="72">
        <v>45575</v>
      </c>
      <c r="AC183" s="72">
        <v>45590</v>
      </c>
      <c r="AD183" s="72">
        <v>45602</v>
      </c>
      <c r="AE183" s="72">
        <v>45631</v>
      </c>
      <c r="AF183" s="72">
        <v>45638</v>
      </c>
      <c r="AG183" s="72">
        <v>45646</v>
      </c>
      <c r="AH183" s="72">
        <v>45649</v>
      </c>
      <c r="AI183" s="72">
        <v>45650</v>
      </c>
      <c r="AJ183" s="72">
        <v>45652</v>
      </c>
      <c r="AK183" s="72">
        <v>45653</v>
      </c>
      <c r="AL183" s="72">
        <v>45656</v>
      </c>
      <c r="AM183" s="72">
        <v>45657</v>
      </c>
      <c r="AN183" s="72"/>
      <c r="AO183" s="72"/>
      <c r="AP183" s="72"/>
      <c r="AQ183" s="72"/>
      <c r="AR183" s="72"/>
      <c r="AS183" s="72"/>
      <c r="AT183" s="72"/>
      <c r="AU183" s="72"/>
      <c r="AV183" s="72"/>
      <c r="AW183" s="72"/>
      <c r="AX183" s="72"/>
      <c r="AY183" s="72"/>
      <c r="AZ183" s="72"/>
      <c r="BA183" s="72"/>
      <c r="BB183" s="72"/>
      <c r="BC183" s="72"/>
      <c r="BD183" s="72"/>
      <c r="BE183" s="72"/>
      <c r="BF183" s="72"/>
      <c r="BG183" s="72"/>
      <c r="BH183" s="72"/>
      <c r="BI183" s="72"/>
      <c r="BJ183" s="72"/>
      <c r="BK183" s="72"/>
      <c r="BL183" s="72"/>
      <c r="BM183" s="72"/>
      <c r="BN183" s="72"/>
      <c r="BO183" s="72"/>
      <c r="BP183" s="72"/>
      <c r="BQ183" s="72"/>
      <c r="BR183" s="72"/>
      <c r="BS183" s="72"/>
      <c r="BT183" s="72"/>
      <c r="BU183" s="72"/>
      <c r="BV183" s="72"/>
      <c r="BW183" s="72"/>
    </row>
    <row r="184" spans="1:75" ht="14.25" customHeight="1" x14ac:dyDescent="0.15">
      <c r="A184" s="76" t="s">
        <v>437</v>
      </c>
      <c r="B184" s="108" t="s">
        <v>72</v>
      </c>
      <c r="C184" s="108">
        <v>44354</v>
      </c>
      <c r="D184" s="110">
        <v>45815</v>
      </c>
      <c r="E184" s="95">
        <f ca="1">IF(DATEDIF(C184,M$2,"m")&lt;1,"",IF(C184=0,"",IF(EDATE(C184,12)&lt;IF($D184&gt;0,$D184-1,M$2),EDATE(C184,DATEDIF(C184,IF($D184&gt;0,$D184-1,M$2+1),"y")*12),EDATE(C184,DATEDIF(C184,IF($D184&gt;0,$D184-1,M$2+1),"m")))))</f>
        <v>45450</v>
      </c>
      <c r="F184" s="93">
        <f ca="1">IF(E184="",0,IF(EDATE(C184,12)&lt;=E184,15+IF((YEAR(E184)-YEAR($C184))&gt;20,10,INT((YEAR(E184)-YEAR($C184)-1)/2)),0))</f>
        <v>16</v>
      </c>
      <c r="G184" s="112">
        <f ca="1">IF(E184="",0,IF(E184&gt;=EDATE(C184,12),IF(E184&lt;EDATE(C184,24),IF(C184&lt;SET!$J$20,0,MIN(DATEDIF(C184,E184,"m"),11)),0),IF(D184&gt;C184,IF(E184&lt;=EDATE(C184,12),MIN(DATEDIF(C184,D184+1,"m"),11),0),MIN(DATEDIF(C184,E184,"m"),11))))</f>
        <v>0</v>
      </c>
      <c r="H184" s="114">
        <v>-0.5</v>
      </c>
      <c r="I184" s="99">
        <f>COUNTIF(P184:BW184,SET!$C$15)*SET!$C$16+COUNTIF(P184:BW184,SET!$D$15)*SET!$D$16+COUNTIF(P184:BW184,SET!E$15)*SET!$E$16+COUNTIF(P184:BW184,SET!$F$15)*SET!$F$16+COUNTIF(P184:BW184,SET!$G$15)*SET!$G$16+COUNTIF(P184:BW184,SET!$H$15)*SET!$H$16+COUNTIF(P184:BW184,SET!$I$15)*SET!$I$16+COUNTIF(P184:BW184,)*SET!$K$16+COUNTIF(P184:BW184,SET!$M$15)*SET!$M$16</f>
        <v>12.5</v>
      </c>
      <c r="J184" s="97">
        <f ca="1">F184+G184+H184-I184</f>
        <v>3</v>
      </c>
      <c r="K184" s="100">
        <f ca="1">IF(E184="","",IF(AND(D184&gt;C184,EDATE(IF(EDATE(C184,12)&lt;D184,C184,E184),12)&gt;D184),"퇴직정산",IF((E184-C184)&gt;=365,EDATE(E184,12),EDATE(C184,24))))</f>
        <v>45815</v>
      </c>
      <c r="L184" s="101">
        <f ca="1">IF(K184="퇴직정산",J184,IF((M$2-C184)&lt;365,"미확정",IF(M184="유예","유예",J184-M184)))</f>
        <v>3</v>
      </c>
      <c r="M184" s="103">
        <f ca="1">IF(C184=0,0,IF(K184="퇴직정산",0,IF(J184&lt;=0,0,IF(EDATE(C184,3)&gt;M$2,"유예",IF(SET!$J$3="없음",0,IF(SET!$J$3="전부",IF(E184&gt;=DATE(YEAR(SET!$I$11),MONTH(SET!$J$11),DAY(SET!$L$11)),MAX(0,F184-IF(I184&lt;(G184+H184),0,(I184-(G184+H184)))),0),IF(E184&gt;=DATE(YEAR(SET!$I$11),MONTH(SET!$J$11),DAY(SET!$L$11)),MAX(0,MIN(F184,SET!$L$3)-IF(I184&lt;(G184+H184),0,(I184-(G184+H184)))),0)))))))</f>
        <v>0</v>
      </c>
      <c r="N184" s="105" t="str">
        <f>IF(D184=0,IF(M184&gt;0,IF((E184-C184)&gt;=365,EDATE(E184,6),EDATE(K184,-6)),""),"")</f>
        <v/>
      </c>
      <c r="O184" s="106" t="str">
        <f>IF(D184=0,IF(M184&gt;0,IF((E184-C184)&gt;=365,EDATE(E184,10),EDATE(K184,-2)),""),"")</f>
        <v/>
      </c>
      <c r="P184" s="23" t="s">
        <v>25</v>
      </c>
      <c r="Q184" s="23" t="s">
        <v>24</v>
      </c>
      <c r="R184" s="23" t="s">
        <v>25</v>
      </c>
      <c r="S184" s="23" t="s">
        <v>25</v>
      </c>
      <c r="T184" s="23" t="s">
        <v>25</v>
      </c>
      <c r="U184" s="23" t="s">
        <v>25</v>
      </c>
      <c r="V184" s="23" t="s">
        <v>25</v>
      </c>
      <c r="W184" s="23" t="s">
        <v>24</v>
      </c>
      <c r="X184" s="23" t="s">
        <v>25</v>
      </c>
      <c r="Y184" s="23" t="s">
        <v>25</v>
      </c>
      <c r="Z184" s="23" t="s">
        <v>25</v>
      </c>
      <c r="AA184" s="23" t="s">
        <v>24</v>
      </c>
      <c r="AB184" s="23" t="s">
        <v>25</v>
      </c>
      <c r="AC184" s="23" t="s">
        <v>25</v>
      </c>
      <c r="AD184" s="23" t="s">
        <v>25</v>
      </c>
      <c r="AE184" s="23" t="s">
        <v>25</v>
      </c>
      <c r="AF184" s="23" t="s">
        <v>25</v>
      </c>
      <c r="AG184" s="23" t="s">
        <v>25</v>
      </c>
      <c r="AH184" s="23" t="s">
        <v>25</v>
      </c>
      <c r="AI184" s="23" t="s">
        <v>25</v>
      </c>
      <c r="AJ184" s="23" t="s">
        <v>24</v>
      </c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/>
      <c r="BP184" s="23"/>
      <c r="BQ184" s="23"/>
      <c r="BR184" s="23"/>
      <c r="BS184" s="23"/>
      <c r="BT184" s="23"/>
      <c r="BU184" s="23"/>
      <c r="BV184" s="23"/>
      <c r="BW184" s="23"/>
    </row>
    <row r="185" spans="1:75" ht="14.25" customHeight="1" thickBot="1" x14ac:dyDescent="0.2">
      <c r="A185" s="74"/>
      <c r="B185" s="109"/>
      <c r="C185" s="109"/>
      <c r="D185" s="111"/>
      <c r="E185" s="96"/>
      <c r="F185" s="94"/>
      <c r="G185" s="113"/>
      <c r="H185" s="115"/>
      <c r="I185" s="99"/>
      <c r="J185" s="98"/>
      <c r="K185" s="100"/>
      <c r="L185" s="102"/>
      <c r="M185" s="104"/>
      <c r="N185" s="105"/>
      <c r="O185" s="107"/>
      <c r="P185" s="72">
        <v>45475</v>
      </c>
      <c r="Q185" s="72">
        <v>45503</v>
      </c>
      <c r="R185" s="72">
        <v>45505</v>
      </c>
      <c r="S185" s="72">
        <v>45513</v>
      </c>
      <c r="T185" s="72">
        <v>45531</v>
      </c>
      <c r="U185" s="72">
        <v>45569</v>
      </c>
      <c r="V185" s="72">
        <v>45579</v>
      </c>
      <c r="W185" s="72">
        <v>45589</v>
      </c>
      <c r="X185" s="72">
        <v>45616</v>
      </c>
      <c r="Y185" s="72">
        <v>45624</v>
      </c>
      <c r="Z185" s="72">
        <v>45644</v>
      </c>
      <c r="AA185" s="72">
        <v>45652</v>
      </c>
      <c r="AB185" s="72">
        <v>45674</v>
      </c>
      <c r="AC185" s="72">
        <v>45694</v>
      </c>
      <c r="AD185" s="72">
        <v>45701</v>
      </c>
      <c r="AE185" s="72">
        <v>45729</v>
      </c>
      <c r="AF185" s="72">
        <v>45737</v>
      </c>
      <c r="AG185" s="72">
        <v>45742</v>
      </c>
      <c r="AH185" s="72">
        <v>45751</v>
      </c>
      <c r="AI185" s="72">
        <v>45770</v>
      </c>
      <c r="AJ185" s="72">
        <v>45776</v>
      </c>
      <c r="AK185" s="72"/>
      <c r="AL185" s="72"/>
      <c r="AM185" s="72"/>
      <c r="AN185" s="72"/>
      <c r="AO185" s="72"/>
      <c r="AP185" s="72"/>
      <c r="AQ185" s="72"/>
      <c r="AR185" s="72"/>
      <c r="AS185" s="72"/>
      <c r="AT185" s="72"/>
      <c r="AU185" s="72"/>
      <c r="AV185" s="72"/>
      <c r="AW185" s="72"/>
      <c r="AX185" s="72"/>
      <c r="AY185" s="72"/>
      <c r="AZ185" s="72"/>
      <c r="BA185" s="72"/>
      <c r="BB185" s="72"/>
      <c r="BC185" s="72"/>
      <c r="BD185" s="72"/>
      <c r="BE185" s="72"/>
      <c r="BF185" s="72"/>
      <c r="BG185" s="72"/>
      <c r="BH185" s="72"/>
      <c r="BI185" s="72"/>
      <c r="BJ185" s="72"/>
      <c r="BK185" s="72"/>
      <c r="BL185" s="72"/>
      <c r="BM185" s="72"/>
      <c r="BN185" s="72"/>
      <c r="BO185" s="72"/>
      <c r="BP185" s="72"/>
      <c r="BQ185" s="72"/>
      <c r="BR185" s="72"/>
      <c r="BS185" s="72"/>
      <c r="BT185" s="72"/>
      <c r="BU185" s="72"/>
      <c r="BV185" s="72"/>
      <c r="BW185" s="72"/>
    </row>
    <row r="186" spans="1:75" ht="14.25" customHeight="1" x14ac:dyDescent="0.15">
      <c r="A186" s="76" t="s">
        <v>414</v>
      </c>
      <c r="B186" s="118" t="s">
        <v>122</v>
      </c>
      <c r="C186" s="108">
        <v>44720</v>
      </c>
      <c r="D186" s="110">
        <v>45816</v>
      </c>
      <c r="E186" s="95">
        <f ca="1">IF(DATEDIF(C186,M$2,"m")&lt;1,"",IF(C186=0,"",IF(EDATE(C186,12)&lt;IF($D186&gt;0,$D186-1,M$2),EDATE(C186,DATEDIF(C186,IF($D186&gt;0,$D186-1,M$2+1),"y")*12),EDATE(C186,DATEDIF(C186,IF($D186&gt;0,$D186-1,M$2+1),"m")))))</f>
        <v>45451</v>
      </c>
      <c r="F186" s="93">
        <f ca="1">IF(E186="",0,IF(EDATE(C186,12)&lt;=E186,15+IF((YEAR(E186)-YEAR($C186))&gt;20,10,INT((YEAR(E186)-YEAR($C186)-1)/2)),0))</f>
        <v>15</v>
      </c>
      <c r="G186" s="112">
        <f ca="1">IF(E186="",0,IF(E186&gt;=EDATE(C186,12),IF(E186&lt;EDATE(C186,24),IF(C186&lt;SET!$J$20,0,MIN(DATEDIF(C186,E186,"m"),11)),0),IF(D186&gt;C186,IF(E186&lt;=EDATE(C186,12),MIN(DATEDIF(C186,D186+1,"m"),11),0),MIN(DATEDIF(C186,E186,"m"),11))))</f>
        <v>0</v>
      </c>
      <c r="H186" s="114">
        <v>3</v>
      </c>
      <c r="I186" s="99">
        <f>COUNTIF(P186:BW186,SET!$C$15)*SET!$C$16+COUNTIF(P186:BW186,SET!$D$15)*SET!$D$16+COUNTIF(P186:BW186,SET!E$15)*SET!$E$16+COUNTIF(P186:BW186,SET!$F$15)*SET!$F$16+COUNTIF(P186:BW186,SET!$G$15)*SET!$G$16+COUNTIF(P186:BW186,SET!$H$15)*SET!$H$16+COUNTIF(P186:BW186,SET!$I$15)*SET!$I$16+COUNTIF(P186:BW186,)*SET!$K$16+COUNTIF(P186:BW186,SET!$M$15)*SET!$M$16</f>
        <v>17.5</v>
      </c>
      <c r="J186" s="97">
        <f ca="1">F186+G186+H186-I186</f>
        <v>0.5</v>
      </c>
      <c r="K186" s="100">
        <f ca="1">IF(E186="","",IF(AND(D186&gt;C186,EDATE(IF(EDATE(C186,12)&lt;D186,C186,E186),12)&gt;D186),"퇴직정산",IF((E186-C186)&gt;=365,EDATE(E186,12),EDATE(C186,24))))</f>
        <v>45816</v>
      </c>
      <c r="L186" s="101">
        <f ca="1">IF(K186="퇴직정산",J186,IF((M$2-C186)&lt;365,"미확정",IF(M186="유예","유예",J186-M186)))</f>
        <v>0.5</v>
      </c>
      <c r="M186" s="103">
        <f ca="1">IF(C186=0,0,IF(K186="퇴직정산",0,IF(J186&lt;=0,0,IF(EDATE(C186,3)&gt;M$2,"유예",IF(SET!$J$3="없음",0,IF(SET!$J$3="전부",IF(E186&gt;=DATE(YEAR(SET!$I$11),MONTH(SET!$J$11),DAY(SET!$L$11)),MAX(0,F186-IF(I186&lt;(G186+H186),0,(I186-(G186+H186)))),0),IF(E186&gt;=DATE(YEAR(SET!$I$11),MONTH(SET!$J$11),DAY(SET!$L$11)),MAX(0,MIN(F186,SET!$L$3)-IF(I186&lt;(G186+H186),0,(I186-(G186+H186)))),0)))))))</f>
        <v>0</v>
      </c>
      <c r="N186" s="105" t="str">
        <f>IF(D186=0,IF(M186&gt;0,IF((E186-C186)&gt;=365,EDATE(E186,6),EDATE(K186,-6)),""),"")</f>
        <v/>
      </c>
      <c r="O186" s="106" t="str">
        <f>IF(D186=0,IF(M186&gt;0,IF((E186-C186)&gt;=365,EDATE(E186,10),EDATE(K186,-2)),""),"")</f>
        <v/>
      </c>
      <c r="P186" s="23" t="s">
        <v>24</v>
      </c>
      <c r="Q186" s="23" t="s">
        <v>25</v>
      </c>
      <c r="R186" s="23" t="s">
        <v>25</v>
      </c>
      <c r="S186" s="23" t="s">
        <v>24</v>
      </c>
      <c r="T186" s="23" t="s">
        <v>25</v>
      </c>
      <c r="U186" s="23" t="s">
        <v>25</v>
      </c>
      <c r="V186" s="23" t="s">
        <v>24</v>
      </c>
      <c r="W186" s="23" t="s">
        <v>25</v>
      </c>
      <c r="X186" s="23" t="s">
        <v>25</v>
      </c>
      <c r="Y186" s="23" t="s">
        <v>25</v>
      </c>
      <c r="Z186" s="23" t="s">
        <v>25</v>
      </c>
      <c r="AA186" s="23" t="s">
        <v>25</v>
      </c>
      <c r="AB186" s="23" t="s">
        <v>25</v>
      </c>
      <c r="AC186" s="23" t="s">
        <v>25</v>
      </c>
      <c r="AD186" s="23" t="s">
        <v>25</v>
      </c>
      <c r="AE186" s="23" t="s">
        <v>25</v>
      </c>
      <c r="AF186" s="23" t="s">
        <v>25</v>
      </c>
      <c r="AG186" s="23" t="s">
        <v>24</v>
      </c>
      <c r="AH186" s="23" t="s">
        <v>24</v>
      </c>
      <c r="AI186" s="23" t="s">
        <v>25</v>
      </c>
      <c r="AJ186" s="23" t="s">
        <v>25</v>
      </c>
      <c r="AK186" s="23" t="s">
        <v>25</v>
      </c>
      <c r="AL186" s="23" t="s">
        <v>25</v>
      </c>
      <c r="AM186" s="23" t="s">
        <v>25</v>
      </c>
      <c r="AN186" s="23" t="s">
        <v>24</v>
      </c>
      <c r="AO186" s="23" t="s">
        <v>25</v>
      </c>
      <c r="AP186" s="23" t="s">
        <v>24</v>
      </c>
      <c r="AQ186" s="23" t="s">
        <v>25</v>
      </c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3"/>
      <c r="BK186" s="23"/>
      <c r="BL186" s="23"/>
      <c r="BM186" s="23"/>
      <c r="BN186" s="23"/>
      <c r="BO186" s="23"/>
      <c r="BP186" s="23"/>
      <c r="BQ186" s="23"/>
      <c r="BR186" s="23"/>
      <c r="BS186" s="23"/>
      <c r="BT186" s="23"/>
      <c r="BU186" s="23"/>
      <c r="BV186" s="23"/>
      <c r="BW186" s="23"/>
    </row>
    <row r="187" spans="1:75" ht="14.25" customHeight="1" thickBot="1" x14ac:dyDescent="0.2">
      <c r="A187" s="74"/>
      <c r="B187" s="119"/>
      <c r="C187" s="109"/>
      <c r="D187" s="111"/>
      <c r="E187" s="96"/>
      <c r="F187" s="94"/>
      <c r="G187" s="113"/>
      <c r="H187" s="115"/>
      <c r="I187" s="99"/>
      <c r="J187" s="98"/>
      <c r="K187" s="100"/>
      <c r="L187" s="102"/>
      <c r="M187" s="104"/>
      <c r="N187" s="105"/>
      <c r="O187" s="107"/>
      <c r="P187" s="72">
        <v>45435</v>
      </c>
      <c r="Q187" s="72">
        <v>45443</v>
      </c>
      <c r="R187" s="72">
        <v>45450</v>
      </c>
      <c r="S187" s="72">
        <v>45470</v>
      </c>
      <c r="T187" s="72">
        <v>45476</v>
      </c>
      <c r="U187" s="72">
        <v>45491</v>
      </c>
      <c r="V187" s="72">
        <v>45499</v>
      </c>
      <c r="W187" s="72">
        <v>45513</v>
      </c>
      <c r="X187" s="72">
        <v>45527</v>
      </c>
      <c r="Y187" s="72">
        <v>45533</v>
      </c>
      <c r="Z187" s="72">
        <v>45539</v>
      </c>
      <c r="AA187" s="72">
        <v>45548</v>
      </c>
      <c r="AB187" s="72">
        <v>45561</v>
      </c>
      <c r="AC187" s="72">
        <v>45575</v>
      </c>
      <c r="AD187" s="72">
        <v>45596</v>
      </c>
      <c r="AE187" s="72">
        <v>45618</v>
      </c>
      <c r="AF187" s="72">
        <v>45624</v>
      </c>
      <c r="AG187" s="72">
        <v>45638</v>
      </c>
      <c r="AH187" s="72">
        <v>45659</v>
      </c>
      <c r="AI187" s="72">
        <v>45667</v>
      </c>
      <c r="AJ187" s="72">
        <v>45680</v>
      </c>
      <c r="AK187" s="72">
        <v>45709</v>
      </c>
      <c r="AL187" s="72">
        <v>45714</v>
      </c>
      <c r="AM187" s="72">
        <v>45729</v>
      </c>
      <c r="AN187" s="72">
        <v>45736</v>
      </c>
      <c r="AO187" s="72">
        <v>45755</v>
      </c>
      <c r="AP187" s="72">
        <v>45764</v>
      </c>
      <c r="AQ187" s="72">
        <v>45772</v>
      </c>
      <c r="AR187" s="72"/>
      <c r="AS187" s="72"/>
      <c r="AT187" s="72"/>
      <c r="AU187" s="72"/>
      <c r="AV187" s="72"/>
      <c r="AW187" s="72"/>
      <c r="AX187" s="72"/>
      <c r="AY187" s="72"/>
      <c r="AZ187" s="72"/>
      <c r="BA187" s="72"/>
      <c r="BB187" s="72"/>
      <c r="BC187" s="72"/>
      <c r="BD187" s="72"/>
      <c r="BE187" s="72"/>
      <c r="BF187" s="72"/>
      <c r="BG187" s="72"/>
      <c r="BH187" s="72"/>
      <c r="BI187" s="72"/>
      <c r="BJ187" s="72"/>
      <c r="BK187" s="72"/>
      <c r="BL187" s="72"/>
      <c r="BM187" s="72"/>
      <c r="BN187" s="72"/>
      <c r="BO187" s="72"/>
      <c r="BP187" s="72"/>
      <c r="BQ187" s="72"/>
      <c r="BR187" s="72"/>
      <c r="BS187" s="72"/>
      <c r="BT187" s="72"/>
      <c r="BU187" s="72"/>
      <c r="BV187" s="72"/>
      <c r="BW187" s="72"/>
    </row>
    <row r="188" spans="1:75" ht="14.25" customHeight="1" x14ac:dyDescent="0.15">
      <c r="A188" s="77" t="s">
        <v>59</v>
      </c>
      <c r="B188" s="108" t="s">
        <v>353</v>
      </c>
      <c r="C188" s="108">
        <v>44004</v>
      </c>
      <c r="D188" s="110">
        <v>45830</v>
      </c>
      <c r="E188" s="95">
        <f ca="1">IF(DATEDIF(C188,M$2,"m")&lt;1,"",IF(C188=0,"",IF(EDATE(C188,12)&lt;IF($D188&gt;0,$D188-1,M$2),EDATE(C188,DATEDIF(C188,IF($D188&gt;0,$D188-1,M$2+1),"y")*12),EDATE(C188,DATEDIF(C188,IF($D188&gt;0,$D188-1,M$2+1),"m")))))</f>
        <v>45465</v>
      </c>
      <c r="F188" s="93">
        <f ca="1">IF(E188="",0,IF(EDATE(C188,12)&lt;=E188,15+IF((YEAR(E188)-YEAR($C188))&gt;20,10,INT((YEAR(E188)-YEAR($C188)-1)/2)),0))</f>
        <v>16</v>
      </c>
      <c r="G188" s="112">
        <f ca="1">IF(E188="",0,IF(E188&gt;=EDATE(C188,12),IF(E188&lt;EDATE(C188,24),IF(C188&lt;SET!$J$20,0,MIN(DATEDIF(C188,E188,"m"),11)),0),IF(D188&gt;C188,IF(E188&lt;=EDATE(C188,12),MIN(DATEDIF(C188,D188+1,"m"),11),0),MIN(DATEDIF(C188,E188,"m"),11))))</f>
        <v>0</v>
      </c>
      <c r="H188" s="114">
        <v>0</v>
      </c>
      <c r="I188" s="99">
        <f>COUNTIF(P188:BW188,SET!$C$15)*SET!$C$16+COUNTIF(P188:BW188,SET!$D$15)*SET!$D$16+COUNTIF(P188:BW188,SET!E$15)*SET!$E$16+COUNTIF(P188:BW188,SET!$F$15)*SET!$F$16+COUNTIF(P188:BW188,SET!$G$15)*SET!$G$16+COUNTIF(P188:BW188,SET!$H$15)*SET!$H$16+COUNTIF(P188:BW188,SET!$I$15)*SET!$I$16+COUNTIF(P188:BW188,)*SET!$K$16+COUNTIF(P188:BW188,SET!$M$15)*SET!$M$16</f>
        <v>0</v>
      </c>
      <c r="J188" s="97">
        <f ca="1">F188+G188+H188-I188</f>
        <v>16</v>
      </c>
      <c r="K188" s="100">
        <f ca="1">IF(E188="","",IF(AND(D188&gt;C188,EDATE(IF(EDATE(C188,12)&lt;D188,C188,E188),12)&gt;D188),"퇴직정산",IF((E188-C188)&gt;=365,EDATE(E188,12),EDATE(C188,24))))</f>
        <v>45830</v>
      </c>
      <c r="L188" s="101">
        <f ca="1">IF(K188="퇴직정산",J188,IF((M$2-C188)&lt;365,"미확정",IF(M188="유예","유예",J188-M188)))</f>
        <v>9</v>
      </c>
      <c r="M188" s="103">
        <f ca="1">IF(C188=0,0,IF(K188="퇴직정산",0,IF(J188&lt;=0,0,IF(EDATE(C188,3)&gt;M$2,"유예",IF(SET!$J$3="없음",0,IF(SET!$J$3="전부",IF(E188&gt;=DATE(YEAR(SET!$I$11),MONTH(SET!$J$11),DAY(SET!$L$11)),MAX(0,F188-IF(I188&lt;(G188+H188),0,(I188-(G188+H188)))),0),IF(E188&gt;=DATE(YEAR(SET!$I$11),MONTH(SET!$J$11),DAY(SET!$L$11)),MAX(0,MIN(F188,SET!$L$3)-IF(I188&lt;(G188+H188),0,(I188-(G188+H188)))),0)))))))</f>
        <v>7</v>
      </c>
      <c r="N188" s="105" t="str">
        <f>IF(D188=0,IF(M188&gt;0,IF((E188-C188)&gt;=365,EDATE(E188,6),EDATE(K188,-6)),""),"")</f>
        <v/>
      </c>
      <c r="O188" s="106" t="str">
        <f>IF(D188=0,IF(M188&gt;0,IF((E188-C188)&gt;=365,EDATE(E188,10),EDATE(K188,-2)),""),"")</f>
        <v/>
      </c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  <c r="BK188" s="23"/>
      <c r="BL188" s="23"/>
      <c r="BM188" s="23"/>
      <c r="BN188" s="23"/>
      <c r="BO188" s="23"/>
      <c r="BP188" s="23"/>
      <c r="BQ188" s="23"/>
      <c r="BR188" s="23"/>
      <c r="BS188" s="23"/>
      <c r="BT188" s="23"/>
      <c r="BU188" s="23"/>
      <c r="BV188" s="23"/>
      <c r="BW188" s="23"/>
    </row>
    <row r="189" spans="1:75" ht="14.25" customHeight="1" thickBot="1" x14ac:dyDescent="0.2">
      <c r="A189" s="74"/>
      <c r="B189" s="109"/>
      <c r="C189" s="109"/>
      <c r="D189" s="111"/>
      <c r="E189" s="96"/>
      <c r="F189" s="94"/>
      <c r="G189" s="113"/>
      <c r="H189" s="115"/>
      <c r="I189" s="99"/>
      <c r="J189" s="98"/>
      <c r="K189" s="100"/>
      <c r="L189" s="102"/>
      <c r="M189" s="104"/>
      <c r="N189" s="105"/>
      <c r="O189" s="107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2"/>
      <c r="AQ189" s="72"/>
      <c r="AR189" s="72"/>
      <c r="AS189" s="72"/>
      <c r="AT189" s="72"/>
      <c r="AU189" s="72"/>
      <c r="AV189" s="72"/>
      <c r="AW189" s="72"/>
      <c r="AX189" s="72"/>
      <c r="AY189" s="72"/>
      <c r="AZ189" s="72"/>
      <c r="BA189" s="72"/>
      <c r="BB189" s="72"/>
      <c r="BC189" s="72"/>
      <c r="BD189" s="72"/>
      <c r="BE189" s="72"/>
      <c r="BF189" s="72"/>
      <c r="BG189" s="72"/>
      <c r="BH189" s="72"/>
      <c r="BI189" s="72"/>
      <c r="BJ189" s="72"/>
      <c r="BK189" s="72"/>
      <c r="BL189" s="72"/>
      <c r="BM189" s="72"/>
      <c r="BN189" s="72"/>
      <c r="BO189" s="72"/>
      <c r="BP189" s="72"/>
      <c r="BQ189" s="72"/>
      <c r="BR189" s="72"/>
      <c r="BS189" s="72"/>
      <c r="BT189" s="72"/>
      <c r="BU189" s="72"/>
      <c r="BV189" s="72"/>
      <c r="BW189" s="72"/>
    </row>
    <row r="190" spans="1:75" ht="14.25" customHeight="1" x14ac:dyDescent="0.15">
      <c r="A190" s="74" t="s">
        <v>440</v>
      </c>
      <c r="B190" s="108" t="s">
        <v>80</v>
      </c>
      <c r="C190" s="108">
        <v>43640</v>
      </c>
      <c r="D190" s="110">
        <v>45832</v>
      </c>
      <c r="E190" s="95">
        <f ca="1">IF(DATEDIF(C190,M$2,"m")&lt;1,"",IF(C190=0,"",IF(EDATE(C190,12)&lt;IF($D190&gt;0,$D190-1,M$2),EDATE(C190,DATEDIF(C190,IF($D190&gt;0,$D190-1,M$2+1),"y")*12),EDATE(C190,DATEDIF(C190,IF($D190&gt;0,$D190-1,M$2+1),"m")))))</f>
        <v>45467</v>
      </c>
      <c r="F190" s="93">
        <f ca="1">IF(E190="",0,IF(EDATE(C190,12)&lt;=E190,15+IF((YEAR(E190)-YEAR($C190))&gt;20,10,INT((YEAR(E190)-YEAR($C190)-1)/2)),0))</f>
        <v>17</v>
      </c>
      <c r="G190" s="112">
        <f ca="1">IF(E190="",0,IF(E190&gt;=EDATE(C190,12),IF(E190&lt;EDATE(C190,24),IF(C190&lt;SET!$J$20,0,MIN(DATEDIF(C190,E190,"m"),11)),0),IF(D190&gt;C190,IF(E190&lt;=EDATE(C190,12),MIN(DATEDIF(C190,D190+1,"m"),11),0),MIN(DATEDIF(C190,E190,"m"),11))))</f>
        <v>0</v>
      </c>
      <c r="H190" s="114">
        <v>10.5</v>
      </c>
      <c r="I190" s="99">
        <f>COUNTIF(P190:BW190,SET!$C$15)*SET!$C$16+COUNTIF(P190:BW190,SET!$D$15)*SET!$D$16+COUNTIF(P190:BW190,SET!E$15)*SET!$E$16+COUNTIF(P190:BW190,SET!$F$15)*SET!$F$16+COUNTIF(P190:BW190,SET!$G$15)*SET!$G$16+COUNTIF(P190:BW190,SET!$H$15)*SET!$H$16+COUNTIF(P190:BW190,SET!$I$15)*SET!$I$16+COUNTIF(P190:BW190,)*SET!$K$16+COUNTIF(P190:BW190,SET!$M$15)*SET!$M$16</f>
        <v>16.5</v>
      </c>
      <c r="J190" s="97">
        <f ca="1">F190+G190+H190-I190</f>
        <v>11</v>
      </c>
      <c r="K190" s="100">
        <f ca="1">IF(E190="","",IF(AND(D190&gt;C190,EDATE(IF(EDATE(C190,12)&lt;D190,C190,E190),12)&gt;D190),"퇴직정산",IF((E190-C190)&gt;=365,EDATE(E190,12),EDATE(C190,24))))</f>
        <v>45832</v>
      </c>
      <c r="L190" s="101">
        <f ca="1">IF(K190="퇴직정산",J190,IF((M$2-C190)&lt;365,"미확정",IF(M190="유예","유예",J190-M190)))</f>
        <v>10</v>
      </c>
      <c r="M190" s="103">
        <f ca="1">IF(C190=0,0,IF(K190="퇴직정산",0,IF(J190&lt;=0,0,IF(EDATE(C190,3)&gt;M$2,"유예",IF(SET!$J$3="없음",0,IF(SET!$J$3="전부",IF(E190&gt;=DATE(YEAR(SET!$I$11),MONTH(SET!$J$11),DAY(SET!$L$11)),MAX(0,F190-IF(I190&lt;(G190+H190),0,(I190-(G190+H190)))),0),IF(E190&gt;=DATE(YEAR(SET!$I$11),MONTH(SET!$J$11),DAY(SET!$L$11)),MAX(0,MIN(F190,SET!$L$3)-IF(I190&lt;(G190+H190),0,(I190-(G190+H190)))),0)))))))</f>
        <v>1</v>
      </c>
      <c r="N190" s="105" t="str">
        <f>IF(D190=0,IF(M190&gt;0,IF((E190-C190)&gt;=365,EDATE(E190,6),EDATE(K190,-6)),""),"")</f>
        <v/>
      </c>
      <c r="O190" s="106" t="str">
        <f>IF(D190=0,IF(M190&gt;0,IF((E190-C190)&gt;=365,EDATE(E190,10),EDATE(K190,-2)),""),"")</f>
        <v/>
      </c>
      <c r="P190" s="23" t="s">
        <v>24</v>
      </c>
      <c r="Q190" s="23" t="s">
        <v>24</v>
      </c>
      <c r="R190" s="23" t="s">
        <v>24</v>
      </c>
      <c r="S190" s="23" t="s">
        <v>24</v>
      </c>
      <c r="T190" s="23" t="s">
        <v>25</v>
      </c>
      <c r="U190" s="23" t="s">
        <v>25</v>
      </c>
      <c r="V190" s="23" t="s">
        <v>25</v>
      </c>
      <c r="W190" s="23" t="s">
        <v>24</v>
      </c>
      <c r="X190" s="23" t="s">
        <v>25</v>
      </c>
      <c r="Y190" s="23" t="s">
        <v>24</v>
      </c>
      <c r="Z190" s="23" t="s">
        <v>25</v>
      </c>
      <c r="AA190" s="23" t="s">
        <v>24</v>
      </c>
      <c r="AB190" s="23" t="s">
        <v>25</v>
      </c>
      <c r="AC190" s="23" t="s">
        <v>25</v>
      </c>
      <c r="AD190" s="23" t="s">
        <v>25</v>
      </c>
      <c r="AE190" s="23" t="s">
        <v>25</v>
      </c>
      <c r="AF190" s="23" t="s">
        <v>24</v>
      </c>
      <c r="AG190" s="23" t="s">
        <v>24</v>
      </c>
      <c r="AH190" s="23" t="s">
        <v>24</v>
      </c>
      <c r="AI190" s="23" t="s">
        <v>24</v>
      </c>
      <c r="AJ190" s="23" t="s">
        <v>24</v>
      </c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  <c r="BJ190" s="23"/>
      <c r="BK190" s="23"/>
      <c r="BL190" s="23"/>
      <c r="BM190" s="23"/>
      <c r="BN190" s="23"/>
      <c r="BO190" s="23"/>
      <c r="BP190" s="23"/>
      <c r="BQ190" s="23"/>
      <c r="BR190" s="23"/>
      <c r="BS190" s="23"/>
      <c r="BT190" s="23"/>
      <c r="BU190" s="23"/>
      <c r="BV190" s="23"/>
      <c r="BW190" s="23"/>
    </row>
    <row r="191" spans="1:75" ht="14.25" customHeight="1" thickBot="1" x14ac:dyDescent="0.2">
      <c r="A191" s="74"/>
      <c r="B191" s="109"/>
      <c r="C191" s="109"/>
      <c r="D191" s="111"/>
      <c r="E191" s="96"/>
      <c r="F191" s="94"/>
      <c r="G191" s="113"/>
      <c r="H191" s="115"/>
      <c r="I191" s="99"/>
      <c r="J191" s="98"/>
      <c r="K191" s="100"/>
      <c r="L191" s="102"/>
      <c r="M191" s="104"/>
      <c r="N191" s="105"/>
      <c r="O191" s="107"/>
      <c r="P191" s="72">
        <v>45446</v>
      </c>
      <c r="Q191" s="72">
        <v>45447</v>
      </c>
      <c r="R191" s="72">
        <v>45448</v>
      </c>
      <c r="S191" s="72">
        <v>45457</v>
      </c>
      <c r="T191" s="72">
        <v>45470</v>
      </c>
      <c r="U191" s="72">
        <v>45476</v>
      </c>
      <c r="V191" s="72">
        <v>45478</v>
      </c>
      <c r="W191" s="72">
        <v>45490</v>
      </c>
      <c r="X191" s="72">
        <v>45492</v>
      </c>
      <c r="Y191" s="72">
        <v>45511</v>
      </c>
      <c r="Z191" s="72">
        <v>45517</v>
      </c>
      <c r="AA191" s="72">
        <v>45518</v>
      </c>
      <c r="AB191" s="72">
        <v>45525</v>
      </c>
      <c r="AC191" s="72">
        <v>45560</v>
      </c>
      <c r="AD191" s="72">
        <v>45572</v>
      </c>
      <c r="AE191" s="72">
        <v>45595</v>
      </c>
      <c r="AF191" s="72">
        <v>45700</v>
      </c>
      <c r="AG191" s="72">
        <v>45705</v>
      </c>
      <c r="AH191" s="72">
        <v>45740</v>
      </c>
      <c r="AI191" s="72">
        <v>45744</v>
      </c>
      <c r="AJ191" s="72">
        <v>45756</v>
      </c>
      <c r="AK191" s="72"/>
      <c r="AL191" s="72"/>
      <c r="AM191" s="72"/>
      <c r="AN191" s="72"/>
      <c r="AO191" s="72"/>
      <c r="AP191" s="72"/>
      <c r="AQ191" s="72"/>
      <c r="AR191" s="72"/>
      <c r="AS191" s="72"/>
      <c r="AT191" s="72"/>
      <c r="AU191" s="72"/>
      <c r="AV191" s="72"/>
      <c r="AW191" s="72"/>
      <c r="AX191" s="72"/>
      <c r="AY191" s="72"/>
      <c r="AZ191" s="72"/>
      <c r="BA191" s="72"/>
      <c r="BB191" s="72"/>
      <c r="BC191" s="72"/>
      <c r="BD191" s="72"/>
      <c r="BE191" s="72"/>
      <c r="BF191" s="72"/>
      <c r="BG191" s="72"/>
      <c r="BH191" s="72"/>
      <c r="BI191" s="72"/>
      <c r="BJ191" s="72"/>
      <c r="BK191" s="72"/>
      <c r="BL191" s="72"/>
      <c r="BM191" s="72"/>
      <c r="BN191" s="72"/>
      <c r="BO191" s="72"/>
      <c r="BP191" s="72"/>
      <c r="BQ191" s="72"/>
      <c r="BR191" s="72"/>
      <c r="BS191" s="72"/>
      <c r="BT191" s="72"/>
      <c r="BU191" s="72"/>
      <c r="BV191" s="72"/>
      <c r="BW191" s="72"/>
    </row>
    <row r="192" spans="1:75" ht="14.25" customHeight="1" x14ac:dyDescent="0.15">
      <c r="A192" s="74" t="s">
        <v>441</v>
      </c>
      <c r="B192" s="108" t="s">
        <v>186</v>
      </c>
      <c r="C192" s="108">
        <v>43277</v>
      </c>
      <c r="D192" s="110">
        <v>45834</v>
      </c>
      <c r="E192" s="95">
        <f ca="1">IF(DATEDIF(C192,M$2,"m")&lt;1,"",IF(C192=0,"",IF(EDATE(C192,12)&lt;IF($D192&gt;0,$D192-1,M$2),EDATE(C192,DATEDIF(C192,IF($D192&gt;0,$D192-1,M$2+1),"y")*12),EDATE(C192,DATEDIF(C192,IF($D192&gt;0,$D192-1,M$2+1),"m")))))</f>
        <v>45469</v>
      </c>
      <c r="F192" s="93">
        <f ca="1">IF(E192="",0,IF(EDATE(C192,12)&lt;=E192,15+IF((YEAR(E192)-YEAR($C192))&gt;20,10,INT((YEAR(E192)-YEAR($C192)-1)/2)),0))</f>
        <v>17</v>
      </c>
      <c r="G192" s="112">
        <f ca="1">IF(E192="",0,IF(E192&gt;=EDATE(C192,12),IF(E192&lt;EDATE(C192,24),IF(C192&lt;SET!$J$20,0,MIN(DATEDIF(C192,E192,"m"),11)),0),IF(D192&gt;C192,IF(E192&lt;=EDATE(C192,12),MIN(DATEDIF(C192,D192+1,"m"),11),0),MIN(DATEDIF(C192,E192,"m"),11))))</f>
        <v>0</v>
      </c>
      <c r="H192" s="114">
        <v>6</v>
      </c>
      <c r="I192" s="99">
        <f>COUNTIF(P192:BW192,SET!$C$15)*SET!$C$16+COUNTIF(P192:BW192,SET!$D$15)*SET!$D$16+COUNTIF(P192:BW192,SET!E$15)*SET!$E$16+COUNTIF(P192:BW192,SET!$F$15)*SET!$F$16+COUNTIF(P192:BW192,SET!$G$15)*SET!$G$16+COUNTIF(P192:BW192,SET!$H$15)*SET!$H$16+COUNTIF(P192:BW192,SET!$I$15)*SET!$I$16+COUNTIF(P192:BW192,)*SET!$K$16+COUNTIF(P192:BW192,SET!$M$15)*SET!$M$16</f>
        <v>18.5</v>
      </c>
      <c r="J192" s="97">
        <f ca="1">F192+G192+H192-I192</f>
        <v>4.5</v>
      </c>
      <c r="K192" s="100">
        <f ca="1">IF(E192="","",IF(AND(D192&gt;C192,EDATE(IF(EDATE(C192,12)&lt;D192,C192,E192),12)&gt;D192),"퇴직정산",IF((E192-C192)&gt;=365,EDATE(E192,12),EDATE(C192,24))))</f>
        <v>45834</v>
      </c>
      <c r="L192" s="101">
        <f ca="1">IF(K192="퇴직정산",J192,IF((M$2-C192)&lt;365,"미확정",IF(M192="유예","유예",J192-M192)))</f>
        <v>4.5</v>
      </c>
      <c r="M192" s="103">
        <f ca="1">IF(C192=0,0,IF(K192="퇴직정산",0,IF(J192&lt;=0,0,IF(EDATE(C192,3)&gt;M$2,"유예",IF(SET!$J$3="없음",0,IF(SET!$J$3="전부",IF(E192&gt;=DATE(YEAR(SET!$I$11),MONTH(SET!$J$11),DAY(SET!$L$11)),MAX(0,F192-IF(I192&lt;(G192+H192),0,(I192-(G192+H192)))),0),IF(E192&gt;=DATE(YEAR(SET!$I$11),MONTH(SET!$J$11),DAY(SET!$L$11)),MAX(0,MIN(F192,SET!$L$3)-IF(I192&lt;(G192+H192),0,(I192-(G192+H192)))),0)))))))</f>
        <v>0</v>
      </c>
      <c r="N192" s="105" t="str">
        <f>IF(D192=0,IF(M192&gt;0,IF((E192-C192)&gt;=365,EDATE(E192,6),EDATE(K192,-6)),""),"")</f>
        <v/>
      </c>
      <c r="O192" s="106" t="str">
        <f>IF(D192=0,IF(M192&gt;0,IF((E192-C192)&gt;=365,EDATE(E192,10),EDATE(K192,-2)),""),"")</f>
        <v/>
      </c>
      <c r="P192" s="23" t="s">
        <v>24</v>
      </c>
      <c r="Q192" s="23" t="s">
        <v>24</v>
      </c>
      <c r="R192" s="23" t="s">
        <v>24</v>
      </c>
      <c r="S192" s="23" t="s">
        <v>24</v>
      </c>
      <c r="T192" s="23" t="s">
        <v>24</v>
      </c>
      <c r="U192" s="23" t="s">
        <v>24</v>
      </c>
      <c r="V192" s="23" t="s">
        <v>24</v>
      </c>
      <c r="W192" s="23" t="s">
        <v>24</v>
      </c>
      <c r="X192" s="23" t="s">
        <v>24</v>
      </c>
      <c r="Y192" s="23" t="s">
        <v>24</v>
      </c>
      <c r="Z192" s="23" t="s">
        <v>24</v>
      </c>
      <c r="AA192" s="23" t="s">
        <v>24</v>
      </c>
      <c r="AB192" s="23" t="s">
        <v>24</v>
      </c>
      <c r="AC192" s="23" t="s">
        <v>24</v>
      </c>
      <c r="AD192" s="23" t="s">
        <v>24</v>
      </c>
      <c r="AE192" s="23" t="s">
        <v>24</v>
      </c>
      <c r="AF192" s="23" t="s">
        <v>24</v>
      </c>
      <c r="AG192" s="23" t="s">
        <v>24</v>
      </c>
      <c r="AH192" s="23" t="s">
        <v>25</v>
      </c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  <c r="BD192" s="23"/>
      <c r="BE192" s="23"/>
      <c r="BF192" s="23"/>
      <c r="BG192" s="23"/>
      <c r="BH192" s="23"/>
      <c r="BI192" s="23"/>
      <c r="BJ192" s="23"/>
      <c r="BK192" s="23"/>
      <c r="BL192" s="23"/>
      <c r="BM192" s="23"/>
      <c r="BN192" s="23"/>
      <c r="BO192" s="23"/>
      <c r="BP192" s="23"/>
      <c r="BQ192" s="23"/>
      <c r="BR192" s="23"/>
      <c r="BS192" s="23"/>
      <c r="BT192" s="23"/>
      <c r="BU192" s="23"/>
      <c r="BV192" s="23"/>
      <c r="BW192" s="23"/>
    </row>
    <row r="193" spans="1:75" ht="14.25" customHeight="1" thickBot="1" x14ac:dyDescent="0.2">
      <c r="A193" s="74"/>
      <c r="B193" s="109"/>
      <c r="C193" s="109"/>
      <c r="D193" s="111"/>
      <c r="E193" s="96"/>
      <c r="F193" s="94"/>
      <c r="G193" s="113"/>
      <c r="H193" s="115"/>
      <c r="I193" s="99"/>
      <c r="J193" s="98"/>
      <c r="K193" s="100"/>
      <c r="L193" s="102"/>
      <c r="M193" s="104"/>
      <c r="N193" s="105"/>
      <c r="O193" s="107"/>
      <c r="P193" s="72">
        <v>45450</v>
      </c>
      <c r="Q193" s="72">
        <v>45454</v>
      </c>
      <c r="R193" s="72">
        <v>45464</v>
      </c>
      <c r="S193" s="72">
        <v>45492</v>
      </c>
      <c r="T193" s="72">
        <v>45503</v>
      </c>
      <c r="U193" s="72">
        <v>45505</v>
      </c>
      <c r="V193" s="72">
        <v>45517</v>
      </c>
      <c r="W193" s="72">
        <v>45534</v>
      </c>
      <c r="X193" s="72">
        <v>45546</v>
      </c>
      <c r="Y193" s="72">
        <v>45573</v>
      </c>
      <c r="Z193" s="72">
        <v>45580</v>
      </c>
      <c r="AA193" s="72">
        <v>45601</v>
      </c>
      <c r="AB193" s="72">
        <v>45653</v>
      </c>
      <c r="AC193" s="72">
        <v>45654</v>
      </c>
      <c r="AD193" s="72">
        <v>45688</v>
      </c>
      <c r="AE193" s="72">
        <v>45710</v>
      </c>
      <c r="AF193" s="72">
        <v>45711</v>
      </c>
      <c r="AG193" s="72">
        <v>45772</v>
      </c>
      <c r="AH193" s="72">
        <v>45806</v>
      </c>
      <c r="AI193" s="72"/>
      <c r="AJ193" s="72"/>
      <c r="AK193" s="72"/>
      <c r="AL193" s="72"/>
      <c r="AM193" s="72"/>
      <c r="AN193" s="72"/>
      <c r="AO193" s="72"/>
      <c r="AP193" s="72"/>
      <c r="AQ193" s="72"/>
      <c r="AR193" s="72"/>
      <c r="AS193" s="72"/>
      <c r="AT193" s="72"/>
      <c r="AU193" s="72"/>
      <c r="AV193" s="72"/>
      <c r="AW193" s="72"/>
      <c r="AX193" s="72"/>
      <c r="AY193" s="72"/>
      <c r="AZ193" s="72"/>
      <c r="BA193" s="72"/>
      <c r="BB193" s="72"/>
      <c r="BC193" s="72"/>
      <c r="BD193" s="72"/>
      <c r="BE193" s="72"/>
      <c r="BF193" s="72"/>
      <c r="BG193" s="72"/>
      <c r="BH193" s="72"/>
      <c r="BI193" s="72"/>
      <c r="BJ193" s="72"/>
      <c r="BK193" s="72"/>
      <c r="BL193" s="72"/>
      <c r="BM193" s="72"/>
      <c r="BN193" s="72"/>
      <c r="BO193" s="72"/>
      <c r="BP193" s="72"/>
      <c r="BQ193" s="72"/>
      <c r="BR193" s="72"/>
      <c r="BS193" s="72"/>
      <c r="BT193" s="72"/>
      <c r="BU193" s="72"/>
      <c r="BV193" s="72"/>
      <c r="BW193" s="72"/>
    </row>
    <row r="194" spans="1:75" ht="13.5" customHeight="1" x14ac:dyDescent="0.15">
      <c r="A194" s="74" t="s">
        <v>457</v>
      </c>
      <c r="B194" s="108" t="s">
        <v>114</v>
      </c>
      <c r="C194" s="108">
        <v>45110</v>
      </c>
      <c r="D194" s="110">
        <v>45841</v>
      </c>
      <c r="E194" s="95">
        <f ca="1">IF(DATEDIF(C194,M$2,"m")&lt;1,"",IF(C194=0,"",IF(EDATE(C194,12)&lt;IF($D194&gt;0,$D194-1,M$2),EDATE(C194,DATEDIF(C194,IF($D194&gt;0,$D194-1,M$2+1),"y")*12),EDATE(C194,DATEDIF(C194,IF($D194&gt;0,$D194-1,M$2+1),"m")))))</f>
        <v>45476</v>
      </c>
      <c r="F194" s="93">
        <f ca="1">IF(E194="",0,IF(EDATE(C194,12)&lt;=E194,15+IF((YEAR(E194)-YEAR($C194))&gt;20,10,INT((YEAR(E194)-YEAR($C194)-1)/2)),0))</f>
        <v>15</v>
      </c>
      <c r="G194" s="112">
        <f ca="1">IF(E194="",0,IF(E194&gt;=EDATE(C194,12),IF(E194&lt;EDATE(C194,24),IF(C194&lt;SET!$J$20,0,MIN(DATEDIF(C194,E194,"m"),11)),0),IF(D194&gt;C194,IF(E194&lt;=EDATE(C194,12),MIN(DATEDIF(C194,D194+1,"m"),11),0),MIN(DATEDIF(C194,E194,"m"),11))))</f>
        <v>11</v>
      </c>
      <c r="H194" s="114"/>
      <c r="I194" s="99">
        <f>COUNTIF(P194:BW194,SET!$C$15)*SET!$C$16+COUNTIF(P194:BW194,SET!$D$15)*SET!$D$16+COUNTIF(P194:BW194,SET!E$15)*SET!$E$16+COUNTIF(P194:BW194,SET!$F$15)*SET!$F$16+COUNTIF(P194:BW194,SET!$G$15)*SET!$G$16+COUNTIF(P194:BW194,SET!$H$15)*SET!$H$16+COUNTIF(P194:BW194,SET!$I$15)*SET!$I$16+COUNTIF(P194:BW194,)*SET!$K$16+COUNTIF(P194:BW194,SET!$M$15)*SET!$M$16</f>
        <v>24</v>
      </c>
      <c r="J194" s="97">
        <f ca="1">F194+G194+H194-I194</f>
        <v>2</v>
      </c>
      <c r="K194" s="100">
        <f ca="1">IF(E194="","",IF(AND(D194&gt;C194,EDATE(IF(EDATE(C194,12)&lt;D194,C194,E194),12)&gt;D194),"퇴직정산",IF((E194-C194)&gt;=365,EDATE(E194,12),EDATE(C194,24))))</f>
        <v>45841</v>
      </c>
      <c r="L194" s="101">
        <f ca="1">IF(K194="퇴직정산",J194,IF((M$2-C194)&lt;365,"미확정",IF(M194="유예","유예",J194-M194)))</f>
        <v>2</v>
      </c>
      <c r="M194" s="103">
        <f ca="1">IF(C194=0,0,IF(K194="퇴직정산",0,IF(J194&lt;=0,0,IF(EDATE(C194,3)&gt;M$2,"유예",IF(SET!$J$3="없음",0,IF(SET!$J$3="전부",IF(E194&gt;=DATE(YEAR(SET!$I$11),MONTH(SET!$J$11),DAY(SET!$L$11)),MAX(0,F194-IF(I194&lt;(G194+H194),0,(I194-(G194+H194)))),0),IF(E194&gt;=DATE(YEAR(SET!$I$11),MONTH(SET!$J$11),DAY(SET!$L$11)),MAX(0,MIN(F194,SET!$L$3)-IF(I194&lt;(G194+H194),0,(I194-(G194+H194)))),0)))))))</f>
        <v>0</v>
      </c>
      <c r="N194" s="105" t="str">
        <f>IF(D194=0,IF(M194&gt;0,IF((E194-C194)&gt;=365,EDATE(E194,6),EDATE(K194,-6)),""),"")</f>
        <v/>
      </c>
      <c r="O194" s="106" t="str">
        <f>IF(D194=0,IF(M194&gt;0,IF((E194-C194)&gt;=365,EDATE(E194,10),EDATE(K194,-2)),""),"")</f>
        <v/>
      </c>
      <c r="P194" s="23" t="s">
        <v>25</v>
      </c>
      <c r="Q194" s="23" t="s">
        <v>24</v>
      </c>
      <c r="R194" s="23" t="s">
        <v>24</v>
      </c>
      <c r="S194" s="23" t="s">
        <v>25</v>
      </c>
      <c r="T194" s="23" t="s">
        <v>25</v>
      </c>
      <c r="U194" s="23" t="s">
        <v>24</v>
      </c>
      <c r="V194" s="23" t="s">
        <v>24</v>
      </c>
      <c r="W194" s="23" t="s">
        <v>25</v>
      </c>
      <c r="X194" s="23" t="s">
        <v>25</v>
      </c>
      <c r="Y194" s="23" t="s">
        <v>25</v>
      </c>
      <c r="Z194" s="23" t="s">
        <v>25</v>
      </c>
      <c r="AA194" s="23" t="s">
        <v>25</v>
      </c>
      <c r="AB194" s="23" t="s">
        <v>24</v>
      </c>
      <c r="AC194" s="23" t="s">
        <v>25</v>
      </c>
      <c r="AD194" s="23" t="s">
        <v>25</v>
      </c>
      <c r="AE194" s="23" t="s">
        <v>24</v>
      </c>
      <c r="AF194" s="23" t="s">
        <v>25</v>
      </c>
      <c r="AG194" s="23" t="s">
        <v>24</v>
      </c>
      <c r="AH194" s="23" t="s">
        <v>25</v>
      </c>
      <c r="AI194" s="23" t="s">
        <v>24</v>
      </c>
      <c r="AJ194" s="23" t="s">
        <v>51</v>
      </c>
      <c r="AK194" s="23" t="s">
        <v>24</v>
      </c>
      <c r="AL194" s="23" t="s">
        <v>24</v>
      </c>
      <c r="AM194" s="23" t="s">
        <v>24</v>
      </c>
      <c r="AN194" s="23" t="s">
        <v>25</v>
      </c>
      <c r="AO194" s="23" t="s">
        <v>24</v>
      </c>
      <c r="AP194" s="23" t="s">
        <v>24</v>
      </c>
      <c r="AQ194" s="23" t="s">
        <v>24</v>
      </c>
      <c r="AR194" s="23" t="s">
        <v>24</v>
      </c>
      <c r="AS194" s="23" t="s">
        <v>24</v>
      </c>
      <c r="AT194" s="23" t="s">
        <v>24</v>
      </c>
      <c r="AU194" s="23" t="s">
        <v>25</v>
      </c>
      <c r="AV194" s="23"/>
      <c r="AW194" s="23"/>
      <c r="AX194" s="23"/>
      <c r="AY194" s="23"/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23"/>
      <c r="BK194" s="23"/>
      <c r="BL194" s="23"/>
      <c r="BM194" s="23"/>
      <c r="BN194" s="23"/>
      <c r="BO194" s="23"/>
      <c r="BP194" s="23"/>
      <c r="BQ194" s="23"/>
      <c r="BR194" s="23"/>
      <c r="BS194" s="23"/>
      <c r="BT194" s="23"/>
      <c r="BU194" s="23"/>
      <c r="BV194" s="23"/>
      <c r="BW194" s="23"/>
    </row>
    <row r="195" spans="1:75" ht="14.25" customHeight="1" thickBot="1" x14ac:dyDescent="0.2">
      <c r="A195" s="74"/>
      <c r="B195" s="109"/>
      <c r="C195" s="109"/>
      <c r="D195" s="111"/>
      <c r="E195" s="96"/>
      <c r="F195" s="94"/>
      <c r="G195" s="113"/>
      <c r="H195" s="115"/>
      <c r="I195" s="99"/>
      <c r="J195" s="98"/>
      <c r="K195" s="100"/>
      <c r="L195" s="102"/>
      <c r="M195" s="104"/>
      <c r="N195" s="105"/>
      <c r="O195" s="107"/>
      <c r="P195" s="72">
        <v>45182</v>
      </c>
      <c r="Q195" s="72">
        <v>45183</v>
      </c>
      <c r="R195" s="72">
        <v>45260</v>
      </c>
      <c r="S195" s="72">
        <v>45294</v>
      </c>
      <c r="T195" s="72">
        <v>45313</v>
      </c>
      <c r="U195" s="72">
        <v>45315</v>
      </c>
      <c r="V195" s="72">
        <v>45316</v>
      </c>
      <c r="W195" s="72">
        <v>45330</v>
      </c>
      <c r="X195" s="72">
        <v>45343</v>
      </c>
      <c r="Y195" s="72">
        <v>45351</v>
      </c>
      <c r="Z195" s="72">
        <v>45359</v>
      </c>
      <c r="AA195" s="72">
        <v>45379</v>
      </c>
      <c r="AB195" s="72">
        <v>45405</v>
      </c>
      <c r="AC195" s="72">
        <v>45435</v>
      </c>
      <c r="AD195" s="72">
        <v>45456</v>
      </c>
      <c r="AE195" s="72">
        <v>45467</v>
      </c>
      <c r="AF195" s="72">
        <v>45491</v>
      </c>
      <c r="AG195" s="72">
        <v>45492</v>
      </c>
      <c r="AH195" s="72">
        <v>45499</v>
      </c>
      <c r="AI195" s="72">
        <v>45516</v>
      </c>
      <c r="AJ195" s="72">
        <v>45533</v>
      </c>
      <c r="AK195" s="72">
        <v>45534</v>
      </c>
      <c r="AL195" s="72">
        <v>45615</v>
      </c>
      <c r="AM195" s="72">
        <v>45636</v>
      </c>
      <c r="AN195" s="72">
        <v>45694</v>
      </c>
      <c r="AO195" s="72">
        <v>45740</v>
      </c>
      <c r="AP195" s="72">
        <v>45741</v>
      </c>
      <c r="AQ195" s="72">
        <v>45792</v>
      </c>
      <c r="AR195" s="72">
        <v>45800</v>
      </c>
      <c r="AS195" s="72">
        <v>45810</v>
      </c>
      <c r="AT195" s="72">
        <v>45812</v>
      </c>
      <c r="AU195" s="72">
        <v>45838</v>
      </c>
      <c r="AV195" s="72"/>
      <c r="AW195" s="72"/>
      <c r="AX195" s="72"/>
      <c r="AY195" s="72"/>
      <c r="AZ195" s="72"/>
      <c r="BA195" s="72"/>
      <c r="BB195" s="72"/>
      <c r="BC195" s="72"/>
      <c r="BD195" s="72"/>
      <c r="BE195" s="72"/>
      <c r="BF195" s="72"/>
      <c r="BG195" s="72"/>
      <c r="BH195" s="72"/>
      <c r="BI195" s="72"/>
      <c r="BJ195" s="72"/>
      <c r="BK195" s="72"/>
      <c r="BL195" s="72"/>
      <c r="BM195" s="72"/>
      <c r="BN195" s="72"/>
      <c r="BO195" s="72"/>
      <c r="BP195" s="72"/>
      <c r="BQ195" s="72"/>
      <c r="BR195" s="72"/>
      <c r="BS195" s="72"/>
      <c r="BT195" s="72"/>
      <c r="BU195" s="72"/>
      <c r="BV195" s="72"/>
      <c r="BW195" s="72"/>
    </row>
    <row r="196" spans="1:75" ht="14.25" customHeight="1" x14ac:dyDescent="0.15">
      <c r="A196" s="74" t="s">
        <v>392</v>
      </c>
      <c r="B196" s="108" t="s">
        <v>342</v>
      </c>
      <c r="C196" s="108">
        <v>45113</v>
      </c>
      <c r="D196" s="110">
        <v>45844</v>
      </c>
      <c r="E196" s="95">
        <f ca="1">IF(DATEDIF(C196,M$2,"m")&lt;1,"",IF(C196=0,"",IF(EDATE(C196,12)&lt;IF($D196&gt;0,$D196-1,M$2),EDATE(C196,DATEDIF(C196,IF($D196&gt;0,$D196-1,M$2+1),"y")*12),EDATE(C196,DATEDIF(C196,IF($D196&gt;0,$D196-1,M$2+1),"m")))))</f>
        <v>45479</v>
      </c>
      <c r="F196" s="93">
        <f ca="1">IF(E196="",0,IF(EDATE(C196,12)&lt;=E196,15+IF((YEAR(E196)-YEAR($C196))&gt;20,10,INT((YEAR(E196)-YEAR($C196)-1)/2)),0))</f>
        <v>15</v>
      </c>
      <c r="G196" s="112">
        <f ca="1">IF(E196="",0,IF(E196&gt;=EDATE(C196,12),IF(E196&lt;EDATE(C196,24),IF(C196&lt;SET!$J$20,0,MIN(DATEDIF(C196,E196,"m"),11)),0),IF(D196&gt;C196,IF(E196&lt;=EDATE(C196,12),MIN(DATEDIF(C196,D196+1,"m"),11),0),MIN(DATEDIF(C196,E196,"m"),11))))</f>
        <v>11</v>
      </c>
      <c r="H196" s="114"/>
      <c r="I196" s="99">
        <f>COUNTIF(P196:BW196,SET!$C$15)*SET!$C$16+COUNTIF(P196:BW196,SET!$D$15)*SET!$D$16+COUNTIF(P196:BW196,SET!E$15)*SET!$E$16+COUNTIF(P196:BW196,SET!$F$15)*SET!$F$16+COUNTIF(P196:BW196,SET!$G$15)*SET!$G$16+COUNTIF(P196:BW196,SET!$H$15)*SET!$H$16+COUNTIF(P196:BW196,SET!$I$15)*SET!$I$16+COUNTIF(P196:BW196,)*SET!$K$16+COUNTIF(P196:BW196,SET!$M$15)*SET!$M$16</f>
        <v>21</v>
      </c>
      <c r="J196" s="97">
        <f ca="1">F196+G196+H196-I196</f>
        <v>5</v>
      </c>
      <c r="K196" s="100">
        <f ca="1">IF(E196="","",IF(AND(D196&gt;C196,EDATE(IF(EDATE(C196,12)&lt;D196,C196,E196),12)&gt;D196),"퇴직정산",IF((E196-C196)&gt;=365,EDATE(E196,12),EDATE(C196,24))))</f>
        <v>45844</v>
      </c>
      <c r="L196" s="101">
        <f ca="1">IF(K196="퇴직정산",J196,IF((M$2-C196)&lt;365,"미확정",IF(M196="유예","유예",J196-M196)))</f>
        <v>5</v>
      </c>
      <c r="M196" s="103">
        <f ca="1">IF(C196=0,0,IF(K196="퇴직정산",0,IF(J196&lt;=0,0,IF(EDATE(C196,3)&gt;M$2,"유예",IF(SET!$J$3="없음",0,IF(SET!$J$3="전부",IF(E196&gt;=DATE(YEAR(SET!$I$11),MONTH(SET!$J$11),DAY(SET!$L$11)),MAX(0,F196-IF(I196&lt;(G196+H196),0,(I196-(G196+H196)))),0),IF(E196&gt;=DATE(YEAR(SET!$I$11),MONTH(SET!$J$11),DAY(SET!$L$11)),MAX(0,MIN(F196,SET!$L$3)-IF(I196&lt;(G196+H196),0,(I196-(G196+H196)))),0)))))))</f>
        <v>0</v>
      </c>
      <c r="N196" s="105" t="str">
        <f>IF(D196=0,IF(M196&gt;0,IF((E196-C196)&gt;=365,EDATE(E196,6),EDATE(K196,-6)),""),"")</f>
        <v/>
      </c>
      <c r="O196" s="106" t="str">
        <f>IF(D196=0,IF(M196&gt;0,IF((E196-C196)&gt;=365,EDATE(E196,10),EDATE(K196,-2)),""),"")</f>
        <v/>
      </c>
      <c r="P196" s="23" t="s">
        <v>24</v>
      </c>
      <c r="Q196" s="23" t="s">
        <v>24</v>
      </c>
      <c r="R196" s="23" t="s">
        <v>24</v>
      </c>
      <c r="S196" s="23" t="s">
        <v>25</v>
      </c>
      <c r="T196" s="23" t="s">
        <v>24</v>
      </c>
      <c r="U196" s="23" t="s">
        <v>24</v>
      </c>
      <c r="V196" s="23" t="s">
        <v>24</v>
      </c>
      <c r="W196" s="23" t="s">
        <v>54</v>
      </c>
      <c r="X196" s="23" t="s">
        <v>24</v>
      </c>
      <c r="Y196" s="23" t="s">
        <v>24</v>
      </c>
      <c r="Z196" s="23" t="s">
        <v>25</v>
      </c>
      <c r="AA196" s="23" t="s">
        <v>24</v>
      </c>
      <c r="AB196" s="23" t="s">
        <v>24</v>
      </c>
      <c r="AC196" s="23" t="s">
        <v>24</v>
      </c>
      <c r="AD196" s="23" t="s">
        <v>24</v>
      </c>
      <c r="AE196" s="23" t="s">
        <v>24</v>
      </c>
      <c r="AF196" s="23" t="s">
        <v>24</v>
      </c>
      <c r="AG196" s="23" t="s">
        <v>24</v>
      </c>
      <c r="AH196" s="23" t="s">
        <v>24</v>
      </c>
      <c r="AI196" s="23" t="s">
        <v>24</v>
      </c>
      <c r="AJ196" s="23" t="s">
        <v>24</v>
      </c>
      <c r="AK196" s="23" t="s">
        <v>24</v>
      </c>
      <c r="AL196" s="23" t="s">
        <v>24</v>
      </c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  <c r="BK196" s="23"/>
      <c r="BL196" s="23"/>
      <c r="BM196" s="23"/>
      <c r="BN196" s="23"/>
      <c r="BO196" s="23"/>
      <c r="BP196" s="23"/>
      <c r="BQ196" s="23"/>
      <c r="BR196" s="23"/>
      <c r="BS196" s="23"/>
      <c r="BT196" s="23"/>
      <c r="BU196" s="23"/>
      <c r="BV196" s="23"/>
      <c r="BW196" s="23"/>
    </row>
    <row r="197" spans="1:75" ht="14.25" customHeight="1" thickBot="1" x14ac:dyDescent="0.2">
      <c r="A197" s="74"/>
      <c r="B197" s="109"/>
      <c r="C197" s="109"/>
      <c r="D197" s="111"/>
      <c r="E197" s="96"/>
      <c r="F197" s="94"/>
      <c r="G197" s="113"/>
      <c r="H197" s="115"/>
      <c r="I197" s="99"/>
      <c r="J197" s="98"/>
      <c r="K197" s="100"/>
      <c r="L197" s="102"/>
      <c r="M197" s="104"/>
      <c r="N197" s="105"/>
      <c r="O197" s="107"/>
      <c r="P197" s="72">
        <v>45167</v>
      </c>
      <c r="Q197" s="72">
        <v>45243</v>
      </c>
      <c r="R197" s="72">
        <v>45244</v>
      </c>
      <c r="S197" s="72">
        <v>45296</v>
      </c>
      <c r="T197" s="72">
        <v>45308</v>
      </c>
      <c r="U197" s="72">
        <v>45339</v>
      </c>
      <c r="V197" s="72">
        <v>45346</v>
      </c>
      <c r="W197" s="72">
        <v>45353</v>
      </c>
      <c r="X197" s="72">
        <v>45408</v>
      </c>
      <c r="Y197" s="72">
        <v>45409</v>
      </c>
      <c r="Z197" s="72">
        <v>45486</v>
      </c>
      <c r="AA197" s="72">
        <v>45489</v>
      </c>
      <c r="AB197" s="72">
        <v>45490</v>
      </c>
      <c r="AC197" s="72">
        <v>45513</v>
      </c>
      <c r="AD197" s="72">
        <v>45514</v>
      </c>
      <c r="AE197" s="72">
        <v>45599</v>
      </c>
      <c r="AF197" s="72">
        <v>45600</v>
      </c>
      <c r="AG197" s="72">
        <v>45627</v>
      </c>
      <c r="AH197" s="72">
        <v>45714</v>
      </c>
      <c r="AI197" s="72">
        <v>45715</v>
      </c>
      <c r="AJ197" s="72">
        <v>45772</v>
      </c>
      <c r="AK197" s="72">
        <v>45773</v>
      </c>
      <c r="AL197" s="72">
        <v>45777</v>
      </c>
      <c r="AM197" s="72"/>
      <c r="AN197" s="72"/>
      <c r="AO197" s="72"/>
      <c r="AP197" s="72"/>
      <c r="AQ197" s="72"/>
      <c r="AR197" s="72"/>
      <c r="AS197" s="72"/>
      <c r="AT197" s="72"/>
      <c r="AU197" s="72"/>
      <c r="AV197" s="72"/>
      <c r="AW197" s="72"/>
      <c r="AX197" s="72"/>
      <c r="AY197" s="72"/>
      <c r="AZ197" s="72"/>
      <c r="BA197" s="72"/>
      <c r="BB197" s="72"/>
      <c r="BC197" s="72"/>
      <c r="BD197" s="72"/>
      <c r="BE197" s="72"/>
      <c r="BF197" s="72"/>
      <c r="BG197" s="72"/>
      <c r="BH197" s="72"/>
      <c r="BI197" s="72"/>
      <c r="BJ197" s="72"/>
      <c r="BK197" s="72"/>
      <c r="BL197" s="72"/>
      <c r="BM197" s="72"/>
      <c r="BN197" s="72"/>
      <c r="BO197" s="72"/>
      <c r="BP197" s="72"/>
      <c r="BQ197" s="72"/>
      <c r="BR197" s="72"/>
      <c r="BS197" s="72"/>
      <c r="BT197" s="72"/>
      <c r="BU197" s="72"/>
      <c r="BV197" s="72"/>
      <c r="BW197" s="72"/>
    </row>
    <row r="198" spans="1:75" ht="14.25" customHeight="1" x14ac:dyDescent="0.15">
      <c r="A198" s="74" t="s">
        <v>392</v>
      </c>
      <c r="B198" s="108" t="s">
        <v>343</v>
      </c>
      <c r="C198" s="108">
        <v>45117</v>
      </c>
      <c r="D198" s="110">
        <v>45848</v>
      </c>
      <c r="E198" s="95">
        <f ca="1">IF(DATEDIF(C198,M$2,"m")&lt;1,"",IF(C198=0,"",IF(EDATE(C198,12)&lt;IF($D198&gt;0,$D198-1,M$2),EDATE(C198,DATEDIF(C198,IF($D198&gt;0,$D198-1,M$2+1),"y")*12),EDATE(C198,DATEDIF(C198,IF($D198&gt;0,$D198-1,M$2+1),"m")))))</f>
        <v>45483</v>
      </c>
      <c r="F198" s="93">
        <f ca="1">IF(E198="",0,IF(EDATE(C198,12)&lt;=E198,15+IF((YEAR(E198)-YEAR($C198))&gt;20,10,INT((YEAR(E198)-YEAR($C198)-1)/2)),0))</f>
        <v>15</v>
      </c>
      <c r="G198" s="112">
        <f ca="1">IF(E198="",0,IF(E198&gt;=EDATE(C198,12),IF(E198&lt;EDATE(C198,24),IF(C198&lt;SET!$J$20,0,MIN(DATEDIF(C198,E198,"m"),11)),0),IF(D198&gt;C198,IF(E198&lt;=EDATE(C198,12),MIN(DATEDIF(C198,D198+1,"m"),11),0),MIN(DATEDIF(C198,E198,"m"),11))))</f>
        <v>11</v>
      </c>
      <c r="H198" s="114"/>
      <c r="I198" s="99">
        <f>COUNTIF(P198:BW198,SET!$C$15)*SET!$C$16+COUNTIF(P198:BW198,SET!$D$15)*SET!$D$16+COUNTIF(P198:BW198,SET!E$15)*SET!$E$16+COUNTIF(P198:BW198,SET!$F$15)*SET!$F$16+COUNTIF(P198:BW198,SET!$G$15)*SET!$G$16+COUNTIF(P198:BW198,SET!$H$15)*SET!$H$16+COUNTIF(P198:BW198,SET!$I$15)*SET!$I$16+COUNTIF(P198:BW198,)*SET!$K$16+COUNTIF(P198:BW198,SET!$M$15)*SET!$M$16</f>
        <v>20</v>
      </c>
      <c r="J198" s="97">
        <f ca="1">F198+G198+H198-I198</f>
        <v>6</v>
      </c>
      <c r="K198" s="100">
        <f ca="1">IF(E198="","",IF(AND(D198&gt;C198,EDATE(IF(EDATE(C198,12)&lt;D198,C198,E198),12)&gt;D198),"퇴직정산",IF((E198-C198)&gt;=365,EDATE(E198,12),EDATE(C198,24))))</f>
        <v>45848</v>
      </c>
      <c r="L198" s="101">
        <f ca="1">IF(K198="퇴직정산",J198,IF((M$2-C198)&lt;365,"미확정",IF(M198="유예","유예",J198-M198)))</f>
        <v>6</v>
      </c>
      <c r="M198" s="103">
        <f ca="1">IF(C198=0,0,IF(K198="퇴직정산",0,IF(J198&lt;=0,0,IF(EDATE(C198,3)&gt;M$2,"유예",IF(SET!$J$3="없음",0,IF(SET!$J$3="전부",IF(E198&gt;=DATE(YEAR(SET!$I$11),MONTH(SET!$J$11),DAY(SET!$L$11)),MAX(0,F198-IF(I198&lt;(G198+H198),0,(I198-(G198+H198)))),0),IF(E198&gt;=DATE(YEAR(SET!$I$11),MONTH(SET!$J$11),DAY(SET!$L$11)),MAX(0,MIN(F198,SET!$L$3)-IF(I198&lt;(G198+H198),0,(I198-(G198+H198)))),0)))))))</f>
        <v>0</v>
      </c>
      <c r="N198" s="105" t="str">
        <f>IF(D198=0,IF(M198&gt;0,IF((E198-C198)&gt;=365,EDATE(E198,6),EDATE(K198,-6)),""),"")</f>
        <v/>
      </c>
      <c r="O198" s="106" t="str">
        <f>IF(D198=0,IF(M198&gt;0,IF((E198-C198)&gt;=365,EDATE(E198,10),EDATE(K198,-2)),""),"")</f>
        <v/>
      </c>
      <c r="P198" s="23" t="s">
        <v>24</v>
      </c>
      <c r="Q198" s="23" t="s">
        <v>24</v>
      </c>
      <c r="R198" s="23" t="s">
        <v>24</v>
      </c>
      <c r="S198" s="23" t="s">
        <v>24</v>
      </c>
      <c r="T198" s="23" t="s">
        <v>24</v>
      </c>
      <c r="U198" s="23" t="s">
        <v>24</v>
      </c>
      <c r="V198" s="23" t="s">
        <v>24</v>
      </c>
      <c r="W198" s="23" t="s">
        <v>24</v>
      </c>
      <c r="X198" s="23" t="s">
        <v>24</v>
      </c>
      <c r="Y198" s="23" t="s">
        <v>24</v>
      </c>
      <c r="Z198" s="23" t="s">
        <v>24</v>
      </c>
      <c r="AA198" s="23" t="s">
        <v>24</v>
      </c>
      <c r="AB198" s="23" t="s">
        <v>24</v>
      </c>
      <c r="AC198" s="23" t="s">
        <v>24</v>
      </c>
      <c r="AD198" s="23" t="s">
        <v>24</v>
      </c>
      <c r="AE198" s="23" t="s">
        <v>24</v>
      </c>
      <c r="AF198" s="23" t="s">
        <v>24</v>
      </c>
      <c r="AG198" s="23" t="s">
        <v>24</v>
      </c>
      <c r="AH198" s="23" t="s">
        <v>24</v>
      </c>
      <c r="AI198" s="23" t="s">
        <v>24</v>
      </c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  <c r="BH198" s="23"/>
      <c r="BI198" s="23"/>
      <c r="BJ198" s="23"/>
      <c r="BK198" s="23"/>
      <c r="BL198" s="23"/>
      <c r="BM198" s="23"/>
      <c r="BN198" s="23"/>
      <c r="BO198" s="23"/>
      <c r="BP198" s="23"/>
      <c r="BQ198" s="23"/>
      <c r="BR198" s="23"/>
      <c r="BS198" s="23"/>
      <c r="BT198" s="23"/>
      <c r="BU198" s="23"/>
      <c r="BV198" s="23"/>
      <c r="BW198" s="23"/>
    </row>
    <row r="199" spans="1:75" ht="14.25" customHeight="1" thickBot="1" x14ac:dyDescent="0.2">
      <c r="A199" s="74"/>
      <c r="B199" s="109"/>
      <c r="C199" s="109"/>
      <c r="D199" s="111"/>
      <c r="E199" s="96"/>
      <c r="F199" s="94"/>
      <c r="G199" s="113"/>
      <c r="H199" s="115"/>
      <c r="I199" s="99"/>
      <c r="J199" s="98"/>
      <c r="K199" s="100"/>
      <c r="L199" s="102"/>
      <c r="M199" s="104"/>
      <c r="N199" s="105"/>
      <c r="O199" s="107"/>
      <c r="P199" s="72">
        <v>45146</v>
      </c>
      <c r="Q199" s="72">
        <v>45238</v>
      </c>
      <c r="R199" s="72">
        <v>45239</v>
      </c>
      <c r="S199" s="72">
        <v>45240</v>
      </c>
      <c r="T199" s="72">
        <v>45305</v>
      </c>
      <c r="U199" s="72">
        <v>45407</v>
      </c>
      <c r="V199" s="72">
        <v>45474</v>
      </c>
      <c r="W199" s="72">
        <v>45482</v>
      </c>
      <c r="X199" s="72">
        <v>45483</v>
      </c>
      <c r="Y199" s="72">
        <v>45484</v>
      </c>
      <c r="Z199" s="72">
        <v>45512</v>
      </c>
      <c r="AA199" s="72">
        <v>45526</v>
      </c>
      <c r="AB199" s="72">
        <v>45623</v>
      </c>
      <c r="AC199" s="72">
        <v>45624</v>
      </c>
      <c r="AD199" s="72">
        <v>45657</v>
      </c>
      <c r="AE199" s="72">
        <v>45694</v>
      </c>
      <c r="AF199" s="72">
        <v>45695</v>
      </c>
      <c r="AG199" s="72">
        <v>45750</v>
      </c>
      <c r="AH199" s="72">
        <v>45755</v>
      </c>
      <c r="AI199" s="72">
        <v>45756</v>
      </c>
      <c r="AJ199" s="72"/>
      <c r="AK199" s="72"/>
      <c r="AL199" s="72"/>
      <c r="AM199" s="72"/>
      <c r="AN199" s="72"/>
      <c r="AO199" s="72"/>
      <c r="AP199" s="72"/>
      <c r="AQ199" s="72"/>
      <c r="AR199" s="72"/>
      <c r="AS199" s="72"/>
      <c r="AT199" s="72"/>
      <c r="AU199" s="72"/>
      <c r="AV199" s="72"/>
      <c r="AW199" s="72"/>
      <c r="AX199" s="72"/>
      <c r="AY199" s="72"/>
      <c r="AZ199" s="72"/>
      <c r="BA199" s="72"/>
      <c r="BB199" s="72"/>
      <c r="BC199" s="72"/>
      <c r="BD199" s="72"/>
      <c r="BE199" s="72"/>
      <c r="BF199" s="72"/>
      <c r="BG199" s="72"/>
      <c r="BH199" s="72"/>
      <c r="BI199" s="72"/>
      <c r="BJ199" s="72"/>
      <c r="BK199" s="72"/>
      <c r="BL199" s="72"/>
      <c r="BM199" s="72"/>
      <c r="BN199" s="72"/>
      <c r="BO199" s="72"/>
      <c r="BP199" s="72"/>
      <c r="BQ199" s="72"/>
      <c r="BR199" s="72"/>
      <c r="BS199" s="72"/>
      <c r="BT199" s="72"/>
      <c r="BU199" s="72"/>
      <c r="BV199" s="72"/>
      <c r="BW199" s="72"/>
    </row>
    <row r="200" spans="1:75" ht="14.25" customHeight="1" x14ac:dyDescent="0.15">
      <c r="A200" s="74" t="s">
        <v>388</v>
      </c>
      <c r="B200" s="118" t="s">
        <v>315</v>
      </c>
      <c r="C200" s="118">
        <v>43297</v>
      </c>
      <c r="D200" s="110">
        <v>45854</v>
      </c>
      <c r="E200" s="95">
        <f ca="1">IF(DATEDIF(C200,M$2,"m")&lt;1,"",IF(C200=0,"",IF(EDATE(C200,12)&lt;IF($D200&gt;0,$D200-1,M$2),EDATE(C200,DATEDIF(C200,IF($D200&gt;0,$D200-1,M$2+1),"y")*12),EDATE(C200,DATEDIF(C200,IF($D200&gt;0,$D200-1,M$2+1),"m")))))</f>
        <v>45489</v>
      </c>
      <c r="F200" s="93">
        <f ca="1">IF(E200="",0,IF(EDATE(C200,12)&lt;=E200,15+IF((YEAR(E200)-YEAR($C200))&gt;20,10,INT((YEAR(E200)-YEAR($C200)-1)/2)),0))</f>
        <v>17</v>
      </c>
      <c r="G200" s="112">
        <f ca="1">IF(E200="",0,IF(E200&gt;=EDATE(C200,12),IF(E200&lt;EDATE(C200,24),IF(C200&lt;SET!$J$20,0,MIN(DATEDIF(C200,E200,"m"),11)),0),IF(D200&gt;C200,IF(E200&lt;=EDATE(C200,12),MIN(DATEDIF(C200,D200+1,"m"),11),0),MIN(DATEDIF(C200,E200,"m"),11))))</f>
        <v>0</v>
      </c>
      <c r="H200" s="114">
        <v>2</v>
      </c>
      <c r="I200" s="99">
        <f>COUNTIF(P200:BW200,SET!$C$15)*SET!$C$16+COUNTIF(P200:BW200,SET!$D$15)*SET!$D$16+COUNTIF(P200:BW200,SET!E$15)*SET!$E$16+COUNTIF(P200:BW200,SET!$F$15)*SET!$F$16+COUNTIF(P200:BW200,SET!$G$15)*SET!$G$16+COUNTIF(P200:BW200,SET!$H$15)*SET!$H$16+COUNTIF(P200:BW200,SET!$I$15)*SET!$I$16+COUNTIF(P200:BW200,)*SET!$K$16+COUNTIF(P200:BW200,SET!$M$15)*SET!$M$16</f>
        <v>17</v>
      </c>
      <c r="J200" s="97">
        <f ca="1">F200+G200+H200-I200</f>
        <v>2</v>
      </c>
      <c r="K200" s="100">
        <f ca="1">IF(E200="","",IF(AND(D200&gt;C200,EDATE(IF(EDATE(C200,12)&lt;D200,C200,E200),12)&gt;D200),"퇴직정산",IF((E200-C200)&gt;=365,EDATE(E200,12),EDATE(C200,24))))</f>
        <v>45854</v>
      </c>
      <c r="L200" s="101">
        <f ca="1">IF(K200="퇴직정산",J200,IF((M$2-C200)&lt;365,"미확정",IF(M200="유예","유예",J200-M200)))</f>
        <v>2</v>
      </c>
      <c r="M200" s="103">
        <f ca="1">IF(C200=0,0,IF(K200="퇴직정산",0,IF(J200&lt;=0,0,IF(EDATE(C200,3)&gt;M$2,"유예",IF(SET!$J$3="없음",0,IF(SET!$J$3="전부",IF(E200&gt;=DATE(YEAR(SET!$I$11),MONTH(SET!$J$11),DAY(SET!$L$11)),MAX(0,F200-IF(I200&lt;(G200+H200),0,(I200-(G200+H200)))),0),IF(E200&gt;=DATE(YEAR(SET!$I$11),MONTH(SET!$J$11),DAY(SET!$L$11)),MAX(0,MIN(F200,SET!$L$3)-IF(I200&lt;(G200+H200),0,(I200-(G200+H200)))),0)))))))</f>
        <v>0</v>
      </c>
      <c r="N200" s="105" t="str">
        <f>IF(D200=0,IF(M200&gt;0,IF((E200-C200)&gt;=365,EDATE(E200,6),EDATE(K200,-6)),""),"")</f>
        <v/>
      </c>
      <c r="O200" s="106" t="str">
        <f>IF(D200=0,IF(M200&gt;0,IF((E200-C200)&gt;=365,EDATE(E200,10),EDATE(K200,-2)),""),"")</f>
        <v/>
      </c>
      <c r="P200" s="23" t="s">
        <v>24</v>
      </c>
      <c r="Q200" s="23" t="s">
        <v>24</v>
      </c>
      <c r="R200" s="23" t="s">
        <v>24</v>
      </c>
      <c r="S200" s="23" t="s">
        <v>24</v>
      </c>
      <c r="T200" s="23" t="s">
        <v>24</v>
      </c>
      <c r="U200" s="23" t="s">
        <v>24</v>
      </c>
      <c r="V200" s="23" t="s">
        <v>24</v>
      </c>
      <c r="W200" s="23" t="s">
        <v>24</v>
      </c>
      <c r="X200" s="23" t="s">
        <v>24</v>
      </c>
      <c r="Y200" s="23" t="s">
        <v>25</v>
      </c>
      <c r="Z200" s="23" t="s">
        <v>24</v>
      </c>
      <c r="AA200" s="23" t="s">
        <v>25</v>
      </c>
      <c r="AB200" s="23" t="s">
        <v>24</v>
      </c>
      <c r="AC200" s="23" t="s">
        <v>25</v>
      </c>
      <c r="AD200" s="23" t="s">
        <v>25</v>
      </c>
      <c r="AE200" s="23" t="s">
        <v>24</v>
      </c>
      <c r="AF200" s="23" t="s">
        <v>25</v>
      </c>
      <c r="AG200" s="23" t="s">
        <v>24</v>
      </c>
      <c r="AH200" s="23" t="s">
        <v>25</v>
      </c>
      <c r="AI200" s="23" t="s">
        <v>24</v>
      </c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  <c r="BD200" s="23"/>
      <c r="BE200" s="23"/>
      <c r="BF200" s="23"/>
      <c r="BG200" s="23"/>
      <c r="BH200" s="23"/>
      <c r="BI200" s="23"/>
      <c r="BJ200" s="23"/>
      <c r="BK200" s="23"/>
      <c r="BL200" s="23"/>
      <c r="BM200" s="23"/>
      <c r="BN200" s="23"/>
      <c r="BO200" s="23"/>
      <c r="BP200" s="23"/>
      <c r="BQ200" s="23"/>
      <c r="BR200" s="23"/>
      <c r="BS200" s="23"/>
      <c r="BT200" s="23"/>
      <c r="BU200" s="23"/>
      <c r="BV200" s="23"/>
      <c r="BW200" s="23"/>
    </row>
    <row r="201" spans="1:75" ht="14.25" customHeight="1" thickBot="1" x14ac:dyDescent="0.2">
      <c r="A201" s="74"/>
      <c r="B201" s="119"/>
      <c r="C201" s="119"/>
      <c r="D201" s="111"/>
      <c r="E201" s="96"/>
      <c r="F201" s="94"/>
      <c r="G201" s="113"/>
      <c r="H201" s="115"/>
      <c r="I201" s="99"/>
      <c r="J201" s="98"/>
      <c r="K201" s="100"/>
      <c r="L201" s="102"/>
      <c r="M201" s="104"/>
      <c r="N201" s="105"/>
      <c r="O201" s="107"/>
      <c r="P201" s="72">
        <v>45483</v>
      </c>
      <c r="Q201" s="72">
        <v>45485</v>
      </c>
      <c r="R201" s="72">
        <v>45492</v>
      </c>
      <c r="S201" s="72">
        <v>45504</v>
      </c>
      <c r="T201" s="72">
        <v>45505</v>
      </c>
      <c r="U201" s="72">
        <v>45506</v>
      </c>
      <c r="V201" s="72">
        <v>45525</v>
      </c>
      <c r="W201" s="72">
        <v>45526</v>
      </c>
      <c r="X201" s="72">
        <v>45527</v>
      </c>
      <c r="Y201" s="72">
        <v>45581</v>
      </c>
      <c r="Z201" s="72">
        <v>45589</v>
      </c>
      <c r="AA201" s="72">
        <v>45602</v>
      </c>
      <c r="AB201" s="72">
        <v>45680</v>
      </c>
      <c r="AC201" s="72">
        <v>45721</v>
      </c>
      <c r="AD201" s="72">
        <v>45742</v>
      </c>
      <c r="AE201" s="72">
        <v>45757</v>
      </c>
      <c r="AF201" s="72">
        <v>45784</v>
      </c>
      <c r="AG201" s="72">
        <v>45803</v>
      </c>
      <c r="AH201" s="72">
        <v>45826</v>
      </c>
      <c r="AI201" s="72">
        <v>45834</v>
      </c>
      <c r="AJ201" s="72"/>
      <c r="AK201" s="72"/>
      <c r="AL201" s="72"/>
      <c r="AM201" s="72"/>
      <c r="AN201" s="72"/>
      <c r="AO201" s="72"/>
      <c r="AP201" s="72"/>
      <c r="AQ201" s="72"/>
      <c r="AR201" s="72"/>
      <c r="AS201" s="72"/>
      <c r="AT201" s="72"/>
      <c r="AU201" s="72"/>
      <c r="AV201" s="72"/>
      <c r="AW201" s="72"/>
      <c r="AX201" s="72"/>
      <c r="AY201" s="72"/>
      <c r="AZ201" s="72"/>
      <c r="BA201" s="72"/>
      <c r="BB201" s="72"/>
      <c r="BC201" s="72"/>
      <c r="BD201" s="72"/>
      <c r="BE201" s="72"/>
      <c r="BF201" s="72"/>
      <c r="BG201" s="72"/>
      <c r="BH201" s="72"/>
      <c r="BI201" s="72"/>
      <c r="BJ201" s="72"/>
      <c r="BK201" s="72"/>
      <c r="BL201" s="72"/>
      <c r="BM201" s="72"/>
      <c r="BN201" s="72"/>
      <c r="BO201" s="72"/>
      <c r="BP201" s="72"/>
      <c r="BQ201" s="72"/>
      <c r="BR201" s="72"/>
      <c r="BS201" s="72"/>
      <c r="BT201" s="72"/>
      <c r="BU201" s="72"/>
      <c r="BV201" s="72"/>
      <c r="BW201" s="72"/>
    </row>
    <row r="202" spans="1:75" ht="14.25" customHeight="1" x14ac:dyDescent="0.15">
      <c r="A202" s="74" t="s">
        <v>458</v>
      </c>
      <c r="B202" s="108" t="s">
        <v>282</v>
      </c>
      <c r="C202" s="108">
        <v>43678</v>
      </c>
      <c r="D202" s="110">
        <v>45870</v>
      </c>
      <c r="E202" s="95">
        <f ca="1">IF(DATEDIF(C202,M$2,"m")&lt;1,"",IF(C202=0,"",IF(EDATE(C202,12)&lt;IF($D202&gt;0,$D202-1,M$2),EDATE(C202,DATEDIF(C202,IF($D202&gt;0,$D202-1,M$2+1),"y")*12),EDATE(C202,DATEDIF(C202,IF($D202&gt;0,$D202-1,M$2+1),"m")))))</f>
        <v>45505</v>
      </c>
      <c r="F202" s="93">
        <f ca="1">IF(E202="",0,IF(EDATE(C202,12)&lt;=E202,15+IF((YEAR(E202)-YEAR($C202))&gt;20,10,INT((YEAR(E202)-YEAR($C202)-1)/2)),0))</f>
        <v>17</v>
      </c>
      <c r="G202" s="112">
        <f ca="1">IF(E202="",0,IF(E202&gt;=EDATE(C202,12),IF(E202&lt;EDATE(C202,24),IF(C202&lt;SET!$J$20,0,MIN(DATEDIF(C202,E202,"m"),11)),0),IF(D202&gt;C202,IF(E202&lt;=EDATE(C202,12),MIN(DATEDIF(C202,D202+1,"m"),11),0),MIN(DATEDIF(C202,E202,"m"),11))))</f>
        <v>0</v>
      </c>
      <c r="H202" s="114">
        <v>1.5</v>
      </c>
      <c r="I202" s="99">
        <f>COUNTIF(P202:BW202,SET!$C$15)*SET!$C$16+COUNTIF(P202:BW202,SET!$D$15)*SET!$D$16+COUNTIF(P202:BW202,SET!E$15)*SET!$E$16+COUNTIF(P202:BW202,SET!$F$15)*SET!$F$16+COUNTIF(P202:BW202,SET!$G$15)*SET!$G$16+COUNTIF(P202:BW202,SET!$H$15)*SET!$H$16+COUNTIF(P202:BW202,SET!$I$15)*SET!$I$16+COUNTIF(P202:BW202,)*SET!$K$16+COUNTIF(P202:BW202,SET!$M$15)*SET!$M$16</f>
        <v>11</v>
      </c>
      <c r="J202" s="97">
        <f ca="1">F202+G202+H202-I202</f>
        <v>7.5</v>
      </c>
      <c r="K202" s="100">
        <f ca="1">IF(E202="","",IF(AND(D202&gt;C202,EDATE(IF(EDATE(C202,12)&lt;D202,C202,E202),12)&gt;D202),"퇴직정산",IF((E202-C202)&gt;=365,EDATE(E202,12),EDATE(C202,24))))</f>
        <v>45870</v>
      </c>
      <c r="L202" s="101">
        <f ca="1">IF(K202="퇴직정산",J202,IF((M$2-C202)&lt;365,"미확정",IF(M202="유예","유예",J202-M202)))</f>
        <v>7.5</v>
      </c>
      <c r="M202" s="103">
        <f ca="1">IF(C202=0,0,IF(K202="퇴직정산",0,IF(J202&lt;=0,0,IF(EDATE(C202,3)&gt;M$2,"유예",IF(SET!$J$3="없음",0,IF(SET!$J$3="전부",IF(E202&gt;=DATE(YEAR(SET!$I$11),MONTH(SET!$J$11),DAY(SET!$L$11)),MAX(0,F202-IF(I202&lt;(G202+H202),0,(I202-(G202+H202)))),0),IF(E202&gt;=DATE(YEAR(SET!$I$11),MONTH(SET!$J$11),DAY(SET!$L$11)),MAX(0,MIN(F202,SET!$L$3)-IF(I202&lt;(G202+H202),0,(I202-(G202+H202)))),0)))))))</f>
        <v>0</v>
      </c>
      <c r="N202" s="105" t="str">
        <f>IF(D202=0,IF(M202&gt;0,IF((E202-C202)&gt;=365,EDATE(E202,6),EDATE(K202,-6)),""),"")</f>
        <v/>
      </c>
      <c r="O202" s="106" t="str">
        <f>IF(D202=0,IF(M202&gt;0,IF((E202-C202)&gt;=365,EDATE(E202,10),EDATE(K202,-2)),""),"")</f>
        <v/>
      </c>
      <c r="P202" s="23" t="s">
        <v>24</v>
      </c>
      <c r="Q202" s="23" t="s">
        <v>24</v>
      </c>
      <c r="R202" s="23" t="s">
        <v>24</v>
      </c>
      <c r="S202" s="23" t="s">
        <v>24</v>
      </c>
      <c r="T202" s="23" t="s">
        <v>24</v>
      </c>
      <c r="U202" s="23" t="s">
        <v>24</v>
      </c>
      <c r="V202" s="23" t="s">
        <v>24</v>
      </c>
      <c r="W202" s="23" t="s">
        <v>24</v>
      </c>
      <c r="X202" s="23" t="s">
        <v>24</v>
      </c>
      <c r="Y202" s="23" t="s">
        <v>24</v>
      </c>
      <c r="Z202" s="23" t="s">
        <v>24</v>
      </c>
      <c r="AA202" s="23" t="s">
        <v>51</v>
      </c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3"/>
      <c r="BE202" s="23"/>
      <c r="BF202" s="23"/>
      <c r="BG202" s="23"/>
      <c r="BH202" s="23"/>
      <c r="BI202" s="23"/>
      <c r="BJ202" s="23"/>
      <c r="BK202" s="23"/>
      <c r="BL202" s="23"/>
      <c r="BM202" s="23"/>
      <c r="BN202" s="23"/>
      <c r="BO202" s="23"/>
      <c r="BP202" s="23"/>
      <c r="BQ202" s="23"/>
      <c r="BR202" s="23"/>
      <c r="BS202" s="23"/>
      <c r="BT202" s="23"/>
      <c r="BU202" s="23"/>
      <c r="BV202" s="23"/>
      <c r="BW202" s="23"/>
    </row>
    <row r="203" spans="1:75" ht="14.25" customHeight="1" thickBot="1" x14ac:dyDescent="0.2">
      <c r="A203" s="74"/>
      <c r="B203" s="109"/>
      <c r="C203" s="109"/>
      <c r="D203" s="111"/>
      <c r="E203" s="96"/>
      <c r="F203" s="94"/>
      <c r="G203" s="113"/>
      <c r="H203" s="115"/>
      <c r="I203" s="99"/>
      <c r="J203" s="98"/>
      <c r="K203" s="100"/>
      <c r="L203" s="102"/>
      <c r="M203" s="104"/>
      <c r="N203" s="105"/>
      <c r="O203" s="107"/>
      <c r="P203" s="72">
        <v>45501</v>
      </c>
      <c r="Q203" s="72">
        <v>45502</v>
      </c>
      <c r="R203" s="72">
        <v>45515</v>
      </c>
      <c r="S203" s="72">
        <v>45551</v>
      </c>
      <c r="T203" s="72">
        <v>45606</v>
      </c>
      <c r="U203" s="72">
        <v>45655</v>
      </c>
      <c r="V203" s="72">
        <v>45696</v>
      </c>
      <c r="W203" s="72">
        <v>45697</v>
      </c>
      <c r="X203" s="72">
        <v>45760</v>
      </c>
      <c r="Y203" s="72">
        <v>45766</v>
      </c>
      <c r="Z203" s="72">
        <v>45767</v>
      </c>
      <c r="AA203" s="72">
        <v>45823</v>
      </c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  <c r="AP203" s="72"/>
      <c r="AQ203" s="72"/>
      <c r="AR203" s="72"/>
      <c r="AS203" s="72"/>
      <c r="AT203" s="72"/>
      <c r="AU203" s="72"/>
      <c r="AV203" s="72"/>
      <c r="AW203" s="72"/>
      <c r="AX203" s="72"/>
      <c r="AY203" s="72"/>
      <c r="AZ203" s="72"/>
      <c r="BA203" s="72"/>
      <c r="BB203" s="72"/>
      <c r="BC203" s="72"/>
      <c r="BD203" s="72"/>
      <c r="BE203" s="72"/>
      <c r="BF203" s="72"/>
      <c r="BG203" s="72"/>
      <c r="BH203" s="72"/>
      <c r="BI203" s="72"/>
      <c r="BJ203" s="72"/>
      <c r="BK203" s="72"/>
      <c r="BL203" s="72"/>
      <c r="BM203" s="72"/>
      <c r="BN203" s="72"/>
      <c r="BO203" s="72"/>
      <c r="BP203" s="72"/>
      <c r="BQ203" s="72"/>
      <c r="BR203" s="72"/>
      <c r="BS203" s="72"/>
      <c r="BT203" s="72"/>
      <c r="BU203" s="72"/>
      <c r="BV203" s="72"/>
      <c r="BW203" s="72"/>
    </row>
    <row r="204" spans="1:75" ht="14.25" customHeight="1" x14ac:dyDescent="0.15">
      <c r="A204" s="74" t="s">
        <v>459</v>
      </c>
      <c r="B204" s="108" t="s">
        <v>110</v>
      </c>
      <c r="C204" s="108">
        <v>44774</v>
      </c>
      <c r="D204" s="110">
        <v>45870</v>
      </c>
      <c r="E204" s="95">
        <f ca="1">IF(DATEDIF(C204,M$2,"m")&lt;1,"",IF(C204=0,"",IF(EDATE(C204,12)&lt;IF($D204&gt;0,$D204-1,M$2),EDATE(C204,DATEDIF(C204,IF($D204&gt;0,$D204-1,M$2+1),"y")*12),EDATE(C204,DATEDIF(C204,IF($D204&gt;0,$D204-1,M$2+1),"m")))))</f>
        <v>45505</v>
      </c>
      <c r="F204" s="93">
        <f ca="1">IF(E204="",0,IF(EDATE(C204,12)&lt;=E204,15+IF((YEAR(E204)-YEAR($C204))&gt;20,10,INT((YEAR(E204)-YEAR($C204)-1)/2)),0))</f>
        <v>15</v>
      </c>
      <c r="G204" s="112">
        <f ca="1">IF(E204="",0,IF(E204&gt;=EDATE(C204,12),IF(E204&lt;EDATE(C204,24),IF(C204&lt;SET!$J$20,0,MIN(DATEDIF(C204,E204,"m"),11)),0),IF(D204&gt;C204,IF(E204&lt;=EDATE(C204,12),MIN(DATEDIF(C204,D204+1,"m"),11),0),MIN(DATEDIF(C204,E204,"m"),11))))</f>
        <v>0</v>
      </c>
      <c r="H204" s="114">
        <v>5</v>
      </c>
      <c r="I204" s="99">
        <f>COUNTIF(P204:BW204,SET!$C$15)*SET!$C$16+COUNTIF(P204:BW204,SET!$D$15)*SET!$D$16+COUNTIF(P204:BW204,SET!E$15)*SET!$E$16+COUNTIF(P204:BW204,SET!$F$15)*SET!$F$16+COUNTIF(P204:BW204,SET!$G$15)*SET!$G$16+COUNTIF(P204:BW204,SET!$H$15)*SET!$H$16+COUNTIF(P204:BW204,SET!$I$15)*SET!$I$16+COUNTIF(P204:BW204,)*SET!$K$16+COUNTIF(P204:BW204,SET!$M$15)*SET!$M$16</f>
        <v>14.5</v>
      </c>
      <c r="J204" s="97">
        <f ca="1">F204+G204+H204-I204</f>
        <v>5.5</v>
      </c>
      <c r="K204" s="100">
        <f ca="1">IF(E204="","",IF(AND(D204&gt;C204,EDATE(IF(EDATE(C204,12)&lt;D204,C204,E204),12)&gt;D204),"퇴직정산",IF((E204-C204)&gt;=365,EDATE(E204,12),EDATE(C204,24))))</f>
        <v>45870</v>
      </c>
      <c r="L204" s="101">
        <f ca="1">IF(K204="퇴직정산",J204,IF((M$2-C204)&lt;365,"미확정",IF(M204="유예","유예",J204-M204)))</f>
        <v>5.5</v>
      </c>
      <c r="M204" s="103">
        <f ca="1">IF(C204=0,0,IF(K204="퇴직정산",0,IF(J204&lt;=0,0,IF(EDATE(C204,3)&gt;M$2,"유예",IF(SET!$J$3="없음",0,IF(SET!$J$3="전부",IF(E204&gt;=DATE(YEAR(SET!$I$11),MONTH(SET!$J$11),DAY(SET!$L$11)),MAX(0,F204-IF(I204&lt;(G204+H204),0,(I204-(G204+H204)))),0),IF(E204&gt;=DATE(YEAR(SET!$I$11),MONTH(SET!$J$11),DAY(SET!$L$11)),MAX(0,MIN(F204,SET!$L$3)-IF(I204&lt;(G204+H204),0,(I204-(G204+H204)))),0)))))))</f>
        <v>0</v>
      </c>
      <c r="N204" s="105" t="str">
        <f>IF(D204=0,IF(M204&gt;0,IF((E204-C204)&gt;=365,EDATE(E204,6),EDATE(K204,-6)),""),"")</f>
        <v/>
      </c>
      <c r="O204" s="106" t="str">
        <f>IF(D204=0,IF(M204&gt;0,IF((E204-C204)&gt;=365,EDATE(E204,10),EDATE(K204,-2)),""),"")</f>
        <v/>
      </c>
      <c r="P204" s="23" t="s">
        <v>24</v>
      </c>
      <c r="Q204" s="23" t="s">
        <v>24</v>
      </c>
      <c r="R204" s="23" t="s">
        <v>24</v>
      </c>
      <c r="S204" s="23" t="s">
        <v>24</v>
      </c>
      <c r="T204" s="23" t="s">
        <v>24</v>
      </c>
      <c r="U204" s="23" t="s">
        <v>24</v>
      </c>
      <c r="V204" s="23" t="s">
        <v>25</v>
      </c>
      <c r="W204" s="23" t="s">
        <v>24</v>
      </c>
      <c r="X204" s="23" t="s">
        <v>24</v>
      </c>
      <c r="Y204" s="23" t="s">
        <v>24</v>
      </c>
      <c r="Z204" s="23" t="s">
        <v>24</v>
      </c>
      <c r="AA204" s="23" t="s">
        <v>24</v>
      </c>
      <c r="AB204" s="23" t="s">
        <v>24</v>
      </c>
      <c r="AC204" s="23" t="s">
        <v>24</v>
      </c>
      <c r="AD204" s="23" t="s">
        <v>25</v>
      </c>
      <c r="AE204" s="23" t="s">
        <v>25</v>
      </c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  <c r="BD204" s="23"/>
      <c r="BE204" s="23"/>
      <c r="BF204" s="23"/>
      <c r="BG204" s="23"/>
      <c r="BH204" s="23"/>
      <c r="BI204" s="23"/>
      <c r="BJ204" s="23"/>
      <c r="BK204" s="23"/>
      <c r="BL204" s="23"/>
      <c r="BM204" s="23"/>
      <c r="BN204" s="23"/>
      <c r="BO204" s="23"/>
      <c r="BP204" s="23"/>
      <c r="BQ204" s="23"/>
      <c r="BR204" s="23"/>
      <c r="BS204" s="23"/>
      <c r="BT204" s="23"/>
      <c r="BU204" s="23"/>
      <c r="BV204" s="23"/>
      <c r="BW204" s="23"/>
    </row>
    <row r="205" spans="1:75" ht="14.25" customHeight="1" thickBot="1" x14ac:dyDescent="0.2">
      <c r="A205" s="74"/>
      <c r="B205" s="109"/>
      <c r="C205" s="109"/>
      <c r="D205" s="111"/>
      <c r="E205" s="96"/>
      <c r="F205" s="94"/>
      <c r="G205" s="113"/>
      <c r="H205" s="115"/>
      <c r="I205" s="99"/>
      <c r="J205" s="98"/>
      <c r="K205" s="100"/>
      <c r="L205" s="102"/>
      <c r="M205" s="104"/>
      <c r="N205" s="105"/>
      <c r="O205" s="107"/>
      <c r="P205" s="72">
        <v>45482</v>
      </c>
      <c r="Q205" s="72">
        <v>45497</v>
      </c>
      <c r="R205" s="72">
        <v>45498</v>
      </c>
      <c r="S205" s="72">
        <v>45499</v>
      </c>
      <c r="T205" s="72">
        <v>45512</v>
      </c>
      <c r="U205" s="72">
        <v>45513</v>
      </c>
      <c r="V205" s="72">
        <v>45532</v>
      </c>
      <c r="W205" s="72">
        <v>45604</v>
      </c>
      <c r="X205" s="72">
        <v>45657</v>
      </c>
      <c r="Y205" s="72">
        <v>45660</v>
      </c>
      <c r="Z205" s="72">
        <v>45663</v>
      </c>
      <c r="AA205" s="72">
        <v>45664</v>
      </c>
      <c r="AB205" s="72">
        <v>45666</v>
      </c>
      <c r="AC205" s="72">
        <v>45679</v>
      </c>
      <c r="AD205" s="72">
        <v>45749</v>
      </c>
      <c r="AE205" s="72">
        <v>45832</v>
      </c>
      <c r="AF205" s="72"/>
      <c r="AG205" s="72"/>
      <c r="AH205" s="72"/>
      <c r="AI205" s="72"/>
      <c r="AJ205" s="72"/>
      <c r="AK205" s="72"/>
      <c r="AL205" s="72"/>
      <c r="AM205" s="72"/>
      <c r="AN205" s="72"/>
      <c r="AO205" s="72"/>
      <c r="AP205" s="72"/>
      <c r="AQ205" s="72"/>
      <c r="AR205" s="72"/>
      <c r="AS205" s="72"/>
      <c r="AT205" s="72"/>
      <c r="AU205" s="72"/>
      <c r="AV205" s="72"/>
      <c r="AW205" s="72"/>
      <c r="AX205" s="72"/>
      <c r="AY205" s="72"/>
      <c r="AZ205" s="72"/>
      <c r="BA205" s="72"/>
      <c r="BB205" s="72"/>
      <c r="BC205" s="72"/>
      <c r="BD205" s="72"/>
      <c r="BE205" s="72"/>
      <c r="BF205" s="72"/>
      <c r="BG205" s="72"/>
      <c r="BH205" s="72"/>
      <c r="BI205" s="72"/>
      <c r="BJ205" s="72"/>
      <c r="BK205" s="72"/>
      <c r="BL205" s="72"/>
      <c r="BM205" s="72"/>
      <c r="BN205" s="72"/>
      <c r="BO205" s="72"/>
      <c r="BP205" s="72"/>
      <c r="BQ205" s="72"/>
      <c r="BR205" s="72"/>
      <c r="BS205" s="72"/>
      <c r="BT205" s="72"/>
      <c r="BU205" s="72"/>
      <c r="BV205" s="72"/>
      <c r="BW205" s="72"/>
    </row>
    <row r="206" spans="1:75" ht="14.25" customHeight="1" x14ac:dyDescent="0.15">
      <c r="A206" s="74" t="s">
        <v>414</v>
      </c>
      <c r="B206" s="118" t="s">
        <v>75</v>
      </c>
      <c r="C206" s="108">
        <v>44410</v>
      </c>
      <c r="D206" s="110">
        <v>45871</v>
      </c>
      <c r="E206" s="95">
        <f ca="1">IF(DATEDIF(C206,M$2,"m")&lt;1,"",IF(C206=0,"",IF(EDATE(C206,12)&lt;IF($D206&gt;0,$D206-1,M$2),EDATE(C206,DATEDIF(C206,IF($D206&gt;0,$D206-1,M$2+1),"y")*12),EDATE(C206,DATEDIF(C206,IF($D206&gt;0,$D206-1,M$2+1),"m")))))</f>
        <v>45506</v>
      </c>
      <c r="F206" s="93">
        <f ca="1">IF(E206="",0,IF(EDATE(C206,12)&lt;=E206,15+IF((YEAR(E206)-YEAR($C206))&gt;20,10,INT((YEAR(E206)-YEAR($C206)-1)/2)),0))</f>
        <v>16</v>
      </c>
      <c r="G206" s="112">
        <f ca="1">IF(E206="",0,IF(E206&gt;=EDATE(C206,12),IF(E206&lt;EDATE(C206,24),IF(C206&lt;SET!$J$20,0,MIN(DATEDIF(C206,E206,"m"),11)),0),IF(D206&gt;C206,IF(E206&lt;=EDATE(C206,12),MIN(DATEDIF(C206,D206+1,"m"),11),0),MIN(DATEDIF(C206,E206,"m"),11))))</f>
        <v>0</v>
      </c>
      <c r="H206" s="114">
        <v>2</v>
      </c>
      <c r="I206" s="99">
        <f>COUNTIF(P206:BW206,SET!$C$15)*SET!$C$16+COUNTIF(P206:BW206,SET!$D$15)*SET!$D$16+COUNTIF(P206:BW206,SET!E$15)*SET!$E$16+COUNTIF(P206:BW206,SET!$F$15)*SET!$F$16+COUNTIF(P206:BW206,SET!$G$15)*SET!$G$16+COUNTIF(P206:BW206,SET!$H$15)*SET!$H$16+COUNTIF(P206:BW206,SET!$I$15)*SET!$I$16+COUNTIF(P206:BW206,)*SET!$K$16+COUNTIF(P206:BW206,SET!$M$15)*SET!$M$16</f>
        <v>15.5</v>
      </c>
      <c r="J206" s="97">
        <f ca="1">F206+G206+H206-I206</f>
        <v>2.5</v>
      </c>
      <c r="K206" s="100">
        <f t="shared" ref="K206" ca="1" si="0">IF(E206="","",IF(AND(D206&gt;C206,EDATE(IF(EDATE(C206,12)&lt;D206,C206,E206),12)&gt;D206),"퇴직정산",IF((E206-C206)&gt;=365,EDATE(E206,12),EDATE(C206,24))))</f>
        <v>45871</v>
      </c>
      <c r="L206" s="101">
        <f ca="1">IF(K206="퇴직정산",J206,IF((M$2-C206)&lt;365,"미확정",IF(M206="유예","유예",J206-M206)))</f>
        <v>2.5</v>
      </c>
      <c r="M206" s="103">
        <f ca="1">IF(C206=0,0,IF(K206="퇴직정산",0,IF(J206&lt;=0,0,IF(EDATE(C206,3)&gt;M$2,"유예",IF(SET!$J$3="없음",0,IF(SET!$J$3="전부",IF(E206&gt;=DATE(YEAR(SET!$I$11),MONTH(SET!$J$11),DAY(SET!$L$11)),MAX(0,F206-IF(I206&lt;(G206+H206),0,(I206-(G206+H206)))),0),IF(E206&gt;=DATE(YEAR(SET!$I$11),MONTH(SET!$J$11),DAY(SET!$L$11)),MAX(0,MIN(F206,SET!$L$3)-IF(I206&lt;(G206+H206),0,(I206-(G206+H206)))),0)))))))</f>
        <v>0</v>
      </c>
      <c r="N206" s="105" t="str">
        <f>IF(D206=0,IF(M206&gt;0,IF((E206-C206)&gt;=365,EDATE(E206,6),EDATE(K206,-6)),""),"")</f>
        <v/>
      </c>
      <c r="O206" s="106" t="str">
        <f>IF(D206=0,IF(M206&gt;0,IF((E206-C206)&gt;=365,EDATE(E206,10),EDATE(K206,-2)),""),"")</f>
        <v/>
      </c>
      <c r="P206" s="23" t="s">
        <v>25</v>
      </c>
      <c r="Q206" s="23" t="s">
        <v>24</v>
      </c>
      <c r="R206" s="23" t="s">
        <v>25</v>
      </c>
      <c r="S206" s="23" t="s">
        <v>24</v>
      </c>
      <c r="T206" s="23" t="s">
        <v>24</v>
      </c>
      <c r="U206" s="23" t="s">
        <v>24</v>
      </c>
      <c r="V206" s="23" t="s">
        <v>24</v>
      </c>
      <c r="W206" s="23" t="s">
        <v>25</v>
      </c>
      <c r="X206" s="23" t="s">
        <v>24</v>
      </c>
      <c r="Y206" s="23" t="s">
        <v>25</v>
      </c>
      <c r="Z206" s="23" t="s">
        <v>25</v>
      </c>
      <c r="AA206" s="23" t="s">
        <v>25</v>
      </c>
      <c r="AB206" s="23" t="s">
        <v>25</v>
      </c>
      <c r="AC206" s="23" t="s">
        <v>24</v>
      </c>
      <c r="AD206" s="23" t="s">
        <v>25</v>
      </c>
      <c r="AE206" s="23" t="s">
        <v>25</v>
      </c>
      <c r="AF206" s="23" t="s">
        <v>25</v>
      </c>
      <c r="AG206" s="23" t="s">
        <v>25</v>
      </c>
      <c r="AH206" s="23" t="s">
        <v>25</v>
      </c>
      <c r="AI206" s="23" t="s">
        <v>25</v>
      </c>
      <c r="AJ206" s="23" t="s">
        <v>25</v>
      </c>
      <c r="AK206" s="23" t="s">
        <v>25</v>
      </c>
      <c r="AL206" s="23" t="s">
        <v>25</v>
      </c>
      <c r="AM206" s="23" t="s">
        <v>25</v>
      </c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  <c r="BD206" s="23"/>
      <c r="BE206" s="23"/>
      <c r="BF206" s="23"/>
      <c r="BG206" s="23"/>
      <c r="BH206" s="23"/>
      <c r="BI206" s="23"/>
      <c r="BJ206" s="23"/>
      <c r="BK206" s="23"/>
      <c r="BL206" s="23"/>
      <c r="BM206" s="23"/>
      <c r="BN206" s="23"/>
      <c r="BO206" s="23"/>
      <c r="BP206" s="23"/>
      <c r="BQ206" s="23"/>
      <c r="BR206" s="23"/>
      <c r="BS206" s="23"/>
      <c r="BT206" s="23"/>
      <c r="BU206" s="23"/>
      <c r="BV206" s="23"/>
      <c r="BW206" s="23"/>
    </row>
    <row r="207" spans="1:75" ht="14.25" customHeight="1" thickBot="1" x14ac:dyDescent="0.2">
      <c r="A207" s="74"/>
      <c r="B207" s="119"/>
      <c r="C207" s="109"/>
      <c r="D207" s="111"/>
      <c r="E207" s="96"/>
      <c r="F207" s="94"/>
      <c r="G207" s="113"/>
      <c r="H207" s="115"/>
      <c r="I207" s="99"/>
      <c r="J207" s="98"/>
      <c r="K207" s="100"/>
      <c r="L207" s="102"/>
      <c r="M207" s="104"/>
      <c r="N207" s="105"/>
      <c r="O207" s="107"/>
      <c r="P207" s="72">
        <v>45477</v>
      </c>
      <c r="Q207" s="72">
        <v>45484</v>
      </c>
      <c r="R207" s="72">
        <v>45498</v>
      </c>
      <c r="S207" s="72">
        <v>45510</v>
      </c>
      <c r="T207" s="72">
        <v>45520</v>
      </c>
      <c r="U207" s="72">
        <v>45532</v>
      </c>
      <c r="V207" s="72">
        <v>45540</v>
      </c>
      <c r="W207" s="72">
        <v>45559</v>
      </c>
      <c r="X207" s="72">
        <v>45583</v>
      </c>
      <c r="Y207" s="72">
        <v>45587</v>
      </c>
      <c r="Z207" s="72">
        <v>45602</v>
      </c>
      <c r="AA207" s="72">
        <v>45632</v>
      </c>
      <c r="AB207" s="72">
        <v>45635</v>
      </c>
      <c r="AC207" s="72">
        <v>45653</v>
      </c>
      <c r="AD207" s="72">
        <v>45672</v>
      </c>
      <c r="AE207" s="72">
        <v>45701</v>
      </c>
      <c r="AF207" s="72">
        <v>45713</v>
      </c>
      <c r="AG207" s="72">
        <v>45729</v>
      </c>
      <c r="AH207" s="72">
        <v>45740</v>
      </c>
      <c r="AI207" s="72">
        <v>45751</v>
      </c>
      <c r="AJ207" s="72">
        <v>45758</v>
      </c>
      <c r="AK207" s="72">
        <v>45765</v>
      </c>
      <c r="AL207" s="72">
        <v>45806</v>
      </c>
      <c r="AM207" s="72">
        <v>45827</v>
      </c>
      <c r="AN207" s="72"/>
      <c r="AO207" s="72"/>
      <c r="AP207" s="72"/>
      <c r="AQ207" s="72"/>
      <c r="AR207" s="72"/>
      <c r="AS207" s="72"/>
      <c r="AT207" s="72"/>
      <c r="AU207" s="72"/>
      <c r="AV207" s="72"/>
      <c r="AW207" s="72"/>
      <c r="AX207" s="72"/>
      <c r="AY207" s="72"/>
      <c r="AZ207" s="72"/>
      <c r="BA207" s="72"/>
      <c r="BB207" s="72"/>
      <c r="BC207" s="72"/>
      <c r="BD207" s="72"/>
      <c r="BE207" s="72"/>
      <c r="BF207" s="72"/>
      <c r="BG207" s="72"/>
      <c r="BH207" s="72"/>
      <c r="BI207" s="72"/>
      <c r="BJ207" s="72"/>
      <c r="BK207" s="72"/>
      <c r="BL207" s="72"/>
      <c r="BM207" s="72"/>
      <c r="BN207" s="72"/>
      <c r="BO207" s="72"/>
      <c r="BP207" s="72"/>
      <c r="BQ207" s="72"/>
      <c r="BR207" s="72"/>
      <c r="BS207" s="72"/>
      <c r="BT207" s="72"/>
      <c r="BU207" s="72"/>
      <c r="BV207" s="72"/>
      <c r="BW207" s="72"/>
    </row>
    <row r="208" spans="1:75" ht="14.25" customHeight="1" x14ac:dyDescent="0.15">
      <c r="A208" s="74" t="s">
        <v>387</v>
      </c>
      <c r="B208" s="108" t="s">
        <v>278</v>
      </c>
      <c r="C208" s="108">
        <v>44046</v>
      </c>
      <c r="D208" s="110">
        <v>45872</v>
      </c>
      <c r="E208" s="95">
        <f ca="1">IF(DATEDIF(C208,M$2,"m")&lt;1,"",IF(C208=0,"",IF(EDATE(C208,12)&lt;IF($D208&gt;0,$D208-1,M$2),EDATE(C208,DATEDIF(C208,IF($D208&gt;0,$D208-1,M$2+1),"y")*12),EDATE(C208,DATEDIF(C208,IF($D208&gt;0,$D208-1,M$2+1),"m")))))</f>
        <v>45507</v>
      </c>
      <c r="F208" s="93">
        <f ca="1">IF(E208="",0,IF(EDATE(C208,12)&lt;=E208,15+IF((YEAR(E208)-YEAR($C208))&gt;20,10,INT((YEAR(E208)-YEAR($C208)-1)/2)),0))</f>
        <v>16</v>
      </c>
      <c r="G208" s="112">
        <f ca="1">IF(E208="",0,IF(E208&gt;=EDATE(C208,12),IF(E208&lt;EDATE(C208,24),IF(C208&lt;SET!$J$20,0,MIN(DATEDIF(C208,E208,"m"),11)),0),IF(D208&gt;C208,IF(E208&lt;=EDATE(C208,12),MIN(DATEDIF(C208,D208+1,"m"),11),0),MIN(DATEDIF(C208,E208,"m"),11))))</f>
        <v>0</v>
      </c>
      <c r="H208" s="114">
        <v>2</v>
      </c>
      <c r="I208" s="99">
        <f>COUNTIF(P208:BW208,SET!$C$15)*SET!$C$16+COUNTIF(P208:BW208,SET!$D$15)*SET!$D$16+COUNTIF(P208:BW208,SET!E$15)*SET!$E$16+COUNTIF(P208:BW208,SET!$F$15)*SET!$F$16+COUNTIF(P208:BW208,SET!$G$15)*SET!$G$16+COUNTIF(P208:BW208,SET!$H$15)*SET!$H$16+COUNTIF(P208:BW208,SET!$I$15)*SET!$I$16+COUNTIF(P208:BW208,)*SET!$K$16+COUNTIF(P208:BW208,SET!$M$15)*SET!$M$16</f>
        <v>17</v>
      </c>
      <c r="J208" s="97">
        <f ca="1">F208+G208+H208-I208</f>
        <v>1</v>
      </c>
      <c r="K208" s="100">
        <f t="shared" ref="K208" ca="1" si="1">IF(E208="","",IF(AND(D208&gt;C208,EDATE(IF(EDATE(C208,12)&lt;D208,C208,E208),12)&gt;D208),"퇴직정산",IF((E208-C208)&gt;=365,EDATE(E208,12),EDATE(C208,24))))</f>
        <v>45872</v>
      </c>
      <c r="L208" s="101">
        <f ca="1">IF(K208="퇴직정산",J208,IF((M$2-C208)&lt;365,"미확정",IF(M208="유예","유예",J208-M208)))</f>
        <v>1</v>
      </c>
      <c r="M208" s="103">
        <f ca="1">IF(C208=0,0,IF(K208="퇴직정산",0,IF(J208&lt;=0,0,IF(EDATE(C208,3)&gt;M$2,"유예",IF(SET!$J$3="없음",0,IF(SET!$J$3="전부",IF(E208&gt;=DATE(YEAR(SET!$I$11),MONTH(SET!$J$11),DAY(SET!$L$11)),MAX(0,F208-IF(I208&lt;(G208+H208),0,(I208-(G208+H208)))),0),IF(E208&gt;=DATE(YEAR(SET!$I$11),MONTH(SET!$J$11),DAY(SET!$L$11)),MAX(0,MIN(F208,SET!$L$3)-IF(I208&lt;(G208+H208),0,(I208-(G208+H208)))),0)))))))</f>
        <v>0</v>
      </c>
      <c r="N208" s="105" t="str">
        <f>IF(D208=0,IF(M208&gt;0,IF((E208-C208)&gt;=365,EDATE(E208,6),EDATE(K208,-6)),""),"")</f>
        <v/>
      </c>
      <c r="O208" s="106" t="str">
        <f>IF(D208=0,IF(M208&gt;0,IF((E208-C208)&gt;=365,EDATE(E208,10),EDATE(K208,-2)),""),"")</f>
        <v/>
      </c>
      <c r="P208" s="23" t="s">
        <v>24</v>
      </c>
      <c r="Q208" s="23" t="s">
        <v>24</v>
      </c>
      <c r="R208" s="23" t="s">
        <v>24</v>
      </c>
      <c r="S208" s="23" t="s">
        <v>24</v>
      </c>
      <c r="T208" s="23" t="s">
        <v>24</v>
      </c>
      <c r="U208" s="23" t="s">
        <v>24</v>
      </c>
      <c r="V208" s="23" t="s">
        <v>24</v>
      </c>
      <c r="W208" s="23" t="s">
        <v>24</v>
      </c>
      <c r="X208" s="23" t="s">
        <v>24</v>
      </c>
      <c r="Y208" s="23" t="s">
        <v>24</v>
      </c>
      <c r="Z208" s="23" t="s">
        <v>24</v>
      </c>
      <c r="AA208" s="23" t="s">
        <v>24</v>
      </c>
      <c r="AB208" s="23" t="s">
        <v>24</v>
      </c>
      <c r="AC208" s="23" t="s">
        <v>24</v>
      </c>
      <c r="AD208" s="23" t="s">
        <v>24</v>
      </c>
      <c r="AE208" s="23" t="s">
        <v>24</v>
      </c>
      <c r="AF208" s="23" t="s">
        <v>24</v>
      </c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3"/>
      <c r="BK208" s="23"/>
      <c r="BL208" s="23"/>
      <c r="BM208" s="23"/>
      <c r="BN208" s="23"/>
      <c r="BO208" s="23"/>
      <c r="BP208" s="23"/>
      <c r="BQ208" s="23"/>
      <c r="BR208" s="23"/>
      <c r="BS208" s="23"/>
      <c r="BT208" s="23"/>
      <c r="BU208" s="23"/>
      <c r="BV208" s="23"/>
      <c r="BW208" s="23"/>
    </row>
    <row r="209" spans="1:75" ht="14.25" customHeight="1" thickBot="1" x14ac:dyDescent="0.2">
      <c r="A209" s="74"/>
      <c r="B209" s="109"/>
      <c r="C209" s="109"/>
      <c r="D209" s="111"/>
      <c r="E209" s="96"/>
      <c r="F209" s="94"/>
      <c r="G209" s="113"/>
      <c r="H209" s="115"/>
      <c r="I209" s="99"/>
      <c r="J209" s="98"/>
      <c r="K209" s="100"/>
      <c r="L209" s="102"/>
      <c r="M209" s="104"/>
      <c r="N209" s="105"/>
      <c r="O209" s="107"/>
      <c r="P209" s="72">
        <v>45476</v>
      </c>
      <c r="Q209" s="72">
        <v>45477</v>
      </c>
      <c r="R209" s="72">
        <v>45478</v>
      </c>
      <c r="S209" s="72">
        <v>45523</v>
      </c>
      <c r="T209" s="72">
        <v>45540</v>
      </c>
      <c r="U209" s="72">
        <v>45595</v>
      </c>
      <c r="V209" s="72">
        <v>45605</v>
      </c>
      <c r="W209" s="72">
        <v>45606</v>
      </c>
      <c r="X209" s="72">
        <v>45614</v>
      </c>
      <c r="Y209" s="72">
        <v>45615</v>
      </c>
      <c r="Z209" s="72">
        <v>45650</v>
      </c>
      <c r="AA209" s="72">
        <v>45651</v>
      </c>
      <c r="AB209" s="72">
        <v>45652</v>
      </c>
      <c r="AC209" s="72">
        <v>45713</v>
      </c>
      <c r="AD209" s="72">
        <v>45764</v>
      </c>
      <c r="AE209" s="72">
        <v>45765</v>
      </c>
      <c r="AF209" s="72">
        <v>45818</v>
      </c>
      <c r="AG209" s="72"/>
      <c r="AH209" s="72"/>
      <c r="AI209" s="72"/>
      <c r="AJ209" s="72"/>
      <c r="AK209" s="72"/>
      <c r="AL209" s="72"/>
      <c r="AM209" s="72"/>
      <c r="AN209" s="72"/>
      <c r="AO209" s="72"/>
      <c r="AP209" s="72"/>
      <c r="AQ209" s="72"/>
      <c r="AR209" s="72"/>
      <c r="AS209" s="72"/>
      <c r="AT209" s="72"/>
      <c r="AU209" s="72"/>
      <c r="AV209" s="72"/>
      <c r="AW209" s="72"/>
      <c r="AX209" s="72"/>
      <c r="AY209" s="72"/>
      <c r="AZ209" s="72"/>
      <c r="BA209" s="72"/>
      <c r="BB209" s="72"/>
      <c r="BC209" s="72"/>
      <c r="BD209" s="72"/>
      <c r="BE209" s="72"/>
      <c r="BF209" s="72"/>
      <c r="BG209" s="72"/>
      <c r="BH209" s="72"/>
      <c r="BI209" s="72"/>
      <c r="BJ209" s="72"/>
      <c r="BK209" s="72"/>
      <c r="BL209" s="72"/>
      <c r="BM209" s="72"/>
      <c r="BN209" s="72"/>
      <c r="BO209" s="72"/>
      <c r="BP209" s="72"/>
      <c r="BQ209" s="72"/>
      <c r="BR209" s="72"/>
      <c r="BS209" s="72"/>
      <c r="BT209" s="72"/>
      <c r="BU209" s="72"/>
      <c r="BV209" s="72"/>
      <c r="BW209" s="72"/>
    </row>
    <row r="210" spans="1:75" ht="14.25" customHeight="1" x14ac:dyDescent="0.15">
      <c r="A210" s="74" t="s">
        <v>392</v>
      </c>
      <c r="B210" s="108" t="s">
        <v>323</v>
      </c>
      <c r="C210" s="118">
        <v>44417</v>
      </c>
      <c r="D210" s="110">
        <v>45877</v>
      </c>
      <c r="E210" s="95">
        <f ca="1">IF(DATEDIF(C210,M$2,"m")&lt;1,"",IF(C210=0,"",IF(EDATE(C210,12)&lt;IF($D210&gt;0,$D210-1,M$2),EDATE(C210,DATEDIF(C210,IF($D210&gt;0,$D210-1,M$2+1),"y")*12),EDATE(C210,DATEDIF(C210,IF($D210&gt;0,$D210-1,M$2+1),"m")))))</f>
        <v>45513</v>
      </c>
      <c r="F210" s="93">
        <f ca="1">IF(E210="",0,IF(EDATE(C210,12)&lt;=E210,15+IF((YEAR(E210)-YEAR($C210))&gt;20,10,INT((YEAR(E210)-YEAR($C210)-1)/2)),0))</f>
        <v>16</v>
      </c>
      <c r="G210" s="112">
        <f ca="1">IF(E210="",0,IF(E210&gt;=EDATE(C210,12),IF(E210&lt;EDATE(C210,24),IF(C210&lt;SET!$J$20,0,MIN(DATEDIF(C210,E210,"m"),11)),0),IF(D210&gt;C210,IF(E210&lt;=EDATE(C210,12),MIN(DATEDIF(C210,D210+1,"m"),11),0),MIN(DATEDIF(C210,E210,"m"),11))))</f>
        <v>0</v>
      </c>
      <c r="H210" s="114">
        <v>13</v>
      </c>
      <c r="I210" s="99">
        <f>COUNTIF(P210:BW210,SET!$C$15)*SET!$C$16+COUNTIF(P210:BW210,SET!$D$15)*SET!$D$16+COUNTIF(P210:BW210,SET!E$15)*SET!$E$16+COUNTIF(P210:BW210,SET!$F$15)*SET!$F$16+COUNTIF(P210:BW210,SET!$G$15)*SET!$G$16+COUNTIF(P210:BW210,SET!$H$15)*SET!$H$16+COUNTIF(P210:BW210,SET!$I$15)*SET!$I$16+COUNTIF(P210:BW210,)*SET!$K$16+COUNTIF(P210:BW210,SET!$M$15)*SET!$M$16</f>
        <v>17</v>
      </c>
      <c r="J210" s="97">
        <f ca="1">F210+G210+H210-I210</f>
        <v>12</v>
      </c>
      <c r="K210" s="100">
        <f ca="1">IF(E210="","",IF(AND(D210&gt;C210,EDATE(IF(EDATE(C210,12)&lt;D210,C210,E210),12)&gt;D210),"퇴직정산",IF((E210-C210)&gt;=365,EDATE(E210,12),EDATE(C210,24))))</f>
        <v>45878</v>
      </c>
      <c r="L210" s="101">
        <f ca="1">IF(K210="퇴직정산",J210,IF((M$2-C210)&lt;365,"미확정",IF(M210="유예","유예",J210-M210)))</f>
        <v>9</v>
      </c>
      <c r="M210" s="103">
        <f ca="1">IF(C210=0,0,IF(K210="퇴직정산",0,IF(J210&lt;=0,0,IF(EDATE(C210,3)&gt;M$2,"유예",IF(SET!$J$3="없음",0,IF(SET!$J$3="전부",IF(E210&gt;=DATE(YEAR(SET!$I$11),MONTH(SET!$J$11),DAY(SET!$L$11)),MAX(0,F210-IF(I210&lt;(G210+H210),0,(I210-(G210+H210)))),0),IF(E210&gt;=DATE(YEAR(SET!$I$11),MONTH(SET!$J$11),DAY(SET!$L$11)),MAX(0,MIN(F210,SET!$L$3)-IF(I210&lt;(G210+H210),0,(I210-(G210+H210)))),0)))))))</f>
        <v>3</v>
      </c>
      <c r="N210" s="105" t="str">
        <f>IF(D210=0,IF(M210&gt;0,IF((E210-C210)&gt;=365,EDATE(E210,6),EDATE(K210,-6)),""),"")</f>
        <v/>
      </c>
      <c r="O210" s="106" t="str">
        <f>IF(D210=0,IF(M210&gt;0,IF((E210-C210)&gt;=365,EDATE(E210,10),EDATE(K210,-2)),""),"")</f>
        <v/>
      </c>
      <c r="P210" s="23" t="s">
        <v>24</v>
      </c>
      <c r="Q210" s="23" t="s">
        <v>24</v>
      </c>
      <c r="R210" s="23" t="s">
        <v>24</v>
      </c>
      <c r="S210" s="23" t="s">
        <v>24</v>
      </c>
      <c r="T210" s="23" t="s">
        <v>24</v>
      </c>
      <c r="U210" s="23" t="s">
        <v>24</v>
      </c>
      <c r="V210" s="23" t="s">
        <v>24</v>
      </c>
      <c r="W210" s="23" t="s">
        <v>24</v>
      </c>
      <c r="X210" s="23" t="s">
        <v>24</v>
      </c>
      <c r="Y210" s="23" t="s">
        <v>24</v>
      </c>
      <c r="Z210" s="23" t="s">
        <v>24</v>
      </c>
      <c r="AA210" s="23" t="s">
        <v>24</v>
      </c>
      <c r="AB210" s="23" t="s">
        <v>24</v>
      </c>
      <c r="AC210" s="23" t="s">
        <v>24</v>
      </c>
      <c r="AD210" s="23" t="s">
        <v>24</v>
      </c>
      <c r="AE210" s="23" t="s">
        <v>24</v>
      </c>
      <c r="AF210" s="23" t="s">
        <v>24</v>
      </c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  <c r="BD210" s="23"/>
      <c r="BE210" s="23"/>
      <c r="BF210" s="23"/>
      <c r="BG210" s="23"/>
      <c r="BH210" s="23"/>
      <c r="BI210" s="23"/>
      <c r="BJ210" s="23"/>
      <c r="BK210" s="23"/>
      <c r="BL210" s="23"/>
      <c r="BM210" s="23"/>
      <c r="BN210" s="23"/>
      <c r="BO210" s="23"/>
      <c r="BP210" s="23"/>
      <c r="BQ210" s="23"/>
      <c r="BR210" s="23"/>
      <c r="BS210" s="23"/>
      <c r="BT210" s="23"/>
      <c r="BU210" s="23"/>
      <c r="BV210" s="23"/>
      <c r="BW210" s="23"/>
    </row>
    <row r="211" spans="1:75" ht="14.25" customHeight="1" thickBot="1" x14ac:dyDescent="0.2">
      <c r="A211" s="74"/>
      <c r="B211" s="109"/>
      <c r="C211" s="119"/>
      <c r="D211" s="111"/>
      <c r="E211" s="96"/>
      <c r="F211" s="94"/>
      <c r="G211" s="113"/>
      <c r="H211" s="115"/>
      <c r="I211" s="99"/>
      <c r="J211" s="98"/>
      <c r="K211" s="100"/>
      <c r="L211" s="102"/>
      <c r="M211" s="104"/>
      <c r="N211" s="105"/>
      <c r="O211" s="107"/>
      <c r="P211" s="72">
        <v>45494</v>
      </c>
      <c r="Q211" s="72">
        <v>45495</v>
      </c>
      <c r="R211" s="72">
        <v>45505</v>
      </c>
      <c r="S211" s="72">
        <v>45506</v>
      </c>
      <c r="T211" s="72">
        <v>45600</v>
      </c>
      <c r="U211" s="72">
        <v>45601</v>
      </c>
      <c r="V211" s="72">
        <v>45613</v>
      </c>
      <c r="W211" s="72">
        <v>45614</v>
      </c>
      <c r="X211" s="72">
        <v>45633</v>
      </c>
      <c r="Y211" s="72">
        <v>45634</v>
      </c>
      <c r="Z211" s="72">
        <v>45712</v>
      </c>
      <c r="AA211" s="72">
        <v>45713</v>
      </c>
      <c r="AB211" s="72">
        <v>45714</v>
      </c>
      <c r="AC211" s="72">
        <v>45758</v>
      </c>
      <c r="AD211" s="72">
        <v>45759</v>
      </c>
      <c r="AE211" s="72">
        <v>45760</v>
      </c>
      <c r="AF211" s="72">
        <v>45761</v>
      </c>
      <c r="AG211" s="72"/>
      <c r="AH211" s="72"/>
      <c r="AI211" s="72"/>
      <c r="AJ211" s="72"/>
      <c r="AK211" s="72"/>
      <c r="AL211" s="72"/>
      <c r="AM211" s="72"/>
      <c r="AN211" s="72"/>
      <c r="AO211" s="72"/>
      <c r="AP211" s="72"/>
      <c r="AQ211" s="72"/>
      <c r="AR211" s="72"/>
      <c r="AS211" s="72"/>
      <c r="AT211" s="72"/>
      <c r="AU211" s="72"/>
      <c r="AV211" s="72"/>
      <c r="AW211" s="72"/>
      <c r="AX211" s="72"/>
      <c r="AY211" s="72"/>
      <c r="AZ211" s="72"/>
      <c r="BA211" s="72"/>
      <c r="BB211" s="72"/>
      <c r="BC211" s="72"/>
      <c r="BD211" s="72"/>
      <c r="BE211" s="72"/>
      <c r="BF211" s="72"/>
      <c r="BG211" s="72"/>
      <c r="BH211" s="72"/>
      <c r="BI211" s="72"/>
      <c r="BJ211" s="72"/>
      <c r="BK211" s="72"/>
      <c r="BL211" s="72"/>
      <c r="BM211" s="72"/>
      <c r="BN211" s="72"/>
      <c r="BO211" s="72"/>
      <c r="BP211" s="72"/>
      <c r="BQ211" s="72"/>
      <c r="BR211" s="72"/>
      <c r="BS211" s="72"/>
      <c r="BT211" s="72"/>
      <c r="BU211" s="72"/>
      <c r="BV211" s="72"/>
      <c r="BW211" s="72"/>
    </row>
    <row r="212" spans="1:75" ht="14.25" customHeight="1" x14ac:dyDescent="0.15">
      <c r="A212" s="74" t="s">
        <v>465</v>
      </c>
      <c r="B212" s="108" t="s">
        <v>289</v>
      </c>
      <c r="C212" s="108">
        <v>43689</v>
      </c>
      <c r="D212" s="110">
        <v>45881</v>
      </c>
      <c r="E212" s="95">
        <f ca="1">IF(DATEDIF(C212,M$2,"m")&lt;1,"",IF(C212=0,"",IF(EDATE(C212,12)&lt;IF($D212&gt;0,$D212-1,M$2),EDATE(C212,DATEDIF(C212,IF($D212&gt;0,$D212-1,M$2+1),"y")*12),EDATE(C212,DATEDIF(C212,IF($D212&gt;0,$D212-1,M$2+1),"m")))))</f>
        <v>45516</v>
      </c>
      <c r="F212" s="93">
        <f ca="1">IF(E212="",0,IF(EDATE(C212,12)&lt;=E212,15+IF((YEAR(E212)-YEAR($C212))&gt;20,10,INT((YEAR(E212)-YEAR($C212)-1)/2)),0))</f>
        <v>17</v>
      </c>
      <c r="G212" s="112">
        <f ca="1">IF(E212="",0,IF(E212&gt;=EDATE(C212,12),IF(E212&lt;EDATE(C212,24),IF(C212&lt;SET!$J$20,0,MIN(DATEDIF(C212,E212,"m"),11)),0),IF(D212&gt;C212,IF(E212&lt;=EDATE(C212,12),MIN(DATEDIF(C212,D212+1,"m"),11),0),MIN(DATEDIF(C212,E212,"m"),11))))</f>
        <v>0</v>
      </c>
      <c r="H212" s="114">
        <v>3.5</v>
      </c>
      <c r="I212" s="99">
        <f>COUNTIF(P212:BW212,SET!$C$15)*SET!$C$16+COUNTIF(P212:BW212,SET!$D$15)*SET!$D$16+COUNTIF(P212:BW212,SET!E$15)*SET!$E$16+COUNTIF(P212:BW212,SET!$F$15)*SET!$F$16+COUNTIF(P212:BW212,SET!$G$15)*SET!$G$16+COUNTIF(P212:BW212,SET!$H$15)*SET!$H$16+COUNTIF(P212:BW212,SET!$I$15)*SET!$I$16+COUNTIF(P212:BW212,)*SET!$K$16+COUNTIF(P212:BW212,SET!$M$15)*SET!$M$16</f>
        <v>20.5</v>
      </c>
      <c r="J212" s="97">
        <f ca="1">F212+G212+H212-I212</f>
        <v>0</v>
      </c>
      <c r="K212" s="100">
        <f ca="1">IF(E212="","",IF(AND(D212&gt;C212,EDATE(IF(EDATE(C212,12)&lt;D212,C212,E212),12)&gt;D212),"퇴직정산",IF((E212-C212)&gt;=365,EDATE(E212,12),EDATE(C212,24))))</f>
        <v>45881</v>
      </c>
      <c r="L212" s="101">
        <f ca="1">IF(K212="퇴직정산",J212,IF((M$2-C212)&lt;365,"미확정",IF(M212="유예","유예",J212-M212)))</f>
        <v>0</v>
      </c>
      <c r="M212" s="103">
        <f ca="1">IF(C212=0,0,IF(K212="퇴직정산",0,IF(J212&lt;=0,0,IF(EDATE(C212,3)&gt;M$2,"유예",IF(SET!$J$3="없음",0,IF(SET!$J$3="전부",IF(E212&gt;=DATE(YEAR(SET!$I$11),MONTH(SET!$J$11),DAY(SET!$L$11)),MAX(0,F212-IF(I212&lt;(G212+H212),0,(I212-(G212+H212)))),0),IF(E212&gt;=DATE(YEAR(SET!$I$11),MONTH(SET!$J$11),DAY(SET!$L$11)),MAX(0,MIN(F212,SET!$L$3)-IF(I212&lt;(G212+H212),0,(I212-(G212+H212)))),0)))))))</f>
        <v>0</v>
      </c>
      <c r="N212" s="105" t="str">
        <f>IF(D212=0,IF(M212&gt;0,IF((E212-C212)&gt;=365,EDATE(E212,6),EDATE(K212,-6)),""),"")</f>
        <v/>
      </c>
      <c r="O212" s="106" t="str">
        <f>IF(D212=0,IF(M212&gt;0,IF((E212-C212)&gt;=365,EDATE(E212,10),EDATE(K212,-2)),""),"")</f>
        <v/>
      </c>
      <c r="P212" s="23" t="s">
        <v>24</v>
      </c>
      <c r="Q212" s="23" t="s">
        <v>24</v>
      </c>
      <c r="R212" s="23" t="s">
        <v>24</v>
      </c>
      <c r="S212" s="23" t="s">
        <v>24</v>
      </c>
      <c r="T212" s="23" t="s">
        <v>25</v>
      </c>
      <c r="U212" s="23" t="s">
        <v>24</v>
      </c>
      <c r="V212" s="23" t="s">
        <v>24</v>
      </c>
      <c r="W212" s="23" t="s">
        <v>24</v>
      </c>
      <c r="X212" s="23" t="s">
        <v>25</v>
      </c>
      <c r="Y212" s="23" t="s">
        <v>25</v>
      </c>
      <c r="Z212" s="23" t="s">
        <v>24</v>
      </c>
      <c r="AA212" s="23" t="s">
        <v>24</v>
      </c>
      <c r="AB212" s="23" t="s">
        <v>24</v>
      </c>
      <c r="AC212" s="23" t="s">
        <v>24</v>
      </c>
      <c r="AD212" s="23" t="s">
        <v>25</v>
      </c>
      <c r="AE212" s="23" t="s">
        <v>24</v>
      </c>
      <c r="AF212" s="23" t="s">
        <v>24</v>
      </c>
      <c r="AG212" s="23" t="s">
        <v>24</v>
      </c>
      <c r="AH212" s="23" t="s">
        <v>24</v>
      </c>
      <c r="AI212" s="23" t="s">
        <v>25</v>
      </c>
      <c r="AJ212" s="23" t="s">
        <v>25</v>
      </c>
      <c r="AK212" s="23" t="s">
        <v>24</v>
      </c>
      <c r="AL212" s="23" t="s">
        <v>25</v>
      </c>
      <c r="AM212" s="23" t="s">
        <v>24</v>
      </c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  <c r="BD212" s="23"/>
      <c r="BE212" s="23"/>
      <c r="BF212" s="23"/>
      <c r="BG212" s="23"/>
      <c r="BH212" s="23"/>
      <c r="BI212" s="23"/>
      <c r="BJ212" s="23"/>
      <c r="BK212" s="23"/>
      <c r="BL212" s="23"/>
      <c r="BM212" s="23"/>
      <c r="BN212" s="23"/>
      <c r="BO212" s="23"/>
      <c r="BP212" s="23"/>
      <c r="BQ212" s="23"/>
      <c r="BR212" s="23"/>
      <c r="BS212" s="23"/>
      <c r="BT212" s="23"/>
      <c r="BU212" s="23"/>
      <c r="BV212" s="23"/>
      <c r="BW212" s="23"/>
    </row>
    <row r="213" spans="1:75" ht="14.25" customHeight="1" thickBot="1" x14ac:dyDescent="0.2">
      <c r="A213" s="74"/>
      <c r="B213" s="109"/>
      <c r="C213" s="109"/>
      <c r="D213" s="111"/>
      <c r="E213" s="96"/>
      <c r="F213" s="94"/>
      <c r="G213" s="113"/>
      <c r="H213" s="115"/>
      <c r="I213" s="99"/>
      <c r="J213" s="98"/>
      <c r="K213" s="100"/>
      <c r="L213" s="102"/>
      <c r="M213" s="104"/>
      <c r="N213" s="105"/>
      <c r="O213" s="107"/>
      <c r="P213" s="72">
        <v>45478</v>
      </c>
      <c r="Q213" s="72">
        <v>45490</v>
      </c>
      <c r="R213" s="72">
        <v>45502</v>
      </c>
      <c r="S213" s="72">
        <v>45503</v>
      </c>
      <c r="T213" s="72">
        <v>45520</v>
      </c>
      <c r="U213" s="72">
        <v>45523</v>
      </c>
      <c r="V213" s="72">
        <v>45544</v>
      </c>
      <c r="W213" s="72">
        <v>45567</v>
      </c>
      <c r="X213" s="72">
        <v>45588</v>
      </c>
      <c r="Y213" s="72">
        <v>45614</v>
      </c>
      <c r="Z213" s="72">
        <v>45624</v>
      </c>
      <c r="AA213" s="72">
        <v>45637</v>
      </c>
      <c r="AB213" s="72">
        <v>45638</v>
      </c>
      <c r="AC213" s="72">
        <v>45639</v>
      </c>
      <c r="AD213" s="72">
        <v>45652</v>
      </c>
      <c r="AE213" s="72">
        <v>45694</v>
      </c>
      <c r="AF213" s="72">
        <v>45706</v>
      </c>
      <c r="AG213" s="72">
        <v>45736</v>
      </c>
      <c r="AH213" s="72">
        <v>45740</v>
      </c>
      <c r="AI213" s="72">
        <v>45764</v>
      </c>
      <c r="AJ213" s="72">
        <v>45805</v>
      </c>
      <c r="AK213" s="72">
        <v>45818</v>
      </c>
      <c r="AL213" s="72">
        <v>45845</v>
      </c>
      <c r="AM213" s="72">
        <v>45861</v>
      </c>
      <c r="AN213" s="72"/>
      <c r="AO213" s="72"/>
      <c r="AP213" s="72"/>
      <c r="AQ213" s="72"/>
      <c r="AR213" s="72"/>
      <c r="AS213" s="72"/>
      <c r="AT213" s="72"/>
      <c r="AU213" s="72"/>
      <c r="AV213" s="72"/>
      <c r="AW213" s="72"/>
      <c r="AX213" s="72"/>
      <c r="AY213" s="72"/>
      <c r="AZ213" s="72"/>
      <c r="BA213" s="72"/>
      <c r="BB213" s="72"/>
      <c r="BC213" s="72"/>
      <c r="BD213" s="72"/>
      <c r="BE213" s="72"/>
      <c r="BF213" s="72"/>
      <c r="BG213" s="72"/>
      <c r="BH213" s="72"/>
      <c r="BI213" s="72"/>
      <c r="BJ213" s="72"/>
      <c r="BK213" s="72"/>
      <c r="BL213" s="72"/>
      <c r="BM213" s="72"/>
      <c r="BN213" s="72"/>
      <c r="BO213" s="72"/>
      <c r="BP213" s="72"/>
      <c r="BQ213" s="72"/>
      <c r="BR213" s="72"/>
      <c r="BS213" s="72"/>
      <c r="BT213" s="72"/>
      <c r="BU213" s="72"/>
      <c r="BV213" s="72"/>
      <c r="BW213" s="72"/>
    </row>
    <row r="214" spans="1:75" ht="14.25" customHeight="1" x14ac:dyDescent="0.15">
      <c r="A214" s="74" t="s">
        <v>466</v>
      </c>
      <c r="B214" s="118" t="s">
        <v>274</v>
      </c>
      <c r="C214" s="118">
        <v>43325</v>
      </c>
      <c r="D214" s="120">
        <v>45882</v>
      </c>
      <c r="E214" s="95">
        <f ca="1">IF(DATEDIF(C214,M$2,"m")&lt;1,"",IF(C214=0,"",IF(EDATE(C214,12)&lt;IF($D214&gt;0,$D214-1,M$2),EDATE(C214,DATEDIF(C214,IF($D214&gt;0,$D214-1,M$2+1),"y")*12),EDATE(C214,DATEDIF(C214,IF($D214&gt;0,$D214-1,M$2+1),"m")))))</f>
        <v>45517</v>
      </c>
      <c r="F214" s="93">
        <f ca="1">IF(E214="",0,IF(EDATE(C214,12)&lt;=E214,15+IF((YEAR(E214)-YEAR($C214))&gt;20,10,INT((YEAR(E214)-YEAR($C214)-1)/2)),0))</f>
        <v>17</v>
      </c>
      <c r="G214" s="112">
        <f ca="1">IF(E214="",0,IF(E214&gt;=EDATE(C214,12),IF(E214&lt;EDATE(C214,24),IF(C214&lt;SET!$J$20,0,MIN(DATEDIF(C214,E214,"m"),11)),0),IF(D214&gt;C214,IF(E214&lt;=EDATE(C214,12),MIN(DATEDIF(C214,D214+1,"m"),11),0),MIN(DATEDIF(C214,E214,"m"),11))))</f>
        <v>0</v>
      </c>
      <c r="H214" s="114">
        <v>4</v>
      </c>
      <c r="I214" s="99">
        <f>COUNTIF(P214:BW214,SET!$C$15)*SET!$C$16+COUNTIF(P214:BW214,SET!$D$15)*SET!$D$16+COUNTIF(P214:BW214,SET!E$15)*SET!$E$16+COUNTIF(P214:BW214,SET!$F$15)*SET!$F$16+COUNTIF(P214:BW214,SET!$G$15)*SET!$G$16+COUNTIF(P214:BW214,SET!$H$15)*SET!$H$16+COUNTIF(P214:BW214,SET!$I$15)*SET!$I$16+COUNTIF(P214:BW214,)*SET!$K$16+COUNTIF(P214:BW214,SET!$M$15)*SET!$M$16</f>
        <v>18</v>
      </c>
      <c r="J214" s="97">
        <f ca="1">F214+G214+H214-I214</f>
        <v>3</v>
      </c>
      <c r="K214" s="116">
        <f ca="1">IF(E214="","",IF(AND(D214&gt;C214,EDATE(IF(EDATE(C214,12)&lt;D214,C214,E214),12)&gt;D214),"퇴직정산",IF((E214-C214)&gt;=365,EDATE(E214,12),EDATE(C214,24))))</f>
        <v>45882</v>
      </c>
      <c r="L214" s="101">
        <f ca="1">IF(K214="퇴직정산",J214,IF((M$2-C214)&lt;365,"미확정",IF(M214="유예","유예",J214-M214)))</f>
        <v>3</v>
      </c>
      <c r="M214" s="103">
        <f ca="1">IF(C214=0,0,IF(K214="퇴직정산",0,IF(J214&lt;=0,0,IF(EDATE(C214,3)&gt;M$2,"유예",IF(SET!$J$3="없음",0,IF(SET!$J$3="전부",IF(E214&gt;=DATE(YEAR(SET!$I$11),MONTH(SET!$J$11),DAY(SET!$L$11)),MAX(0,F214-IF(I214&lt;(G214+H214),0,(I214-(G214+H214)))),0),IF(E214&gt;=DATE(YEAR(SET!$I$11),MONTH(SET!$J$11),DAY(SET!$L$11)),MAX(0,MIN(F214,SET!$L$3)-IF(I214&lt;(G214+H214),0,(I214-(G214+H214)))),0)))))))</f>
        <v>0</v>
      </c>
      <c r="N214" s="105" t="str">
        <f>IF(D214=0,IF(M214&gt;0,IF((E214-C214)&gt;=365,EDATE(E214,6),EDATE(K214,-6)),""),"")</f>
        <v/>
      </c>
      <c r="O214" s="106" t="str">
        <f>IF(D214=0,IF(M214&gt;0,IF((E214-C214)&gt;=365,EDATE(E214,10),EDATE(K214,-2)),""),"")</f>
        <v/>
      </c>
      <c r="P214" s="23" t="s">
        <v>24</v>
      </c>
      <c r="Q214" s="23" t="s">
        <v>24</v>
      </c>
      <c r="R214" s="23" t="s">
        <v>25</v>
      </c>
      <c r="S214" s="23" t="s">
        <v>24</v>
      </c>
      <c r="T214" s="23" t="s">
        <v>25</v>
      </c>
      <c r="U214" s="23" t="s">
        <v>24</v>
      </c>
      <c r="V214" s="23" t="s">
        <v>25</v>
      </c>
      <c r="W214" s="23" t="s">
        <v>24</v>
      </c>
      <c r="X214" s="23" t="s">
        <v>25</v>
      </c>
      <c r="Y214" s="23" t="s">
        <v>24</v>
      </c>
      <c r="Z214" s="23" t="s">
        <v>24</v>
      </c>
      <c r="AA214" s="23" t="s">
        <v>24</v>
      </c>
      <c r="AB214" s="23" t="s">
        <v>24</v>
      </c>
      <c r="AC214" s="23" t="s">
        <v>25</v>
      </c>
      <c r="AD214" s="23" t="s">
        <v>24</v>
      </c>
      <c r="AE214" s="23" t="s">
        <v>25</v>
      </c>
      <c r="AF214" s="23" t="s">
        <v>24</v>
      </c>
      <c r="AG214" s="23" t="s">
        <v>24</v>
      </c>
      <c r="AH214" s="23" t="s">
        <v>24</v>
      </c>
      <c r="AI214" s="23" t="s">
        <v>25</v>
      </c>
      <c r="AJ214" s="23" t="s">
        <v>25</v>
      </c>
      <c r="AK214" s="23" t="s">
        <v>24</v>
      </c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/>
      <c r="BP214" s="23"/>
      <c r="BQ214" s="23"/>
      <c r="BR214" s="23"/>
      <c r="BS214" s="23"/>
      <c r="BT214" s="23"/>
      <c r="BU214" s="23"/>
      <c r="BV214" s="23"/>
      <c r="BW214" s="23"/>
    </row>
    <row r="215" spans="1:75" ht="14.25" customHeight="1" thickBot="1" x14ac:dyDescent="0.2">
      <c r="A215" s="74"/>
      <c r="B215" s="119"/>
      <c r="C215" s="119"/>
      <c r="D215" s="121"/>
      <c r="E215" s="96"/>
      <c r="F215" s="94"/>
      <c r="G215" s="113"/>
      <c r="H215" s="115"/>
      <c r="I215" s="99"/>
      <c r="J215" s="98"/>
      <c r="K215" s="117"/>
      <c r="L215" s="102"/>
      <c r="M215" s="104"/>
      <c r="N215" s="105"/>
      <c r="O215" s="107"/>
      <c r="P215" s="72">
        <v>45476</v>
      </c>
      <c r="Q215" s="72">
        <v>45499</v>
      </c>
      <c r="R215" s="72">
        <v>45502</v>
      </c>
      <c r="S215" s="72">
        <v>45503</v>
      </c>
      <c r="T215" s="72">
        <v>45512</v>
      </c>
      <c r="U215" s="72">
        <v>45531</v>
      </c>
      <c r="V215" s="72">
        <v>45589</v>
      </c>
      <c r="W215" s="72">
        <v>45600</v>
      </c>
      <c r="X215" s="72">
        <v>45616</v>
      </c>
      <c r="Y215" s="72">
        <v>45638</v>
      </c>
      <c r="Z215" s="72">
        <v>45695</v>
      </c>
      <c r="AA215" s="72">
        <v>45715</v>
      </c>
      <c r="AB215" s="72">
        <v>45723</v>
      </c>
      <c r="AC215" s="72">
        <v>45750</v>
      </c>
      <c r="AD215" s="72">
        <v>45751</v>
      </c>
      <c r="AE215" s="72">
        <v>45761</v>
      </c>
      <c r="AF215" s="72">
        <v>45769</v>
      </c>
      <c r="AG215" s="72">
        <v>45813</v>
      </c>
      <c r="AH215" s="72">
        <v>45835</v>
      </c>
      <c r="AI215" s="72">
        <v>45839</v>
      </c>
      <c r="AJ215" s="72">
        <v>45848</v>
      </c>
      <c r="AK215" s="72">
        <v>45859</v>
      </c>
      <c r="AL215" s="72"/>
      <c r="AM215" s="72"/>
      <c r="AN215" s="72"/>
      <c r="AO215" s="72"/>
      <c r="AP215" s="72"/>
      <c r="AQ215" s="72"/>
      <c r="AR215" s="72"/>
      <c r="AS215" s="72"/>
      <c r="AT215" s="72"/>
      <c r="AU215" s="72"/>
      <c r="AV215" s="72"/>
      <c r="AW215" s="72"/>
      <c r="AX215" s="72"/>
      <c r="AY215" s="72"/>
      <c r="AZ215" s="72"/>
      <c r="BA215" s="72"/>
      <c r="BB215" s="72"/>
      <c r="BC215" s="72"/>
      <c r="BD215" s="72"/>
      <c r="BE215" s="72"/>
      <c r="BF215" s="72"/>
      <c r="BG215" s="72"/>
      <c r="BH215" s="72"/>
      <c r="BI215" s="72"/>
      <c r="BJ215" s="72"/>
      <c r="BK215" s="72"/>
      <c r="BL215" s="72"/>
      <c r="BM215" s="72"/>
      <c r="BN215" s="72"/>
      <c r="BO215" s="72"/>
      <c r="BP215" s="72"/>
      <c r="BQ215" s="72"/>
      <c r="BR215" s="72"/>
      <c r="BS215" s="72"/>
      <c r="BT215" s="72"/>
      <c r="BU215" s="72"/>
      <c r="BV215" s="72"/>
      <c r="BW215" s="72"/>
    </row>
    <row r="216" spans="1:75" ht="14.25" customHeight="1" x14ac:dyDescent="0.15">
      <c r="A216" s="74" t="s">
        <v>466</v>
      </c>
      <c r="B216" s="118" t="s">
        <v>277</v>
      </c>
      <c r="C216" s="118">
        <v>43691</v>
      </c>
      <c r="D216" s="120">
        <v>45883</v>
      </c>
      <c r="E216" s="95">
        <f ca="1">IF(DATEDIF(C216,M$2,"m")&lt;1,"",IF(C216=0,"",IF(EDATE(C216,12)&lt;IF($D216&gt;0,$D216-1,M$2),EDATE(C216,DATEDIF(C216,IF($D216&gt;0,$D216-1,M$2+1),"y")*12),EDATE(C216,DATEDIF(C216,IF($D216&gt;0,$D216-1,M$2+1),"m")))))</f>
        <v>45518</v>
      </c>
      <c r="F216" s="93">
        <f ca="1">IF(E216="",0,IF(EDATE(C216,12)&lt;=E216,15+IF((YEAR(E216)-YEAR($C216))&gt;20,10,INT((YEAR(E216)-YEAR($C216)-1)/2)),0))</f>
        <v>17</v>
      </c>
      <c r="G216" s="112">
        <f ca="1">IF(E216="",0,IF(E216&gt;=EDATE(C216,12),IF(E216&lt;EDATE(C216,24),IF(C216&lt;SET!$J$20,0,MIN(DATEDIF(C216,E216,"m"),11)),0),IF(D216&gt;C216,IF(E216&lt;=EDATE(C216,12),MIN(DATEDIF(C216,D216+1,"m"),11),0),MIN(DATEDIF(C216,E216,"m"),11))))</f>
        <v>0</v>
      </c>
      <c r="H216" s="114">
        <v>4</v>
      </c>
      <c r="I216" s="99">
        <f>COUNTIF(P216:BW216,SET!$C$15)*SET!$C$16+COUNTIF(P216:BW216,SET!$D$15)*SET!$D$16+COUNTIF(P216:BW216,SET!E$15)*SET!$E$16+COUNTIF(P216:BW216,SET!$F$15)*SET!$F$16+COUNTIF(P216:BW216,SET!$G$15)*SET!$G$16+COUNTIF(P216:BW216,SET!$H$15)*SET!$H$16+COUNTIF(P216:BW216,SET!$I$15)*SET!$I$16+COUNTIF(P216:BW216,)*SET!$K$16+COUNTIF(P216:BW216,SET!$M$15)*SET!$M$16</f>
        <v>18</v>
      </c>
      <c r="J216" s="97">
        <f ca="1">F216+G216+H216-I216</f>
        <v>3</v>
      </c>
      <c r="K216" s="116">
        <f ca="1">IF(E216="","",IF(AND(D216&gt;C216,EDATE(IF(EDATE(C216,12)&lt;D216,C216,E216),12)&gt;D216),"퇴직정산",IF((E216-C216)&gt;=365,EDATE(E216,12),EDATE(C216,24))))</f>
        <v>45883</v>
      </c>
      <c r="L216" s="101">
        <f ca="1">IF(K216="퇴직정산",J216,IF((M$2-C216)&lt;365,"미확정",IF(M216="유예","유예",J216-M216)))</f>
        <v>3</v>
      </c>
      <c r="M216" s="103">
        <f ca="1">IF(C216=0,0,IF(K216="퇴직정산",0,IF(J216&lt;=0,0,IF(EDATE(C216,3)&gt;M$2,"유예",IF(SET!$J$3="없음",0,IF(SET!$J$3="전부",IF(E216&gt;=DATE(YEAR(SET!$I$11),MONTH(SET!$J$11),DAY(SET!$L$11)),MAX(0,F216-IF(I216&lt;(G216+H216),0,(I216-(G216+H216)))),0),IF(E216&gt;=DATE(YEAR(SET!$I$11),MONTH(SET!$J$11),DAY(SET!$L$11)),MAX(0,MIN(F216,SET!$L$3)-IF(I216&lt;(G216+H216),0,(I216-(G216+H216)))),0)))))))</f>
        <v>0</v>
      </c>
      <c r="N216" s="105" t="str">
        <f>IF(D216=0,IF(M216&gt;0,IF((E216-C216)&gt;=365,EDATE(E216,6),EDATE(K216,-6)),""),"")</f>
        <v/>
      </c>
      <c r="O216" s="106" t="str">
        <f>IF(D216=0,IF(M216&gt;0,IF((E216-C216)&gt;=365,EDATE(E216,10),EDATE(K216,-2)),""),"")</f>
        <v/>
      </c>
      <c r="P216" s="23" t="s">
        <v>25</v>
      </c>
      <c r="Q216" s="23" t="s">
        <v>24</v>
      </c>
      <c r="R216" s="23" t="s">
        <v>24</v>
      </c>
      <c r="S216" s="23" t="s">
        <v>24</v>
      </c>
      <c r="T216" s="23" t="s">
        <v>25</v>
      </c>
      <c r="U216" s="23" t="s">
        <v>24</v>
      </c>
      <c r="V216" s="23" t="s">
        <v>25</v>
      </c>
      <c r="W216" s="23" t="s">
        <v>25</v>
      </c>
      <c r="X216" s="23" t="s">
        <v>24</v>
      </c>
      <c r="Y216" s="23" t="s">
        <v>24</v>
      </c>
      <c r="Z216" s="23" t="s">
        <v>25</v>
      </c>
      <c r="AA216" s="23" t="s">
        <v>24</v>
      </c>
      <c r="AB216" s="23" t="s">
        <v>24</v>
      </c>
      <c r="AC216" s="23" t="s">
        <v>24</v>
      </c>
      <c r="AD216" s="23" t="s">
        <v>25</v>
      </c>
      <c r="AE216" s="23" t="s">
        <v>24</v>
      </c>
      <c r="AF216" s="23" t="s">
        <v>24</v>
      </c>
      <c r="AG216" s="23" t="s">
        <v>24</v>
      </c>
      <c r="AH216" s="23" t="s">
        <v>25</v>
      </c>
      <c r="AI216" s="23" t="s">
        <v>51</v>
      </c>
      <c r="AJ216" s="23" t="s">
        <v>25</v>
      </c>
      <c r="AK216" s="23" t="s">
        <v>24</v>
      </c>
      <c r="AL216" s="23" t="s">
        <v>24</v>
      </c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  <c r="BD216" s="23"/>
      <c r="BE216" s="23"/>
      <c r="BF216" s="23"/>
      <c r="BG216" s="23"/>
      <c r="BH216" s="23"/>
      <c r="BI216" s="23"/>
      <c r="BJ216" s="23"/>
      <c r="BK216" s="23"/>
      <c r="BL216" s="23"/>
      <c r="BM216" s="23"/>
      <c r="BN216" s="23"/>
      <c r="BO216" s="23"/>
      <c r="BP216" s="23"/>
      <c r="BQ216" s="23"/>
      <c r="BR216" s="23"/>
      <c r="BS216" s="23"/>
      <c r="BT216" s="23"/>
      <c r="BU216" s="23"/>
      <c r="BV216" s="23"/>
      <c r="BW216" s="23"/>
    </row>
    <row r="217" spans="1:75" ht="14.25" customHeight="1" thickBot="1" x14ac:dyDescent="0.2">
      <c r="A217" s="74"/>
      <c r="B217" s="119"/>
      <c r="C217" s="119"/>
      <c r="D217" s="121"/>
      <c r="E217" s="96"/>
      <c r="F217" s="94"/>
      <c r="G217" s="113"/>
      <c r="H217" s="115"/>
      <c r="I217" s="99"/>
      <c r="J217" s="98"/>
      <c r="K217" s="117"/>
      <c r="L217" s="102"/>
      <c r="M217" s="104"/>
      <c r="N217" s="105"/>
      <c r="O217" s="107"/>
      <c r="P217" s="72">
        <v>45492</v>
      </c>
      <c r="Q217" s="72">
        <v>45495</v>
      </c>
      <c r="R217" s="72">
        <v>45496</v>
      </c>
      <c r="S217" s="72">
        <v>45513</v>
      </c>
      <c r="T217" s="72">
        <v>45516</v>
      </c>
      <c r="U217" s="72">
        <v>45540</v>
      </c>
      <c r="V217" s="72">
        <v>45555</v>
      </c>
      <c r="W217" s="72">
        <v>45587</v>
      </c>
      <c r="X217" s="72">
        <v>45597</v>
      </c>
      <c r="Y217" s="72">
        <v>45623</v>
      </c>
      <c r="Z217" s="72">
        <v>45642</v>
      </c>
      <c r="AA217" s="72">
        <v>45656</v>
      </c>
      <c r="AB217" s="72">
        <v>45705</v>
      </c>
      <c r="AC217" s="72">
        <v>45730</v>
      </c>
      <c r="AD217" s="72">
        <v>45740</v>
      </c>
      <c r="AE217" s="72">
        <v>45741</v>
      </c>
      <c r="AF217" s="72">
        <v>45747</v>
      </c>
      <c r="AG217" s="72">
        <v>45775</v>
      </c>
      <c r="AH217" s="72">
        <v>45791</v>
      </c>
      <c r="AI217" s="72" t="s">
        <v>439</v>
      </c>
      <c r="AJ217" s="72">
        <v>45824</v>
      </c>
      <c r="AK217" s="72">
        <v>45842</v>
      </c>
      <c r="AL217" s="72">
        <v>45846</v>
      </c>
      <c r="AM217" s="72"/>
      <c r="AN217" s="72"/>
      <c r="AO217" s="72"/>
      <c r="AP217" s="72"/>
      <c r="AQ217" s="72"/>
      <c r="AR217" s="72"/>
      <c r="AS217" s="72"/>
      <c r="AT217" s="72"/>
      <c r="AU217" s="72"/>
      <c r="AV217" s="72"/>
      <c r="AW217" s="72"/>
      <c r="AX217" s="72"/>
      <c r="AY217" s="72"/>
      <c r="AZ217" s="72"/>
      <c r="BA217" s="72"/>
      <c r="BB217" s="72"/>
      <c r="BC217" s="72"/>
      <c r="BD217" s="72"/>
      <c r="BE217" s="72"/>
      <c r="BF217" s="72"/>
      <c r="BG217" s="72"/>
      <c r="BH217" s="72"/>
      <c r="BI217" s="72"/>
      <c r="BJ217" s="72"/>
      <c r="BK217" s="72"/>
      <c r="BL217" s="72"/>
      <c r="BM217" s="72"/>
      <c r="BN217" s="72"/>
      <c r="BO217" s="72"/>
      <c r="BP217" s="72"/>
      <c r="BQ217" s="72"/>
      <c r="BR217" s="72"/>
      <c r="BS217" s="72"/>
      <c r="BT217" s="72"/>
      <c r="BU217" s="72"/>
      <c r="BV217" s="72"/>
      <c r="BW217" s="72"/>
    </row>
    <row r="218" spans="1:75" ht="14.25" customHeight="1" x14ac:dyDescent="0.15">
      <c r="A218" s="74" t="s">
        <v>467</v>
      </c>
      <c r="B218" s="108" t="s">
        <v>117</v>
      </c>
      <c r="C218" s="108">
        <v>45152</v>
      </c>
      <c r="D218" s="120">
        <v>45883</v>
      </c>
      <c r="E218" s="95">
        <f ca="1">IF(DATEDIF(C218,M$2,"m")&lt;1,"",IF(C218=0,"",IF(EDATE(C218,12)&lt;IF($D218&gt;0,$D218-1,M$2),EDATE(C218,DATEDIF(C218,IF($D218&gt;0,$D218-1,M$2+1),"y")*12),EDATE(C218,DATEDIF(C218,IF($D218&gt;0,$D218-1,M$2+1),"m")))))</f>
        <v>45518</v>
      </c>
      <c r="F218" s="93">
        <f ca="1">IF(E218="",0,IF(EDATE(C218,12)&lt;=E218,15+IF((YEAR(E218)-YEAR($C218))&gt;20,10,INT((YEAR(E218)-YEAR($C218)-1)/2)),0))</f>
        <v>15</v>
      </c>
      <c r="G218" s="112">
        <f ca="1">IF(E218="",0,IF(E218&gt;=EDATE(C218,12),IF(E218&lt;EDATE(C218,24),IF(C218&lt;SET!$J$20,0,MIN(DATEDIF(C218,E218,"m"),11)),0),IF(D218&gt;C218,IF(E218&lt;=EDATE(C218,12),MIN(DATEDIF(C218,D218+1,"m"),11),0),MIN(DATEDIF(C218,E218,"m"),11))))</f>
        <v>11</v>
      </c>
      <c r="H218" s="114"/>
      <c r="I218" s="99">
        <f>COUNTIF(P218:BW218,SET!$C$15)*SET!$C$16+COUNTIF(P218:BW218,SET!$D$15)*SET!$D$16+COUNTIF(P218:BW218,SET!E$15)*SET!$E$16+COUNTIF(P218:BW218,SET!$F$15)*SET!$F$16+COUNTIF(P218:BW218,SET!$G$15)*SET!$G$16+COUNTIF(P218:BW218,SET!$H$15)*SET!$H$16+COUNTIF(P218:BW218,SET!$I$15)*SET!$I$16+COUNTIF(P218:BW218,)*SET!$K$16+COUNTIF(P218:BW218,SET!$M$15)*SET!$M$16</f>
        <v>23</v>
      </c>
      <c r="J218" s="97">
        <f ca="1">F218+G218+H218-I218</f>
        <v>3</v>
      </c>
      <c r="K218" s="100">
        <f ca="1">IF(E218="","",IF(AND(D218&gt;C218,EDATE(IF(EDATE(C218,12)&lt;D218,C218,E218),12)&gt;D218),"퇴직정산",IF((E218-C218)&gt;=365,EDATE(E218,12),EDATE(C218,24))))</f>
        <v>45883</v>
      </c>
      <c r="L218" s="101">
        <f ca="1">IF(K218="퇴직정산",J218,IF((M$2-C218)&lt;365,"미확정",IF(M218="유예","유예",J218-M218)))</f>
        <v>3</v>
      </c>
      <c r="M218" s="103">
        <f ca="1">IF(C218=0,0,IF(K218="퇴직정산",0,IF(J218&lt;=0,0,IF(EDATE(C218,3)&gt;M$2,"유예",IF(SET!$J$3="없음",0,IF(SET!$J$3="전부",IF(E218&gt;=DATE(YEAR(SET!$I$11),MONTH(SET!$J$11),DAY(SET!$L$11)),MAX(0,F218-IF(I218&lt;(G218+H218),0,(I218-(G218+H218)))),0),IF(E218&gt;=DATE(YEAR(SET!$I$11),MONTH(SET!$J$11),DAY(SET!$L$11)),MAX(0,MIN(F218,SET!$L$3)-IF(I218&lt;(G218+H218),0,(I218-(G218+H218)))),0)))))))</f>
        <v>0</v>
      </c>
      <c r="N218" s="105" t="str">
        <f>IF(D218=0,IF(M218&gt;0,IF((E218-C218)&gt;=365,EDATE(E218,6),EDATE(K218,-6)),""),"")</f>
        <v/>
      </c>
      <c r="O218" s="106" t="str">
        <f>IF(D218=0,IF(M218&gt;0,IF((E218-C218)&gt;=365,EDATE(E218,10),EDATE(K218,-2)),""),"")</f>
        <v/>
      </c>
      <c r="P218" s="23" t="s">
        <v>24</v>
      </c>
      <c r="Q218" s="23" t="s">
        <v>24</v>
      </c>
      <c r="R218" s="23" t="s">
        <v>24</v>
      </c>
      <c r="S218" s="23" t="s">
        <v>24</v>
      </c>
      <c r="T218" s="23" t="s">
        <v>24</v>
      </c>
      <c r="U218" s="23" t="s">
        <v>24</v>
      </c>
      <c r="V218" s="23" t="s">
        <v>24</v>
      </c>
      <c r="W218" s="23" t="s">
        <v>24</v>
      </c>
      <c r="X218" s="23" t="s">
        <v>24</v>
      </c>
      <c r="Y218" s="23" t="s">
        <v>24</v>
      </c>
      <c r="Z218" s="23" t="s">
        <v>24</v>
      </c>
      <c r="AA218" s="23" t="s">
        <v>24</v>
      </c>
      <c r="AB218" s="23" t="s">
        <v>24</v>
      </c>
      <c r="AC218" s="23" t="s">
        <v>24</v>
      </c>
      <c r="AD218" s="23" t="s">
        <v>24</v>
      </c>
      <c r="AE218" s="23" t="s">
        <v>24</v>
      </c>
      <c r="AF218" s="23" t="s">
        <v>24</v>
      </c>
      <c r="AG218" s="23" t="s">
        <v>24</v>
      </c>
      <c r="AH218" s="23" t="s">
        <v>24</v>
      </c>
      <c r="AI218" s="23" t="s">
        <v>24</v>
      </c>
      <c r="AJ218" s="23" t="s">
        <v>24</v>
      </c>
      <c r="AK218" s="23" t="s">
        <v>24</v>
      </c>
      <c r="AL218" s="23" t="s">
        <v>24</v>
      </c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  <c r="BD218" s="23"/>
      <c r="BE218" s="23"/>
      <c r="BF218" s="23"/>
      <c r="BG218" s="23"/>
      <c r="BH218" s="23"/>
      <c r="BI218" s="23"/>
      <c r="BJ218" s="23"/>
      <c r="BK218" s="23"/>
      <c r="BL218" s="23"/>
      <c r="BM218" s="23"/>
      <c r="BN218" s="23"/>
      <c r="BO218" s="23"/>
      <c r="BP218" s="23"/>
      <c r="BQ218" s="23"/>
      <c r="BR218" s="23"/>
      <c r="BS218" s="23"/>
      <c r="BT218" s="23"/>
      <c r="BU218" s="23"/>
      <c r="BV218" s="23"/>
      <c r="BW218" s="23"/>
    </row>
    <row r="219" spans="1:75" ht="14.25" customHeight="1" thickBot="1" x14ac:dyDescent="0.2">
      <c r="A219" s="74"/>
      <c r="B219" s="109"/>
      <c r="C219" s="109"/>
      <c r="D219" s="121"/>
      <c r="E219" s="96"/>
      <c r="F219" s="94"/>
      <c r="G219" s="113"/>
      <c r="H219" s="115"/>
      <c r="I219" s="99"/>
      <c r="J219" s="98"/>
      <c r="K219" s="100"/>
      <c r="L219" s="102"/>
      <c r="M219" s="104"/>
      <c r="N219" s="105"/>
      <c r="O219" s="107"/>
      <c r="P219" s="72">
        <v>45259</v>
      </c>
      <c r="Q219" s="72">
        <v>45282</v>
      </c>
      <c r="R219" s="72">
        <v>45319</v>
      </c>
      <c r="S219" s="72">
        <v>45410</v>
      </c>
      <c r="T219" s="72">
        <v>45470</v>
      </c>
      <c r="U219" s="72">
        <v>45494</v>
      </c>
      <c r="V219" s="72">
        <v>45496</v>
      </c>
      <c r="W219" s="72">
        <v>45503</v>
      </c>
      <c r="X219" s="72">
        <v>45504</v>
      </c>
      <c r="Y219" s="72">
        <v>45505</v>
      </c>
      <c r="Z219" s="72">
        <v>45512</v>
      </c>
      <c r="AA219" s="72">
        <v>45623</v>
      </c>
      <c r="AB219" s="72">
        <v>45652</v>
      </c>
      <c r="AC219" s="72">
        <v>45743</v>
      </c>
      <c r="AD219" s="72">
        <v>45771</v>
      </c>
      <c r="AE219" s="72">
        <v>45774</v>
      </c>
      <c r="AF219" s="72">
        <v>45807</v>
      </c>
      <c r="AG219" s="72">
        <v>45832</v>
      </c>
      <c r="AH219" s="72">
        <v>45838</v>
      </c>
      <c r="AI219" s="72">
        <v>45858</v>
      </c>
      <c r="AJ219" s="72">
        <v>45860</v>
      </c>
      <c r="AK219" s="72">
        <v>45863</v>
      </c>
      <c r="AL219" s="72">
        <v>45869</v>
      </c>
      <c r="AM219" s="72"/>
      <c r="AN219" s="72"/>
      <c r="AO219" s="72"/>
      <c r="AP219" s="72"/>
      <c r="AQ219" s="72"/>
      <c r="AR219" s="72"/>
      <c r="AS219" s="72"/>
      <c r="AT219" s="72"/>
      <c r="AU219" s="72"/>
      <c r="AV219" s="72"/>
      <c r="AW219" s="72"/>
      <c r="AX219" s="72"/>
      <c r="AY219" s="72"/>
      <c r="AZ219" s="72"/>
      <c r="BA219" s="72"/>
      <c r="BB219" s="72"/>
      <c r="BC219" s="72"/>
      <c r="BD219" s="72"/>
      <c r="BE219" s="72"/>
      <c r="BF219" s="72"/>
      <c r="BG219" s="72"/>
      <c r="BH219" s="72"/>
      <c r="BI219" s="72"/>
      <c r="BJ219" s="72"/>
      <c r="BK219" s="72"/>
      <c r="BL219" s="72"/>
      <c r="BM219" s="72"/>
      <c r="BN219" s="72"/>
      <c r="BO219" s="72"/>
      <c r="BP219" s="72"/>
      <c r="BQ219" s="72"/>
      <c r="BR219" s="72"/>
      <c r="BS219" s="72"/>
      <c r="BT219" s="72"/>
      <c r="BU219" s="72"/>
      <c r="BV219" s="72"/>
      <c r="BW219" s="72"/>
    </row>
    <row r="220" spans="1:75" ht="14.25" customHeight="1" x14ac:dyDescent="0.15">
      <c r="A220" s="74" t="s">
        <v>469</v>
      </c>
      <c r="B220" s="108" t="s">
        <v>46</v>
      </c>
      <c r="C220" s="108">
        <v>42968</v>
      </c>
      <c r="D220" s="110">
        <v>45890</v>
      </c>
      <c r="E220" s="95">
        <f ca="1">IF(DATEDIF(C220,M$2,"m")&lt;1,"",IF(C220=0,"",IF(EDATE(C220,12)&lt;IF($D220&gt;0,$D220-1,M$2),EDATE(C220,DATEDIF(C220,IF($D220&gt;0,$D220-1,M$2+1),"y")*12),EDATE(C220,DATEDIF(C220,IF($D220&gt;0,$D220-1,M$2+1),"m")))))</f>
        <v>45525</v>
      </c>
      <c r="F220" s="93">
        <f ca="1">IF(E220="",0,IF(EDATE(C220,12)&lt;=E220,15+IF((YEAR(E220)-YEAR($C220))&gt;20,10,INT((YEAR(E220)-YEAR($C220)-1)/2)),0))</f>
        <v>18</v>
      </c>
      <c r="G220" s="112">
        <f ca="1">IF(E220="",0,IF(E220&gt;=EDATE(C220,12),IF(E220&lt;EDATE(C220,24),IF(C220&lt;SET!$J$20,0,MIN(DATEDIF(C220,E220,"m"),11)),0),IF(D220&gt;C220,IF(E220&lt;=EDATE(C220,12),MIN(DATEDIF(C220,D220+1,"m"),11),0),MIN(DATEDIF(C220,E220,"m"),11))))</f>
        <v>0</v>
      </c>
      <c r="H220" s="114">
        <v>0</v>
      </c>
      <c r="I220" s="99">
        <f>COUNTIF(P220:BW220,SET!$C$15)*SET!$C$16+COUNTIF(P220:BW220,SET!$D$15)*SET!$D$16+COUNTIF(P220:BW220,SET!E$15)*SET!$E$16+COUNTIF(P220:BW220,SET!$F$15)*SET!$F$16+COUNTIF(P220:BW220,SET!$G$15)*SET!$G$16+COUNTIF(P220:BW220,SET!$H$15)*SET!$H$16+COUNTIF(P220:BW220,SET!$I$15)*SET!$I$16+COUNTIF(P220:BW220,)*SET!$K$16+COUNTIF(P220:BW220,SET!$M$15)*SET!$M$16</f>
        <v>17.5</v>
      </c>
      <c r="J220" s="97">
        <f ca="1">F220+G220+H220-I220</f>
        <v>0.5</v>
      </c>
      <c r="K220" s="100">
        <f ca="1">IF(E220="","",IF(AND(D220&gt;C220,EDATE(IF(EDATE(C220,12)&lt;D220,C220,E220),12)&gt;D220),"퇴직정산",IF((E220-C220)&gt;=365,EDATE(E220,12),EDATE(C220,24))))</f>
        <v>45890</v>
      </c>
      <c r="L220" s="101">
        <f ca="1">IF(K220="퇴직정산",J220,IF((M$2-C220)&lt;365,"미확정",IF(M220="유예","유예",J220-M220)))</f>
        <v>0.5</v>
      </c>
      <c r="M220" s="103">
        <f ca="1">IF(C220=0,0,IF(K220="퇴직정산",0,IF(J220&lt;=0,0,IF(EDATE(C220,3)&gt;M$2,"유예",IF(SET!$J$3="없음",0,IF(SET!$J$3="전부",IF(E220&gt;=DATE(YEAR(SET!$I$11),MONTH(SET!$J$11),DAY(SET!$L$11)),MAX(0,F220-IF(I220&lt;(G220+H220),0,(I220-(G220+H220)))),0),IF(E220&gt;=DATE(YEAR(SET!$I$11),MONTH(SET!$J$11),DAY(SET!$L$11)),MAX(0,MIN(F220,SET!$L$3)-IF(I220&lt;(G220+H220),0,(I220-(G220+H220)))),0)))))))</f>
        <v>0</v>
      </c>
      <c r="N220" s="105" t="str">
        <f>IF(D220=0,IF(M220&gt;0,IF((E220-C220)&gt;=365,EDATE(E220,6),EDATE(K220,-6)),""),"")</f>
        <v/>
      </c>
      <c r="O220" s="106" t="str">
        <f>IF(D220=0,IF(M220&gt;0,IF((E220-C220)&gt;=365,EDATE(E220,10),EDATE(K220,-2)),""),"")</f>
        <v/>
      </c>
      <c r="P220" s="23" t="s">
        <v>24</v>
      </c>
      <c r="Q220" s="23" t="s">
        <v>24</v>
      </c>
      <c r="R220" s="23" t="s">
        <v>25</v>
      </c>
      <c r="S220" s="23" t="s">
        <v>24</v>
      </c>
      <c r="T220" s="23" t="s">
        <v>24</v>
      </c>
      <c r="U220" s="23" t="s">
        <v>24</v>
      </c>
      <c r="V220" s="23" t="s">
        <v>24</v>
      </c>
      <c r="W220" s="23" t="s">
        <v>24</v>
      </c>
      <c r="X220" s="23" t="s">
        <v>24</v>
      </c>
      <c r="Y220" s="23" t="s">
        <v>24</v>
      </c>
      <c r="Z220" s="23" t="s">
        <v>24</v>
      </c>
      <c r="AA220" s="23" t="s">
        <v>24</v>
      </c>
      <c r="AB220" s="23" t="s">
        <v>24</v>
      </c>
      <c r="AC220" s="23" t="s">
        <v>24</v>
      </c>
      <c r="AD220" s="23" t="s">
        <v>24</v>
      </c>
      <c r="AE220" s="23" t="s">
        <v>24</v>
      </c>
      <c r="AF220" s="23" t="s">
        <v>24</v>
      </c>
      <c r="AG220" s="23" t="s">
        <v>24</v>
      </c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  <c r="BD220" s="23"/>
      <c r="BE220" s="23"/>
      <c r="BF220" s="23"/>
      <c r="BG220" s="23"/>
      <c r="BH220" s="23"/>
      <c r="BI220" s="23"/>
      <c r="BJ220" s="23"/>
      <c r="BK220" s="23"/>
      <c r="BL220" s="23"/>
      <c r="BM220" s="23"/>
      <c r="BN220" s="23"/>
      <c r="BO220" s="23"/>
      <c r="BP220" s="23"/>
      <c r="BQ220" s="23"/>
      <c r="BR220" s="23"/>
      <c r="BS220" s="23"/>
      <c r="BT220" s="23"/>
      <c r="BU220" s="23"/>
      <c r="BV220" s="23"/>
      <c r="BW220" s="23"/>
    </row>
    <row r="221" spans="1:75" ht="14.25" customHeight="1" thickBot="1" x14ac:dyDescent="0.2">
      <c r="A221" s="74"/>
      <c r="B221" s="109"/>
      <c r="C221" s="109"/>
      <c r="D221" s="111"/>
      <c r="E221" s="96"/>
      <c r="F221" s="94"/>
      <c r="G221" s="113"/>
      <c r="H221" s="115"/>
      <c r="I221" s="99"/>
      <c r="J221" s="98"/>
      <c r="K221" s="100"/>
      <c r="L221" s="102"/>
      <c r="M221" s="104"/>
      <c r="N221" s="105"/>
      <c r="O221" s="107"/>
      <c r="P221" s="72">
        <v>45491</v>
      </c>
      <c r="Q221" s="72">
        <v>45492</v>
      </c>
      <c r="R221" s="72">
        <v>45510</v>
      </c>
      <c r="S221" s="72">
        <v>45520</v>
      </c>
      <c r="T221" s="72">
        <v>45537</v>
      </c>
      <c r="U221" s="72">
        <v>45586</v>
      </c>
      <c r="V221" s="72">
        <v>45587</v>
      </c>
      <c r="W221" s="72">
        <v>45588</v>
      </c>
      <c r="X221" s="72">
        <v>45589</v>
      </c>
      <c r="Y221" s="72">
        <v>45590</v>
      </c>
      <c r="Z221" s="72">
        <v>45602</v>
      </c>
      <c r="AA221" s="72">
        <v>45608</v>
      </c>
      <c r="AB221" s="72">
        <v>45615</v>
      </c>
      <c r="AC221" s="72">
        <v>45628</v>
      </c>
      <c r="AD221" s="72">
        <v>45629</v>
      </c>
      <c r="AE221" s="72">
        <v>45630</v>
      </c>
      <c r="AF221" s="72">
        <v>45631</v>
      </c>
      <c r="AG221" s="72">
        <v>45632</v>
      </c>
      <c r="AH221" s="72"/>
      <c r="AI221" s="72"/>
      <c r="AJ221" s="72"/>
      <c r="AK221" s="72"/>
      <c r="AL221" s="72"/>
      <c r="AM221" s="72"/>
      <c r="AN221" s="72"/>
      <c r="AO221" s="72"/>
      <c r="AP221" s="72"/>
      <c r="AQ221" s="72"/>
      <c r="AR221" s="72"/>
      <c r="AS221" s="72"/>
      <c r="AT221" s="72"/>
      <c r="AU221" s="72"/>
      <c r="AV221" s="72"/>
      <c r="AW221" s="72"/>
      <c r="AX221" s="72"/>
      <c r="AY221" s="72"/>
      <c r="AZ221" s="72"/>
      <c r="BA221" s="72"/>
      <c r="BB221" s="72"/>
      <c r="BC221" s="72"/>
      <c r="BD221" s="72"/>
      <c r="BE221" s="72"/>
      <c r="BF221" s="72"/>
      <c r="BG221" s="72"/>
      <c r="BH221" s="72"/>
      <c r="BI221" s="72"/>
      <c r="BJ221" s="72"/>
      <c r="BK221" s="72"/>
      <c r="BL221" s="72"/>
      <c r="BM221" s="72"/>
      <c r="BN221" s="72"/>
      <c r="BO221" s="72"/>
      <c r="BP221" s="72"/>
      <c r="BQ221" s="72"/>
      <c r="BR221" s="72"/>
      <c r="BS221" s="72"/>
      <c r="BT221" s="72"/>
      <c r="BU221" s="72"/>
      <c r="BV221" s="72"/>
      <c r="BW221" s="72"/>
    </row>
    <row r="222" spans="1:75" ht="14.25" customHeight="1" x14ac:dyDescent="0.15">
      <c r="A222" s="81" t="s">
        <v>283</v>
      </c>
      <c r="B222" s="108" t="s">
        <v>287</v>
      </c>
      <c r="C222" s="108">
        <v>44067</v>
      </c>
      <c r="D222" s="110">
        <v>45893</v>
      </c>
      <c r="E222" s="95">
        <f ca="1">IF(DATEDIF(C222,M$2,"m")&lt;1,"",IF(C222=0,"",IF(EDATE(C222,12)&lt;IF($D222&gt;0,$D222-1,M$2),EDATE(C222,DATEDIF(C222,IF($D222&gt;0,$D222-1,M$2+1),"y")*12),EDATE(C222,DATEDIF(C222,IF($D222&gt;0,$D222-1,M$2+1),"m")))))</f>
        <v>45528</v>
      </c>
      <c r="F222" s="93">
        <f ca="1">IF(E222="",0,IF(EDATE(C222,12)&lt;=E222,15+IF((YEAR(E222)-YEAR($C222))&gt;20,10,INT((YEAR(E222)-YEAR($C222)-1)/2)),0))</f>
        <v>16</v>
      </c>
      <c r="G222" s="112">
        <f ca="1">IF(E222="",0,IF(E222&gt;=EDATE(C222,12),IF(E222&lt;EDATE(C222,24),IF(C222&lt;SET!$J$20,0,MIN(DATEDIF(C222,E222,"m"),11)),0),IF(D222&gt;C222,IF(E222&lt;=EDATE(C222,12),MIN(DATEDIF(C222,D222+1,"m"),11),0),MIN(DATEDIF(C222,E222,"m"),11))))</f>
        <v>0</v>
      </c>
      <c r="H222" s="114">
        <v>0</v>
      </c>
      <c r="I222" s="99">
        <f>COUNTIF(P222:BW222,SET!$C$15)*SET!$C$16+COUNTIF(P222:BW222,SET!$D$15)*SET!$D$16+COUNTIF(P222:BW222,SET!E$15)*SET!$E$16+COUNTIF(P222:BW222,SET!$F$15)*SET!$F$16+COUNTIF(P222:BW222,SET!$G$15)*SET!$G$16+COUNTIF(P222:BW222,SET!$H$15)*SET!$H$16+COUNTIF(P222:BW222,SET!$I$15)*SET!$I$16+COUNTIF(P222:BW222,)*SET!$K$16+COUNTIF(P222:BW222,SET!$M$15)*SET!$M$16</f>
        <v>13</v>
      </c>
      <c r="J222" s="97">
        <f ca="1">F222+G222+H222-I222</f>
        <v>3</v>
      </c>
      <c r="K222" s="100">
        <f ca="1">IF(E222="","",IF(AND(D222&gt;C222,EDATE(IF(EDATE(C222,12)&lt;D222,C222,E222),12)&gt;D222),"퇴직정산",IF((E222-C222)&gt;=365,EDATE(E222,12),EDATE(C222,24))))</f>
        <v>45893</v>
      </c>
      <c r="L222" s="101">
        <f ca="1">IF(K222="퇴직정산",J222,IF((M$2-C222)&lt;365,"미확정",IF(M222="유예","유예",J222-M222)))</f>
        <v>3</v>
      </c>
      <c r="M222" s="103">
        <f ca="1">IF(C222=0,0,IF(K222="퇴직정산",0,IF(J222&lt;=0,0,IF(EDATE(C222,3)&gt;M$2,"유예",IF(SET!$J$3="없음",0,IF(SET!$J$3="전부",IF(E222&gt;=DATE(YEAR(SET!$I$11),MONTH(SET!$J$11),DAY(SET!$L$11)),MAX(0,F222-IF(I222&lt;(G222+H222),0,(I222-(G222+H222)))),0),IF(E222&gt;=DATE(YEAR(SET!$I$11),MONTH(SET!$J$11),DAY(SET!$L$11)),MAX(0,MIN(F222,SET!$L$3)-IF(I222&lt;(G222+H222),0,(I222-(G222+H222)))),0)))))))</f>
        <v>0</v>
      </c>
      <c r="N222" s="105" t="str">
        <f>IF(D222=0,IF(M222&gt;0,IF((E222-C222)&gt;=365,EDATE(E222,6),EDATE(K222,-6)),""),"")</f>
        <v/>
      </c>
      <c r="O222" s="106" t="str">
        <f>IF(D222=0,IF(M222&gt;0,IF((E222-C222)&gt;=365,EDATE(E222,10),EDATE(K222,-2)),""),"")</f>
        <v/>
      </c>
      <c r="P222" s="23" t="s">
        <v>24</v>
      </c>
      <c r="Q222" s="23" t="s">
        <v>24</v>
      </c>
      <c r="R222" s="23" t="s">
        <v>24</v>
      </c>
      <c r="S222" s="23" t="s">
        <v>24</v>
      </c>
      <c r="T222" s="23" t="s">
        <v>25</v>
      </c>
      <c r="U222" s="23" t="s">
        <v>24</v>
      </c>
      <c r="V222" s="23" t="s">
        <v>24</v>
      </c>
      <c r="W222" s="23" t="s">
        <v>25</v>
      </c>
      <c r="X222" s="23" t="s">
        <v>24</v>
      </c>
      <c r="Y222" s="23" t="s">
        <v>24</v>
      </c>
      <c r="Z222" s="23" t="s">
        <v>24</v>
      </c>
      <c r="AA222" s="23" t="s">
        <v>25</v>
      </c>
      <c r="AB222" s="23" t="s">
        <v>24</v>
      </c>
      <c r="AC222" s="23" t="s">
        <v>25</v>
      </c>
      <c r="AD222" s="23" t="s">
        <v>24</v>
      </c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  <c r="BD222" s="23"/>
      <c r="BE222" s="23"/>
      <c r="BF222" s="23"/>
      <c r="BG222" s="23"/>
      <c r="BH222" s="23"/>
      <c r="BI222" s="23"/>
      <c r="BJ222" s="23"/>
      <c r="BK222" s="23"/>
      <c r="BL222" s="23"/>
      <c r="BM222" s="23"/>
      <c r="BN222" s="23"/>
      <c r="BO222" s="23"/>
      <c r="BP222" s="23"/>
      <c r="BQ222" s="23"/>
      <c r="BR222" s="23"/>
      <c r="BS222" s="23"/>
      <c r="BT222" s="23"/>
      <c r="BU222" s="23"/>
      <c r="BV222" s="23"/>
      <c r="BW222" s="23"/>
    </row>
    <row r="223" spans="1:75" ht="14.25" customHeight="1" thickBot="1" x14ac:dyDescent="0.2">
      <c r="A223" s="74"/>
      <c r="B223" s="109"/>
      <c r="C223" s="109"/>
      <c r="D223" s="111"/>
      <c r="E223" s="96"/>
      <c r="F223" s="94"/>
      <c r="G223" s="113"/>
      <c r="H223" s="115"/>
      <c r="I223" s="99"/>
      <c r="J223" s="98"/>
      <c r="K223" s="100"/>
      <c r="L223" s="102"/>
      <c r="M223" s="104"/>
      <c r="N223" s="105"/>
      <c r="O223" s="107"/>
      <c r="P223" s="72">
        <v>45539</v>
      </c>
      <c r="Q223" s="72">
        <v>45583</v>
      </c>
      <c r="R223" s="72">
        <v>45593</v>
      </c>
      <c r="S223" s="72">
        <v>45618</v>
      </c>
      <c r="T223" s="72">
        <v>45624</v>
      </c>
      <c r="U223" s="72">
        <v>45652</v>
      </c>
      <c r="V223" s="72">
        <v>45656</v>
      </c>
      <c r="W223" s="72">
        <v>45660</v>
      </c>
      <c r="X223" s="72">
        <v>45681</v>
      </c>
      <c r="Y223" s="72">
        <v>45694</v>
      </c>
      <c r="Z223" s="72">
        <v>45728</v>
      </c>
      <c r="AA223" s="72">
        <v>45748</v>
      </c>
      <c r="AB223" s="72">
        <v>45758</v>
      </c>
      <c r="AC223" s="72">
        <v>45847</v>
      </c>
      <c r="AD223" s="72">
        <v>45869</v>
      </c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  <c r="AP223" s="72"/>
      <c r="AQ223" s="72"/>
      <c r="AR223" s="72"/>
      <c r="AS223" s="72"/>
      <c r="AT223" s="72"/>
      <c r="AU223" s="72"/>
      <c r="AV223" s="72"/>
      <c r="AW223" s="72"/>
      <c r="AX223" s="72"/>
      <c r="AY223" s="72"/>
      <c r="AZ223" s="72"/>
      <c r="BA223" s="72"/>
      <c r="BB223" s="72"/>
      <c r="BC223" s="72"/>
      <c r="BD223" s="72"/>
      <c r="BE223" s="72"/>
      <c r="BF223" s="72"/>
      <c r="BG223" s="72"/>
      <c r="BH223" s="72"/>
      <c r="BI223" s="72"/>
      <c r="BJ223" s="72"/>
      <c r="BK223" s="72"/>
      <c r="BL223" s="72"/>
      <c r="BM223" s="72"/>
      <c r="BN223" s="72"/>
      <c r="BO223" s="72"/>
      <c r="BP223" s="72"/>
      <c r="BQ223" s="72"/>
      <c r="BR223" s="72"/>
      <c r="BS223" s="72"/>
      <c r="BT223" s="72"/>
      <c r="BU223" s="72"/>
      <c r="BV223" s="72"/>
      <c r="BW223" s="72"/>
    </row>
    <row r="224" spans="1:75" ht="14.25" customHeight="1" x14ac:dyDescent="0.15">
      <c r="A224" s="74" t="s">
        <v>470</v>
      </c>
      <c r="B224" s="118" t="s">
        <v>91</v>
      </c>
      <c r="C224" s="118">
        <v>43703</v>
      </c>
      <c r="D224" s="110">
        <v>45895</v>
      </c>
      <c r="E224" s="95">
        <f ca="1">IF(DATEDIF(C224,M$2,"m")&lt;1,"",IF(C224=0,"",IF(EDATE(C224,12)&lt;IF($D224&gt;0,$D224-1,M$2),EDATE(C224,DATEDIF(C224,IF($D224&gt;0,$D224-1,M$2+1),"y")*12),EDATE(C224,DATEDIF(C224,IF($D224&gt;0,$D224-1,M$2+1),"m")))))</f>
        <v>45530</v>
      </c>
      <c r="F224" s="93">
        <f ca="1">IF(E224="",0,IF(EDATE(C224,12)&lt;=E224,15+IF((YEAR(E224)-YEAR($C224))&gt;20,10,INT((YEAR(E224)-YEAR($C224)-1)/2)),0))</f>
        <v>17</v>
      </c>
      <c r="G224" s="112">
        <f ca="1">IF(E224="",0,IF(E224&gt;=EDATE(C224,12),IF(E224&lt;EDATE(C224,24),IF(C224&lt;SET!$J$20,0,MIN(DATEDIF(C224,E224,"m"),11)),0),IF(D224&gt;C224,IF(E224&lt;=EDATE(C224,12),MIN(DATEDIF(C224,D224+1,"m"),11),0),MIN(DATEDIF(C224,E224,"m"),11))))</f>
        <v>0</v>
      </c>
      <c r="H224" s="114">
        <v>1.5</v>
      </c>
      <c r="I224" s="99">
        <f>COUNTIF(P224:BW224,SET!$C$15)*SET!$C$16+COUNTIF(P224:BW224,SET!$D$15)*SET!$D$16+COUNTIF(P224:BW224,SET!E$15)*SET!$E$16+COUNTIF(P224:BW224,SET!$F$15)*SET!$F$16+COUNTIF(P224:BW224,SET!$G$15)*SET!$G$16+COUNTIF(P224:BW224,SET!$H$15)*SET!$H$16+COUNTIF(P224:BW224,SET!$I$15)*SET!$I$16+COUNTIF(P224:BW224,)*SET!$K$16+COUNTIF(P224:BW224,SET!$M$15)*SET!$M$16</f>
        <v>18</v>
      </c>
      <c r="J224" s="97">
        <f ca="1">F224+G224+H224-I224</f>
        <v>0.5</v>
      </c>
      <c r="K224" s="100">
        <f ca="1">IF(E224="","",IF(AND(D224&gt;C224,EDATE(IF(EDATE(C224,12)&lt;D224,C224,E224),12)&gt;D224),"퇴직정산",IF((E224-C224)&gt;=365,EDATE(E224,12),EDATE(C224,24))))</f>
        <v>45895</v>
      </c>
      <c r="L224" s="101">
        <f ca="1">IF(K224="퇴직정산",J224,IF((M$2-C224)&lt;365,"미확정",IF(M224="유예","유예",J224-M224)))</f>
        <v>0.5</v>
      </c>
      <c r="M224" s="103">
        <f ca="1">IF(C224=0,0,IF(K224="퇴직정산",0,IF(J224&lt;=0,0,IF(EDATE(C224,3)&gt;M$2,"유예",IF(SET!$J$3="없음",0,IF(SET!$J$3="전부",IF(E224&gt;=DATE(YEAR(SET!$I$11),MONTH(SET!$J$11),DAY(SET!$L$11)),MAX(0,F224-IF(I224&lt;(G224+H224),0,(I224-(G224+H224)))),0),IF(E224&gt;=DATE(YEAR(SET!$I$11),MONTH(SET!$J$11),DAY(SET!$L$11)),MAX(0,MIN(F224,SET!$L$3)-IF(I224&lt;(G224+H224),0,(I224-(G224+H224)))),0)))))))</f>
        <v>0</v>
      </c>
      <c r="N224" s="105" t="str">
        <f>IF(D224=0,IF(M224&gt;0,IF((E224-C224)&gt;=365,EDATE(E224,6),EDATE(K224,-6)),""),"")</f>
        <v/>
      </c>
      <c r="O224" s="106" t="str">
        <f>IF(D224=0,IF(M224&gt;0,IF((E224-C224)&gt;=365,EDATE(E224,10),EDATE(K224,-2)),""),"")</f>
        <v/>
      </c>
      <c r="P224" s="23" t="s">
        <v>25</v>
      </c>
      <c r="Q224" s="23" t="s">
        <v>24</v>
      </c>
      <c r="R224" s="23" t="s">
        <v>24</v>
      </c>
      <c r="S224" s="23" t="s">
        <v>25</v>
      </c>
      <c r="T224" s="23" t="s">
        <v>25</v>
      </c>
      <c r="U224" s="23" t="s">
        <v>25</v>
      </c>
      <c r="V224" s="23" t="s">
        <v>25</v>
      </c>
      <c r="W224" s="23" t="s">
        <v>24</v>
      </c>
      <c r="X224" s="23" t="s">
        <v>24</v>
      </c>
      <c r="Y224" s="23" t="s">
        <v>24</v>
      </c>
      <c r="Z224" s="23" t="s">
        <v>24</v>
      </c>
      <c r="AA224" s="23" t="s">
        <v>25</v>
      </c>
      <c r="AB224" s="23" t="s">
        <v>25</v>
      </c>
      <c r="AC224" s="23" t="s">
        <v>24</v>
      </c>
      <c r="AD224" s="23" t="s">
        <v>25</v>
      </c>
      <c r="AE224" s="23" t="s">
        <v>24</v>
      </c>
      <c r="AF224" s="23" t="s">
        <v>24</v>
      </c>
      <c r="AG224" s="23" t="s">
        <v>24</v>
      </c>
      <c r="AH224" s="23" t="s">
        <v>24</v>
      </c>
      <c r="AI224" s="23" t="s">
        <v>24</v>
      </c>
      <c r="AJ224" s="23" t="s">
        <v>24</v>
      </c>
      <c r="AK224" s="23" t="s">
        <v>24</v>
      </c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/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/>
      <c r="BP224" s="23"/>
      <c r="BQ224" s="23"/>
      <c r="BR224" s="23"/>
      <c r="BS224" s="23"/>
      <c r="BT224" s="23"/>
      <c r="BU224" s="23"/>
      <c r="BV224" s="23"/>
      <c r="BW224" s="23"/>
    </row>
    <row r="225" spans="1:75" ht="14.25" customHeight="1" thickBot="1" x14ac:dyDescent="0.2">
      <c r="A225" s="74"/>
      <c r="B225" s="119"/>
      <c r="C225" s="119"/>
      <c r="D225" s="111"/>
      <c r="E225" s="96"/>
      <c r="F225" s="94"/>
      <c r="G225" s="113"/>
      <c r="H225" s="115"/>
      <c r="I225" s="99"/>
      <c r="J225" s="98"/>
      <c r="K225" s="100"/>
      <c r="L225" s="102"/>
      <c r="M225" s="104"/>
      <c r="N225" s="105"/>
      <c r="O225" s="107"/>
      <c r="P225" s="72">
        <v>45516</v>
      </c>
      <c r="Q225" s="72">
        <v>45517</v>
      </c>
      <c r="R225" s="72">
        <v>45625</v>
      </c>
      <c r="S225" s="72">
        <v>45640</v>
      </c>
      <c r="T225" s="72">
        <v>45666</v>
      </c>
      <c r="U225" s="72">
        <v>45668</v>
      </c>
      <c r="V225" s="72">
        <v>45696</v>
      </c>
      <c r="W225" s="72">
        <v>45702</v>
      </c>
      <c r="X225" s="72">
        <v>45728</v>
      </c>
      <c r="Y225" s="72">
        <v>45729</v>
      </c>
      <c r="Z225" s="72">
        <v>45730</v>
      </c>
      <c r="AA225" s="72">
        <v>45731</v>
      </c>
      <c r="AB225" s="72">
        <v>45759</v>
      </c>
      <c r="AC225" s="72">
        <v>45768</v>
      </c>
      <c r="AD225" s="72">
        <v>45838</v>
      </c>
      <c r="AE225" s="72">
        <v>45842</v>
      </c>
      <c r="AF225" s="72">
        <v>45845</v>
      </c>
      <c r="AG225" s="72">
        <v>45846</v>
      </c>
      <c r="AH225" s="72">
        <v>45847</v>
      </c>
      <c r="AI225" s="72">
        <v>45848</v>
      </c>
      <c r="AJ225" s="72">
        <v>45849</v>
      </c>
      <c r="AK225" s="72">
        <v>45850</v>
      </c>
      <c r="AL225" s="72"/>
      <c r="AM225" s="72"/>
      <c r="AN225" s="72"/>
      <c r="AO225" s="72"/>
      <c r="AP225" s="72"/>
      <c r="AQ225" s="72"/>
      <c r="AR225" s="72"/>
      <c r="AS225" s="72"/>
      <c r="AT225" s="72"/>
      <c r="AU225" s="72"/>
      <c r="AV225" s="72"/>
      <c r="AW225" s="72"/>
      <c r="AX225" s="72"/>
      <c r="AY225" s="72"/>
      <c r="AZ225" s="72"/>
      <c r="BA225" s="72"/>
      <c r="BB225" s="72"/>
      <c r="BC225" s="72"/>
      <c r="BD225" s="72"/>
      <c r="BE225" s="72"/>
      <c r="BF225" s="72"/>
      <c r="BG225" s="72"/>
      <c r="BH225" s="72"/>
      <c r="BI225" s="72"/>
      <c r="BJ225" s="72"/>
      <c r="BK225" s="72"/>
      <c r="BL225" s="72"/>
      <c r="BM225" s="72"/>
      <c r="BN225" s="72"/>
      <c r="BO225" s="72"/>
      <c r="BP225" s="72"/>
      <c r="BQ225" s="72"/>
      <c r="BR225" s="72"/>
      <c r="BS225" s="72"/>
      <c r="BT225" s="72"/>
      <c r="BU225" s="72"/>
      <c r="BV225" s="72"/>
      <c r="BW225" s="72"/>
    </row>
    <row r="226" spans="1:75" ht="14.25" customHeight="1" x14ac:dyDescent="0.15">
      <c r="A226" s="77" t="s">
        <v>53</v>
      </c>
      <c r="B226" s="108" t="s">
        <v>339</v>
      </c>
      <c r="C226" s="108">
        <v>43703</v>
      </c>
      <c r="D226" s="110">
        <v>45895</v>
      </c>
      <c r="E226" s="95">
        <f ca="1">IF(DATEDIF(C226,M$2,"m")&lt;1,"",IF(C226=0,"",IF(EDATE(C226,12)&lt;IF($D226&gt;0,$D226-1,M$2),EDATE(C226,DATEDIF(C226,IF($D226&gt;0,$D226-1,M$2+1),"y")*12),EDATE(C226,DATEDIF(C226,IF($D226&gt;0,$D226-1,M$2+1),"m")))))</f>
        <v>45530</v>
      </c>
      <c r="F226" s="93">
        <f ca="1">IF(E226="",0,IF(EDATE(C226,12)&lt;=E226,15+IF((YEAR(E226)-YEAR($C226))&gt;20,10,INT((YEAR(E226)-YEAR($C226)-1)/2)),0))</f>
        <v>17</v>
      </c>
      <c r="G226" s="112">
        <f ca="1">IF(E226="",0,IF(E226&gt;=EDATE(C226,12),IF(E226&lt;EDATE(C226,24),IF(C226&lt;SET!$J$20,0,MIN(DATEDIF(C226,E226,"m"),11)),0),IF(D226&gt;C226,IF(E226&lt;=EDATE(C226,12),MIN(DATEDIF(C226,D226+1,"m"),11),0),MIN(DATEDIF(C226,E226,"m"),11))))</f>
        <v>0</v>
      </c>
      <c r="H226" s="114">
        <v>-22</v>
      </c>
      <c r="I226" s="99">
        <f>COUNTIF(P226:BW226,SET!$C$15)*SET!$C$16+COUNTIF(P226:BW226,SET!$D$15)*SET!$D$16+COUNTIF(P226:BW226,SET!E$15)*SET!$E$16+COUNTIF(P226:BW226,SET!$F$15)*SET!$F$16+COUNTIF(P226:BW226,SET!$G$15)*SET!$G$16+COUNTIF(P226:BW226,SET!$H$15)*SET!$H$16+COUNTIF(P226:BW226,SET!$I$15)*SET!$I$16+COUNTIF(P226:BW226,)*SET!$K$16+COUNTIF(P226:BW226,SET!$M$15)*SET!$M$16</f>
        <v>0</v>
      </c>
      <c r="J226" s="97">
        <f ca="1">F226+G226+H226-I226</f>
        <v>-5</v>
      </c>
      <c r="K226" s="100">
        <f ca="1">IF(E226="","",IF(AND(D226&gt;C226,EDATE(IF(EDATE(C226,12)&lt;D226,C226,E226),12)&gt;D226),"퇴직정산",IF((E226-C226)&gt;=365,EDATE(E226,12),EDATE(C226,24))))</f>
        <v>45895</v>
      </c>
      <c r="L226" s="101">
        <f ca="1">IF(K226="퇴직정산",J226,IF((M$2-C226)&lt;365,"미확정",IF(M226="유예","유예",J226-M226)))</f>
        <v>-5</v>
      </c>
      <c r="M226" s="103">
        <f ca="1">IF(C226=0,0,IF(K226="퇴직정산",0,IF(J226&lt;=0,0,IF(EDATE(C226,3)&gt;M$2,"유예",IF(SET!$J$3="없음",0,IF(SET!$J$3="전부",IF(E226&gt;=DATE(YEAR(SET!$I$11),MONTH(SET!$J$11),DAY(SET!$L$11)),MAX(0,F226-IF(I226&lt;(G226+H226),0,(I226-(G226+H226)))),0),IF(E226&gt;=DATE(YEAR(SET!$I$11),MONTH(SET!$J$11),DAY(SET!$L$11)),MAX(0,MIN(F226,SET!$L$3)-IF(I226&lt;(G226+H226),0,(I226-(G226+H226)))),0)))))))</f>
        <v>0</v>
      </c>
      <c r="N226" s="105" t="str">
        <f>IF(D226=0,IF(M226&gt;0,IF((E226-C226)&gt;=365,EDATE(E226,6),EDATE(K226,-6)),""),"")</f>
        <v/>
      </c>
      <c r="O226" s="106" t="str">
        <f>IF(D226=0,IF(M226&gt;0,IF((E226-C226)&gt;=365,EDATE(E226,10),EDATE(K226,-2)),""),"")</f>
        <v/>
      </c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  <c r="BA226" s="23"/>
      <c r="BB226" s="23"/>
      <c r="BC226" s="23"/>
      <c r="BD226" s="23"/>
      <c r="BE226" s="23"/>
      <c r="BF226" s="23"/>
      <c r="BG226" s="23"/>
      <c r="BH226" s="23"/>
      <c r="BI226" s="23"/>
      <c r="BJ226" s="23"/>
      <c r="BK226" s="23"/>
      <c r="BL226" s="23"/>
      <c r="BM226" s="23"/>
      <c r="BN226" s="23"/>
      <c r="BO226" s="23"/>
      <c r="BP226" s="23"/>
      <c r="BQ226" s="23"/>
      <c r="BR226" s="23"/>
      <c r="BS226" s="23"/>
      <c r="BT226" s="23"/>
      <c r="BU226" s="23"/>
      <c r="BV226" s="23"/>
      <c r="BW226" s="23"/>
    </row>
    <row r="227" spans="1:75" ht="14.25" customHeight="1" thickBot="1" x14ac:dyDescent="0.2">
      <c r="A227" s="74"/>
      <c r="B227" s="109"/>
      <c r="C227" s="109"/>
      <c r="D227" s="111"/>
      <c r="E227" s="96"/>
      <c r="F227" s="94"/>
      <c r="G227" s="113"/>
      <c r="H227" s="115"/>
      <c r="I227" s="99"/>
      <c r="J227" s="98"/>
      <c r="K227" s="100"/>
      <c r="L227" s="102"/>
      <c r="M227" s="104"/>
      <c r="N227" s="105"/>
      <c r="O227" s="107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  <c r="AP227" s="72"/>
      <c r="AQ227" s="72"/>
      <c r="AR227" s="72"/>
      <c r="AS227" s="72"/>
      <c r="AT227" s="72"/>
      <c r="AU227" s="72"/>
      <c r="AV227" s="72"/>
      <c r="AW227" s="72"/>
      <c r="AX227" s="72"/>
      <c r="AY227" s="72"/>
      <c r="AZ227" s="72"/>
      <c r="BA227" s="72"/>
      <c r="BB227" s="72"/>
      <c r="BC227" s="72"/>
      <c r="BD227" s="72"/>
      <c r="BE227" s="72"/>
      <c r="BF227" s="72"/>
      <c r="BG227" s="72"/>
      <c r="BH227" s="72"/>
      <c r="BI227" s="72"/>
      <c r="BJ227" s="72"/>
      <c r="BK227" s="72"/>
      <c r="BL227" s="72"/>
      <c r="BM227" s="72"/>
      <c r="BN227" s="72"/>
      <c r="BO227" s="72"/>
      <c r="BP227" s="72"/>
      <c r="BQ227" s="72"/>
      <c r="BR227" s="72"/>
      <c r="BS227" s="72"/>
      <c r="BT227" s="72"/>
      <c r="BU227" s="72"/>
      <c r="BV227" s="72"/>
      <c r="BW227" s="72"/>
    </row>
    <row r="228" spans="1:75" ht="14.25" customHeight="1" x14ac:dyDescent="0.15">
      <c r="A228" s="74" t="s">
        <v>392</v>
      </c>
      <c r="B228" s="108" t="s">
        <v>301</v>
      </c>
      <c r="C228" s="108">
        <v>44441</v>
      </c>
      <c r="D228" s="110">
        <v>45902</v>
      </c>
      <c r="E228" s="95">
        <f ca="1">IF(DATEDIF(C228,M$2,"m")&lt;1,"",IF(C228=0,"",IF(EDATE(C228,12)&lt;IF($D228&gt;0,$D228-1,M$2),EDATE(C228,DATEDIF(C228,IF($D228&gt;0,$D228-1,M$2+1),"y")*12),EDATE(C228,DATEDIF(C228,IF($D228&gt;0,$D228-1,M$2+1),"m")))))</f>
        <v>45537</v>
      </c>
      <c r="F228" s="93">
        <f ca="1">IF(E228="",0,IF(EDATE(C228,12)&lt;=E228,15+IF((YEAR(E228)-YEAR($C228))&gt;20,10,INT((YEAR(E228)-YEAR($C228)-1)/2)),0))</f>
        <v>16</v>
      </c>
      <c r="G228" s="112">
        <f ca="1">IF(E228="",0,IF(E228&gt;=EDATE(C228,12),IF(E228&lt;EDATE(C228,24),IF(C228&lt;SET!$J$20,0,MIN(DATEDIF(C228,E228,"m"),11)),0),IF(D228&gt;C228,IF(E228&lt;=EDATE(C228,12),MIN(DATEDIF(C228,D228+1,"m"),11),0),MIN(DATEDIF(C228,E228,"m"),11))))</f>
        <v>0</v>
      </c>
      <c r="H228" s="114">
        <v>6</v>
      </c>
      <c r="I228" s="99">
        <f>COUNTIF(P228:BW228,SET!$C$15)*SET!$C$16+COUNTIF(P228:BW228,SET!$D$15)*SET!$D$16+COUNTIF(P228:BW228,SET!E$15)*SET!$E$16+COUNTIF(P228:BW228,SET!$F$15)*SET!$F$16+COUNTIF(P228:BW228,SET!$G$15)*SET!$G$16+COUNTIF(P228:BW228,SET!$H$15)*SET!$H$16+COUNTIF(P228:BW228,SET!$I$15)*SET!$I$16+COUNTIF(P228:BW228,)*SET!$K$16+COUNTIF(P228:BW228,SET!$M$15)*SET!$M$16</f>
        <v>15</v>
      </c>
      <c r="J228" s="97">
        <f ca="1">F228+G228+H228-I228</f>
        <v>7</v>
      </c>
      <c r="K228" s="100">
        <f ca="1">IF(E228="","",IF(AND(D228&gt;C228,EDATE(IF(EDATE(C228,12)&lt;D228,C228,E228),12)&gt;D228),"퇴직정산",IF((E228-C228)&gt;=365,EDATE(E228,12),EDATE(C228,24))))</f>
        <v>45902</v>
      </c>
      <c r="L228" s="101">
        <f ca="1">IF(K228="퇴직정산",J228,IF((M$2-C228)&lt;365,"미확정",IF(M228="유예","유예",J228-M228)))</f>
        <v>7</v>
      </c>
      <c r="M228" s="103">
        <f ca="1">IF(C228=0,0,IF(K228="퇴직정산",0,IF(J228&lt;=0,0,IF(EDATE(C228,3)&gt;M$2,"유예",IF(SET!$J$3="없음",0,IF(SET!$J$3="전부",IF(E228&gt;=DATE(YEAR(SET!$I$11),MONTH(SET!$J$11),DAY(SET!$L$11)),MAX(0,F228-IF(I228&lt;(G228+H228),0,(I228-(G228+H228)))),0),IF(E228&gt;=DATE(YEAR(SET!$I$11),MONTH(SET!$J$11),DAY(SET!$L$11)),MAX(0,MIN(F228,SET!$L$3)-IF(I228&lt;(G228+H228),0,(I228-(G228+H228)))),0)))))))</f>
        <v>0</v>
      </c>
      <c r="N228" s="105" t="str">
        <f>IF(D228=0,IF(M228&gt;0,IF((E228-C228)&gt;=365,EDATE(E228,6),EDATE(K228,-6)),""),"")</f>
        <v/>
      </c>
      <c r="O228" s="106" t="str">
        <f>IF(D228=0,IF(M228&gt;0,IF((E228-C228)&gt;=365,EDATE(E228,10),EDATE(K228,-2)),""),"")</f>
        <v/>
      </c>
      <c r="P228" s="23" t="s">
        <v>24</v>
      </c>
      <c r="Q228" s="23" t="s">
        <v>24</v>
      </c>
      <c r="R228" s="23" t="s">
        <v>24</v>
      </c>
      <c r="S228" s="23" t="s">
        <v>24</v>
      </c>
      <c r="T228" s="23" t="s">
        <v>24</v>
      </c>
      <c r="U228" s="23" t="s">
        <v>24</v>
      </c>
      <c r="V228" s="23" t="s">
        <v>24</v>
      </c>
      <c r="W228" s="23" t="s">
        <v>24</v>
      </c>
      <c r="X228" s="23" t="s">
        <v>24</v>
      </c>
      <c r="Y228" s="23" t="s">
        <v>24</v>
      </c>
      <c r="Z228" s="23" t="s">
        <v>24</v>
      </c>
      <c r="AA228" s="23" t="s">
        <v>24</v>
      </c>
      <c r="AB228" s="23" t="s">
        <v>24</v>
      </c>
      <c r="AC228" s="23" t="s">
        <v>24</v>
      </c>
      <c r="AD228" s="23" t="s">
        <v>24</v>
      </c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  <c r="BD228" s="23"/>
      <c r="BE228" s="23"/>
      <c r="BF228" s="23"/>
      <c r="BG228" s="23"/>
      <c r="BH228" s="23"/>
      <c r="BI228" s="23"/>
      <c r="BJ228" s="23"/>
      <c r="BK228" s="23"/>
      <c r="BL228" s="23"/>
      <c r="BM228" s="23"/>
      <c r="BN228" s="23"/>
      <c r="BO228" s="23"/>
      <c r="BP228" s="23"/>
      <c r="BQ228" s="23"/>
      <c r="BR228" s="23"/>
      <c r="BS228" s="23"/>
      <c r="BT228" s="23"/>
      <c r="BU228" s="23"/>
      <c r="BV228" s="23"/>
      <c r="BW228" s="23"/>
    </row>
    <row r="229" spans="1:75" ht="14.25" customHeight="1" thickBot="1" x14ac:dyDescent="0.2">
      <c r="A229" s="74"/>
      <c r="B229" s="109"/>
      <c r="C229" s="109"/>
      <c r="D229" s="111"/>
      <c r="E229" s="96"/>
      <c r="F229" s="94"/>
      <c r="G229" s="113"/>
      <c r="H229" s="115"/>
      <c r="I229" s="99"/>
      <c r="J229" s="98"/>
      <c r="K229" s="100"/>
      <c r="L229" s="102"/>
      <c r="M229" s="104"/>
      <c r="N229" s="105"/>
      <c r="O229" s="107"/>
      <c r="P229" s="72">
        <v>45509</v>
      </c>
      <c r="Q229" s="72">
        <v>45510</v>
      </c>
      <c r="R229" s="72">
        <v>45511</v>
      </c>
      <c r="S229" s="72">
        <v>45588</v>
      </c>
      <c r="T229" s="72">
        <v>45589</v>
      </c>
      <c r="U229" s="72">
        <v>45626</v>
      </c>
      <c r="V229" s="72">
        <v>45627</v>
      </c>
      <c r="W229" s="72">
        <v>45628</v>
      </c>
      <c r="X229" s="72">
        <v>45692</v>
      </c>
      <c r="Y229" s="72">
        <v>45693</v>
      </c>
      <c r="Z229" s="72">
        <v>45760</v>
      </c>
      <c r="AA229" s="72">
        <v>45761</v>
      </c>
      <c r="AB229" s="72">
        <v>45771</v>
      </c>
      <c r="AC229" s="72">
        <v>45843</v>
      </c>
      <c r="AD229" s="72">
        <v>45844</v>
      </c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72"/>
      <c r="AP229" s="72"/>
      <c r="AQ229" s="72"/>
      <c r="AR229" s="72"/>
      <c r="AS229" s="72"/>
      <c r="AT229" s="72"/>
      <c r="AU229" s="72"/>
      <c r="AV229" s="72"/>
      <c r="AW229" s="72"/>
      <c r="AX229" s="72"/>
      <c r="AY229" s="72"/>
      <c r="AZ229" s="72"/>
      <c r="BA229" s="72"/>
      <c r="BB229" s="72"/>
      <c r="BC229" s="72"/>
      <c r="BD229" s="72"/>
      <c r="BE229" s="72"/>
      <c r="BF229" s="72"/>
      <c r="BG229" s="72"/>
      <c r="BH229" s="72"/>
      <c r="BI229" s="72"/>
      <c r="BJ229" s="72"/>
      <c r="BK229" s="72"/>
      <c r="BL229" s="72"/>
      <c r="BM229" s="72"/>
      <c r="BN229" s="72"/>
      <c r="BO229" s="72"/>
      <c r="BP229" s="72"/>
      <c r="BQ229" s="72"/>
      <c r="BR229" s="72"/>
      <c r="BS229" s="72"/>
      <c r="BT229" s="72"/>
      <c r="BU229" s="72"/>
      <c r="BV229" s="72"/>
      <c r="BW229" s="72"/>
    </row>
    <row r="230" spans="1:75" ht="14.25" customHeight="1" x14ac:dyDescent="0.15">
      <c r="A230" s="74" t="s">
        <v>472</v>
      </c>
      <c r="B230" s="108" t="s">
        <v>328</v>
      </c>
      <c r="C230" s="108">
        <v>44447</v>
      </c>
      <c r="D230" s="110">
        <v>45908</v>
      </c>
      <c r="E230" s="95">
        <f ca="1">IF(DATEDIF(C230,M$2,"m")&lt;1,"",IF(C230=0,"",IF(EDATE(C230,12)&lt;IF($D230&gt;0,$D230-1,M$2),EDATE(C230,DATEDIF(C230,IF($D230&gt;0,$D230-1,M$2+1),"y")*12),EDATE(C230,DATEDIF(C230,IF($D230&gt;0,$D230-1,M$2+1),"m")))))</f>
        <v>45543</v>
      </c>
      <c r="F230" s="93">
        <f ca="1">IF(E230="",0,IF(EDATE(C230,12)&lt;=E230,15+IF((YEAR(E230)-YEAR($C230))&gt;20,10,INT((YEAR(E230)-YEAR($C230)-1)/2)),0))</f>
        <v>16</v>
      </c>
      <c r="G230" s="112">
        <f ca="1">IF(E230="",0,IF(E230&gt;=EDATE(C230,12),IF(E230&lt;EDATE(C230,24),IF(C230&lt;SET!$J$20,0,MIN(DATEDIF(C230,E230,"m"),11)),0),IF(D230&gt;C230,IF(E230&lt;=EDATE(C230,12),MIN(DATEDIF(C230,D230+1,"m"),11),0),MIN(DATEDIF(C230,E230,"m"),11))))</f>
        <v>0</v>
      </c>
      <c r="H230" s="114">
        <v>4</v>
      </c>
      <c r="I230" s="99">
        <f>COUNTIF(P230:BW230,SET!$C$15)*SET!$C$16+COUNTIF(P230:BW230,SET!$D$15)*SET!$D$16+COUNTIF(P230:BW230,SET!E$15)*SET!$E$16+COUNTIF(P230:BW230,SET!$F$15)*SET!$F$16+COUNTIF(P230:BW230,SET!$G$15)*SET!$G$16+COUNTIF(P230:BW230,SET!$H$15)*SET!$H$16+COUNTIF(P230:BW230,SET!$I$15)*SET!$I$16+COUNTIF(P230:BW230,)*SET!$K$16+COUNTIF(P230:BW230,SET!$M$15)*SET!$M$16</f>
        <v>13</v>
      </c>
      <c r="J230" s="97">
        <f ca="1">F230+G230+H230-I230</f>
        <v>7</v>
      </c>
      <c r="K230" s="100">
        <f ca="1">IF(E230="","",IF(AND(D230&gt;C230,EDATE(IF(EDATE(C230,12)&lt;D230,C230,E230),12)&gt;D230),"퇴직정산",IF((E230-C230)&gt;=365,EDATE(E230,12),EDATE(C230,24))))</f>
        <v>45908</v>
      </c>
      <c r="L230" s="101">
        <f ca="1">IF(K230="퇴직정산",J230,IF((M$2-C230)&lt;365,"미확정",IF(M230="유예","유예",J230-M230)))</f>
        <v>7</v>
      </c>
      <c r="M230" s="103">
        <f ca="1">IF(C230=0,0,IF(K230="퇴직정산",0,IF(J230&lt;=0,0,IF(EDATE(C230,3)&gt;M$2,"유예",IF(SET!$J$3="없음",0,IF(SET!$J$3="전부",IF(E230&gt;=DATE(YEAR(SET!$I$11),MONTH(SET!$J$11),DAY(SET!$L$11)),MAX(0,F230-IF(I230&lt;(G230+H230),0,(I230-(G230+H230)))),0),IF(E230&gt;=DATE(YEAR(SET!$I$11),MONTH(SET!$J$11),DAY(SET!$L$11)),MAX(0,MIN(F230,SET!$L$3)-IF(I230&lt;(G230+H230),0,(I230-(G230+H230)))),0)))))))</f>
        <v>0</v>
      </c>
      <c r="N230" s="105" t="str">
        <f>IF(D230=0,IF(M230&gt;0,IF((E230-C230)&gt;=365,EDATE(E230,6),EDATE(K230,-6)),""),"")</f>
        <v/>
      </c>
      <c r="O230" s="106" t="str">
        <f>IF(D230=0,IF(M230&gt;0,IF((E230-C230)&gt;=365,EDATE(E230,10),EDATE(K230,-2)),""),"")</f>
        <v/>
      </c>
      <c r="P230" s="23" t="s">
        <v>24</v>
      </c>
      <c r="Q230" s="23" t="s">
        <v>24</v>
      </c>
      <c r="R230" s="23" t="s">
        <v>24</v>
      </c>
      <c r="S230" s="23" t="s">
        <v>24</v>
      </c>
      <c r="T230" s="23" t="s">
        <v>24</v>
      </c>
      <c r="U230" s="23" t="s">
        <v>24</v>
      </c>
      <c r="V230" s="23" t="s">
        <v>54</v>
      </c>
      <c r="W230" s="23" t="s">
        <v>24</v>
      </c>
      <c r="X230" s="23" t="s">
        <v>24</v>
      </c>
      <c r="Y230" s="23" t="s">
        <v>24</v>
      </c>
      <c r="Z230" s="23" t="s">
        <v>24</v>
      </c>
      <c r="AA230" s="23" t="s">
        <v>24</v>
      </c>
      <c r="AB230" s="23" t="s">
        <v>24</v>
      </c>
      <c r="AC230" s="23" t="s">
        <v>24</v>
      </c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  <c r="BA230" s="23"/>
      <c r="BB230" s="23"/>
      <c r="BC230" s="23"/>
      <c r="BD230" s="23"/>
      <c r="BE230" s="23"/>
      <c r="BF230" s="23"/>
      <c r="BG230" s="23"/>
      <c r="BH230" s="23"/>
      <c r="BI230" s="23"/>
      <c r="BJ230" s="23"/>
      <c r="BK230" s="23"/>
      <c r="BL230" s="23"/>
      <c r="BM230" s="23"/>
      <c r="BN230" s="23"/>
      <c r="BO230" s="23"/>
      <c r="BP230" s="23"/>
      <c r="BQ230" s="23"/>
      <c r="BR230" s="23"/>
      <c r="BS230" s="23"/>
      <c r="BT230" s="23"/>
      <c r="BU230" s="23"/>
      <c r="BV230" s="23"/>
      <c r="BW230" s="23"/>
    </row>
    <row r="231" spans="1:75" ht="14.25" customHeight="1" thickBot="1" x14ac:dyDescent="0.2">
      <c r="A231" s="74"/>
      <c r="B231" s="109"/>
      <c r="C231" s="109"/>
      <c r="D231" s="111"/>
      <c r="E231" s="96"/>
      <c r="F231" s="94"/>
      <c r="G231" s="113"/>
      <c r="H231" s="115"/>
      <c r="I231" s="99"/>
      <c r="J231" s="98"/>
      <c r="K231" s="100"/>
      <c r="L231" s="102"/>
      <c r="M231" s="104"/>
      <c r="N231" s="105"/>
      <c r="O231" s="107"/>
      <c r="P231" s="72">
        <v>45517</v>
      </c>
      <c r="Q231" s="72">
        <v>45518</v>
      </c>
      <c r="R231" s="72">
        <v>45605</v>
      </c>
      <c r="S231" s="72">
        <v>45606</v>
      </c>
      <c r="T231" s="72">
        <v>45696</v>
      </c>
      <c r="U231" s="72">
        <v>45697</v>
      </c>
      <c r="V231" s="72">
        <v>45695</v>
      </c>
      <c r="W231" s="72">
        <v>45738</v>
      </c>
      <c r="X231" s="72">
        <v>45754</v>
      </c>
      <c r="Y231" s="72">
        <v>45755</v>
      </c>
      <c r="Z231" s="72">
        <v>45760</v>
      </c>
      <c r="AA231" s="72">
        <v>45761</v>
      </c>
      <c r="AB231" s="72">
        <v>45854</v>
      </c>
      <c r="AC231" s="72">
        <v>45855</v>
      </c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72"/>
      <c r="AP231" s="72"/>
      <c r="AQ231" s="72"/>
      <c r="AR231" s="72"/>
      <c r="AS231" s="72"/>
      <c r="AT231" s="72"/>
      <c r="AU231" s="72"/>
      <c r="AV231" s="72"/>
      <c r="AW231" s="72"/>
      <c r="AX231" s="72"/>
      <c r="AY231" s="72"/>
      <c r="AZ231" s="72"/>
      <c r="BA231" s="72"/>
      <c r="BB231" s="72"/>
      <c r="BC231" s="72"/>
      <c r="BD231" s="72"/>
      <c r="BE231" s="72"/>
      <c r="BF231" s="72"/>
      <c r="BG231" s="72"/>
      <c r="BH231" s="72"/>
      <c r="BI231" s="72"/>
      <c r="BJ231" s="72"/>
      <c r="BK231" s="72"/>
      <c r="BL231" s="72"/>
      <c r="BM231" s="72"/>
      <c r="BN231" s="72"/>
      <c r="BO231" s="72"/>
      <c r="BP231" s="72"/>
      <c r="BQ231" s="72"/>
      <c r="BR231" s="72"/>
      <c r="BS231" s="72"/>
      <c r="BT231" s="72"/>
      <c r="BU231" s="72"/>
      <c r="BV231" s="72"/>
      <c r="BW231" s="72"/>
    </row>
    <row r="232" spans="1:75" ht="14.25" customHeight="1" x14ac:dyDescent="0.15">
      <c r="A232" s="74" t="s">
        <v>473</v>
      </c>
      <c r="B232" s="108" t="s">
        <v>66</v>
      </c>
      <c r="C232" s="108">
        <v>44083</v>
      </c>
      <c r="D232" s="110">
        <v>45909</v>
      </c>
      <c r="E232" s="95">
        <f ca="1">IF(DATEDIF(C232,M$2,"m")&lt;1,"",IF(C232=0,"",IF(EDATE(C232,12)&lt;IF($D232&gt;0,$D232-1,M$2),EDATE(C232,DATEDIF(C232,IF($D232&gt;0,$D232-1,M$2+1),"y")*12),EDATE(C232,DATEDIF(C232,IF($D232&gt;0,$D232-1,M$2+1),"m")))))</f>
        <v>45544</v>
      </c>
      <c r="F232" s="93">
        <f ca="1">IF(E232="",0,IF(EDATE(C232,12)&lt;=E232,15+IF((YEAR(E232)-YEAR($C232))&gt;20,10,INT((YEAR(E232)-YEAR($C232)-1)/2)),0))</f>
        <v>16</v>
      </c>
      <c r="G232" s="112">
        <f ca="1">IF(E232="",0,IF(E232&gt;=EDATE(C232,12),IF(E232&lt;EDATE(C232,24),IF(C232&lt;SET!$J$20,0,MIN(DATEDIF(C232,E232,"m"),11)),0),IF(D232&gt;C232,IF(E232&lt;=EDATE(C232,12),MIN(DATEDIF(C232,D232+1,"m"),11),0),MIN(DATEDIF(C232,E232,"m"),11))))</f>
        <v>0</v>
      </c>
      <c r="H232" s="114">
        <v>4</v>
      </c>
      <c r="I232" s="99">
        <f>COUNTIF(P232:BW232,SET!$C$15)*SET!$C$16+COUNTIF(P232:BW232,SET!$D$15)*SET!$D$16+COUNTIF(P232:BW232,SET!E$15)*SET!$E$16+COUNTIF(P232:BW232,SET!$F$15)*SET!$F$16+COUNTIF(P232:BW232,SET!$G$15)*SET!$G$16+COUNTIF(P232:BW232,SET!$H$15)*SET!$H$16+COUNTIF(P232:BW232,SET!$I$15)*SET!$I$16+COUNTIF(P232:BW232,)*SET!$K$16+COUNTIF(P232:BW232,SET!$M$15)*SET!$M$16</f>
        <v>19</v>
      </c>
      <c r="J232" s="97">
        <f ca="1">F232+G232+H232-I232</f>
        <v>1</v>
      </c>
      <c r="K232" s="100">
        <f ca="1">IF(E232="","",IF(AND(D232&gt;C232,EDATE(IF(EDATE(C232,12)&lt;D232,C232,E232),12)&gt;D232),"퇴직정산",IF((E232-C232)&gt;=365,EDATE(E232,12),EDATE(C232,24))))</f>
        <v>45909</v>
      </c>
      <c r="L232" s="101">
        <f ca="1">IF(K232="퇴직정산",J232,IF((M$2-C232)&lt;365,"미확정",IF(M232="유예","유예",J232-M232)))</f>
        <v>1</v>
      </c>
      <c r="M232" s="103">
        <f ca="1">IF(C232=0,0,IF(K232="퇴직정산",0,IF(J232&lt;=0,0,IF(EDATE(C232,3)&gt;M$2,"유예",IF(SET!$J$3="없음",0,IF(SET!$J$3="전부",IF(E232&gt;=DATE(YEAR(SET!$I$11),MONTH(SET!$J$11),DAY(SET!$L$11)),MAX(0,F232-IF(I232&lt;(G232+H232),0,(I232-(G232+H232)))),0),IF(E232&gt;=DATE(YEAR(SET!$I$11),MONTH(SET!$J$11),DAY(SET!$L$11)),MAX(0,MIN(F232,SET!$L$3)-IF(I232&lt;(G232+H232),0,(I232-(G232+H232)))),0)))))))</f>
        <v>0</v>
      </c>
      <c r="N232" s="105" t="str">
        <f>IF(D232=0,IF(M232&gt;0,IF((E232-C232)&gt;=365,EDATE(E232,6),EDATE(K232,-6)),""),"")</f>
        <v/>
      </c>
      <c r="O232" s="106" t="str">
        <f>IF(D232=0,IF(M232&gt;0,IF((E232-C232)&gt;=365,EDATE(E232,10),EDATE(K232,-2)),""),"")</f>
        <v/>
      </c>
      <c r="P232" s="23" t="s">
        <v>24</v>
      </c>
      <c r="Q232" s="23" t="s">
        <v>24</v>
      </c>
      <c r="R232" s="23" t="s">
        <v>24</v>
      </c>
      <c r="S232" s="23" t="s">
        <v>24</v>
      </c>
      <c r="T232" s="23" t="s">
        <v>24</v>
      </c>
      <c r="U232" s="23" t="s">
        <v>24</v>
      </c>
      <c r="V232" s="23" t="s">
        <v>24</v>
      </c>
      <c r="W232" s="23" t="s">
        <v>24</v>
      </c>
      <c r="X232" s="23" t="s">
        <v>24</v>
      </c>
      <c r="Y232" s="23" t="s">
        <v>24</v>
      </c>
      <c r="Z232" s="23" t="s">
        <v>24</v>
      </c>
      <c r="AA232" s="23" t="s">
        <v>24</v>
      </c>
      <c r="AB232" s="23" t="s">
        <v>24</v>
      </c>
      <c r="AC232" s="23" t="s">
        <v>24</v>
      </c>
      <c r="AD232" s="23" t="s">
        <v>24</v>
      </c>
      <c r="AE232" s="23" t="s">
        <v>24</v>
      </c>
      <c r="AF232" s="23" t="s">
        <v>24</v>
      </c>
      <c r="AG232" s="23" t="s">
        <v>24</v>
      </c>
      <c r="AH232" s="23" t="s">
        <v>24</v>
      </c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  <c r="BD232" s="23"/>
      <c r="BE232" s="23"/>
      <c r="BF232" s="23"/>
      <c r="BG232" s="23"/>
      <c r="BH232" s="23"/>
      <c r="BI232" s="23"/>
      <c r="BJ232" s="23"/>
      <c r="BK232" s="23"/>
      <c r="BL232" s="23"/>
      <c r="BM232" s="23"/>
      <c r="BN232" s="23"/>
      <c r="BO232" s="23"/>
      <c r="BP232" s="23"/>
      <c r="BQ232" s="23"/>
      <c r="BR232" s="23"/>
      <c r="BS232" s="23"/>
      <c r="BT232" s="23"/>
      <c r="BU232" s="23"/>
      <c r="BV232" s="23"/>
      <c r="BW232" s="23"/>
    </row>
    <row r="233" spans="1:75" ht="14.25" customHeight="1" thickBot="1" x14ac:dyDescent="0.2">
      <c r="A233" s="74"/>
      <c r="B233" s="109"/>
      <c r="C233" s="109"/>
      <c r="D233" s="111"/>
      <c r="E233" s="96"/>
      <c r="F233" s="94"/>
      <c r="G233" s="113"/>
      <c r="H233" s="115"/>
      <c r="I233" s="99"/>
      <c r="J233" s="98"/>
      <c r="K233" s="100"/>
      <c r="L233" s="102"/>
      <c r="M233" s="104"/>
      <c r="N233" s="105"/>
      <c r="O233" s="107"/>
      <c r="P233" s="72">
        <v>45526</v>
      </c>
      <c r="Q233" s="72">
        <v>45528</v>
      </c>
      <c r="R233" s="72">
        <v>45531</v>
      </c>
      <c r="S233" s="72">
        <v>45533</v>
      </c>
      <c r="T233" s="72">
        <v>45624</v>
      </c>
      <c r="U233" s="72">
        <v>45654</v>
      </c>
      <c r="V233" s="72">
        <v>45657</v>
      </c>
      <c r="W233" s="72">
        <v>45745</v>
      </c>
      <c r="X233" s="72">
        <v>45747</v>
      </c>
      <c r="Y233" s="72">
        <v>45773</v>
      </c>
      <c r="Z233" s="72">
        <v>45775</v>
      </c>
      <c r="AA233" s="72">
        <v>45804</v>
      </c>
      <c r="AB233" s="72">
        <v>45833</v>
      </c>
      <c r="AC233" s="72">
        <v>45836</v>
      </c>
      <c r="AD233" s="72">
        <v>45856</v>
      </c>
      <c r="AE233" s="72">
        <v>45863</v>
      </c>
      <c r="AF233" s="72">
        <v>45864</v>
      </c>
      <c r="AG233" s="72">
        <v>45866</v>
      </c>
      <c r="AH233" s="72">
        <v>45868</v>
      </c>
      <c r="AI233" s="72"/>
      <c r="AJ233" s="72"/>
      <c r="AK233" s="72"/>
      <c r="AL233" s="72"/>
      <c r="AM233" s="72"/>
      <c r="AN233" s="72"/>
      <c r="AO233" s="72"/>
      <c r="AP233" s="72"/>
      <c r="AQ233" s="72"/>
      <c r="AR233" s="72"/>
      <c r="AS233" s="72"/>
      <c r="AT233" s="72"/>
      <c r="AU233" s="72"/>
      <c r="AV233" s="72"/>
      <c r="AW233" s="72"/>
      <c r="AX233" s="72"/>
      <c r="AY233" s="72"/>
      <c r="AZ233" s="72"/>
      <c r="BA233" s="72"/>
      <c r="BB233" s="72"/>
      <c r="BC233" s="72"/>
      <c r="BD233" s="72"/>
      <c r="BE233" s="72"/>
      <c r="BF233" s="72"/>
      <c r="BG233" s="72"/>
      <c r="BH233" s="72"/>
      <c r="BI233" s="72"/>
      <c r="BJ233" s="72"/>
      <c r="BK233" s="72"/>
      <c r="BL233" s="72"/>
      <c r="BM233" s="72"/>
      <c r="BN233" s="72"/>
      <c r="BO233" s="72"/>
      <c r="BP233" s="72"/>
      <c r="BQ233" s="72"/>
      <c r="BR233" s="72"/>
      <c r="BS233" s="72"/>
      <c r="BT233" s="72"/>
      <c r="BU233" s="72"/>
      <c r="BV233" s="72"/>
      <c r="BW233" s="72"/>
    </row>
    <row r="234" spans="1:75" ht="14.25" customHeight="1" x14ac:dyDescent="0.15">
      <c r="A234" s="74" t="s">
        <v>392</v>
      </c>
      <c r="B234" s="108" t="s">
        <v>311</v>
      </c>
      <c r="C234" s="108">
        <v>44817</v>
      </c>
      <c r="D234" s="110">
        <v>45912</v>
      </c>
      <c r="E234" s="95">
        <f ca="1">IF(DATEDIF(C234,M$2,"m")&lt;1,"",IF(C234=0,"",IF(EDATE(C234,12)&lt;IF($D234&gt;0,$D234-1,M$2),EDATE(C234,DATEDIF(C234,IF($D234&gt;0,$D234-1,M$2+1),"y")*12),EDATE(C234,DATEDIF(C234,IF($D234&gt;0,$D234-1,M$2+1),"m")))))</f>
        <v>45548</v>
      </c>
      <c r="F234" s="93">
        <f ca="1">IF(E234="",0,IF(EDATE(C234,12)&lt;=E234,15+IF((YEAR(E234)-YEAR($C234))&gt;20,10,INT((YEAR(E234)-YEAR($C234)-1)/2)),0))</f>
        <v>15</v>
      </c>
      <c r="G234" s="112">
        <f ca="1">IF(E234="",0,IF(E234&gt;=EDATE(C234,12),IF(E234&lt;EDATE(C234,24),IF(C234&lt;SET!$J$20,0,MIN(DATEDIF(C234,E234,"m"),11)),0),IF(D234&gt;C234,IF(E234&lt;=EDATE(C234,12),MIN(DATEDIF(C234,D234+1,"m"),11),0),MIN(DATEDIF(C234,E234,"m"),11))))</f>
        <v>0</v>
      </c>
      <c r="H234" s="114">
        <v>6</v>
      </c>
      <c r="I234" s="99">
        <f>COUNTIF(P234:BW234,SET!$C$15)*SET!$C$16+COUNTIF(P234:BW234,SET!$D$15)*SET!$D$16+COUNTIF(P234:BW234,SET!E$15)*SET!$E$16+COUNTIF(P234:BW234,SET!$F$15)*SET!$F$16+COUNTIF(P234:BW234,SET!$G$15)*SET!$G$16+COUNTIF(P234:BW234,SET!$H$15)*SET!$H$16+COUNTIF(P234:BW234,SET!$I$15)*SET!$I$16+COUNTIF(P234:BW234,)*SET!$K$16+COUNTIF(P234:BW234,SET!$M$15)*SET!$M$16</f>
        <v>17</v>
      </c>
      <c r="J234" s="97">
        <f ca="1">F234+G234+H234-I234</f>
        <v>4</v>
      </c>
      <c r="K234" s="100">
        <f ca="1">IF(E234="","",IF(AND(D234&gt;C234,EDATE(IF(EDATE(C234,12)&lt;D234,C234,E234),12)&gt;D234),"퇴직정산",IF((E234-C234)&gt;=365,EDATE(E234,12),EDATE(C234,24))))</f>
        <v>45913</v>
      </c>
      <c r="L234" s="101">
        <f ca="1">IF(K234="퇴직정산",J234,IF((M$2-C234)&lt;365,"미확정",IF(M234="유예","유예",J234-M234)))</f>
        <v>4</v>
      </c>
      <c r="M234" s="103">
        <f ca="1">IF(C234=0,0,IF(K234="퇴직정산",0,IF(J234&lt;=0,0,IF(EDATE(C234,3)&gt;M$2,"유예",IF(SET!$J$3="없음",0,IF(SET!$J$3="전부",IF(E234&gt;=DATE(YEAR(SET!$I$11),MONTH(SET!$J$11),DAY(SET!$L$11)),MAX(0,F234-IF(I234&lt;(G234+H234),0,(I234-(G234+H234)))),0),IF(E234&gt;=DATE(YEAR(SET!$I$11),MONTH(SET!$J$11),DAY(SET!$L$11)),MAX(0,MIN(F234,SET!$L$3)-IF(I234&lt;(G234+H234),0,(I234-(G234+H234)))),0)))))))</f>
        <v>0</v>
      </c>
      <c r="N234" s="105" t="str">
        <f>IF(D234=0,IF(M234&gt;0,IF((E234-C234)&gt;=365,EDATE(E234,6),EDATE(K234,-6)),""),"")</f>
        <v/>
      </c>
      <c r="O234" s="106" t="str">
        <f>IF(D234=0,IF(M234&gt;0,IF((E234-C234)&gt;=365,EDATE(E234,10),EDATE(K234,-2)),""),"")</f>
        <v/>
      </c>
      <c r="P234" s="23" t="s">
        <v>24</v>
      </c>
      <c r="Q234" s="23" t="s">
        <v>24</v>
      </c>
      <c r="R234" s="23" t="s">
        <v>24</v>
      </c>
      <c r="S234" s="23" t="s">
        <v>24</v>
      </c>
      <c r="T234" s="23" t="s">
        <v>24</v>
      </c>
      <c r="U234" s="23" t="s">
        <v>24</v>
      </c>
      <c r="V234" s="23" t="s">
        <v>24</v>
      </c>
      <c r="W234" s="23" t="s">
        <v>24</v>
      </c>
      <c r="X234" s="23" t="s">
        <v>24</v>
      </c>
      <c r="Y234" s="23" t="s">
        <v>24</v>
      </c>
      <c r="Z234" s="23" t="s">
        <v>24</v>
      </c>
      <c r="AA234" s="23" t="s">
        <v>24</v>
      </c>
      <c r="AB234" s="23" t="s">
        <v>24</v>
      </c>
      <c r="AC234" s="23" t="s">
        <v>24</v>
      </c>
      <c r="AD234" s="23" t="s">
        <v>24</v>
      </c>
      <c r="AE234" s="23" t="s">
        <v>24</v>
      </c>
      <c r="AF234" s="23" t="s">
        <v>24</v>
      </c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  <c r="BD234" s="23"/>
      <c r="BE234" s="23"/>
      <c r="BF234" s="23"/>
      <c r="BG234" s="23"/>
      <c r="BH234" s="23"/>
      <c r="BI234" s="23"/>
      <c r="BJ234" s="23"/>
      <c r="BK234" s="23"/>
      <c r="BL234" s="23"/>
      <c r="BM234" s="23"/>
      <c r="BN234" s="23"/>
      <c r="BO234" s="23"/>
      <c r="BP234" s="23"/>
      <c r="BQ234" s="23"/>
      <c r="BR234" s="23"/>
      <c r="BS234" s="23"/>
      <c r="BT234" s="23"/>
      <c r="BU234" s="23"/>
      <c r="BV234" s="23"/>
      <c r="BW234" s="23"/>
    </row>
    <row r="235" spans="1:75" ht="14.25" customHeight="1" thickBot="1" x14ac:dyDescent="0.2">
      <c r="A235" s="74"/>
      <c r="B235" s="109"/>
      <c r="C235" s="109"/>
      <c r="D235" s="111"/>
      <c r="E235" s="96"/>
      <c r="F235" s="94"/>
      <c r="G235" s="113"/>
      <c r="H235" s="115"/>
      <c r="I235" s="99"/>
      <c r="J235" s="98"/>
      <c r="K235" s="100"/>
      <c r="L235" s="102"/>
      <c r="M235" s="104"/>
      <c r="N235" s="105"/>
      <c r="O235" s="107"/>
      <c r="P235" s="72">
        <v>45514</v>
      </c>
      <c r="Q235" s="72">
        <v>45534</v>
      </c>
      <c r="R235" s="72">
        <v>45615</v>
      </c>
      <c r="S235" s="72">
        <v>45616</v>
      </c>
      <c r="T235" s="72">
        <v>45617</v>
      </c>
      <c r="U235" s="72">
        <v>45641</v>
      </c>
      <c r="V235" s="72">
        <v>45642</v>
      </c>
      <c r="W235" s="72">
        <v>45710</v>
      </c>
      <c r="X235" s="72">
        <v>45711</v>
      </c>
      <c r="Y235" s="72">
        <v>45716</v>
      </c>
      <c r="Z235" s="72">
        <v>45753</v>
      </c>
      <c r="AA235" s="72">
        <v>45754</v>
      </c>
      <c r="AB235" s="72">
        <v>45763</v>
      </c>
      <c r="AC235" s="72">
        <v>45764</v>
      </c>
      <c r="AD235" s="72">
        <v>45843</v>
      </c>
      <c r="AE235" s="72">
        <v>45844</v>
      </c>
      <c r="AF235" s="72">
        <v>45866</v>
      </c>
      <c r="AG235" s="72"/>
      <c r="AH235" s="72"/>
      <c r="AI235" s="72"/>
      <c r="AJ235" s="72"/>
      <c r="AK235" s="72"/>
      <c r="AL235" s="72"/>
      <c r="AM235" s="72"/>
      <c r="AN235" s="72"/>
      <c r="AO235" s="72"/>
      <c r="AP235" s="72"/>
      <c r="AQ235" s="72"/>
      <c r="AR235" s="72"/>
      <c r="AS235" s="72"/>
      <c r="AT235" s="72"/>
      <c r="AU235" s="72"/>
      <c r="AV235" s="72"/>
      <c r="AW235" s="72"/>
      <c r="AX235" s="72"/>
      <c r="AY235" s="72"/>
      <c r="AZ235" s="72"/>
      <c r="BA235" s="72"/>
      <c r="BB235" s="72"/>
      <c r="BC235" s="72"/>
      <c r="BD235" s="72"/>
      <c r="BE235" s="72"/>
      <c r="BF235" s="72"/>
      <c r="BG235" s="72"/>
      <c r="BH235" s="72"/>
      <c r="BI235" s="72"/>
      <c r="BJ235" s="72"/>
      <c r="BK235" s="72"/>
      <c r="BL235" s="72"/>
      <c r="BM235" s="72"/>
      <c r="BN235" s="72"/>
      <c r="BO235" s="72"/>
      <c r="BP235" s="72"/>
      <c r="BQ235" s="72"/>
      <c r="BR235" s="72"/>
      <c r="BS235" s="72"/>
      <c r="BT235" s="72"/>
      <c r="BU235" s="72"/>
      <c r="BV235" s="72"/>
      <c r="BW235" s="72"/>
    </row>
    <row r="236" spans="1:75" ht="14.25" customHeight="1" x14ac:dyDescent="0.15">
      <c r="A236" s="74" t="s">
        <v>482</v>
      </c>
      <c r="B236" s="108" t="s">
        <v>350</v>
      </c>
      <c r="C236" s="108">
        <v>45187</v>
      </c>
      <c r="D236" s="110">
        <v>45918</v>
      </c>
      <c r="E236" s="95">
        <f ca="1">IF(DATEDIF(C236,M$2,"m")&lt;1,"",IF(C236=0,"",IF(EDATE(C236,12)&lt;IF($D236&gt;0,$D236-1,M$2),EDATE(C236,DATEDIF(C236,IF($D236&gt;0,$D236-1,M$2+1),"y")*12),EDATE(C236,DATEDIF(C236,IF($D236&gt;0,$D236-1,M$2+1),"m")))))</f>
        <v>45553</v>
      </c>
      <c r="F236" s="93">
        <f ca="1">IF(E236="",0,IF(EDATE(C236,12)&lt;=E236,15+IF((YEAR(E236)-YEAR($C236))&gt;20,10,INT((YEAR(E236)-YEAR($C236)-1)/2)),0))</f>
        <v>15</v>
      </c>
      <c r="G236" s="112">
        <f ca="1">IF(E236="",0,IF(E236&gt;=EDATE(C236,12),IF(E236&lt;EDATE(C236,24),IF(C236&lt;SET!$J$20,0,MIN(DATEDIF(C236,E236,"m"),11)),0),IF(D236&gt;C236,IF(E236&lt;=EDATE(C236,12),MIN(DATEDIF(C236,D236+1,"m"),11),0),MIN(DATEDIF(C236,E236,"m"),11))))</f>
        <v>11</v>
      </c>
      <c r="H236" s="114"/>
      <c r="I236" s="99">
        <f>COUNTIF(P236:BW236,SET!$C$15)*SET!$C$16+COUNTIF(P236:BW236,SET!$D$15)*SET!$D$16+COUNTIF(P236:BW236,SET!E$15)*SET!$E$16+COUNTIF(P236:BW236,SET!$F$15)*SET!$F$16+COUNTIF(P236:BW236,SET!$G$15)*SET!$G$16+COUNTIF(P236:BW236,SET!$H$15)*SET!$H$16+COUNTIF(P236:BW236,SET!$I$15)*SET!$I$16+COUNTIF(P236:BW236,)*SET!$K$16+COUNTIF(P236:BW236,SET!$M$15)*SET!$M$16</f>
        <v>18</v>
      </c>
      <c r="J236" s="97">
        <f ca="1">F236+G236+H236-I236</f>
        <v>8</v>
      </c>
      <c r="K236" s="100">
        <f ca="1">IF(E236="","",IF(AND(D236&gt;C236,EDATE(IF(EDATE(C236,12)&lt;D236,C236,E236),12)&gt;D236),"퇴직정산",IF((E236-C236)&gt;=365,EDATE(E236,12),EDATE(C236,24))))</f>
        <v>45918</v>
      </c>
      <c r="L236" s="101">
        <f ca="1">IF(K236="퇴직정산",J236,IF((M$2-C236)&lt;365,"미확정",IF(M236="유예","유예",J236-M236)))</f>
        <v>8</v>
      </c>
      <c r="M236" s="103">
        <f ca="1">IF(C236=0,0,IF(K236="퇴직정산",0,IF(J236&lt;=0,0,IF(EDATE(C236,3)&gt;M$2,"유예",IF(SET!$J$3="없음",0,IF(SET!$J$3="전부",IF(E236&gt;=DATE(YEAR(SET!$I$11),MONTH(SET!$J$11),DAY(SET!$L$11)),MAX(0,F236-IF(I236&lt;(G236+H236),0,(I236-(G236+H236)))),0),IF(E236&gt;=DATE(YEAR(SET!$I$11),MONTH(SET!$J$11),DAY(SET!$L$11)),MAX(0,MIN(F236,SET!$L$3)-IF(I236&lt;(G236+H236),0,(I236-(G236+H236)))),0)))))))</f>
        <v>0</v>
      </c>
      <c r="N236" s="105" t="str">
        <f>IF(D236=0,IF(M236&gt;0,IF((E236-C236)&gt;=365,EDATE(E236,6),EDATE(K236,-6)),""),"")</f>
        <v/>
      </c>
      <c r="O236" s="106" t="str">
        <f>IF(D236=0,IF(M236&gt;0,IF((E236-C236)&gt;=365,EDATE(E236,10),EDATE(K236,-2)),""),"")</f>
        <v/>
      </c>
      <c r="P236" s="23" t="s">
        <v>24</v>
      </c>
      <c r="Q236" s="23" t="s">
        <v>24</v>
      </c>
      <c r="R236" s="23" t="s">
        <v>24</v>
      </c>
      <c r="S236" s="23" t="s">
        <v>24</v>
      </c>
      <c r="T236" s="23" t="s">
        <v>25</v>
      </c>
      <c r="U236" s="23" t="s">
        <v>24</v>
      </c>
      <c r="V236" s="23" t="s">
        <v>24</v>
      </c>
      <c r="W236" s="23" t="s">
        <v>24</v>
      </c>
      <c r="X236" s="23" t="s">
        <v>24</v>
      </c>
      <c r="Y236" s="23" t="s">
        <v>24</v>
      </c>
      <c r="Z236" s="23" t="s">
        <v>24</v>
      </c>
      <c r="AA236" s="23" t="s">
        <v>24</v>
      </c>
      <c r="AB236" s="23" t="s">
        <v>24</v>
      </c>
      <c r="AC236" s="23" t="s">
        <v>24</v>
      </c>
      <c r="AD236" s="23" t="s">
        <v>25</v>
      </c>
      <c r="AE236" s="23" t="s">
        <v>24</v>
      </c>
      <c r="AF236" s="23" t="s">
        <v>24</v>
      </c>
      <c r="AG236" s="23" t="s">
        <v>24</v>
      </c>
      <c r="AH236" s="23" t="s">
        <v>24</v>
      </c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  <c r="BD236" s="23"/>
      <c r="BE236" s="23"/>
      <c r="BF236" s="23"/>
      <c r="BG236" s="23"/>
      <c r="BH236" s="23"/>
      <c r="BI236" s="23"/>
      <c r="BJ236" s="23"/>
      <c r="BK236" s="23"/>
      <c r="BL236" s="23"/>
      <c r="BM236" s="23"/>
      <c r="BN236" s="23"/>
      <c r="BO236" s="23"/>
      <c r="BP236" s="23"/>
      <c r="BQ236" s="23"/>
      <c r="BR236" s="23"/>
      <c r="BS236" s="23"/>
      <c r="BT236" s="23"/>
      <c r="BU236" s="23"/>
      <c r="BV236" s="23"/>
      <c r="BW236" s="23"/>
    </row>
    <row r="237" spans="1:75" ht="14.25" customHeight="1" thickBot="1" x14ac:dyDescent="0.2">
      <c r="A237" s="74"/>
      <c r="B237" s="109"/>
      <c r="C237" s="109"/>
      <c r="D237" s="111"/>
      <c r="E237" s="96"/>
      <c r="F237" s="94"/>
      <c r="G237" s="113"/>
      <c r="H237" s="115"/>
      <c r="I237" s="99"/>
      <c r="J237" s="98"/>
      <c r="K237" s="100"/>
      <c r="L237" s="102"/>
      <c r="M237" s="104"/>
      <c r="N237" s="105"/>
      <c r="O237" s="107"/>
      <c r="P237" s="72">
        <v>45240</v>
      </c>
      <c r="Q237" s="72">
        <v>45292</v>
      </c>
      <c r="R237" s="72">
        <v>45295</v>
      </c>
      <c r="S237" s="72">
        <v>45384</v>
      </c>
      <c r="T237" s="72">
        <v>45416</v>
      </c>
      <c r="U237" s="72">
        <v>45474</v>
      </c>
      <c r="V237" s="72">
        <v>45503</v>
      </c>
      <c r="W237" s="72">
        <v>45514</v>
      </c>
      <c r="X237" s="72">
        <v>45619</v>
      </c>
      <c r="Y237" s="72">
        <v>45679</v>
      </c>
      <c r="Z237" s="72">
        <v>45680</v>
      </c>
      <c r="AA237" s="72">
        <v>45701</v>
      </c>
      <c r="AB237" s="72">
        <v>45748</v>
      </c>
      <c r="AC237" s="72">
        <v>45749</v>
      </c>
      <c r="AD237" s="72">
        <v>45786</v>
      </c>
      <c r="AE237" s="72">
        <v>45787</v>
      </c>
      <c r="AF237" s="72">
        <v>45818</v>
      </c>
      <c r="AG237" s="72">
        <v>45819</v>
      </c>
      <c r="AH237" s="72">
        <v>45840</v>
      </c>
      <c r="AI237" s="72"/>
      <c r="AJ237" s="72"/>
      <c r="AK237" s="72"/>
      <c r="AL237" s="72"/>
      <c r="AM237" s="72"/>
      <c r="AN237" s="72"/>
      <c r="AO237" s="72"/>
      <c r="AP237" s="72"/>
      <c r="AQ237" s="72"/>
      <c r="AR237" s="72"/>
      <c r="AS237" s="72"/>
      <c r="AT237" s="72"/>
      <c r="AU237" s="72"/>
      <c r="AV237" s="72"/>
      <c r="AW237" s="72"/>
      <c r="AX237" s="72"/>
      <c r="AY237" s="72"/>
      <c r="AZ237" s="72"/>
      <c r="BA237" s="72"/>
      <c r="BB237" s="72"/>
      <c r="BC237" s="72"/>
      <c r="BD237" s="72"/>
      <c r="BE237" s="72"/>
      <c r="BF237" s="72"/>
      <c r="BG237" s="72"/>
      <c r="BH237" s="72"/>
      <c r="BI237" s="72"/>
      <c r="BJ237" s="72"/>
      <c r="BK237" s="72"/>
      <c r="BL237" s="72"/>
      <c r="BM237" s="72"/>
      <c r="BN237" s="72"/>
      <c r="BO237" s="72"/>
      <c r="BP237" s="72"/>
      <c r="BQ237" s="72"/>
      <c r="BR237" s="72"/>
      <c r="BS237" s="72"/>
      <c r="BT237" s="72"/>
      <c r="BU237" s="72"/>
      <c r="BV237" s="72"/>
      <c r="BW237" s="72"/>
    </row>
    <row r="238" spans="1:75" ht="14.25" customHeight="1" x14ac:dyDescent="0.15">
      <c r="A238" s="74" t="s">
        <v>483</v>
      </c>
      <c r="B238" s="108" t="s">
        <v>281</v>
      </c>
      <c r="C238" s="118">
        <v>44819</v>
      </c>
      <c r="D238" s="110">
        <v>45915</v>
      </c>
      <c r="E238" s="95">
        <f ca="1">IF(DATEDIF(C238,M$2,"m")&lt;1,"",IF(C238=0,"",IF(EDATE(C238,12)&lt;IF($D238&gt;0,$D238-1,M$2),EDATE(C238,DATEDIF(C238,IF($D238&gt;0,$D238-1,M$2+1),"y")*12),EDATE(C238,DATEDIF(C238,IF($D238&gt;0,$D238-1,M$2+1),"m")))))</f>
        <v>45550</v>
      </c>
      <c r="F238" s="93">
        <f ca="1">IF(E238="",0,IF(EDATE(C238,12)&lt;=E238,15+IF((YEAR(E238)-YEAR($C238))&gt;20,10,INT((YEAR(E238)-YEAR($C238)-1)/2)),0))</f>
        <v>15</v>
      </c>
      <c r="G238" s="112">
        <f ca="1">IF(E238="",0,IF(E238&gt;=EDATE(C238,12),IF(E238&lt;EDATE(C238,24),IF(C238&lt;SET!$J$20,0,MIN(DATEDIF(C238,E238,"m"),11)),0),IF(D238&gt;C238,IF(E238&lt;=EDATE(C238,12),MIN(DATEDIF(C238,D238+1,"m"),11),0),MIN(DATEDIF(C238,E238,"m"),11))))</f>
        <v>0</v>
      </c>
      <c r="H238" s="114">
        <v>3.5</v>
      </c>
      <c r="I238" s="99">
        <f>COUNTIF(P238:BW238,SET!$C$15)*SET!$C$16+COUNTIF(P238:BW238,SET!$D$15)*SET!$D$16+COUNTIF(P238:BW238,SET!E$15)*SET!$E$16+COUNTIF(P238:BW238,SET!$F$15)*SET!$F$16+COUNTIF(P238:BW238,SET!$G$15)*SET!$G$16+COUNTIF(P238:BW238,SET!$H$15)*SET!$H$16+COUNTIF(P238:BW238,SET!$I$15)*SET!$I$16+COUNTIF(P238:BW238,)*SET!$K$16+COUNTIF(P238:BW238,SET!$M$15)*SET!$M$16</f>
        <v>18</v>
      </c>
      <c r="J238" s="97">
        <f ca="1">F238+G238+H238-I238</f>
        <v>0.5</v>
      </c>
      <c r="K238" s="100">
        <f ca="1">IF(E238="","",IF(AND(D238&gt;C238,EDATE(IF(EDATE(C238,12)&lt;D238,C238,E238),12)&gt;D238),"퇴직정산",IF((E238-C238)&gt;=365,EDATE(E238,12),EDATE(C238,24))))</f>
        <v>45915</v>
      </c>
      <c r="L238" s="101">
        <f ca="1">IF(K238="퇴직정산",J238,IF((M$2-C238)&lt;365,"미확정",IF(M238="유예","유예",J238-M238)))</f>
        <v>0.5</v>
      </c>
      <c r="M238" s="103">
        <f ca="1">IF(C238=0,0,IF(K238="퇴직정산",0,IF(J238&lt;=0,0,IF(EDATE(C238,3)&gt;M$2,"유예",IF(SET!$J$3="없음",0,IF(SET!$J$3="전부",IF(E238&gt;=DATE(YEAR(SET!$I$11),MONTH(SET!$J$11),DAY(SET!$L$11)),MAX(0,F238-IF(I238&lt;(G238+H238),0,(I238-(G238+H238)))),0),IF(E238&gt;=DATE(YEAR(SET!$I$11),MONTH(SET!$J$11),DAY(SET!$L$11)),MAX(0,MIN(F238,SET!$L$3)-IF(I238&lt;(G238+H238),0,(I238-(G238+H238)))),0)))))))</f>
        <v>0</v>
      </c>
      <c r="N238" s="105" t="str">
        <f>IF(D238=0,IF(M238&gt;0,IF((E238-C238)&gt;=365,EDATE(E238,6),EDATE(K238,-6)),""),"")</f>
        <v/>
      </c>
      <c r="O238" s="106" t="str">
        <f>IF(D238=0,IF(M238&gt;0,IF((E238-C238)&gt;=365,EDATE(E238,10),EDATE(K238,-2)),""),"")</f>
        <v/>
      </c>
      <c r="P238" s="23" t="s">
        <v>24</v>
      </c>
      <c r="Q238" s="23" t="s">
        <v>25</v>
      </c>
      <c r="R238" s="23" t="s">
        <v>25</v>
      </c>
      <c r="S238" s="23" t="s">
        <v>24</v>
      </c>
      <c r="T238" s="23" t="s">
        <v>25</v>
      </c>
      <c r="U238" s="23" t="s">
        <v>25</v>
      </c>
      <c r="V238" s="23" t="s">
        <v>24</v>
      </c>
      <c r="W238" s="23" t="s">
        <v>24</v>
      </c>
      <c r="X238" s="23" t="s">
        <v>24</v>
      </c>
      <c r="Y238" s="23" t="s">
        <v>25</v>
      </c>
      <c r="Z238" s="23" t="s">
        <v>24</v>
      </c>
      <c r="AA238" s="23" t="s">
        <v>25</v>
      </c>
      <c r="AB238" s="23" t="s">
        <v>24</v>
      </c>
      <c r="AC238" s="23" t="s">
        <v>24</v>
      </c>
      <c r="AD238" s="23" t="s">
        <v>25</v>
      </c>
      <c r="AE238" s="23" t="s">
        <v>25</v>
      </c>
      <c r="AF238" s="23" t="s">
        <v>24</v>
      </c>
      <c r="AG238" s="23" t="s">
        <v>24</v>
      </c>
      <c r="AH238" s="23" t="s">
        <v>25</v>
      </c>
      <c r="AI238" s="23" t="s">
        <v>24</v>
      </c>
      <c r="AJ238" s="23" t="s">
        <v>25</v>
      </c>
      <c r="AK238" s="23" t="s">
        <v>25</v>
      </c>
      <c r="AL238" s="23" t="s">
        <v>25</v>
      </c>
      <c r="AM238" s="23" t="s">
        <v>24</v>
      </c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/>
      <c r="AZ238" s="23"/>
      <c r="BA238" s="23"/>
      <c r="BB238" s="23"/>
      <c r="BC238" s="23"/>
      <c r="BD238" s="23"/>
      <c r="BE238" s="23"/>
      <c r="BF238" s="23"/>
      <c r="BG238" s="23"/>
      <c r="BH238" s="23"/>
      <c r="BI238" s="23"/>
      <c r="BJ238" s="23"/>
      <c r="BK238" s="23"/>
      <c r="BL238" s="23"/>
      <c r="BM238" s="23"/>
      <c r="BN238" s="23"/>
      <c r="BO238" s="23"/>
      <c r="BP238" s="23"/>
      <c r="BQ238" s="23"/>
      <c r="BR238" s="23"/>
      <c r="BS238" s="23"/>
      <c r="BT238" s="23"/>
      <c r="BU238" s="23"/>
      <c r="BV238" s="23"/>
      <c r="BW238" s="23"/>
    </row>
    <row r="239" spans="1:75" ht="14.25" customHeight="1" thickBot="1" x14ac:dyDescent="0.2">
      <c r="A239" s="74"/>
      <c r="B239" s="109"/>
      <c r="C239" s="119"/>
      <c r="D239" s="111"/>
      <c r="E239" s="96"/>
      <c r="F239" s="94"/>
      <c r="G239" s="113"/>
      <c r="H239" s="115"/>
      <c r="I239" s="99"/>
      <c r="J239" s="98"/>
      <c r="K239" s="100"/>
      <c r="L239" s="102"/>
      <c r="M239" s="104"/>
      <c r="N239" s="105"/>
      <c r="O239" s="107"/>
      <c r="P239" s="72">
        <v>45511</v>
      </c>
      <c r="Q239" s="72">
        <v>45524</v>
      </c>
      <c r="R239" s="72">
        <v>45530</v>
      </c>
      <c r="S239" s="72">
        <v>45534</v>
      </c>
      <c r="T239" s="72">
        <v>45562</v>
      </c>
      <c r="U239" s="72">
        <v>45588</v>
      </c>
      <c r="V239" s="72">
        <v>45624</v>
      </c>
      <c r="W239" s="72">
        <v>45625</v>
      </c>
      <c r="X239" s="72">
        <v>45660</v>
      </c>
      <c r="Y239" s="72">
        <v>45671</v>
      </c>
      <c r="Z239" s="72">
        <v>45736</v>
      </c>
      <c r="AA239" s="72">
        <v>45749</v>
      </c>
      <c r="AB239" s="72">
        <v>45756</v>
      </c>
      <c r="AC239" s="72">
        <v>45757</v>
      </c>
      <c r="AD239" s="72">
        <v>45776</v>
      </c>
      <c r="AE239" s="72">
        <v>45797</v>
      </c>
      <c r="AF239" s="72">
        <v>45821</v>
      </c>
      <c r="AG239" s="72">
        <v>45834</v>
      </c>
      <c r="AH239" s="72">
        <v>45840</v>
      </c>
      <c r="AI239" s="72">
        <v>45863</v>
      </c>
      <c r="AJ239" s="72">
        <v>45867</v>
      </c>
      <c r="AK239" s="72">
        <v>45869</v>
      </c>
      <c r="AL239" s="72">
        <v>45891</v>
      </c>
      <c r="AM239" s="72">
        <v>45897</v>
      </c>
      <c r="AN239" s="72"/>
      <c r="AO239" s="72"/>
      <c r="AP239" s="72"/>
      <c r="AQ239" s="72"/>
      <c r="AR239" s="72"/>
      <c r="AS239" s="72"/>
      <c r="AT239" s="72"/>
      <c r="AU239" s="72"/>
      <c r="AV239" s="72"/>
      <c r="AW239" s="72"/>
      <c r="AX239" s="72"/>
      <c r="AY239" s="72"/>
      <c r="AZ239" s="72"/>
      <c r="BA239" s="72"/>
      <c r="BB239" s="72"/>
      <c r="BC239" s="72"/>
      <c r="BD239" s="72"/>
      <c r="BE239" s="72"/>
      <c r="BF239" s="72"/>
      <c r="BG239" s="72"/>
      <c r="BH239" s="72"/>
      <c r="BI239" s="72"/>
      <c r="BJ239" s="72"/>
      <c r="BK239" s="72"/>
      <c r="BL239" s="72"/>
      <c r="BM239" s="72"/>
      <c r="BN239" s="72"/>
      <c r="BO239" s="72"/>
      <c r="BP239" s="72"/>
      <c r="BQ239" s="72"/>
      <c r="BR239" s="72"/>
      <c r="BS239" s="72"/>
      <c r="BT239" s="72"/>
      <c r="BU239" s="72"/>
      <c r="BV239" s="72"/>
      <c r="BW239" s="72"/>
    </row>
    <row r="240" spans="1:75" ht="14.25" customHeight="1" x14ac:dyDescent="0.15">
      <c r="A240" s="74" t="s">
        <v>484</v>
      </c>
      <c r="B240" s="108" t="s">
        <v>305</v>
      </c>
      <c r="C240" s="108">
        <v>44823</v>
      </c>
      <c r="D240" s="110">
        <v>45919</v>
      </c>
      <c r="E240" s="95">
        <f ca="1">IF(DATEDIF(C240,M$2,"m")&lt;1,"",IF(C240=0,"",IF(EDATE(C240,12)&lt;IF($D240&gt;0,$D240-1,M$2),EDATE(C240,DATEDIF(C240,IF($D240&gt;0,$D240-1,M$2+1),"y")*12),EDATE(C240,DATEDIF(C240,IF($D240&gt;0,$D240-1,M$2+1),"m")))))</f>
        <v>45554</v>
      </c>
      <c r="F240" s="93">
        <f ca="1">IF(E240="",0,IF(EDATE(C240,12)&lt;=E240,15+IF((YEAR(E240)-YEAR($C240))&gt;20,10,INT((YEAR(E240)-YEAR($C240)-1)/2)),0))</f>
        <v>15</v>
      </c>
      <c r="G240" s="112">
        <f ca="1">IF(E240="",0,IF(E240&gt;=EDATE(C240,12),IF(E240&lt;EDATE(C240,24),IF(C240&lt;SET!$J$20,0,MIN(DATEDIF(C240,E240,"m"),11)),0),IF(D240&gt;C240,IF(E240&lt;=EDATE(C240,12),MIN(DATEDIF(C240,D240+1,"m"),11),0),MIN(DATEDIF(C240,E240,"m"),11))))</f>
        <v>0</v>
      </c>
      <c r="H240" s="114">
        <v>13.5</v>
      </c>
      <c r="I240" s="99">
        <f>COUNTIF(P240:BW240,SET!$C$15)*SET!$C$16+COUNTIF(P240:BW240,SET!$D$15)*SET!$D$16+COUNTIF(P240:BW240,SET!E$15)*SET!$E$16+COUNTIF(P240:BW240,SET!$F$15)*SET!$F$16+COUNTIF(P240:BW240,SET!$G$15)*SET!$G$16+COUNTIF(P240:BW240,SET!$H$15)*SET!$H$16+COUNTIF(P240:BW240,SET!$I$15)*SET!$I$16+COUNTIF(P240:BW240,)*SET!$K$16+COUNTIF(P240:BW240,SET!$M$15)*SET!$M$16</f>
        <v>24.5</v>
      </c>
      <c r="J240" s="97">
        <f ca="1">F240+G240+H240-I240</f>
        <v>4</v>
      </c>
      <c r="K240" s="100">
        <f ca="1">IF(E240="","",IF(AND(D240&gt;C240,EDATE(IF(EDATE(C240,12)&lt;D240,C240,E240),12)&gt;D240),"퇴직정산",IF((E240-C240)&gt;=365,EDATE(E240,12),EDATE(C240,24))))</f>
        <v>45919</v>
      </c>
      <c r="L240" s="101">
        <f ca="1">IF(K240="퇴직정산",J240,IF((M$2-C240)&lt;365,"미확정",IF(M240="유예","유예",J240-M240)))</f>
        <v>4</v>
      </c>
      <c r="M240" s="103">
        <f ca="1">IF(C240=0,0,IF(K240="퇴직정산",0,IF(J240&lt;=0,0,IF(EDATE(C240,3)&gt;M$2,"유예",IF(SET!$J$3="없음",0,IF(SET!$J$3="전부",IF(E240&gt;=DATE(YEAR(SET!$I$11),MONTH(SET!$J$11),DAY(SET!$L$11)),MAX(0,F240-IF(I240&lt;(G240+H240),0,(I240-(G240+H240)))),0),IF(E240&gt;=DATE(YEAR(SET!$I$11),MONTH(SET!$J$11),DAY(SET!$L$11)),MAX(0,MIN(F240,SET!$L$3)-IF(I240&lt;(G240+H240),0,(I240-(G240+H240)))),0)))))))</f>
        <v>0</v>
      </c>
      <c r="N240" s="105" t="str">
        <f>IF(D240=0,IF(M240&gt;0,IF((E240-C240)&gt;=365,EDATE(E240,6),EDATE(K240,-6)),""),"")</f>
        <v/>
      </c>
      <c r="O240" s="106" t="str">
        <f>IF(D240=0,IF(M240&gt;0,IF((E240-C240)&gt;=365,EDATE(E240,10),EDATE(K240,-2)),""),"")</f>
        <v/>
      </c>
      <c r="P240" s="23" t="s">
        <v>24</v>
      </c>
      <c r="Q240" s="23" t="s">
        <v>24</v>
      </c>
      <c r="R240" s="23" t="s">
        <v>24</v>
      </c>
      <c r="S240" s="23" t="s">
        <v>24</v>
      </c>
      <c r="T240" s="23" t="s">
        <v>24</v>
      </c>
      <c r="U240" s="23" t="s">
        <v>24</v>
      </c>
      <c r="V240" s="23" t="s">
        <v>24</v>
      </c>
      <c r="W240" s="23" t="s">
        <v>25</v>
      </c>
      <c r="X240" s="23" t="s">
        <v>24</v>
      </c>
      <c r="Y240" s="23" t="s">
        <v>24</v>
      </c>
      <c r="Z240" s="23" t="s">
        <v>24</v>
      </c>
      <c r="AA240" s="23" t="s">
        <v>24</v>
      </c>
      <c r="AB240" s="23" t="s">
        <v>24</v>
      </c>
      <c r="AC240" s="23" t="s">
        <v>24</v>
      </c>
      <c r="AD240" s="23" t="s">
        <v>24</v>
      </c>
      <c r="AE240" s="23" t="s">
        <v>24</v>
      </c>
      <c r="AF240" s="23" t="s">
        <v>24</v>
      </c>
      <c r="AG240" s="23" t="s">
        <v>25</v>
      </c>
      <c r="AH240" s="23" t="s">
        <v>24</v>
      </c>
      <c r="AI240" s="23" t="s">
        <v>24</v>
      </c>
      <c r="AJ240" s="23" t="s">
        <v>25</v>
      </c>
      <c r="AK240" s="23" t="s">
        <v>24</v>
      </c>
      <c r="AL240" s="23" t="s">
        <v>24</v>
      </c>
      <c r="AM240" s="23" t="s">
        <v>24</v>
      </c>
      <c r="AN240" s="23" t="s">
        <v>24</v>
      </c>
      <c r="AO240" s="23" t="s">
        <v>24</v>
      </c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  <c r="AZ240" s="23"/>
      <c r="BA240" s="23"/>
      <c r="BB240" s="23"/>
      <c r="BC240" s="23"/>
      <c r="BD240" s="23"/>
      <c r="BE240" s="23"/>
      <c r="BF240" s="23"/>
      <c r="BG240" s="23"/>
      <c r="BH240" s="23"/>
      <c r="BI240" s="23"/>
      <c r="BJ240" s="23"/>
      <c r="BK240" s="23"/>
      <c r="BL240" s="23"/>
      <c r="BM240" s="23"/>
      <c r="BN240" s="23"/>
      <c r="BO240" s="23"/>
      <c r="BP240" s="23"/>
      <c r="BQ240" s="23"/>
      <c r="BR240" s="23"/>
      <c r="BS240" s="23"/>
      <c r="BT240" s="23"/>
      <c r="BU240" s="23"/>
      <c r="BV240" s="23"/>
      <c r="BW240" s="23"/>
    </row>
    <row r="241" spans="1:75" ht="14.25" customHeight="1" thickBot="1" x14ac:dyDescent="0.2">
      <c r="A241" s="74"/>
      <c r="B241" s="109"/>
      <c r="C241" s="109"/>
      <c r="D241" s="111"/>
      <c r="E241" s="96"/>
      <c r="F241" s="94"/>
      <c r="G241" s="113"/>
      <c r="H241" s="115"/>
      <c r="I241" s="99"/>
      <c r="J241" s="98"/>
      <c r="K241" s="100"/>
      <c r="L241" s="102"/>
      <c r="M241" s="104"/>
      <c r="N241" s="105"/>
      <c r="O241" s="107"/>
      <c r="P241" s="72">
        <v>45513</v>
      </c>
      <c r="Q241" s="72">
        <v>45525</v>
      </c>
      <c r="R241" s="72">
        <v>45526</v>
      </c>
      <c r="S241" s="72">
        <v>45527</v>
      </c>
      <c r="T241" s="72">
        <v>45583</v>
      </c>
      <c r="U241" s="72">
        <v>45603</v>
      </c>
      <c r="V241" s="72">
        <v>45614</v>
      </c>
      <c r="W241" s="72">
        <v>45637</v>
      </c>
      <c r="X241" s="72">
        <v>45642</v>
      </c>
      <c r="Y241" s="72">
        <v>45677</v>
      </c>
      <c r="Z241" s="72">
        <v>45709</v>
      </c>
      <c r="AA241" s="72">
        <v>45730</v>
      </c>
      <c r="AB241" s="72">
        <v>45741</v>
      </c>
      <c r="AC241" s="72">
        <v>45754</v>
      </c>
      <c r="AD241" s="72">
        <v>45755</v>
      </c>
      <c r="AE241" s="72">
        <v>45762</v>
      </c>
      <c r="AF241" s="72">
        <v>45772</v>
      </c>
      <c r="AG241" s="72">
        <v>45791</v>
      </c>
      <c r="AH241" s="72">
        <v>45817</v>
      </c>
      <c r="AI241" s="72">
        <v>45818</v>
      </c>
      <c r="AJ241" s="72">
        <v>45840</v>
      </c>
      <c r="AK241" s="72">
        <v>45847</v>
      </c>
      <c r="AL241" s="72">
        <v>45848</v>
      </c>
      <c r="AM241" s="72">
        <v>45883</v>
      </c>
      <c r="AN241" s="72">
        <v>45897</v>
      </c>
      <c r="AO241" s="72">
        <v>45898</v>
      </c>
      <c r="AP241" s="72"/>
      <c r="AQ241" s="72"/>
      <c r="AR241" s="72"/>
      <c r="AS241" s="72"/>
      <c r="AT241" s="72"/>
      <c r="AU241" s="72"/>
      <c r="AV241" s="72"/>
      <c r="AW241" s="72"/>
      <c r="AX241" s="72"/>
      <c r="AY241" s="72"/>
      <c r="AZ241" s="72"/>
      <c r="BA241" s="72"/>
      <c r="BB241" s="72"/>
      <c r="BC241" s="72"/>
      <c r="BD241" s="72"/>
      <c r="BE241" s="72"/>
      <c r="BF241" s="72"/>
      <c r="BG241" s="72"/>
      <c r="BH241" s="72"/>
      <c r="BI241" s="72"/>
      <c r="BJ241" s="72"/>
      <c r="BK241" s="72"/>
      <c r="BL241" s="72"/>
      <c r="BM241" s="72"/>
      <c r="BN241" s="72"/>
      <c r="BO241" s="72"/>
      <c r="BP241" s="72"/>
      <c r="BQ241" s="72"/>
      <c r="BR241" s="72"/>
      <c r="BS241" s="72"/>
      <c r="BT241" s="72"/>
      <c r="BU241" s="72"/>
      <c r="BV241" s="72"/>
      <c r="BW241" s="72"/>
    </row>
    <row r="242" spans="1:75" ht="14.25" customHeight="1" x14ac:dyDescent="0.15">
      <c r="A242" s="74" t="s">
        <v>390</v>
      </c>
      <c r="B242" s="108" t="s">
        <v>306</v>
      </c>
      <c r="C242" s="108">
        <v>44462</v>
      </c>
      <c r="D242" s="110">
        <v>45923</v>
      </c>
      <c r="E242" s="95">
        <f ca="1">IF(DATEDIF(C242,M$2,"m")&lt;1,"",IF(C242=0,"",IF(EDATE(C242,12)&lt;IF($D242&gt;0,$D242-1,M$2),EDATE(C242,DATEDIF(C242,IF($D242&gt;0,$D242-1,M$2+1),"y")*12),EDATE(C242,DATEDIF(C242,IF($D242&gt;0,$D242-1,M$2+1),"m")))))</f>
        <v>45558</v>
      </c>
      <c r="F242" s="93">
        <f ca="1">IF(E242="",0,IF(EDATE(C242,12)&lt;=E242,15+IF((YEAR(E242)-YEAR($C242))&gt;20,10,INT((YEAR(E242)-YEAR($C242)-1)/2)),0))</f>
        <v>16</v>
      </c>
      <c r="G242" s="112">
        <f ca="1">IF(E242="",0,IF(E242&gt;=EDATE(C242,12),IF(E242&lt;EDATE(C242,24),IF(C242&lt;SET!$J$20,0,MIN(DATEDIF(C242,E242,"m"),11)),0),IF(D242&gt;C242,IF(E242&lt;=EDATE(C242,12),MIN(DATEDIF(C242,D242+1,"m"),11),0),MIN(DATEDIF(C242,E242,"m"),11))))</f>
        <v>0</v>
      </c>
      <c r="H242" s="114">
        <v>8.5</v>
      </c>
      <c r="I242" s="99">
        <f>COUNTIF(P242:BW242,SET!$C$15)*SET!$C$16+COUNTIF(P242:BW242,SET!$D$15)*SET!$D$16+COUNTIF(P242:BW242,SET!E$15)*SET!$E$16+COUNTIF(P242:BW242,SET!$F$15)*SET!$F$16+COUNTIF(P242:BW242,SET!$G$15)*SET!$G$16+COUNTIF(P242:BW242,SET!$H$15)*SET!$H$16+COUNTIF(P242:BW242,SET!$I$15)*SET!$I$16+COUNTIF(P242:BW242,)*SET!$K$16+COUNTIF(P242:BW242,SET!$M$15)*SET!$M$16</f>
        <v>11.5</v>
      </c>
      <c r="J242" s="97">
        <f ca="1">F242+G242+H242-I242</f>
        <v>13</v>
      </c>
      <c r="K242" s="100">
        <f ca="1">IF(E242="","",IF(AND(D242&gt;C242,EDATE(IF(EDATE(C242,12)&lt;D242,C242,E242),12)&gt;D242),"퇴직정산",IF((E242-C242)&gt;=365,EDATE(E242,12),EDATE(C242,24))))</f>
        <v>45923</v>
      </c>
      <c r="L242" s="101">
        <f ca="1">IF(K242="퇴직정산",J242,IF((M$2-C242)&lt;365,"미확정",IF(M242="유예","유예",J242-M242)))</f>
        <v>9</v>
      </c>
      <c r="M242" s="103">
        <f ca="1">IF(C242=0,0,IF(K242="퇴직정산",0,IF(J242&lt;=0,0,IF(EDATE(C242,3)&gt;M$2,"유예",IF(SET!$J$3="없음",0,IF(SET!$J$3="전부",IF(E242&gt;=DATE(YEAR(SET!$I$11),MONTH(SET!$J$11),DAY(SET!$L$11)),MAX(0,F242-IF(I242&lt;(G242+H242),0,(I242-(G242+H242)))),0),IF(E242&gt;=DATE(YEAR(SET!$I$11),MONTH(SET!$J$11),DAY(SET!$L$11)),MAX(0,MIN(F242,SET!$L$3)-IF(I242&lt;(G242+H242),0,(I242-(G242+H242)))),0)))))))</f>
        <v>4</v>
      </c>
      <c r="N242" s="105" t="str">
        <f>IF(D242=0,IF(M242&gt;0,IF((E242-C242)&gt;=365,EDATE(E242,6),EDATE(K242,-6)),""),"")</f>
        <v/>
      </c>
      <c r="O242" s="106" t="str">
        <f>IF(D242=0,IF(M242&gt;0,IF((E242-C242)&gt;=365,EDATE(E242,10),EDATE(K242,-2)),""),"")</f>
        <v/>
      </c>
      <c r="P242" s="23" t="s">
        <v>24</v>
      </c>
      <c r="Q242" s="23" t="s">
        <v>51</v>
      </c>
      <c r="R242" s="23" t="s">
        <v>24</v>
      </c>
      <c r="S242" s="23" t="s">
        <v>24</v>
      </c>
      <c r="T242" s="23" t="s">
        <v>24</v>
      </c>
      <c r="U242" s="23" t="s">
        <v>24</v>
      </c>
      <c r="V242" s="23" t="s">
        <v>24</v>
      </c>
      <c r="W242" s="23" t="s">
        <v>24</v>
      </c>
      <c r="X242" s="23" t="s">
        <v>25</v>
      </c>
      <c r="Y242" s="23" t="s">
        <v>24</v>
      </c>
      <c r="Z242" s="23" t="s">
        <v>24</v>
      </c>
      <c r="AA242" s="23" t="s">
        <v>24</v>
      </c>
      <c r="AB242" s="23" t="s">
        <v>24</v>
      </c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  <c r="BA242" s="23"/>
      <c r="BB242" s="23"/>
      <c r="BC242" s="23"/>
      <c r="BD242" s="23"/>
      <c r="BE242" s="23"/>
      <c r="BF242" s="23"/>
      <c r="BG242" s="23"/>
      <c r="BH242" s="23"/>
      <c r="BI242" s="23"/>
      <c r="BJ242" s="23"/>
      <c r="BK242" s="23"/>
      <c r="BL242" s="23"/>
      <c r="BM242" s="23"/>
      <c r="BN242" s="23"/>
      <c r="BO242" s="23"/>
      <c r="BP242" s="23"/>
      <c r="BQ242" s="23"/>
      <c r="BR242" s="23"/>
      <c r="BS242" s="23"/>
      <c r="BT242" s="23"/>
      <c r="BU242" s="23"/>
      <c r="BV242" s="23"/>
      <c r="BW242" s="23"/>
    </row>
    <row r="243" spans="1:75" ht="14.25" customHeight="1" thickBot="1" x14ac:dyDescent="0.2">
      <c r="A243" s="74"/>
      <c r="B243" s="109"/>
      <c r="C243" s="109"/>
      <c r="D243" s="111"/>
      <c r="E243" s="96"/>
      <c r="F243" s="94"/>
      <c r="G243" s="113"/>
      <c r="H243" s="115"/>
      <c r="I243" s="99"/>
      <c r="J243" s="98"/>
      <c r="K243" s="100"/>
      <c r="L243" s="102"/>
      <c r="M243" s="104"/>
      <c r="N243" s="105"/>
      <c r="O243" s="107"/>
      <c r="P243" s="72">
        <v>45507</v>
      </c>
      <c r="Q243" s="72" t="s">
        <v>181</v>
      </c>
      <c r="R243" s="72">
        <v>45619</v>
      </c>
      <c r="S243" s="72">
        <v>45699</v>
      </c>
      <c r="T243" s="72">
        <v>45743</v>
      </c>
      <c r="U243" s="72">
        <v>45749</v>
      </c>
      <c r="V243" s="72">
        <v>45750</v>
      </c>
      <c r="W243" s="72">
        <v>45751</v>
      </c>
      <c r="X243" s="72">
        <v>45752</v>
      </c>
      <c r="Y243" s="72">
        <v>45754</v>
      </c>
      <c r="Z243" s="72">
        <v>45851</v>
      </c>
      <c r="AA243" s="72">
        <v>45857</v>
      </c>
      <c r="AB243" s="72">
        <v>45858</v>
      </c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  <c r="AP243" s="72"/>
      <c r="AQ243" s="72"/>
      <c r="AR243" s="72"/>
      <c r="AS243" s="72"/>
      <c r="AT243" s="72"/>
      <c r="AU243" s="72"/>
      <c r="AV243" s="72"/>
      <c r="AW243" s="72"/>
      <c r="AX243" s="72"/>
      <c r="AY243" s="72"/>
      <c r="AZ243" s="72"/>
      <c r="BA243" s="72"/>
      <c r="BB243" s="72"/>
      <c r="BC243" s="72"/>
      <c r="BD243" s="72"/>
      <c r="BE243" s="72"/>
      <c r="BF243" s="72"/>
      <c r="BG243" s="72"/>
      <c r="BH243" s="72"/>
      <c r="BI243" s="72"/>
      <c r="BJ243" s="72"/>
      <c r="BK243" s="72"/>
      <c r="BL243" s="72"/>
      <c r="BM243" s="72"/>
      <c r="BN243" s="72"/>
      <c r="BO243" s="72"/>
      <c r="BP243" s="72"/>
      <c r="BQ243" s="72"/>
      <c r="BR243" s="72"/>
      <c r="BS243" s="72"/>
      <c r="BT243" s="72"/>
      <c r="BU243" s="72"/>
      <c r="BV243" s="72"/>
      <c r="BW243" s="72"/>
    </row>
    <row r="244" spans="1:75" ht="14.25" customHeight="1" x14ac:dyDescent="0.15">
      <c r="A244" s="74" t="s">
        <v>390</v>
      </c>
      <c r="B244" s="108" t="s">
        <v>285</v>
      </c>
      <c r="C244" s="108">
        <v>43739</v>
      </c>
      <c r="D244" s="110">
        <v>45931</v>
      </c>
      <c r="E244" s="95">
        <f ca="1">IF(DATEDIF(C244,M$2,"m")&lt;1,"",IF(C244=0,"",IF(EDATE(C244,12)&lt;IF($D244&gt;0,$D244-1,M$2),EDATE(C244,DATEDIF(C244,IF($D244&gt;0,$D244-1,M$2+1),"y")*12),EDATE(C244,DATEDIF(C244,IF($D244&gt;0,$D244-1,M$2+1),"m")))))</f>
        <v>45566</v>
      </c>
      <c r="F244" s="93">
        <f ca="1">IF(E244="",0,IF(EDATE(C244,12)&lt;=E244,15+IF((YEAR(E244)-YEAR($C244))&gt;20,10,INT((YEAR(E244)-YEAR($C244)-1)/2)),0))</f>
        <v>17</v>
      </c>
      <c r="G244" s="112">
        <f ca="1">IF(E244="",0,IF(E244&gt;=EDATE(C244,12),IF(E244&lt;EDATE(C244,24),IF(C244&lt;SET!$J$20,0,MIN(DATEDIF(C244,E244,"m"),11)),0),IF(D244&gt;C244,IF(E244&lt;=EDATE(C244,12),MIN(DATEDIF(C244,D244+1,"m"),11),0),MIN(DATEDIF(C244,E244,"m"),11))))</f>
        <v>0</v>
      </c>
      <c r="H244" s="114">
        <v>10.5</v>
      </c>
      <c r="I244" s="99">
        <f>COUNTIF(P244:BW244,SET!$C$15)*SET!$C$16+COUNTIF(P244:BW244,SET!$D$15)*SET!$D$16+COUNTIF(P244:BW244,SET!E$15)*SET!$E$16+COUNTIF(P244:BW244,SET!$F$15)*SET!$F$16+COUNTIF(P244:BW244,SET!$G$15)*SET!$G$16+COUNTIF(P244:BW244,SET!$H$15)*SET!$H$16+COUNTIF(P244:BW244,SET!$I$15)*SET!$I$16+COUNTIF(P244:BW244,)*SET!$K$16+COUNTIF(P244:BW244,SET!$M$15)*SET!$M$16</f>
        <v>12.5</v>
      </c>
      <c r="J244" s="97">
        <f ca="1">F244+G244+H244-I244</f>
        <v>15</v>
      </c>
      <c r="K244" s="100">
        <f ca="1">IF(E244="","",IF(AND(D244&gt;C244,EDATE(IF(EDATE(C244,12)&lt;D244,C244,E244),12)&gt;D244),"퇴직정산",IF((E244-C244)&gt;=365,EDATE(E244,12),EDATE(C244,24))))</f>
        <v>45931</v>
      </c>
      <c r="L244" s="101">
        <f ca="1">IF(K244="퇴직정산",J244,IF((M$2-C244)&lt;365,"미확정",IF(M244="유예","유예",J244-M244)))</f>
        <v>10</v>
      </c>
      <c r="M244" s="103">
        <f ca="1">IF(C244=0,0,IF(K244="퇴직정산",0,IF(J244&lt;=0,0,IF(EDATE(C244,3)&gt;M$2,"유예",IF(SET!$J$3="없음",0,IF(SET!$J$3="전부",IF(E244&gt;=DATE(YEAR(SET!$I$11),MONTH(SET!$J$11),DAY(SET!$L$11)),MAX(0,F244-IF(I244&lt;(G244+H244),0,(I244-(G244+H244)))),0),IF(E244&gt;=DATE(YEAR(SET!$I$11),MONTH(SET!$J$11),DAY(SET!$L$11)),MAX(0,MIN(F244,SET!$L$3)-IF(I244&lt;(G244+H244),0,(I244-(G244+H244)))),0)))))))</f>
        <v>5</v>
      </c>
      <c r="N244" s="105" t="str">
        <f>IF(D244=0,IF(M244&gt;0,IF((E244-C244)&gt;=365,EDATE(E244,6),EDATE(K244,-6)),""),"")</f>
        <v/>
      </c>
      <c r="O244" s="106" t="str">
        <f>IF(D244=0,IF(M244&gt;0,IF((E244-C244)&gt;=365,EDATE(E244,10),EDATE(K244,-2)),""),"")</f>
        <v/>
      </c>
      <c r="P244" s="23" t="s">
        <v>24</v>
      </c>
      <c r="Q244" s="23" t="s">
        <v>24</v>
      </c>
      <c r="R244" s="23" t="s">
        <v>24</v>
      </c>
      <c r="S244" s="23" t="s">
        <v>24</v>
      </c>
      <c r="T244" s="23" t="s">
        <v>24</v>
      </c>
      <c r="U244" s="23" t="s">
        <v>24</v>
      </c>
      <c r="V244" s="23" t="s">
        <v>24</v>
      </c>
      <c r="W244" s="23" t="s">
        <v>24</v>
      </c>
      <c r="X244" s="23" t="s">
        <v>24</v>
      </c>
      <c r="Y244" s="23" t="s">
        <v>25</v>
      </c>
      <c r="Z244" s="23" t="s">
        <v>24</v>
      </c>
      <c r="AA244" s="23" t="s">
        <v>24</v>
      </c>
      <c r="AB244" s="23" t="s">
        <v>24</v>
      </c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  <c r="AY244" s="23"/>
      <c r="AZ244" s="23"/>
      <c r="BA244" s="23"/>
      <c r="BB244" s="23"/>
      <c r="BC244" s="23"/>
      <c r="BD244" s="23"/>
      <c r="BE244" s="23"/>
      <c r="BF244" s="23"/>
      <c r="BG244" s="23"/>
      <c r="BH244" s="23"/>
      <c r="BI244" s="23"/>
      <c r="BJ244" s="23"/>
      <c r="BK244" s="23"/>
      <c r="BL244" s="23"/>
      <c r="BM244" s="23"/>
      <c r="BN244" s="23"/>
      <c r="BO244" s="23"/>
      <c r="BP244" s="23"/>
      <c r="BQ244" s="23"/>
      <c r="BR244" s="23"/>
      <c r="BS244" s="23"/>
      <c r="BT244" s="23"/>
      <c r="BU244" s="23"/>
      <c r="BV244" s="23"/>
      <c r="BW244" s="23"/>
    </row>
    <row r="245" spans="1:75" ht="14.25" customHeight="1" thickBot="1" x14ac:dyDescent="0.2">
      <c r="A245" s="74"/>
      <c r="B245" s="109"/>
      <c r="C245" s="109"/>
      <c r="D245" s="111"/>
      <c r="E245" s="96"/>
      <c r="F245" s="94"/>
      <c r="G245" s="113"/>
      <c r="H245" s="115"/>
      <c r="I245" s="99"/>
      <c r="J245" s="98"/>
      <c r="K245" s="100"/>
      <c r="L245" s="102"/>
      <c r="M245" s="104"/>
      <c r="N245" s="105"/>
      <c r="O245" s="107"/>
      <c r="P245" s="72">
        <v>45547</v>
      </c>
      <c r="Q245" s="72">
        <v>45602</v>
      </c>
      <c r="R245" s="72">
        <v>45705</v>
      </c>
      <c r="S245" s="72">
        <v>45744</v>
      </c>
      <c r="T245" s="72">
        <v>45747</v>
      </c>
      <c r="U245" s="72">
        <v>45750</v>
      </c>
      <c r="V245" s="72">
        <v>45771</v>
      </c>
      <c r="W245" s="72">
        <v>45772</v>
      </c>
      <c r="X245" s="72">
        <v>45774</v>
      </c>
      <c r="Y245" s="72">
        <v>45843</v>
      </c>
      <c r="Z245" s="72">
        <v>45854</v>
      </c>
      <c r="AA245" s="72">
        <v>45859</v>
      </c>
      <c r="AB245" s="72">
        <v>45860</v>
      </c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  <c r="AP245" s="72"/>
      <c r="AQ245" s="72"/>
      <c r="AR245" s="72"/>
      <c r="AS245" s="72"/>
      <c r="AT245" s="72"/>
      <c r="AU245" s="72"/>
      <c r="AV245" s="72"/>
      <c r="AW245" s="72"/>
      <c r="AX245" s="72"/>
      <c r="AY245" s="72"/>
      <c r="AZ245" s="72"/>
      <c r="BA245" s="72"/>
      <c r="BB245" s="72"/>
      <c r="BC245" s="72"/>
      <c r="BD245" s="72"/>
      <c r="BE245" s="72"/>
      <c r="BF245" s="72"/>
      <c r="BG245" s="72"/>
      <c r="BH245" s="72"/>
      <c r="BI245" s="72"/>
      <c r="BJ245" s="72"/>
      <c r="BK245" s="72"/>
      <c r="BL245" s="72"/>
      <c r="BM245" s="72"/>
      <c r="BN245" s="72"/>
      <c r="BO245" s="72"/>
      <c r="BP245" s="72"/>
      <c r="BQ245" s="72"/>
      <c r="BR245" s="72"/>
      <c r="BS245" s="72"/>
      <c r="BT245" s="72"/>
      <c r="BU245" s="72"/>
      <c r="BV245" s="72"/>
      <c r="BW245" s="72"/>
    </row>
    <row r="246" spans="1:75" ht="14.25" customHeight="1" x14ac:dyDescent="0.15">
      <c r="A246" s="74" t="s">
        <v>490</v>
      </c>
      <c r="B246" s="108" t="s">
        <v>284</v>
      </c>
      <c r="C246" s="118">
        <v>43739</v>
      </c>
      <c r="D246" s="110">
        <v>45931</v>
      </c>
      <c r="E246" s="95">
        <f ca="1">IF(DATEDIF(C246,M$2,"m")&lt;1,"",IF(C246=0,"",IF(EDATE(C246,12)&lt;IF($D246&gt;0,$D246-1,M$2),EDATE(C246,DATEDIF(C246,IF($D246&gt;0,$D246-1,M$2+1),"y")*12),EDATE(C246,DATEDIF(C246,IF($D246&gt;0,$D246-1,M$2+1),"m")))))</f>
        <v>45566</v>
      </c>
      <c r="F246" s="93">
        <f ca="1">IF(E246="",0,IF(EDATE(C246,12)&lt;=E246,15+IF((YEAR(E246)-YEAR($C246))&gt;20,10,INT((YEAR(E246)-YEAR($C246)-1)/2)),0))</f>
        <v>17</v>
      </c>
      <c r="G246" s="112">
        <f ca="1">IF(E246="",0,IF(E246&gt;=EDATE(C246,12),IF(E246&lt;EDATE(C246,24),IF(C246&lt;SET!$J$20,0,MIN(DATEDIF(C246,E246,"m"),11)),0),IF(D246&gt;C246,IF(E246&lt;=EDATE(C246,12),MIN(DATEDIF(C246,D246+1,"m"),11),0),MIN(DATEDIF(C246,E246,"m"),11))))</f>
        <v>0</v>
      </c>
      <c r="H246" s="114">
        <v>1</v>
      </c>
      <c r="I246" s="99">
        <f>COUNTIF(P246:BW246,SET!$C$15)*SET!$C$16+COUNTIF(P246:BW246,SET!$D$15)*SET!$D$16+COUNTIF(P246:BW246,SET!E$15)*SET!$E$16+COUNTIF(P246:BW246,SET!$F$15)*SET!$F$16+COUNTIF(P246:BW246,SET!$G$15)*SET!$G$16+COUNTIF(P246:BW246,SET!$H$15)*SET!$H$16+COUNTIF(P246:BW246,SET!$I$15)*SET!$I$16+COUNTIF(P246:BW246,)*SET!$K$16+COUNTIF(P246:BW246,SET!$M$15)*SET!$M$16</f>
        <v>17</v>
      </c>
      <c r="J246" s="97">
        <f ca="1">F246+G246+H246-I246</f>
        <v>1</v>
      </c>
      <c r="K246" s="100">
        <f ca="1">IF(E246="","",IF(AND(D246&gt;C246,EDATE(IF(EDATE(C246,12)&lt;D246,C246,E246),12)&gt;D246),"퇴직정산",IF((E246-C246)&gt;=365,EDATE(E246,12),EDATE(C246,24))))</f>
        <v>45931</v>
      </c>
      <c r="L246" s="101">
        <f ca="1">IF(K246="퇴직정산",J246,IF((M$2-C246)&lt;365,"미확정",IF(M246="유예","유예",J246-M246)))</f>
        <v>1</v>
      </c>
      <c r="M246" s="103">
        <f ca="1">IF(C246=0,0,IF(K246="퇴직정산",0,IF(J246&lt;=0,0,IF(EDATE(C246,3)&gt;M$2,"유예",IF(SET!$J$3="없음",0,IF(SET!$J$3="전부",IF(E246&gt;=DATE(YEAR(SET!$I$11),MONTH(SET!$J$11),DAY(SET!$L$11)),MAX(0,F246-IF(I246&lt;(G246+H246),0,(I246-(G246+H246)))),0),IF(E246&gt;=DATE(YEAR(SET!$I$11),MONTH(SET!$J$11),DAY(SET!$L$11)),MAX(0,MIN(F246,SET!$L$3)-IF(I246&lt;(G246+H246),0,(I246-(G246+H246)))),0)))))))</f>
        <v>0</v>
      </c>
      <c r="N246" s="105" t="str">
        <f>IF(D246=0,IF(M246&gt;0,IF((E246-C246)&gt;=365,EDATE(E246,6),EDATE(K246,-6)),""),"")</f>
        <v/>
      </c>
      <c r="O246" s="106" t="str">
        <f>IF(D246=0,IF(M246&gt;0,IF((E246-C246)&gt;=365,EDATE(E246,10),EDATE(K246,-2)),""),"")</f>
        <v/>
      </c>
      <c r="P246" s="23" t="s">
        <v>24</v>
      </c>
      <c r="Q246" s="23" t="s">
        <v>24</v>
      </c>
      <c r="R246" s="23" t="s">
        <v>24</v>
      </c>
      <c r="S246" s="23" t="s">
        <v>25</v>
      </c>
      <c r="T246" s="23" t="s">
        <v>24</v>
      </c>
      <c r="U246" s="23" t="s">
        <v>24</v>
      </c>
      <c r="V246" s="23" t="s">
        <v>24</v>
      </c>
      <c r="W246" s="23" t="s">
        <v>25</v>
      </c>
      <c r="X246" s="23" t="s">
        <v>25</v>
      </c>
      <c r="Y246" s="23" t="s">
        <v>24</v>
      </c>
      <c r="Z246" s="23" t="s">
        <v>24</v>
      </c>
      <c r="AA246" s="23" t="s">
        <v>25</v>
      </c>
      <c r="AB246" s="23" t="s">
        <v>24</v>
      </c>
      <c r="AC246" s="23" t="s">
        <v>24</v>
      </c>
      <c r="AD246" s="23" t="s">
        <v>25</v>
      </c>
      <c r="AE246" s="23" t="s">
        <v>25</v>
      </c>
      <c r="AF246" s="23" t="s">
        <v>25</v>
      </c>
      <c r="AG246" s="23" t="s">
        <v>25</v>
      </c>
      <c r="AH246" s="23" t="s">
        <v>24</v>
      </c>
      <c r="AI246" s="23" t="s">
        <v>24</v>
      </c>
      <c r="AJ246" s="23" t="s">
        <v>24</v>
      </c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  <c r="AY246" s="23"/>
      <c r="AZ246" s="23"/>
      <c r="BA246" s="23"/>
      <c r="BB246" s="23"/>
      <c r="BC246" s="23"/>
      <c r="BD246" s="23"/>
      <c r="BE246" s="23"/>
      <c r="BF246" s="23"/>
      <c r="BG246" s="23"/>
      <c r="BH246" s="23"/>
      <c r="BI246" s="23"/>
      <c r="BJ246" s="23"/>
      <c r="BK246" s="23"/>
      <c r="BL246" s="23"/>
      <c r="BM246" s="23"/>
      <c r="BN246" s="23"/>
      <c r="BO246" s="23"/>
      <c r="BP246" s="23"/>
      <c r="BQ246" s="23"/>
      <c r="BR246" s="23"/>
      <c r="BS246" s="23"/>
      <c r="BT246" s="23"/>
      <c r="BU246" s="23"/>
      <c r="BV246" s="23"/>
      <c r="BW246" s="23"/>
    </row>
    <row r="247" spans="1:75" ht="14.25" customHeight="1" thickBot="1" x14ac:dyDescent="0.2">
      <c r="A247" s="74"/>
      <c r="B247" s="109"/>
      <c r="C247" s="119"/>
      <c r="D247" s="111"/>
      <c r="E247" s="96"/>
      <c r="F247" s="94"/>
      <c r="G247" s="113"/>
      <c r="H247" s="115"/>
      <c r="I247" s="99"/>
      <c r="J247" s="98"/>
      <c r="K247" s="100"/>
      <c r="L247" s="102"/>
      <c r="M247" s="104"/>
      <c r="N247" s="105"/>
      <c r="O247" s="107"/>
      <c r="P247" s="72">
        <v>45560</v>
      </c>
      <c r="Q247" s="72">
        <v>45573</v>
      </c>
      <c r="R247" s="72">
        <v>45590</v>
      </c>
      <c r="S247" s="72">
        <v>45595</v>
      </c>
      <c r="T247" s="72">
        <v>45609</v>
      </c>
      <c r="U247" s="72">
        <v>45616</v>
      </c>
      <c r="V247" s="72">
        <v>45644</v>
      </c>
      <c r="W247" s="72">
        <v>45653</v>
      </c>
      <c r="X247" s="72">
        <v>45672</v>
      </c>
      <c r="Y247" s="72">
        <v>45700</v>
      </c>
      <c r="Z247" s="72">
        <v>45721</v>
      </c>
      <c r="AA247" s="72">
        <v>45744</v>
      </c>
      <c r="AB247" s="72">
        <v>45748</v>
      </c>
      <c r="AC247" s="72">
        <v>45755</v>
      </c>
      <c r="AD247" s="72">
        <v>45826</v>
      </c>
      <c r="AE247" s="72">
        <v>45856</v>
      </c>
      <c r="AF247" s="72">
        <v>45863</v>
      </c>
      <c r="AG247" s="72">
        <v>45868</v>
      </c>
      <c r="AH247" s="72">
        <v>45876</v>
      </c>
      <c r="AI247" s="72">
        <v>45877</v>
      </c>
      <c r="AJ247" s="72">
        <v>45888</v>
      </c>
      <c r="AK247" s="72"/>
      <c r="AL247" s="72"/>
      <c r="AM247" s="72"/>
      <c r="AN247" s="72"/>
      <c r="AO247" s="72"/>
      <c r="AP247" s="72"/>
      <c r="AQ247" s="72"/>
      <c r="AR247" s="72"/>
      <c r="AS247" s="72"/>
      <c r="AT247" s="72"/>
      <c r="AU247" s="72"/>
      <c r="AV247" s="72"/>
      <c r="AW247" s="72"/>
      <c r="AX247" s="72"/>
      <c r="AY247" s="72"/>
      <c r="AZ247" s="72"/>
      <c r="BA247" s="72"/>
      <c r="BB247" s="72"/>
      <c r="BC247" s="72"/>
      <c r="BD247" s="72"/>
      <c r="BE247" s="72"/>
      <c r="BF247" s="72"/>
      <c r="BG247" s="72"/>
      <c r="BH247" s="72"/>
      <c r="BI247" s="72"/>
      <c r="BJ247" s="72"/>
      <c r="BK247" s="72"/>
      <c r="BL247" s="72"/>
      <c r="BM247" s="72"/>
      <c r="BN247" s="72"/>
      <c r="BO247" s="72"/>
      <c r="BP247" s="72"/>
      <c r="BQ247" s="72"/>
      <c r="BR247" s="72"/>
      <c r="BS247" s="72"/>
      <c r="BT247" s="72"/>
      <c r="BU247" s="72"/>
      <c r="BV247" s="72"/>
      <c r="BW247" s="72"/>
    </row>
    <row r="248" spans="1:75" ht="14.25" customHeight="1" x14ac:dyDescent="0.15">
      <c r="A248" s="74" t="s">
        <v>390</v>
      </c>
      <c r="B248" s="108" t="s">
        <v>362</v>
      </c>
      <c r="C248" s="108">
        <v>45203</v>
      </c>
      <c r="D248" s="110">
        <v>45934</v>
      </c>
      <c r="E248" s="95">
        <f ca="1">IF(DATEDIF(C248,M$2,"m")&lt;1,"",IF(C248=0,"",IF(EDATE(C248,12)&lt;IF($D248&gt;0,$D248-1,M$2),EDATE(C248,DATEDIF(C248,IF($D248&gt;0,$D248-1,M$2+1),"y")*12),EDATE(C248,DATEDIF(C248,IF($D248&gt;0,$D248-1,M$2+1),"m")))))</f>
        <v>45569</v>
      </c>
      <c r="F248" s="93">
        <f ca="1">IF(E248="",0,IF(EDATE(C248,12)&lt;=E248,15+IF((YEAR(E248)-YEAR($C248))&gt;20,10,INT((YEAR(E248)-YEAR($C248)-1)/2)),0))</f>
        <v>15</v>
      </c>
      <c r="G248" s="112">
        <f ca="1">IF(E248="",0,IF(E248&gt;=EDATE(C248,12),IF(E248&lt;EDATE(C248,24),IF(C248&lt;SET!$J$20,0,MIN(DATEDIF(C248,E248,"m"),11)),0),IF(D248&gt;C248,IF(E248&lt;=EDATE(C248,12),MIN(DATEDIF(C248,D248+1,"m"),11),0),MIN(DATEDIF(C248,E248,"m"),11))))</f>
        <v>11</v>
      </c>
      <c r="H248" s="114"/>
      <c r="I248" s="99">
        <f>COUNTIF(P248:BW248,SET!$C$15)*SET!$C$16+COUNTIF(P248:BW248,SET!$D$15)*SET!$D$16+COUNTIF(P248:BW248,SET!E$15)*SET!$E$16+COUNTIF(P248:BW248,SET!$F$15)*SET!$F$16+COUNTIF(P248:BW248,SET!$G$15)*SET!$G$16+COUNTIF(P248:BW248,SET!$H$15)*SET!$H$16+COUNTIF(P248:BW248,SET!$I$15)*SET!$I$16+COUNTIF(P248:BW248,)*SET!$K$16+COUNTIF(P248:BW248,SET!$M$15)*SET!$M$16</f>
        <v>16</v>
      </c>
      <c r="J248" s="97">
        <f ca="1">F248+G248+H248-I248</f>
        <v>10</v>
      </c>
      <c r="K248" s="100">
        <f ca="1">IF(E248="","",IF(AND(D248&gt;C248,EDATE(IF(EDATE(C248,12)&lt;D248,C248,E248),12)&gt;D248),"퇴직정산",IF((E248-C248)&gt;=365,EDATE(E248,12),EDATE(C248,24))))</f>
        <v>45934</v>
      </c>
      <c r="L248" s="101">
        <f ca="1">IF(K248="퇴직정산",J248,IF((M$2-C248)&lt;365,"미확정",IF(M248="유예","유예",J248-M248)))</f>
        <v>8</v>
      </c>
      <c r="M248" s="103">
        <f ca="1">IF(C248=0,0,IF(K248="퇴직정산",0,IF(J248&lt;=0,0,IF(EDATE(C248,3)&gt;M$2,"유예",IF(SET!$J$3="없음",0,IF(SET!$J$3="전부",IF(E248&gt;=DATE(YEAR(SET!$I$11),MONTH(SET!$J$11),DAY(SET!$L$11)),MAX(0,F248-IF(I248&lt;(G248+H248),0,(I248-(G248+H248)))),0),IF(E248&gt;=DATE(YEAR(SET!$I$11),MONTH(SET!$J$11),DAY(SET!$L$11)),MAX(0,MIN(F248,SET!$L$3)-IF(I248&lt;(G248+H248),0,(I248-(G248+H248)))),0)))))))</f>
        <v>2</v>
      </c>
      <c r="N248" s="105" t="str">
        <f>IF(D248=0,IF(M248&gt;0,IF((E248-C248)&gt;=365,EDATE(E248,6),EDATE(K248,-6)),""),"")</f>
        <v/>
      </c>
      <c r="O248" s="106" t="str">
        <f>IF(D248=0,IF(M248&gt;0,IF((E248-C248)&gt;=365,EDATE(E248,10),EDATE(K248,-2)),""),"")</f>
        <v/>
      </c>
      <c r="P248" s="23" t="s">
        <v>24</v>
      </c>
      <c r="Q248" s="23" t="s">
        <v>24</v>
      </c>
      <c r="R248" s="23" t="s">
        <v>24</v>
      </c>
      <c r="S248" s="23" t="s">
        <v>24</v>
      </c>
      <c r="T248" s="23" t="s">
        <v>24</v>
      </c>
      <c r="U248" s="23" t="s">
        <v>24</v>
      </c>
      <c r="V248" s="23" t="s">
        <v>24</v>
      </c>
      <c r="W248" s="23" t="s">
        <v>24</v>
      </c>
      <c r="X248" s="23" t="s">
        <v>24</v>
      </c>
      <c r="Y248" s="23" t="s">
        <v>24</v>
      </c>
      <c r="Z248" s="23" t="s">
        <v>24</v>
      </c>
      <c r="AA248" s="23" t="s">
        <v>24</v>
      </c>
      <c r="AB248" s="23" t="s">
        <v>24</v>
      </c>
      <c r="AC248" s="23" t="s">
        <v>24</v>
      </c>
      <c r="AD248" s="23" t="s">
        <v>24</v>
      </c>
      <c r="AE248" s="23" t="s">
        <v>24</v>
      </c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3"/>
      <c r="BC248" s="23"/>
      <c r="BD248" s="23"/>
      <c r="BE248" s="23"/>
      <c r="BF248" s="23"/>
      <c r="BG248" s="23"/>
      <c r="BH248" s="23"/>
      <c r="BI248" s="23"/>
      <c r="BJ248" s="23"/>
      <c r="BK248" s="23"/>
      <c r="BL248" s="23"/>
      <c r="BM248" s="23"/>
      <c r="BN248" s="23"/>
      <c r="BO248" s="23"/>
      <c r="BP248" s="23"/>
      <c r="BQ248" s="23"/>
      <c r="BR248" s="23"/>
      <c r="BS248" s="23"/>
      <c r="BT248" s="23"/>
      <c r="BU248" s="23"/>
      <c r="BV248" s="23"/>
      <c r="BW248" s="23"/>
    </row>
    <row r="249" spans="1:75" ht="14.25" customHeight="1" thickBot="1" x14ac:dyDescent="0.2">
      <c r="A249" s="74"/>
      <c r="B249" s="109"/>
      <c r="C249" s="109"/>
      <c r="D249" s="111"/>
      <c r="E249" s="96"/>
      <c r="F249" s="94"/>
      <c r="G249" s="113"/>
      <c r="H249" s="115"/>
      <c r="I249" s="99"/>
      <c r="J249" s="98"/>
      <c r="K249" s="100"/>
      <c r="L249" s="102"/>
      <c r="M249" s="104"/>
      <c r="N249" s="105"/>
      <c r="O249" s="107"/>
      <c r="P249" s="72">
        <v>45236</v>
      </c>
      <c r="Q249" s="72">
        <v>45274</v>
      </c>
      <c r="R249" s="72">
        <v>45303</v>
      </c>
      <c r="S249" s="72">
        <v>45402</v>
      </c>
      <c r="T249" s="72">
        <v>45479</v>
      </c>
      <c r="U249" s="72">
        <v>45480</v>
      </c>
      <c r="V249" s="72">
        <v>45607</v>
      </c>
      <c r="W249" s="72">
        <v>45697</v>
      </c>
      <c r="X249" s="72">
        <v>45698</v>
      </c>
      <c r="Y249" s="72">
        <v>45742</v>
      </c>
      <c r="Z249" s="72">
        <v>45761</v>
      </c>
      <c r="AA249" s="72">
        <v>45767</v>
      </c>
      <c r="AB249" s="72">
        <v>45850</v>
      </c>
      <c r="AC249" s="72">
        <v>45851</v>
      </c>
      <c r="AD249" s="72">
        <v>45852</v>
      </c>
      <c r="AE249" s="72">
        <v>45877</v>
      </c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  <c r="AP249" s="72"/>
      <c r="AQ249" s="72"/>
      <c r="AR249" s="72"/>
      <c r="AS249" s="72"/>
      <c r="AT249" s="72"/>
      <c r="AU249" s="72"/>
      <c r="AV249" s="72"/>
      <c r="AW249" s="72"/>
      <c r="AX249" s="72"/>
      <c r="AY249" s="72"/>
      <c r="AZ249" s="72"/>
      <c r="BA249" s="72"/>
      <c r="BB249" s="72"/>
      <c r="BC249" s="72"/>
      <c r="BD249" s="72"/>
      <c r="BE249" s="72"/>
      <c r="BF249" s="72"/>
      <c r="BG249" s="72"/>
      <c r="BH249" s="72"/>
      <c r="BI249" s="72"/>
      <c r="BJ249" s="72"/>
      <c r="BK249" s="72"/>
      <c r="BL249" s="72"/>
      <c r="BM249" s="72"/>
      <c r="BN249" s="72"/>
      <c r="BO249" s="72"/>
      <c r="BP249" s="72"/>
      <c r="BQ249" s="72"/>
      <c r="BR249" s="72"/>
      <c r="BS249" s="72"/>
      <c r="BT249" s="72"/>
      <c r="BU249" s="72"/>
      <c r="BV249" s="72"/>
      <c r="BW249" s="72"/>
    </row>
    <row r="250" spans="1:75" ht="14.25" customHeight="1" x14ac:dyDescent="0.15">
      <c r="A250" s="74" t="s">
        <v>390</v>
      </c>
      <c r="B250" s="108" t="s">
        <v>309</v>
      </c>
      <c r="C250" s="108">
        <v>44839</v>
      </c>
      <c r="D250" s="110">
        <v>45935</v>
      </c>
      <c r="E250" s="95">
        <f ca="1">IF(DATEDIF(C250,M$2,"m")&lt;1,"",IF(C250=0,"",IF(EDATE(C250,12)&lt;IF($D250&gt;0,$D250-1,M$2),EDATE(C250,DATEDIF(C250,IF($D250&gt;0,$D250-1,M$2+1),"y")*12),EDATE(C250,DATEDIF(C250,IF($D250&gt;0,$D250-1,M$2+1),"m")))))</f>
        <v>45570</v>
      </c>
      <c r="F250" s="93">
        <f ca="1">IF(E250="",0,IF(EDATE(C250,12)&lt;=E250,15+IF((YEAR(E250)-YEAR($C250))&gt;20,10,INT((YEAR(E250)-YEAR($C250)-1)/2)),0))</f>
        <v>15</v>
      </c>
      <c r="G250" s="112">
        <f ca="1">IF(E250="",0,IF(E250&gt;=EDATE(C250,12),IF(E250&lt;EDATE(C250,24),IF(C250&lt;SET!$J$20,0,MIN(DATEDIF(C250,E250,"m"),11)),0),IF(D250&gt;C250,IF(E250&lt;=EDATE(C250,12),MIN(DATEDIF(C250,D250+1,"m"),11),0),MIN(DATEDIF(C250,E250,"m"),11))))</f>
        <v>0</v>
      </c>
      <c r="H250" s="114">
        <v>15</v>
      </c>
      <c r="I250" s="99">
        <f>COUNTIF(P250:BW250,SET!$C$15)*SET!$C$16+COUNTIF(P250:BW250,SET!$D$15)*SET!$D$16+COUNTIF(P250:BW250,SET!E$15)*SET!$E$16+COUNTIF(P250:BW250,SET!$F$15)*SET!$F$16+COUNTIF(P250:BW250,SET!$G$15)*SET!$G$16+COUNTIF(P250:BW250,SET!$H$15)*SET!$H$16+COUNTIF(P250:BW250,SET!$I$15)*SET!$I$16+COUNTIF(P250:BW250,)*SET!$K$16+COUNTIF(P250:BW250,SET!$M$15)*SET!$M$16</f>
        <v>11</v>
      </c>
      <c r="J250" s="97">
        <f ca="1">F250+G250+H250-I250</f>
        <v>19</v>
      </c>
      <c r="K250" s="100">
        <f ca="1">IF(E250="","",IF(AND(D250&gt;C250,EDATE(IF(EDATE(C250,12)&lt;D250,C250,E250),12)&gt;D250),"퇴직정산",IF((E250-C250)&gt;=365,EDATE(E250,12),EDATE(C250,24))))</f>
        <v>45935</v>
      </c>
      <c r="L250" s="101">
        <f ca="1">IF(K250="퇴직정산",J250,IF((M$2-C250)&lt;365,"미확정",IF(M250="유예","유예",J250-M250)))</f>
        <v>12</v>
      </c>
      <c r="M250" s="103">
        <f ca="1">IF(C250=0,0,IF(K250="퇴직정산",0,IF(J250&lt;=0,0,IF(EDATE(C250,3)&gt;M$2,"유예",IF(SET!$J$3="없음",0,IF(SET!$J$3="전부",IF(E250&gt;=DATE(YEAR(SET!$I$11),MONTH(SET!$J$11),DAY(SET!$L$11)),MAX(0,F250-IF(I250&lt;(G250+H250),0,(I250-(G250+H250)))),0),IF(E250&gt;=DATE(YEAR(SET!$I$11),MONTH(SET!$J$11),DAY(SET!$L$11)),MAX(0,MIN(F250,SET!$L$3)-IF(I250&lt;(G250+H250),0,(I250-(G250+H250)))),0)))))))</f>
        <v>7</v>
      </c>
      <c r="N250" s="105" t="str">
        <f>IF(D250=0,IF(M250&gt;0,IF((E250-C250)&gt;=365,EDATE(E250,6),EDATE(K250,-6)),""),"")</f>
        <v/>
      </c>
      <c r="O250" s="106" t="str">
        <f>IF(D250=0,IF(M250&gt;0,IF((E250-C250)&gt;=365,EDATE(E250,10),EDATE(K250,-2)),""),"")</f>
        <v/>
      </c>
      <c r="P250" s="23" t="s">
        <v>24</v>
      </c>
      <c r="Q250" s="23" t="s">
        <v>24</v>
      </c>
      <c r="R250" s="23" t="s">
        <v>24</v>
      </c>
      <c r="S250" s="23" t="s">
        <v>24</v>
      </c>
      <c r="T250" s="23" t="s">
        <v>24</v>
      </c>
      <c r="U250" s="23" t="s">
        <v>24</v>
      </c>
      <c r="V250" s="23" t="s">
        <v>24</v>
      </c>
      <c r="W250" s="23" t="s">
        <v>24</v>
      </c>
      <c r="X250" s="23" t="s">
        <v>24</v>
      </c>
      <c r="Y250" s="23" t="s">
        <v>24</v>
      </c>
      <c r="Z250" s="23" t="s">
        <v>24</v>
      </c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  <c r="AY250" s="23"/>
      <c r="AZ250" s="23"/>
      <c r="BA250" s="23"/>
      <c r="BB250" s="23"/>
      <c r="BC250" s="23"/>
      <c r="BD250" s="23"/>
      <c r="BE250" s="23"/>
      <c r="BF250" s="23"/>
      <c r="BG250" s="23"/>
      <c r="BH250" s="23"/>
      <c r="BI250" s="23"/>
      <c r="BJ250" s="23"/>
      <c r="BK250" s="23"/>
      <c r="BL250" s="23"/>
      <c r="BM250" s="23"/>
      <c r="BN250" s="23"/>
      <c r="BO250" s="23"/>
      <c r="BP250" s="23"/>
      <c r="BQ250" s="23"/>
      <c r="BR250" s="23"/>
      <c r="BS250" s="23"/>
      <c r="BT250" s="23"/>
      <c r="BU250" s="23"/>
      <c r="BV250" s="23"/>
      <c r="BW250" s="23"/>
    </row>
    <row r="251" spans="1:75" ht="14.25" customHeight="1" thickBot="1" x14ac:dyDescent="0.2">
      <c r="A251" s="74"/>
      <c r="B251" s="109"/>
      <c r="C251" s="109"/>
      <c r="D251" s="111"/>
      <c r="E251" s="96"/>
      <c r="F251" s="94"/>
      <c r="G251" s="113"/>
      <c r="H251" s="115"/>
      <c r="I251" s="99"/>
      <c r="J251" s="98"/>
      <c r="K251" s="100"/>
      <c r="L251" s="102"/>
      <c r="M251" s="104"/>
      <c r="N251" s="105"/>
      <c r="O251" s="107"/>
      <c r="P251" s="72">
        <v>45610</v>
      </c>
      <c r="Q251" s="72">
        <v>45710</v>
      </c>
      <c r="R251" s="72">
        <v>45711</v>
      </c>
      <c r="S251" s="72">
        <v>45745</v>
      </c>
      <c r="T251" s="72">
        <v>45767</v>
      </c>
      <c r="U251" s="72">
        <v>45772</v>
      </c>
      <c r="V251" s="72">
        <v>45773</v>
      </c>
      <c r="W251" s="72">
        <v>45856</v>
      </c>
      <c r="X251" s="72">
        <v>45857</v>
      </c>
      <c r="Y251" s="72">
        <v>45858</v>
      </c>
      <c r="Z251" s="72">
        <v>45891</v>
      </c>
      <c r="AA251" s="72"/>
      <c r="AB251" s="72" t="s">
        <v>129</v>
      </c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72"/>
      <c r="AP251" s="72"/>
      <c r="AQ251" s="72"/>
      <c r="AR251" s="72"/>
      <c r="AS251" s="72"/>
      <c r="AT251" s="72"/>
      <c r="AU251" s="72"/>
      <c r="AV251" s="72"/>
      <c r="AW251" s="72"/>
      <c r="AX251" s="72"/>
      <c r="AY251" s="72"/>
      <c r="AZ251" s="72"/>
      <c r="BA251" s="72"/>
      <c r="BB251" s="72"/>
      <c r="BC251" s="72"/>
      <c r="BD251" s="72"/>
      <c r="BE251" s="72"/>
      <c r="BF251" s="72"/>
      <c r="BG251" s="72"/>
      <c r="BH251" s="72"/>
      <c r="BI251" s="72"/>
      <c r="BJ251" s="72"/>
      <c r="BK251" s="72"/>
      <c r="BL251" s="72"/>
      <c r="BM251" s="72"/>
      <c r="BN251" s="72"/>
      <c r="BO251" s="72"/>
      <c r="BP251" s="72"/>
      <c r="BQ251" s="72"/>
      <c r="BR251" s="72"/>
      <c r="BS251" s="72"/>
      <c r="BT251" s="72"/>
      <c r="BU251" s="72"/>
      <c r="BV251" s="72"/>
      <c r="BW251" s="72"/>
    </row>
    <row r="252" spans="1:75" ht="14.25" customHeight="1" x14ac:dyDescent="0.15">
      <c r="A252" s="74" t="s">
        <v>390</v>
      </c>
      <c r="B252" s="108" t="s">
        <v>12</v>
      </c>
      <c r="C252" s="108">
        <v>44839</v>
      </c>
      <c r="D252" s="110">
        <v>45935</v>
      </c>
      <c r="E252" s="95">
        <f ca="1">IF(DATEDIF(C252,M$2,"m")&lt;1,"",IF(C252=0,"",IF(EDATE(C252,12)&lt;IF($D252&gt;0,$D252-1,M$2),EDATE(C252,DATEDIF(C252,IF($D252&gt;0,$D252-1,M$2+1),"y")*12),EDATE(C252,DATEDIF(C252,IF($D252&gt;0,$D252-1,M$2+1),"m")))))</f>
        <v>45570</v>
      </c>
      <c r="F252" s="93">
        <f ca="1">IF(E252="",0,IF(EDATE(C252,12)&lt;=E252,15+IF((YEAR(E252)-YEAR($C252))&gt;20,10,INT((YEAR(E252)-YEAR($C252)-1)/2)),0))</f>
        <v>15</v>
      </c>
      <c r="G252" s="112">
        <f ca="1">IF(E252="",0,IF(E252&gt;=EDATE(C252,12),IF(E252&lt;EDATE(C252,24),IF(C252&lt;SET!$J$20,0,MIN(DATEDIF(C252,E252,"m"),11)),0),IF(D252&gt;C252,IF(E252&lt;=EDATE(C252,12),MIN(DATEDIF(C252,D252+1,"m"),11),0),MIN(DATEDIF(C252,E252,"m"),11))))</f>
        <v>0</v>
      </c>
      <c r="H252" s="114">
        <v>9</v>
      </c>
      <c r="I252" s="99">
        <f>COUNTIF(P252:BW252,SET!$C$15)*SET!$C$16+COUNTIF(P252:BW252,SET!$D$15)*SET!$D$16+COUNTIF(P252:BW252,SET!E$15)*SET!$E$16+COUNTIF(P252:BW252,SET!$F$15)*SET!$F$16+COUNTIF(P252:BW252,SET!$G$15)*SET!$G$16+COUNTIF(P252:BW252,SET!$H$15)*SET!$H$16+COUNTIF(P252:BW252,SET!$I$15)*SET!$I$16+COUNTIF(P252:BW252,)*SET!$K$16+COUNTIF(P252:BW252,SET!$M$15)*SET!$M$16</f>
        <v>16</v>
      </c>
      <c r="J252" s="97">
        <f ca="1">F252+G252+H252-I252</f>
        <v>8</v>
      </c>
      <c r="K252" s="100">
        <f ca="1">IF(E252="","",IF(AND(D252&gt;C252,EDATE(IF(EDATE(C252,12)&lt;D252,C252,E252),12)&gt;D252),"퇴직정산",IF((E252-C252)&gt;=365,EDATE(E252,12),EDATE(C252,24))))</f>
        <v>45935</v>
      </c>
      <c r="L252" s="101">
        <f ca="1">IF(K252="퇴직정산",J252,IF((M$2-C252)&lt;365,"미확정",IF(M252="유예","유예",J252-M252)))</f>
        <v>8</v>
      </c>
      <c r="M252" s="103">
        <f ca="1">IF(C252=0,0,IF(K252="퇴직정산",0,IF(J252&lt;=0,0,IF(EDATE(C252,3)&gt;M$2,"유예",IF(SET!$J$3="없음",0,IF(SET!$J$3="전부",IF(E252&gt;=DATE(YEAR(SET!$I$11),MONTH(SET!$J$11),DAY(SET!$L$11)),MAX(0,F252-IF(I252&lt;(G252+H252),0,(I252-(G252+H252)))),0),IF(E252&gt;=DATE(YEAR(SET!$I$11),MONTH(SET!$J$11),DAY(SET!$L$11)),MAX(0,MIN(F252,SET!$L$3)-IF(I252&lt;(G252+H252),0,(I252-(G252+H252)))),0)))))))</f>
        <v>0</v>
      </c>
      <c r="N252" s="105" t="str">
        <f>IF(D252=0,IF(M252&gt;0,IF((E252-C252)&gt;=365,EDATE(E252,6),EDATE(K252,-6)),""),"")</f>
        <v/>
      </c>
      <c r="O252" s="106" t="str">
        <f>IF(D252=0,IF(M252&gt;0,IF((E252-C252)&gt;=365,EDATE(E252,10),EDATE(K252,-2)),""),"")</f>
        <v/>
      </c>
      <c r="P252" s="23" t="s">
        <v>24</v>
      </c>
      <c r="Q252" s="23" t="s">
        <v>24</v>
      </c>
      <c r="R252" s="23" t="s">
        <v>24</v>
      </c>
      <c r="S252" s="23" t="s">
        <v>24</v>
      </c>
      <c r="T252" s="23" t="s">
        <v>24</v>
      </c>
      <c r="U252" s="23" t="s">
        <v>24</v>
      </c>
      <c r="V252" s="23" t="s">
        <v>24</v>
      </c>
      <c r="W252" s="23" t="s">
        <v>24</v>
      </c>
      <c r="X252" s="23" t="s">
        <v>24</v>
      </c>
      <c r="Y252" s="23" t="s">
        <v>24</v>
      </c>
      <c r="Z252" s="23" t="s">
        <v>24</v>
      </c>
      <c r="AA252" s="23" t="s">
        <v>24</v>
      </c>
      <c r="AB252" s="23" t="s">
        <v>24</v>
      </c>
      <c r="AC252" s="23" t="s">
        <v>445</v>
      </c>
      <c r="AD252" s="23" t="s">
        <v>24</v>
      </c>
      <c r="AE252" s="23" t="s">
        <v>24</v>
      </c>
      <c r="AF252" s="23" t="s">
        <v>24</v>
      </c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/>
      <c r="BB252" s="23"/>
      <c r="BC252" s="23"/>
      <c r="BD252" s="23"/>
      <c r="BE252" s="23"/>
      <c r="BF252" s="23"/>
      <c r="BG252" s="23"/>
      <c r="BH252" s="23"/>
      <c r="BI252" s="23"/>
      <c r="BJ252" s="23"/>
      <c r="BK252" s="23"/>
      <c r="BL252" s="23"/>
      <c r="BM252" s="23"/>
      <c r="BN252" s="23"/>
      <c r="BO252" s="23"/>
      <c r="BP252" s="23"/>
      <c r="BQ252" s="23"/>
      <c r="BR252" s="23"/>
      <c r="BS252" s="23"/>
      <c r="BT252" s="23"/>
      <c r="BU252" s="23"/>
      <c r="BV252" s="23"/>
      <c r="BW252" s="23"/>
    </row>
    <row r="253" spans="1:75" ht="14.25" customHeight="1" thickBot="1" x14ac:dyDescent="0.2">
      <c r="A253" s="74"/>
      <c r="B253" s="109"/>
      <c r="C253" s="109"/>
      <c r="D253" s="111"/>
      <c r="E253" s="96"/>
      <c r="F253" s="94"/>
      <c r="G253" s="113"/>
      <c r="H253" s="115"/>
      <c r="I253" s="99"/>
      <c r="J253" s="98"/>
      <c r="K253" s="100"/>
      <c r="L253" s="102"/>
      <c r="M253" s="104"/>
      <c r="N253" s="105"/>
      <c r="O253" s="107"/>
      <c r="P253" s="72">
        <v>45565</v>
      </c>
      <c r="Q253" s="72">
        <v>45572</v>
      </c>
      <c r="R253" s="72">
        <v>45604</v>
      </c>
      <c r="S253" s="72">
        <v>45611</v>
      </c>
      <c r="T253" s="72">
        <v>45653</v>
      </c>
      <c r="U253" s="72">
        <v>45654</v>
      </c>
      <c r="V253" s="72">
        <v>45694</v>
      </c>
      <c r="W253" s="72">
        <v>45709</v>
      </c>
      <c r="X253" s="72">
        <v>45744</v>
      </c>
      <c r="Y253" s="72">
        <v>45765</v>
      </c>
      <c r="Z253" s="72">
        <v>45766</v>
      </c>
      <c r="AA253" s="72">
        <v>45776</v>
      </c>
      <c r="AB253" s="72">
        <v>45835</v>
      </c>
      <c r="AC253" s="72" t="s">
        <v>446</v>
      </c>
      <c r="AD253" s="72">
        <v>45849</v>
      </c>
      <c r="AE253" s="72">
        <v>45870</v>
      </c>
      <c r="AF253" s="72">
        <v>45871</v>
      </c>
      <c r="AG253" s="72"/>
      <c r="AH253" s="72"/>
      <c r="AI253" s="72"/>
      <c r="AJ253" s="72"/>
      <c r="AK253" s="72"/>
      <c r="AL253" s="72"/>
      <c r="AM253" s="72"/>
      <c r="AN253" s="72"/>
      <c r="AO253" s="72"/>
      <c r="AP253" s="72"/>
      <c r="AQ253" s="72"/>
      <c r="AR253" s="72"/>
      <c r="AS253" s="72"/>
      <c r="AT253" s="72"/>
      <c r="AU253" s="72"/>
      <c r="AV253" s="72"/>
      <c r="AW253" s="72"/>
      <c r="AX253" s="72"/>
      <c r="AY253" s="72"/>
      <c r="AZ253" s="72"/>
      <c r="BA253" s="72"/>
      <c r="BB253" s="72"/>
      <c r="BC253" s="72"/>
      <c r="BD253" s="72"/>
      <c r="BE253" s="72"/>
      <c r="BF253" s="72"/>
      <c r="BG253" s="72"/>
      <c r="BH253" s="72"/>
      <c r="BI253" s="72"/>
      <c r="BJ253" s="72"/>
      <c r="BK253" s="72"/>
      <c r="BL253" s="72"/>
      <c r="BM253" s="72"/>
      <c r="BN253" s="72"/>
      <c r="BO253" s="72"/>
      <c r="BP253" s="72"/>
      <c r="BQ253" s="72"/>
      <c r="BR253" s="72"/>
      <c r="BS253" s="72"/>
      <c r="BT253" s="72"/>
      <c r="BU253" s="72"/>
      <c r="BV253" s="72"/>
      <c r="BW253" s="72"/>
    </row>
    <row r="254" spans="1:75" ht="14.25" customHeight="1" x14ac:dyDescent="0.15">
      <c r="A254" s="74" t="s">
        <v>390</v>
      </c>
      <c r="B254" s="108" t="s">
        <v>275</v>
      </c>
      <c r="C254" s="118">
        <v>43383</v>
      </c>
      <c r="D254" s="110">
        <v>45940</v>
      </c>
      <c r="E254" s="95">
        <f ca="1">IF(DATEDIF(C254,M$2,"m")&lt;1,"",IF(C254=0,"",IF(EDATE(C254,12)&lt;IF($D254&gt;0,$D254-1,M$2),EDATE(C254,DATEDIF(C254,IF($D254&gt;0,$D254-1,M$2+1),"y")*12),EDATE(C254,DATEDIF(C254,IF($D254&gt;0,$D254-1,M$2+1),"m")))))</f>
        <v>45575</v>
      </c>
      <c r="F254" s="93">
        <f ca="1">IF(E254="",0,IF(EDATE(C254,12)&lt;=E254,15+IF((YEAR(E254)-YEAR($C254))&gt;20,10,INT((YEAR(E254)-YEAR($C254)-1)/2)),0))</f>
        <v>17</v>
      </c>
      <c r="G254" s="112">
        <f ca="1">IF(E254="",0,IF(E254&gt;=EDATE(C254,12),IF(E254&lt;EDATE(C254,24),IF(C254&lt;SET!$J$20,0,MIN(DATEDIF(C254,E254,"m"),11)),0),IF(D254&gt;C254,IF(E254&lt;=EDATE(C254,12),MIN(DATEDIF(C254,D254+1,"m"),11),0),MIN(DATEDIF(C254,E254,"m"),11))))</f>
        <v>0</v>
      </c>
      <c r="H254" s="114">
        <v>6</v>
      </c>
      <c r="I254" s="99">
        <f>COUNTIF(P254:BW254,SET!$C$15)*SET!$C$16+COUNTIF(P254:BW254,SET!$D$15)*SET!$D$16+COUNTIF(P254:BW254,SET!E$15)*SET!$E$16+COUNTIF(P254:BW254,SET!$F$15)*SET!$F$16+COUNTIF(P254:BW254,SET!$G$15)*SET!$G$16+COUNTIF(P254:BW254,SET!$H$15)*SET!$H$16+COUNTIF(P254:BW254,SET!$I$15)*SET!$I$16+COUNTIF(P254:BW254,)*SET!$K$16+COUNTIF(P254:BW254,SET!$M$15)*SET!$M$16</f>
        <v>7</v>
      </c>
      <c r="J254" s="97">
        <f ca="1">F254+G254+H254-I254</f>
        <v>16</v>
      </c>
      <c r="K254" s="100">
        <f ca="1">IF(E254="","",IF(AND(D254&gt;C254,EDATE(IF(EDATE(C254,12)&lt;D254,C254,E254),12)&gt;D254),"퇴직정산",IF((E254-C254)&gt;=365,EDATE(E254,12),EDATE(C254,24))))</f>
        <v>45940</v>
      </c>
      <c r="L254" s="101">
        <f ca="1">IF(K254="퇴직정산",J254,IF((M$2-C254)&lt;365,"미확정",IF(M254="유예","유예",J254-M254)))</f>
        <v>10</v>
      </c>
      <c r="M254" s="103">
        <f ca="1">IF(C254=0,0,IF(K254="퇴직정산",0,IF(J254&lt;=0,0,IF(EDATE(C254,3)&gt;M$2,"유예",IF(SET!$J$3="없음",0,IF(SET!$J$3="전부",IF(E254&gt;=DATE(YEAR(SET!$I$11),MONTH(SET!$J$11),DAY(SET!$L$11)),MAX(0,F254-IF(I254&lt;(G254+H254),0,(I254-(G254+H254)))),0),IF(E254&gt;=DATE(YEAR(SET!$I$11),MONTH(SET!$J$11),DAY(SET!$L$11)),MAX(0,MIN(F254,SET!$L$3)-IF(I254&lt;(G254+H254),0,(I254-(G254+H254)))),0)))))))</f>
        <v>6</v>
      </c>
      <c r="N254" s="105" t="str">
        <f>IF(D254=0,IF(M254&gt;0,IF((E254-C254)&gt;=365,EDATE(E254,6),EDATE(K254,-6)),""),"")</f>
        <v/>
      </c>
      <c r="O254" s="106" t="str">
        <f>IF(D254=0,IF(M254&gt;0,IF((E254-C254)&gt;=365,EDATE(E254,10),EDATE(K254,-2)),""),"")</f>
        <v/>
      </c>
      <c r="P254" s="23" t="s">
        <v>24</v>
      </c>
      <c r="Q254" s="23" t="s">
        <v>51</v>
      </c>
      <c r="R254" s="23" t="s">
        <v>24</v>
      </c>
      <c r="S254" s="23" t="s">
        <v>24</v>
      </c>
      <c r="T254" s="23" t="s">
        <v>24</v>
      </c>
      <c r="U254" s="23" t="s">
        <v>24</v>
      </c>
      <c r="V254" s="23" t="s">
        <v>24</v>
      </c>
      <c r="W254" s="23" t="s">
        <v>24</v>
      </c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3"/>
      <c r="BB254" s="23"/>
      <c r="BC254" s="23"/>
      <c r="BD254" s="23"/>
      <c r="BE254" s="23"/>
      <c r="BF254" s="23"/>
      <c r="BG254" s="23"/>
      <c r="BH254" s="23"/>
      <c r="BI254" s="23"/>
      <c r="BJ254" s="23"/>
      <c r="BK254" s="23"/>
      <c r="BL254" s="23"/>
      <c r="BM254" s="23"/>
      <c r="BN254" s="23"/>
      <c r="BO254" s="23"/>
      <c r="BP254" s="23"/>
      <c r="BQ254" s="23"/>
      <c r="BR254" s="23"/>
      <c r="BS254" s="23"/>
      <c r="BT254" s="23"/>
      <c r="BU254" s="23"/>
      <c r="BV254" s="23"/>
      <c r="BW254" s="23"/>
    </row>
    <row r="255" spans="1:75" ht="14.25" customHeight="1" thickBot="1" x14ac:dyDescent="0.2">
      <c r="A255" s="74"/>
      <c r="B255" s="109"/>
      <c r="C255" s="119"/>
      <c r="D255" s="111"/>
      <c r="E255" s="96"/>
      <c r="F255" s="94"/>
      <c r="G255" s="113"/>
      <c r="H255" s="115"/>
      <c r="I255" s="99"/>
      <c r="J255" s="98"/>
      <c r="K255" s="100"/>
      <c r="L255" s="102"/>
      <c r="M255" s="104"/>
      <c r="N255" s="105"/>
      <c r="O255" s="107"/>
      <c r="P255" s="72">
        <v>45617</v>
      </c>
      <c r="Q255" s="72" t="s">
        <v>211</v>
      </c>
      <c r="R255" s="72">
        <v>45649</v>
      </c>
      <c r="S255" s="72">
        <v>45714</v>
      </c>
      <c r="T255" s="72">
        <v>45749</v>
      </c>
      <c r="U255" s="72">
        <v>45755</v>
      </c>
      <c r="V255" s="72">
        <v>45866</v>
      </c>
      <c r="W255" s="72">
        <v>45867</v>
      </c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72"/>
      <c r="AP255" s="72"/>
      <c r="AQ255" s="72"/>
      <c r="AR255" s="72"/>
      <c r="AS255" s="72"/>
      <c r="AT255" s="72"/>
      <c r="AU255" s="72"/>
      <c r="AV255" s="72"/>
      <c r="AW255" s="72"/>
      <c r="AX255" s="72"/>
      <c r="AY255" s="72"/>
      <c r="AZ255" s="72"/>
      <c r="BA255" s="72"/>
      <c r="BB255" s="72"/>
      <c r="BC255" s="72"/>
      <c r="BD255" s="72"/>
      <c r="BE255" s="72"/>
      <c r="BF255" s="72"/>
      <c r="BG255" s="72"/>
      <c r="BH255" s="72"/>
      <c r="BI255" s="72"/>
      <c r="BJ255" s="72"/>
      <c r="BK255" s="72"/>
      <c r="BL255" s="72"/>
      <c r="BM255" s="72"/>
      <c r="BN255" s="72"/>
      <c r="BO255" s="72"/>
      <c r="BP255" s="72"/>
      <c r="BQ255" s="72"/>
      <c r="BR255" s="72"/>
      <c r="BS255" s="72"/>
      <c r="BT255" s="72"/>
      <c r="BU255" s="72"/>
      <c r="BV255" s="72"/>
      <c r="BW255" s="72"/>
    </row>
    <row r="256" spans="1:75" ht="14.25" customHeight="1" x14ac:dyDescent="0.15">
      <c r="A256" s="74" t="s">
        <v>390</v>
      </c>
      <c r="B256" s="108" t="s">
        <v>360</v>
      </c>
      <c r="C256" s="108">
        <v>45209</v>
      </c>
      <c r="D256" s="110">
        <v>45940</v>
      </c>
      <c r="E256" s="95">
        <f ca="1">IF(DATEDIF(C256,M$2,"m")&lt;1,"",IF(C256=0,"",IF(EDATE(C256,12)&lt;IF($D256&gt;0,$D256-1,M$2),EDATE(C256,DATEDIF(C256,IF($D256&gt;0,$D256-1,M$2+1),"y")*12),EDATE(C256,DATEDIF(C256,IF($D256&gt;0,$D256-1,M$2+1),"m")))))</f>
        <v>45575</v>
      </c>
      <c r="F256" s="93">
        <f ca="1">IF(E256="",0,IF(EDATE(C256,12)&lt;=E256,15+IF((YEAR(E256)-YEAR($C256))&gt;20,10,INT((YEAR(E256)-YEAR($C256)-1)/2)),0))</f>
        <v>15</v>
      </c>
      <c r="G256" s="112">
        <f ca="1">IF(E256="",0,IF(E256&gt;=EDATE(C256,12),IF(E256&lt;EDATE(C256,24),IF(C256&lt;SET!$J$20,0,MIN(DATEDIF(C256,E256,"m"),11)),0),IF(D256&gt;C256,IF(E256&lt;=EDATE(C256,12),MIN(DATEDIF(C256,D256+1,"m"),11),0),MIN(DATEDIF(C256,E256,"m"),11))))</f>
        <v>11</v>
      </c>
      <c r="H256" s="114"/>
      <c r="I256" s="99">
        <f>COUNTIF(P256:BW256,SET!$C$15)*SET!$C$16+COUNTIF(P256:BW256,SET!$D$15)*SET!$D$16+COUNTIF(P256:BW256,SET!E$15)*SET!$E$16+COUNTIF(P256:BW256,SET!$F$15)*SET!$F$16+COUNTIF(P256:BW256,SET!$G$15)*SET!$G$16+COUNTIF(P256:BW256,SET!$H$15)*SET!$H$16+COUNTIF(P256:BW256,SET!$I$15)*SET!$I$16+COUNTIF(P256:BW256,)*SET!$K$16+COUNTIF(P256:BW256,SET!$M$15)*SET!$M$16</f>
        <v>17</v>
      </c>
      <c r="J256" s="97">
        <f ca="1">F256+G256+H256-I256</f>
        <v>9</v>
      </c>
      <c r="K256" s="100">
        <f ca="1">IF(E256="","",IF(AND(D256&gt;C256,EDATE(IF(EDATE(C256,12)&lt;D256,C256,E256),12)&gt;D256),"퇴직정산",IF((E256-C256)&gt;=365,EDATE(E256,12),EDATE(C256,24))))</f>
        <v>45940</v>
      </c>
      <c r="L256" s="101">
        <f ca="1">IF(K256="퇴직정산",J256,IF((M$2-C256)&lt;365,"미확정",IF(M256="유예","유예",J256-M256)))</f>
        <v>8</v>
      </c>
      <c r="M256" s="103">
        <f ca="1">IF(C256=0,0,IF(K256="퇴직정산",0,IF(J256&lt;=0,0,IF(EDATE(C256,3)&gt;M$2,"유예",IF(SET!$J$3="없음",0,IF(SET!$J$3="전부",IF(E256&gt;=DATE(YEAR(SET!$I$11),MONTH(SET!$J$11),DAY(SET!$L$11)),MAX(0,F256-IF(I256&lt;(G256+H256),0,(I256-(G256+H256)))),0),IF(E256&gt;=DATE(YEAR(SET!$I$11),MONTH(SET!$J$11),DAY(SET!$L$11)),MAX(0,MIN(F256,SET!$L$3)-IF(I256&lt;(G256+H256),0,(I256-(G256+H256)))),0)))))))</f>
        <v>1</v>
      </c>
      <c r="N256" s="105" t="str">
        <f>IF(D256=0,IF(M256&gt;0,IF((E256-C256)&gt;=365,EDATE(E256,6),EDATE(K256,-6)),""),"")</f>
        <v/>
      </c>
      <c r="O256" s="106" t="str">
        <f>IF(D256=0,IF(M256&gt;0,IF((E256-C256)&gt;=365,EDATE(E256,10),EDATE(K256,-2)),""),"")</f>
        <v/>
      </c>
      <c r="P256" s="23" t="s">
        <v>24</v>
      </c>
      <c r="Q256" s="23" t="s">
        <v>24</v>
      </c>
      <c r="R256" s="23" t="s">
        <v>24</v>
      </c>
      <c r="S256" s="23" t="s">
        <v>24</v>
      </c>
      <c r="T256" s="23" t="s">
        <v>24</v>
      </c>
      <c r="U256" s="23" t="s">
        <v>24</v>
      </c>
      <c r="V256" s="23" t="s">
        <v>24</v>
      </c>
      <c r="W256" s="23" t="s">
        <v>24</v>
      </c>
      <c r="X256" s="23" t="s">
        <v>24</v>
      </c>
      <c r="Y256" s="23" t="s">
        <v>24</v>
      </c>
      <c r="Z256" s="23" t="s">
        <v>24</v>
      </c>
      <c r="AA256" s="23" t="s">
        <v>24</v>
      </c>
      <c r="AB256" s="23" t="s">
        <v>24</v>
      </c>
      <c r="AC256" s="23" t="s">
        <v>24</v>
      </c>
      <c r="AD256" s="23" t="s">
        <v>24</v>
      </c>
      <c r="AE256" s="23" t="s">
        <v>24</v>
      </c>
      <c r="AF256" s="23" t="s">
        <v>24</v>
      </c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  <c r="AY256" s="23"/>
      <c r="AZ256" s="23"/>
      <c r="BA256" s="23"/>
      <c r="BB256" s="23"/>
      <c r="BC256" s="23"/>
      <c r="BD256" s="23"/>
      <c r="BE256" s="23"/>
      <c r="BF256" s="23"/>
      <c r="BG256" s="23"/>
      <c r="BH256" s="23"/>
      <c r="BI256" s="23"/>
      <c r="BJ256" s="23"/>
      <c r="BK256" s="23"/>
      <c r="BL256" s="23"/>
      <c r="BM256" s="23"/>
      <c r="BN256" s="23"/>
      <c r="BO256" s="23"/>
      <c r="BP256" s="23"/>
      <c r="BQ256" s="23"/>
      <c r="BR256" s="23"/>
      <c r="BS256" s="23"/>
      <c r="BT256" s="23"/>
      <c r="BU256" s="23"/>
      <c r="BV256" s="23"/>
      <c r="BW256" s="23"/>
    </row>
    <row r="257" spans="1:75" ht="14.25" customHeight="1" thickBot="1" x14ac:dyDescent="0.2">
      <c r="A257" s="74"/>
      <c r="B257" s="109"/>
      <c r="C257" s="109"/>
      <c r="D257" s="111"/>
      <c r="E257" s="96"/>
      <c r="F257" s="94"/>
      <c r="G257" s="113"/>
      <c r="H257" s="115"/>
      <c r="I257" s="99"/>
      <c r="J257" s="98"/>
      <c r="K257" s="100"/>
      <c r="L257" s="102"/>
      <c r="M257" s="104"/>
      <c r="N257" s="105"/>
      <c r="O257" s="107"/>
      <c r="P257" s="72">
        <v>45301</v>
      </c>
      <c r="Q257" s="72">
        <v>45302</v>
      </c>
      <c r="R257" s="72">
        <v>45387</v>
      </c>
      <c r="S257" s="72">
        <v>45388</v>
      </c>
      <c r="T257" s="72">
        <v>45442</v>
      </c>
      <c r="U257" s="72">
        <v>45490</v>
      </c>
      <c r="V257" s="72">
        <v>45497</v>
      </c>
      <c r="W257" s="72">
        <v>45498</v>
      </c>
      <c r="X257" s="72">
        <v>45614</v>
      </c>
      <c r="Y257" s="72">
        <v>45643</v>
      </c>
      <c r="Z257" s="72">
        <v>45744</v>
      </c>
      <c r="AA257" s="72">
        <v>45761</v>
      </c>
      <c r="AB257" s="72">
        <v>45768</v>
      </c>
      <c r="AC257" s="72">
        <v>45769</v>
      </c>
      <c r="AD257" s="72">
        <v>45846</v>
      </c>
      <c r="AE257" s="72">
        <v>45847</v>
      </c>
      <c r="AF257" s="72">
        <v>45882</v>
      </c>
      <c r="AG257" s="72"/>
      <c r="AH257" s="72"/>
      <c r="AI257" s="72"/>
      <c r="AJ257" s="72"/>
      <c r="AK257" s="72"/>
      <c r="AL257" s="72"/>
      <c r="AM257" s="72"/>
      <c r="AN257" s="72"/>
      <c r="AO257" s="72"/>
      <c r="AP257" s="72"/>
      <c r="AQ257" s="72"/>
      <c r="AR257" s="72"/>
      <c r="AS257" s="72"/>
      <c r="AT257" s="72"/>
      <c r="AU257" s="72"/>
      <c r="AV257" s="72"/>
      <c r="AW257" s="72"/>
      <c r="AX257" s="72"/>
      <c r="AY257" s="72"/>
      <c r="AZ257" s="72"/>
      <c r="BA257" s="72"/>
      <c r="BB257" s="72"/>
      <c r="BC257" s="72"/>
      <c r="BD257" s="72"/>
      <c r="BE257" s="72"/>
      <c r="BF257" s="72"/>
      <c r="BG257" s="72"/>
      <c r="BH257" s="72"/>
      <c r="BI257" s="72"/>
      <c r="BJ257" s="72"/>
      <c r="BK257" s="72"/>
      <c r="BL257" s="72"/>
      <c r="BM257" s="72"/>
      <c r="BN257" s="72"/>
      <c r="BO257" s="72"/>
      <c r="BP257" s="72"/>
      <c r="BQ257" s="72"/>
      <c r="BR257" s="72"/>
      <c r="BS257" s="72"/>
      <c r="BT257" s="72"/>
      <c r="BU257" s="72"/>
      <c r="BV257" s="72"/>
      <c r="BW257" s="72"/>
    </row>
    <row r="258" spans="1:75" ht="14.25" customHeight="1" x14ac:dyDescent="0.15">
      <c r="A258" s="74" t="s">
        <v>400</v>
      </c>
      <c r="B258" s="108" t="s">
        <v>67</v>
      </c>
      <c r="C258" s="108">
        <v>43018</v>
      </c>
      <c r="D258" s="110">
        <v>45940</v>
      </c>
      <c r="E258" s="95">
        <f ca="1">IF(DATEDIF(C258,M$2,"m")&lt;1,"",IF(C258=0,"",IF(EDATE(C258,12)&lt;IF($D258&gt;0,$D258-1,M$2),EDATE(C258,DATEDIF(C258,IF($D258&gt;0,$D258-1,M$2+1),"y")*12),EDATE(C258,DATEDIF(C258,IF($D258&gt;0,$D258-1,M$2+1),"m")))))</f>
        <v>45575</v>
      </c>
      <c r="F258" s="93">
        <f ca="1">IF(E258="",0,IF(EDATE(C258,12)&lt;=E258,15+IF((YEAR(E258)-YEAR($C258))&gt;20,10,INT((YEAR(E258)-YEAR($C258)-1)/2)),0))</f>
        <v>18</v>
      </c>
      <c r="G258" s="112">
        <f ca="1">IF(E258="",0,IF(E258&gt;=EDATE(C258,12),IF(E258&lt;EDATE(C258,24),IF(C258&lt;SET!$J$20,0,MIN(DATEDIF(C258,E258,"m"),11)),0),IF(D258&gt;C258,IF(E258&lt;=EDATE(C258,12),MIN(DATEDIF(C258,D258+1,"m"),11),0),MIN(DATEDIF(C258,E258,"m"),11))))</f>
        <v>0</v>
      </c>
      <c r="H258" s="114">
        <v>4</v>
      </c>
      <c r="I258" s="99">
        <f>COUNTIF(P258:BW258,SET!$C$15)*SET!$C$16+COUNTIF(P258:BW258,SET!$D$15)*SET!$D$16+COUNTIF(P258:BW258,SET!E$15)*SET!$E$16+COUNTIF(P258:BW258,SET!$F$15)*SET!$F$16+COUNTIF(P258:BW258,SET!$G$15)*SET!$G$16+COUNTIF(P258:BW258,SET!$H$15)*SET!$H$16+COUNTIF(P258:BW258,SET!$I$15)*SET!$I$16+COUNTIF(P258:BW258,)*SET!$K$16+COUNTIF(P258:BW258,SET!$M$15)*SET!$M$16</f>
        <v>19.5</v>
      </c>
      <c r="J258" s="97">
        <f ca="1">F258+G258+H258-I258</f>
        <v>2.5</v>
      </c>
      <c r="K258" s="100">
        <f ca="1">IF(E258="","",IF(AND(D258&gt;C258,EDATE(IF(EDATE(C258,12)&lt;D258,C258,E258),12)&gt;D258),"퇴직정산",IF((E258-C258)&gt;=365,EDATE(E258,12),EDATE(C258,24))))</f>
        <v>45940</v>
      </c>
      <c r="L258" s="101">
        <f ca="1">IF(K258="퇴직정산",J258,IF((M$2-C258)&lt;365,"미확정",IF(M258="유예","유예",J258-M258)))</f>
        <v>2.5</v>
      </c>
      <c r="M258" s="103">
        <f ca="1">IF(C258=0,0,IF(K258="퇴직정산",0,IF(J258&lt;=0,0,IF(EDATE(C258,3)&gt;M$2,"유예",IF(SET!$J$3="없음",0,IF(SET!$J$3="전부",IF(E258&gt;=DATE(YEAR(SET!$I$11),MONTH(SET!$J$11),DAY(SET!$L$11)),MAX(0,F258-IF(I258&lt;(G258+H258),0,(I258-(G258+H258)))),0),IF(E258&gt;=DATE(YEAR(SET!$I$11),MONTH(SET!$J$11),DAY(SET!$L$11)),MAX(0,MIN(F258,SET!$L$3)-IF(I258&lt;(G258+H258),0,(I258-(G258+H258)))),0)))))))</f>
        <v>0</v>
      </c>
      <c r="N258" s="105" t="str">
        <f>IF(D258=0,IF(M258&gt;0,IF((E258-C258)&gt;=365,EDATE(E258,6),EDATE(K258,-6)),""),"")</f>
        <v/>
      </c>
      <c r="O258" s="106" t="str">
        <f>IF(D258=0,IF(M258&gt;0,IF((E258-C258)&gt;=365,EDATE(E258,10),EDATE(K258,-2)),""),"")</f>
        <v/>
      </c>
      <c r="P258" s="23" t="s">
        <v>24</v>
      </c>
      <c r="Q258" s="23" t="s">
        <v>25</v>
      </c>
      <c r="R258" s="23" t="s">
        <v>24</v>
      </c>
      <c r="S258" s="23" t="s">
        <v>24</v>
      </c>
      <c r="T258" s="23" t="s">
        <v>24</v>
      </c>
      <c r="U258" s="23" t="s">
        <v>25</v>
      </c>
      <c r="V258" s="23" t="s">
        <v>25</v>
      </c>
      <c r="W258" s="23" t="s">
        <v>25</v>
      </c>
      <c r="X258" s="23" t="s">
        <v>24</v>
      </c>
      <c r="Y258" s="23" t="s">
        <v>495</v>
      </c>
      <c r="Z258" s="23" t="s">
        <v>24</v>
      </c>
      <c r="AA258" s="23" t="s">
        <v>495</v>
      </c>
      <c r="AB258" s="23" t="s">
        <v>25</v>
      </c>
      <c r="AC258" s="23" t="s">
        <v>25</v>
      </c>
      <c r="AD258" s="23" t="s">
        <v>25</v>
      </c>
      <c r="AE258" s="23" t="s">
        <v>24</v>
      </c>
      <c r="AF258" s="23" t="s">
        <v>25</v>
      </c>
      <c r="AG258" s="23" t="s">
        <v>24</v>
      </c>
      <c r="AH258" s="23" t="s">
        <v>25</v>
      </c>
      <c r="AI258" s="23" t="s">
        <v>24</v>
      </c>
      <c r="AJ258" s="23" t="s">
        <v>25</v>
      </c>
      <c r="AK258" s="23" t="s">
        <v>24</v>
      </c>
      <c r="AL258" s="23" t="s">
        <v>24</v>
      </c>
      <c r="AM258" s="23" t="s">
        <v>25</v>
      </c>
      <c r="AN258" s="23" t="s">
        <v>25</v>
      </c>
      <c r="AO258" s="23" t="s">
        <v>25</v>
      </c>
      <c r="AP258" s="23" t="s">
        <v>25</v>
      </c>
      <c r="AQ258" s="23" t="s">
        <v>25</v>
      </c>
      <c r="AR258" s="23" t="s">
        <v>24</v>
      </c>
      <c r="AS258" s="23"/>
      <c r="AT258" s="23"/>
      <c r="AU258" s="23"/>
      <c r="AV258" s="23"/>
      <c r="AW258" s="23"/>
      <c r="AX258" s="23"/>
      <c r="AY258" s="23"/>
      <c r="AZ258" s="23"/>
      <c r="BA258" s="23"/>
      <c r="BB258" s="23"/>
      <c r="BC258" s="23"/>
      <c r="BD258" s="23"/>
      <c r="BE258" s="23"/>
      <c r="BF258" s="23"/>
      <c r="BG258" s="23"/>
      <c r="BH258" s="23"/>
      <c r="BI258" s="23"/>
      <c r="BJ258" s="23"/>
      <c r="BK258" s="23"/>
      <c r="BL258" s="23"/>
      <c r="BM258" s="23"/>
      <c r="BN258" s="23"/>
      <c r="BO258" s="23"/>
      <c r="BP258" s="23"/>
      <c r="BQ258" s="23"/>
      <c r="BR258" s="23"/>
      <c r="BS258" s="23"/>
      <c r="BT258" s="23"/>
      <c r="BU258" s="23"/>
      <c r="BV258" s="23"/>
      <c r="BW258" s="23"/>
    </row>
    <row r="259" spans="1:75" ht="14.25" customHeight="1" thickBot="1" x14ac:dyDescent="0.2">
      <c r="A259" s="74"/>
      <c r="B259" s="109"/>
      <c r="C259" s="109"/>
      <c r="D259" s="111"/>
      <c r="E259" s="96"/>
      <c r="F259" s="94"/>
      <c r="G259" s="113"/>
      <c r="H259" s="115"/>
      <c r="I259" s="99"/>
      <c r="J259" s="98"/>
      <c r="K259" s="100"/>
      <c r="L259" s="102"/>
      <c r="M259" s="104"/>
      <c r="N259" s="105"/>
      <c r="O259" s="107"/>
      <c r="P259" s="72">
        <v>45544</v>
      </c>
      <c r="Q259" s="72">
        <v>45546</v>
      </c>
      <c r="R259" s="72">
        <v>45559</v>
      </c>
      <c r="S259" s="72">
        <v>45582</v>
      </c>
      <c r="T259" s="72">
        <v>45583</v>
      </c>
      <c r="U259" s="72">
        <v>45595</v>
      </c>
      <c r="V259" s="72">
        <v>45608</v>
      </c>
      <c r="W259" s="72">
        <v>45628</v>
      </c>
      <c r="X259" s="72">
        <v>45645</v>
      </c>
      <c r="Y259" s="72" t="s">
        <v>494</v>
      </c>
      <c r="Z259" s="72">
        <v>45679</v>
      </c>
      <c r="AA259" s="72" t="s">
        <v>498</v>
      </c>
      <c r="AB259" s="72">
        <v>45714</v>
      </c>
      <c r="AC259" s="72">
        <v>45736</v>
      </c>
      <c r="AD259" s="72">
        <v>45742</v>
      </c>
      <c r="AE259" s="72">
        <v>45765</v>
      </c>
      <c r="AF259" s="72">
        <v>45771</v>
      </c>
      <c r="AG259" s="72">
        <v>45779</v>
      </c>
      <c r="AH259" s="72">
        <v>45827</v>
      </c>
      <c r="AI259" s="72">
        <v>45831</v>
      </c>
      <c r="AJ259" s="72">
        <v>45835</v>
      </c>
      <c r="AK259" s="72">
        <v>45849</v>
      </c>
      <c r="AL259" s="72">
        <v>45854</v>
      </c>
      <c r="AM259" s="72">
        <v>45856</v>
      </c>
      <c r="AN259" s="72">
        <v>45860</v>
      </c>
      <c r="AO259" s="72">
        <v>45861</v>
      </c>
      <c r="AP259" s="72">
        <v>45867</v>
      </c>
      <c r="AQ259" s="72">
        <v>45889</v>
      </c>
      <c r="AR259" s="72">
        <v>45897</v>
      </c>
      <c r="AS259" s="72"/>
      <c r="AT259" s="72"/>
      <c r="AU259" s="72"/>
      <c r="AV259" s="72"/>
      <c r="AW259" s="72"/>
      <c r="AX259" s="72"/>
      <c r="AY259" s="72"/>
      <c r="AZ259" s="72"/>
      <c r="BA259" s="72"/>
      <c r="BB259" s="72"/>
      <c r="BC259" s="72"/>
      <c r="BD259" s="72"/>
      <c r="BE259" s="72"/>
      <c r="BF259" s="72"/>
      <c r="BG259" s="72"/>
      <c r="BH259" s="72"/>
      <c r="BI259" s="72"/>
      <c r="BJ259" s="72"/>
      <c r="BK259" s="72"/>
      <c r="BL259" s="72"/>
      <c r="BM259" s="72"/>
      <c r="BN259" s="72"/>
      <c r="BO259" s="72"/>
      <c r="BP259" s="72"/>
      <c r="BQ259" s="72"/>
      <c r="BR259" s="72"/>
      <c r="BS259" s="72"/>
      <c r="BT259" s="72"/>
      <c r="BU259" s="72"/>
      <c r="BV259" s="72"/>
      <c r="BW259" s="72"/>
    </row>
    <row r="260" spans="1:75" ht="14.25" customHeight="1" x14ac:dyDescent="0.15">
      <c r="A260" s="77" t="s">
        <v>40</v>
      </c>
      <c r="B260" s="108" t="s">
        <v>55</v>
      </c>
      <c r="C260" s="108">
        <v>43381</v>
      </c>
      <c r="D260" s="110">
        <v>45938</v>
      </c>
      <c r="E260" s="95">
        <f ca="1">IF(DATEDIF(C260,M$2,"m")&lt;1,"",IF(C260=0,"",IF(EDATE(C260,12)&lt;IF($D260&gt;0,$D260-1,M$2),EDATE(C260,DATEDIF(C260,IF($D260&gt;0,$D260-1,M$2+1),"y")*12),EDATE(C260,DATEDIF(C260,IF($D260&gt;0,$D260-1,M$2+1),"m")))))</f>
        <v>45573</v>
      </c>
      <c r="F260" s="93">
        <f ca="1">IF(E260="",0,IF(EDATE(C260,12)&lt;=E260,15+IF((YEAR(E260)-YEAR($C260))&gt;20,10,INT((YEAR(E260)-YEAR($C260)-1)/2)),0))</f>
        <v>17</v>
      </c>
      <c r="G260" s="112">
        <f ca="1">IF(E260="",0,IF(E260&gt;=EDATE(C260,12),IF(E260&lt;EDATE(C260,24),IF(C260&lt;SET!$J$20,0,MIN(DATEDIF(C260,E260,"m"),11)),0),IF(D260&gt;C260,IF(E260&lt;=EDATE(C260,12),MIN(DATEDIF(C260,D260+1,"m"),11),0),MIN(DATEDIF(C260,E260,"m"),11))))</f>
        <v>0</v>
      </c>
      <c r="H260" s="114">
        <v>6</v>
      </c>
      <c r="I260" s="99">
        <f>COUNTIF(P260:BW260,SET!$C$15)*SET!$C$16+COUNTIF(P260:BW260,SET!$D$15)*SET!$D$16+COUNTIF(P260:BW260,SET!E$15)*SET!$E$16+COUNTIF(P260:BW260,SET!$F$15)*SET!$F$16+COUNTIF(P260:BW260,SET!$G$15)*SET!$G$16+COUNTIF(P260:BW260,SET!$H$15)*SET!$H$16+COUNTIF(P260:BW260,SET!$I$15)*SET!$I$16+COUNTIF(P260:BW260,)*SET!$K$16+COUNTIF(P260:BW260,SET!$M$15)*SET!$M$16</f>
        <v>19</v>
      </c>
      <c r="J260" s="97">
        <f ca="1">F260+G260+H260-I260</f>
        <v>4</v>
      </c>
      <c r="K260" s="100">
        <f ca="1">IF(E260="","",IF(AND(D260&gt;C260,EDATE(IF(EDATE(C260,12)&lt;D260,C260,E260),12)&gt;D260),"퇴직정산",IF((E260-C260)&gt;=365,EDATE(E260,12),EDATE(C260,24))))</f>
        <v>45938</v>
      </c>
      <c r="L260" s="101">
        <f ca="1">IF(K260="퇴직정산",J260,IF((M$2-C260)&lt;365,"미확정",IF(M260="유예","유예",J260-M260)))</f>
        <v>4</v>
      </c>
      <c r="M260" s="103">
        <f ca="1">IF(C260=0,0,IF(K260="퇴직정산",0,IF(J260&lt;=0,0,IF(EDATE(C260,3)&gt;M$2,"유예",IF(SET!$J$3="없음",0,IF(SET!$J$3="전부",IF(E260&gt;=DATE(YEAR(SET!$I$11),MONTH(SET!$J$11),DAY(SET!$L$11)),MAX(0,F260-IF(I260&lt;(G260+H260),0,(I260-(G260+H260)))),0),IF(E260&gt;=DATE(YEAR(SET!$I$11),MONTH(SET!$J$11),DAY(SET!$L$11)),MAX(0,MIN(F260,SET!$L$3)-IF(I260&lt;(G260+H260),0,(I260-(G260+H260)))),0)))))))</f>
        <v>0</v>
      </c>
      <c r="N260" s="105" t="str">
        <f>IF(D260=0,IF(M260&gt;0,IF((E260-C260)&gt;=365,EDATE(E260,6),EDATE(K260,-6)),""),"")</f>
        <v/>
      </c>
      <c r="O260" s="106" t="str">
        <f>IF(D260=0,IF(M260&gt;0,IF((E260-C260)&gt;=365,EDATE(E260,10),EDATE(K260,-2)),""),"")</f>
        <v/>
      </c>
      <c r="P260" s="23" t="s">
        <v>24</v>
      </c>
      <c r="Q260" s="23" t="s">
        <v>24</v>
      </c>
      <c r="R260" s="23" t="s">
        <v>24</v>
      </c>
      <c r="S260" s="23" t="s">
        <v>24</v>
      </c>
      <c r="T260" s="23" t="s">
        <v>24</v>
      </c>
      <c r="U260" s="23" t="s">
        <v>24</v>
      </c>
      <c r="V260" s="23" t="s">
        <v>24</v>
      </c>
      <c r="W260" s="23" t="s">
        <v>24</v>
      </c>
      <c r="X260" s="23" t="s">
        <v>24</v>
      </c>
      <c r="Y260" s="23" t="s">
        <v>24</v>
      </c>
      <c r="Z260" s="23" t="s">
        <v>24</v>
      </c>
      <c r="AA260" s="23" t="s">
        <v>24</v>
      </c>
      <c r="AB260" s="23" t="s">
        <v>24</v>
      </c>
      <c r="AC260" s="23" t="s">
        <v>24</v>
      </c>
      <c r="AD260" s="23" t="s">
        <v>24</v>
      </c>
      <c r="AE260" s="23" t="s">
        <v>24</v>
      </c>
      <c r="AF260" s="23" t="s">
        <v>24</v>
      </c>
      <c r="AG260" s="23" t="s">
        <v>24</v>
      </c>
      <c r="AH260" s="23" t="s">
        <v>24</v>
      </c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3"/>
      <c r="BB260" s="23"/>
      <c r="BC260" s="23"/>
      <c r="BD260" s="23"/>
      <c r="BE260" s="23"/>
      <c r="BF260" s="23"/>
      <c r="BG260" s="23"/>
      <c r="BH260" s="23"/>
      <c r="BI260" s="23"/>
      <c r="BJ260" s="23"/>
      <c r="BK260" s="23"/>
      <c r="BL260" s="23"/>
      <c r="BM260" s="23"/>
      <c r="BN260" s="23"/>
      <c r="BO260" s="23"/>
      <c r="BP260" s="23"/>
      <c r="BQ260" s="23"/>
      <c r="BR260" s="23"/>
      <c r="BS260" s="23"/>
      <c r="BT260" s="23"/>
      <c r="BU260" s="23"/>
      <c r="BV260" s="23"/>
      <c r="BW260" s="23"/>
    </row>
    <row r="261" spans="1:75" ht="14.25" customHeight="1" thickBot="1" x14ac:dyDescent="0.2">
      <c r="A261" s="74"/>
      <c r="B261" s="109"/>
      <c r="C261" s="109"/>
      <c r="D261" s="111"/>
      <c r="E261" s="96"/>
      <c r="F261" s="94"/>
      <c r="G261" s="113"/>
      <c r="H261" s="115"/>
      <c r="I261" s="99"/>
      <c r="J261" s="98"/>
      <c r="K261" s="100"/>
      <c r="L261" s="102"/>
      <c r="M261" s="104"/>
      <c r="N261" s="105"/>
      <c r="O261" s="107"/>
      <c r="P261" s="72">
        <v>45544</v>
      </c>
      <c r="Q261" s="72">
        <v>45554</v>
      </c>
      <c r="R261" s="72">
        <v>45555</v>
      </c>
      <c r="S261" s="72">
        <v>45593</v>
      </c>
      <c r="T261" s="72">
        <v>45600</v>
      </c>
      <c r="U261" s="72">
        <v>45607</v>
      </c>
      <c r="V261" s="72">
        <v>45609</v>
      </c>
      <c r="W261" s="72">
        <v>45659</v>
      </c>
      <c r="X261" s="72">
        <v>45715</v>
      </c>
      <c r="Y261" s="72">
        <v>45716</v>
      </c>
      <c r="Z261" s="72">
        <v>45751</v>
      </c>
      <c r="AA261" s="72">
        <v>45754</v>
      </c>
      <c r="AB261" s="72">
        <v>45800</v>
      </c>
      <c r="AC261" s="72">
        <v>45839</v>
      </c>
      <c r="AD261" s="72">
        <v>45840</v>
      </c>
      <c r="AE261" s="72">
        <v>45841</v>
      </c>
      <c r="AF261" s="72">
        <v>45842</v>
      </c>
      <c r="AG261" s="72">
        <v>45852</v>
      </c>
      <c r="AH261" s="72">
        <v>45862</v>
      </c>
      <c r="AI261" s="72"/>
      <c r="AJ261" s="72"/>
      <c r="AK261" s="72"/>
      <c r="AL261" s="72"/>
      <c r="AM261" s="72"/>
      <c r="AN261" s="72"/>
      <c r="AO261" s="72"/>
      <c r="AP261" s="72"/>
      <c r="AQ261" s="72"/>
      <c r="AR261" s="72"/>
      <c r="AS261" s="72"/>
      <c r="AT261" s="72"/>
      <c r="AU261" s="72"/>
      <c r="AV261" s="72"/>
      <c r="AW261" s="72"/>
      <c r="AX261" s="72"/>
      <c r="AY261" s="72"/>
      <c r="AZ261" s="72"/>
      <c r="BA261" s="72"/>
      <c r="BB261" s="72"/>
      <c r="BC261" s="72"/>
      <c r="BD261" s="72"/>
      <c r="BE261" s="72"/>
      <c r="BF261" s="72"/>
      <c r="BG261" s="72"/>
      <c r="BH261" s="72"/>
      <c r="BI261" s="72"/>
      <c r="BJ261" s="72"/>
      <c r="BK261" s="72"/>
      <c r="BL261" s="72"/>
      <c r="BM261" s="72"/>
      <c r="BN261" s="72"/>
      <c r="BO261" s="72"/>
      <c r="BP261" s="72"/>
      <c r="BQ261" s="72"/>
      <c r="BR261" s="72"/>
      <c r="BS261" s="72"/>
      <c r="BT261" s="72"/>
      <c r="BU261" s="72"/>
      <c r="BV261" s="72"/>
      <c r="BW261" s="72"/>
    </row>
    <row r="262" spans="1:75" ht="14.25" customHeight="1" x14ac:dyDescent="0.15">
      <c r="A262" s="74" t="s">
        <v>390</v>
      </c>
      <c r="B262" s="108" t="s">
        <v>316</v>
      </c>
      <c r="C262" s="118">
        <v>44116</v>
      </c>
      <c r="D262" s="110">
        <v>45942</v>
      </c>
      <c r="E262" s="95">
        <f ca="1">IF(DATEDIF(C262,M$2,"m")&lt;1,"",IF(C262=0,"",IF(EDATE(C262,12)&lt;IF($D262&gt;0,$D262-1,M$2),EDATE(C262,DATEDIF(C262,IF($D262&gt;0,$D262-1,M$2+1),"y")*12),EDATE(C262,DATEDIF(C262,IF($D262&gt;0,$D262-1,M$2+1),"m")))))</f>
        <v>45577</v>
      </c>
      <c r="F262" s="93">
        <f ca="1">IF(E262="",0,IF(EDATE(C262,12)&lt;=E262,15+IF((YEAR(E262)-YEAR($C262))&gt;20,10,INT((YEAR(E262)-YEAR($C262)-1)/2)),0))</f>
        <v>16</v>
      </c>
      <c r="G262" s="112">
        <f ca="1">IF(E262="",0,IF(E262&gt;=EDATE(C262,12),IF(E262&lt;EDATE(C262,24),IF(C262&lt;SET!$J$20,0,MIN(DATEDIF(C262,E262,"m"),11)),0),IF(D262&gt;C262,IF(E262&lt;=EDATE(C262,12),MIN(DATEDIF(C262,D262+1,"m"),11),0),MIN(DATEDIF(C262,E262,"m"),11))))</f>
        <v>0</v>
      </c>
      <c r="H262" s="114">
        <v>9</v>
      </c>
      <c r="I262" s="99">
        <f>COUNTIF(P262:BW262,SET!$C$15)*SET!$C$16+COUNTIF(P262:BW262,SET!$D$15)*SET!$D$16+COUNTIF(P262:BW262,SET!E$15)*SET!$E$16+COUNTIF(P262:BW262,SET!$F$15)*SET!$F$16+COUNTIF(P262:BW262,SET!$G$15)*SET!$G$16+COUNTIF(P262:BW262,SET!$H$15)*SET!$H$16+COUNTIF(P262:BW262,SET!$I$15)*SET!$I$16+COUNTIF(P262:BW262,)*SET!$K$16+COUNTIF(P262:BW262,SET!$M$15)*SET!$M$16</f>
        <v>22</v>
      </c>
      <c r="J262" s="97">
        <f ca="1">F262+G262+H262-I262</f>
        <v>3</v>
      </c>
      <c r="K262" s="100">
        <f ca="1">IF(E262="","",IF(AND(D262&gt;C262,EDATE(IF(EDATE(C262,12)&lt;D262,C262,E262),12)&gt;D262),"퇴직정산",IF((E262-C262)&gt;=365,EDATE(E262,12),EDATE(C262,24))))</f>
        <v>45942</v>
      </c>
      <c r="L262" s="101">
        <f ca="1">IF(K262="퇴직정산",J262,IF((M$2-C262)&lt;365,"미확정",IF(M262="유예","유예",J262-M262)))</f>
        <v>3</v>
      </c>
      <c r="M262" s="103">
        <f ca="1">IF(C262=0,0,IF(K262="퇴직정산",0,IF(J262&lt;=0,0,IF(EDATE(C262,3)&gt;M$2,"유예",IF(SET!$J$3="없음",0,IF(SET!$J$3="전부",IF(E262&gt;=DATE(YEAR(SET!$I$11),MONTH(SET!$J$11),DAY(SET!$L$11)),MAX(0,F262-IF(I262&lt;(G262+H262),0,(I262-(G262+H262)))),0),IF(E262&gt;=DATE(YEAR(SET!$I$11),MONTH(SET!$J$11),DAY(SET!$L$11)),MAX(0,MIN(F262,SET!$L$3)-IF(I262&lt;(G262+H262),0,(I262-(G262+H262)))),0)))))))</f>
        <v>0</v>
      </c>
      <c r="N262" s="105" t="str">
        <f>IF(D262=0,IF(M262&gt;0,IF((E262-C262)&gt;=365,EDATE(E262,6),EDATE(K262,-6)),""),"")</f>
        <v/>
      </c>
      <c r="O262" s="106" t="str">
        <f>IF(D262=0,IF(M262&gt;0,IF((E262-C262)&gt;=365,EDATE(E262,10),EDATE(K262,-2)),""),"")</f>
        <v/>
      </c>
      <c r="P262" s="23" t="s">
        <v>24</v>
      </c>
      <c r="Q262" s="23" t="s">
        <v>24</v>
      </c>
      <c r="R262" s="23" t="s">
        <v>24</v>
      </c>
      <c r="S262" s="23" t="s">
        <v>24</v>
      </c>
      <c r="T262" s="23" t="s">
        <v>24</v>
      </c>
      <c r="U262" s="23" t="s">
        <v>24</v>
      </c>
      <c r="V262" s="23" t="s">
        <v>24</v>
      </c>
      <c r="W262" s="23" t="s">
        <v>24</v>
      </c>
      <c r="X262" s="23" t="s">
        <v>24</v>
      </c>
      <c r="Y262" s="23" t="s">
        <v>24</v>
      </c>
      <c r="Z262" s="23" t="s">
        <v>24</v>
      </c>
      <c r="AA262" s="23" t="s">
        <v>24</v>
      </c>
      <c r="AB262" s="23" t="s">
        <v>24</v>
      </c>
      <c r="AC262" s="23" t="s">
        <v>24</v>
      </c>
      <c r="AD262" s="23" t="s">
        <v>24</v>
      </c>
      <c r="AE262" s="23" t="s">
        <v>24</v>
      </c>
      <c r="AF262" s="23" t="s">
        <v>24</v>
      </c>
      <c r="AG262" s="23" t="s">
        <v>24</v>
      </c>
      <c r="AH262" s="23" t="s">
        <v>24</v>
      </c>
      <c r="AI262" s="23" t="s">
        <v>24</v>
      </c>
      <c r="AJ262" s="23" t="s">
        <v>24</v>
      </c>
      <c r="AK262" s="23" t="s">
        <v>24</v>
      </c>
      <c r="AL262" s="23"/>
      <c r="AM262" s="23"/>
      <c r="AN262" s="23"/>
      <c r="AO262" s="23"/>
      <c r="AP262" s="23"/>
      <c r="AQ262" s="23"/>
      <c r="AR262" s="23"/>
      <c r="AS262" s="23"/>
      <c r="AT262" s="23"/>
      <c r="AU262" s="23"/>
      <c r="AV262" s="23"/>
      <c r="AW262" s="23"/>
      <c r="AX262" s="23"/>
      <c r="AY262" s="23"/>
      <c r="AZ262" s="23"/>
      <c r="BA262" s="23"/>
      <c r="BB262" s="23"/>
      <c r="BC262" s="23"/>
      <c r="BD262" s="23"/>
      <c r="BE262" s="23"/>
      <c r="BF262" s="23"/>
      <c r="BG262" s="23"/>
      <c r="BH262" s="23"/>
      <c r="BI262" s="23"/>
      <c r="BJ262" s="23"/>
      <c r="BK262" s="23"/>
      <c r="BL262" s="23"/>
      <c r="BM262" s="23"/>
      <c r="BN262" s="23"/>
      <c r="BO262" s="23"/>
      <c r="BP262" s="23"/>
      <c r="BQ262" s="23"/>
      <c r="BR262" s="23"/>
      <c r="BS262" s="23"/>
      <c r="BT262" s="23"/>
      <c r="BU262" s="23"/>
      <c r="BV262" s="23"/>
      <c r="BW262" s="23"/>
    </row>
    <row r="263" spans="1:75" ht="14.25" customHeight="1" thickBot="1" x14ac:dyDescent="0.2">
      <c r="A263" s="74"/>
      <c r="B263" s="109"/>
      <c r="C263" s="119"/>
      <c r="D263" s="111"/>
      <c r="E263" s="96"/>
      <c r="F263" s="94"/>
      <c r="G263" s="113"/>
      <c r="H263" s="115"/>
      <c r="I263" s="99"/>
      <c r="J263" s="98"/>
      <c r="K263" s="100"/>
      <c r="L263" s="102"/>
      <c r="M263" s="104"/>
      <c r="N263" s="105"/>
      <c r="O263" s="107"/>
      <c r="P263" s="72">
        <v>45554</v>
      </c>
      <c r="Q263" s="72">
        <v>45617</v>
      </c>
      <c r="R263" s="72">
        <v>45650</v>
      </c>
      <c r="S263" s="72">
        <v>45702</v>
      </c>
      <c r="T263" s="72">
        <v>45703</v>
      </c>
      <c r="U263" s="72">
        <v>45704</v>
      </c>
      <c r="V263" s="72">
        <v>45705</v>
      </c>
      <c r="W263" s="72">
        <v>45747</v>
      </c>
      <c r="X263" s="72">
        <v>45754</v>
      </c>
      <c r="Y263" s="72">
        <v>45760</v>
      </c>
      <c r="Z263" s="72">
        <v>45761</v>
      </c>
      <c r="AA263" s="72">
        <v>45773</v>
      </c>
      <c r="AB263" s="72">
        <v>45815</v>
      </c>
      <c r="AC263" s="72">
        <v>45818</v>
      </c>
      <c r="AD263" s="72">
        <v>45850</v>
      </c>
      <c r="AE263" s="72">
        <v>45851</v>
      </c>
      <c r="AF263" s="72">
        <v>45864</v>
      </c>
      <c r="AG263" s="72">
        <v>45872</v>
      </c>
      <c r="AH263" s="72">
        <v>45904</v>
      </c>
      <c r="AI263" s="72">
        <v>45915</v>
      </c>
      <c r="AJ263" s="72">
        <v>45916</v>
      </c>
      <c r="AK263" s="72">
        <v>45925</v>
      </c>
      <c r="AL263" s="72"/>
      <c r="AM263" s="72"/>
      <c r="AN263" s="72"/>
      <c r="AO263" s="72"/>
      <c r="AP263" s="72"/>
      <c r="AQ263" s="72"/>
      <c r="AR263" s="72"/>
      <c r="AS263" s="72"/>
      <c r="AT263" s="72"/>
      <c r="AU263" s="72"/>
      <c r="AV263" s="72"/>
      <c r="AW263" s="72"/>
      <c r="AX263" s="72"/>
      <c r="AY263" s="72"/>
      <c r="AZ263" s="72"/>
      <c r="BA263" s="72"/>
      <c r="BB263" s="72"/>
      <c r="BC263" s="72"/>
      <c r="BD263" s="72"/>
      <c r="BE263" s="72"/>
      <c r="BF263" s="72"/>
      <c r="BG263" s="72"/>
      <c r="BH263" s="72"/>
      <c r="BI263" s="72"/>
      <c r="BJ263" s="72"/>
      <c r="BK263" s="72"/>
      <c r="BL263" s="72"/>
      <c r="BM263" s="72"/>
      <c r="BN263" s="72"/>
      <c r="BO263" s="72"/>
      <c r="BP263" s="72"/>
      <c r="BQ263" s="72"/>
      <c r="BR263" s="72"/>
      <c r="BS263" s="72"/>
      <c r="BT263" s="72"/>
      <c r="BU263" s="72"/>
      <c r="BV263" s="72"/>
      <c r="BW263" s="72"/>
    </row>
    <row r="264" spans="1:75" ht="14.25" customHeight="1" x14ac:dyDescent="0.15">
      <c r="A264" s="74" t="s">
        <v>392</v>
      </c>
      <c r="B264" s="108" t="s">
        <v>286</v>
      </c>
      <c r="C264" s="108">
        <v>43759</v>
      </c>
      <c r="D264" s="110">
        <v>45951</v>
      </c>
      <c r="E264" s="95">
        <f ca="1">IF(DATEDIF(C264,M$2,"m")&lt;1,"",IF(C264=0,"",IF(EDATE(C264,12)&lt;IF($D264&gt;0,$D264-1,M$2),EDATE(C264,DATEDIF(C264,IF($D264&gt;0,$D264-1,M$2+1),"y")*12),EDATE(C264,DATEDIF(C264,IF($D264&gt;0,$D264-1,M$2+1),"m")))))</f>
        <v>45586</v>
      </c>
      <c r="F264" s="93">
        <f ca="1">IF(E264="",0,IF(EDATE(C264,12)&lt;=E264,15+IF((YEAR(E264)-YEAR($C264))&gt;20,10,INT((YEAR(E264)-YEAR($C264)-1)/2)),0))</f>
        <v>17</v>
      </c>
      <c r="G264" s="112">
        <f ca="1">IF(E264="",0,IF(E264&gt;=EDATE(C264,12),IF(E264&lt;EDATE(C264,24),IF(C264&lt;SET!$J$20,0,MIN(DATEDIF(C264,E264,"m"),11)),0),IF(D264&gt;C264,IF(E264&lt;=EDATE(C264,12),MIN(DATEDIF(C264,D264+1,"m"),11),0),MIN(DATEDIF(C264,E264,"m"),11))))</f>
        <v>0</v>
      </c>
      <c r="H264" s="114">
        <v>0</v>
      </c>
      <c r="I264" s="99">
        <f>COUNTIF(P264:BW264,SET!$C$15)*SET!$C$16+COUNTIF(P264:BW264,SET!$D$15)*SET!$D$16+COUNTIF(P264:BW264,SET!E$15)*SET!$E$16+COUNTIF(P264:BW264,SET!$F$15)*SET!$F$16+COUNTIF(P264:BW264,SET!$G$15)*SET!$G$16+COUNTIF(P264:BW264,SET!$H$15)*SET!$H$16+COUNTIF(P264:BW264,SET!$I$15)*SET!$I$16+COUNTIF(P264:BW264,)*SET!$K$16+COUNTIF(P264:BW264,SET!$M$15)*SET!$M$16</f>
        <v>14</v>
      </c>
      <c r="J264" s="97">
        <f ca="1">F264+G264+H264-I264</f>
        <v>3</v>
      </c>
      <c r="K264" s="100">
        <f ca="1">IF(E264="","",IF(AND(D264&gt;C264,EDATE(IF(EDATE(C264,12)&lt;D264,C264,E264),12)&gt;D264),"퇴직정산",IF((E264-C264)&gt;=365,EDATE(E264,12),EDATE(C264,24))))</f>
        <v>45951</v>
      </c>
      <c r="L264" s="101">
        <f ca="1">IF(K264="퇴직정산",J264,IF((M$2-C264)&lt;365,"미확정",IF(M264="유예","유예",J264-M264)))</f>
        <v>3</v>
      </c>
      <c r="M264" s="103">
        <f ca="1">IF(C264=0,0,IF(K264="퇴직정산",0,IF(J264&lt;=0,0,IF(EDATE(C264,3)&gt;M$2,"유예",IF(SET!$J$3="없음",0,IF(SET!$J$3="전부",IF(E264&gt;=DATE(YEAR(SET!$I$11),MONTH(SET!$J$11),DAY(SET!$L$11)),MAX(0,F264-IF(I264&lt;(G264+H264),0,(I264-(G264+H264)))),0),IF(E264&gt;=DATE(YEAR(SET!$I$11),MONTH(SET!$J$11),DAY(SET!$L$11)),MAX(0,MIN(F264,SET!$L$3)-IF(I264&lt;(G264+H264),0,(I264-(G264+H264)))),0)))))))</f>
        <v>0</v>
      </c>
      <c r="N264" s="105" t="str">
        <f>IF(D264=0,IF(M264&gt;0,IF((E264-C264)&gt;=365,EDATE(E264,6),EDATE(K264,-6)),""),"")</f>
        <v/>
      </c>
      <c r="O264" s="106" t="str">
        <f>IF(D264=0,IF(M264&gt;0,IF((E264-C264)&gt;=365,EDATE(E264,10),EDATE(K264,-2)),""),"")</f>
        <v/>
      </c>
      <c r="P264" s="23" t="s">
        <v>24</v>
      </c>
      <c r="Q264" s="23" t="s">
        <v>24</v>
      </c>
      <c r="R264" s="23" t="s">
        <v>24</v>
      </c>
      <c r="S264" s="23" t="s">
        <v>24</v>
      </c>
      <c r="T264" s="23" t="s">
        <v>24</v>
      </c>
      <c r="U264" s="23" t="s">
        <v>24</v>
      </c>
      <c r="V264" s="23" t="s">
        <v>24</v>
      </c>
      <c r="W264" s="23" t="s">
        <v>24</v>
      </c>
      <c r="X264" s="23" t="s">
        <v>24</v>
      </c>
      <c r="Y264" s="23" t="s">
        <v>24</v>
      </c>
      <c r="Z264" s="23" t="s">
        <v>24</v>
      </c>
      <c r="AA264" s="23" t="s">
        <v>24</v>
      </c>
      <c r="AB264" s="23" t="s">
        <v>24</v>
      </c>
      <c r="AC264" s="23" t="s">
        <v>24</v>
      </c>
      <c r="AD264" s="23"/>
      <c r="AE264" s="23"/>
      <c r="AF264" s="23"/>
      <c r="AG264" s="23"/>
      <c r="AH264" s="23"/>
      <c r="AI264" s="23"/>
      <c r="AJ264" s="23"/>
      <c r="AK264" s="23"/>
      <c r="AL264" s="23"/>
      <c r="AM264" s="23"/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/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/>
      <c r="BP264" s="23"/>
      <c r="BQ264" s="23"/>
      <c r="BR264" s="23"/>
      <c r="BS264" s="23"/>
      <c r="BT264" s="23"/>
      <c r="BU264" s="23"/>
      <c r="BV264" s="23"/>
      <c r="BW264" s="23"/>
    </row>
    <row r="265" spans="1:75" ht="14.25" customHeight="1" thickBot="1" x14ac:dyDescent="0.2">
      <c r="A265" s="74"/>
      <c r="B265" s="109"/>
      <c r="C265" s="109"/>
      <c r="D265" s="111"/>
      <c r="E265" s="96"/>
      <c r="F265" s="94"/>
      <c r="G265" s="113"/>
      <c r="H265" s="115"/>
      <c r="I265" s="99"/>
      <c r="J265" s="98"/>
      <c r="K265" s="100"/>
      <c r="L265" s="102"/>
      <c r="M265" s="104"/>
      <c r="N265" s="105"/>
      <c r="O265" s="107"/>
      <c r="P265" s="72">
        <v>45569</v>
      </c>
      <c r="Q265" s="72">
        <v>45572</v>
      </c>
      <c r="R265" s="72">
        <v>45610</v>
      </c>
      <c r="S265" s="72">
        <v>45671</v>
      </c>
      <c r="T265" s="72">
        <v>45694</v>
      </c>
      <c r="U265" s="72">
        <v>45695</v>
      </c>
      <c r="V265" s="72">
        <v>45754</v>
      </c>
      <c r="W265" s="72">
        <v>45833</v>
      </c>
      <c r="X265" s="72">
        <v>45834</v>
      </c>
      <c r="Y265" s="72">
        <v>45842</v>
      </c>
      <c r="Z265" s="72">
        <v>45861</v>
      </c>
      <c r="AA265" s="72">
        <v>45876</v>
      </c>
      <c r="AB265" s="72">
        <v>45901</v>
      </c>
      <c r="AC265" s="72">
        <v>45916</v>
      </c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  <c r="AP265" s="72"/>
      <c r="AQ265" s="72"/>
      <c r="AR265" s="72"/>
      <c r="AS265" s="72"/>
      <c r="AT265" s="72"/>
      <c r="AU265" s="72"/>
      <c r="AV265" s="72"/>
      <c r="AW265" s="72"/>
      <c r="AX265" s="72"/>
      <c r="AY265" s="72"/>
      <c r="AZ265" s="72"/>
      <c r="BA265" s="72"/>
      <c r="BB265" s="72"/>
      <c r="BC265" s="72"/>
      <c r="BD265" s="72"/>
      <c r="BE265" s="72"/>
      <c r="BF265" s="72"/>
      <c r="BG265" s="72"/>
      <c r="BH265" s="72"/>
      <c r="BI265" s="72"/>
      <c r="BJ265" s="72"/>
      <c r="BK265" s="72"/>
      <c r="BL265" s="72"/>
      <c r="BM265" s="72"/>
      <c r="BN265" s="72"/>
      <c r="BO265" s="72"/>
      <c r="BP265" s="72"/>
      <c r="BQ265" s="72"/>
      <c r="BR265" s="72"/>
      <c r="BS265" s="72"/>
      <c r="BT265" s="72"/>
      <c r="BU265" s="72"/>
      <c r="BV265" s="72"/>
      <c r="BW265" s="72"/>
    </row>
    <row r="266" spans="1:75" ht="14.25" customHeight="1" x14ac:dyDescent="0.15">
      <c r="A266" s="74" t="s">
        <v>440</v>
      </c>
      <c r="B266" s="108" t="s">
        <v>88</v>
      </c>
      <c r="C266" s="108">
        <v>43759</v>
      </c>
      <c r="D266" s="110">
        <v>45951</v>
      </c>
      <c r="E266" s="95">
        <f ca="1">IF(DATEDIF(C266,M$2,"m")&lt;1,"",IF(C266=0,"",IF(EDATE(C266,12)&lt;IF($D266&gt;0,$D266-1,M$2),EDATE(C266,DATEDIF(C266,IF($D266&gt;0,$D266-1,M$2+1),"y")*12),EDATE(C266,DATEDIF(C266,IF($D266&gt;0,$D266-1,M$2+1),"m")))))</f>
        <v>45586</v>
      </c>
      <c r="F266" s="93">
        <f ca="1">IF(E266="",0,IF(EDATE(C266,12)&lt;=E266,15+IF((YEAR(E266)-YEAR($C266))&gt;20,10,INT((YEAR(E266)-YEAR($C266)-1)/2)),0))</f>
        <v>17</v>
      </c>
      <c r="G266" s="112">
        <f ca="1">IF(E266="",0,IF(E266&gt;=EDATE(C266,12),IF(E266&lt;EDATE(C266,24),IF(C266&lt;SET!$J$20,0,MIN(DATEDIF(C266,E266,"m"),11)),0),IF(D266&gt;C266,IF(E266&lt;=EDATE(C266,12),MIN(DATEDIF(C266,D266+1,"m"),11),0),MIN(DATEDIF(C266,E266,"m"),11))))</f>
        <v>0</v>
      </c>
      <c r="H266" s="114">
        <v>1.5</v>
      </c>
      <c r="I266" s="99">
        <f>COUNTIF(P266:BW266,SET!$C$15)*SET!$C$16+COUNTIF(P266:BW266,SET!$D$15)*SET!$D$16+COUNTIF(P266:BW266,SET!E$15)*SET!$E$16+COUNTIF(P266:BW266,SET!$F$15)*SET!$F$16+COUNTIF(P266:BW266,SET!$G$15)*SET!$G$16+COUNTIF(P266:BW266,SET!$H$15)*SET!$H$16+COUNTIF(P266:BW266,SET!$I$15)*SET!$I$16+COUNTIF(P266:BW266,)*SET!$K$16+COUNTIF(P266:BW266,SET!$M$15)*SET!$M$16</f>
        <v>15</v>
      </c>
      <c r="J266" s="97">
        <f ca="1">F266+G266+H266-I266</f>
        <v>3.5</v>
      </c>
      <c r="K266" s="100">
        <f ca="1">IF(E266="","",IF(AND(D266&gt;C266,EDATE(IF(EDATE(C266,12)&lt;D266,C266,E266),12)&gt;D266),"퇴직정산",IF((E266-C266)&gt;=365,EDATE(E266,12),EDATE(C266,24))))</f>
        <v>45951</v>
      </c>
      <c r="L266" s="101">
        <f ca="1">IF(K266="퇴직정산",J266,IF((M$2-C266)&lt;365,"미확정",IF(M266="유예","유예",J266-M266)))</f>
        <v>3.5</v>
      </c>
      <c r="M266" s="103">
        <f ca="1">IF(C266=0,0,IF(K266="퇴직정산",0,IF(J266&lt;=0,0,IF(EDATE(C266,3)&gt;M$2,"유예",IF(SET!$J$3="없음",0,IF(SET!$J$3="전부",IF(E266&gt;=DATE(YEAR(SET!$I$11),MONTH(SET!$J$11),DAY(SET!$L$11)),MAX(0,F266-IF(I266&lt;(G266+H266),0,(I266-(G266+H266)))),0),IF(E266&gt;=DATE(YEAR(SET!$I$11),MONTH(SET!$J$11),DAY(SET!$L$11)),MAX(0,MIN(F266,SET!$L$3)-IF(I266&lt;(G266+H266),0,(I266-(G266+H266)))),0)))))))</f>
        <v>0</v>
      </c>
      <c r="N266" s="105" t="str">
        <f>IF(D266=0,IF(M266&gt;0,IF((E266-C266)&gt;=365,EDATE(E266,6),EDATE(K266,-6)),""),"")</f>
        <v/>
      </c>
      <c r="O266" s="106" t="str">
        <f>IF(D266=0,IF(M266&gt;0,IF((E266-C266)&gt;=365,EDATE(E266,10),EDATE(K266,-2)),""),"")</f>
        <v/>
      </c>
      <c r="P266" s="23" t="s">
        <v>24</v>
      </c>
      <c r="Q266" s="23" t="s">
        <v>24</v>
      </c>
      <c r="R266" s="23" t="s">
        <v>24</v>
      </c>
      <c r="S266" s="23" t="s">
        <v>25</v>
      </c>
      <c r="T266" s="23" t="s">
        <v>25</v>
      </c>
      <c r="U266" s="23" t="s">
        <v>24</v>
      </c>
      <c r="V266" s="23" t="s">
        <v>24</v>
      </c>
      <c r="W266" s="23" t="s">
        <v>37</v>
      </c>
      <c r="X266" s="23" t="s">
        <v>24</v>
      </c>
      <c r="Y266" s="23" t="s">
        <v>24</v>
      </c>
      <c r="Z266" s="23" t="s">
        <v>24</v>
      </c>
      <c r="AA266" s="23" t="s">
        <v>25</v>
      </c>
      <c r="AB266" s="23" t="s">
        <v>25</v>
      </c>
      <c r="AC266" s="23" t="s">
        <v>24</v>
      </c>
      <c r="AD266" s="23" t="s">
        <v>24</v>
      </c>
      <c r="AE266" s="23" t="s">
        <v>25</v>
      </c>
      <c r="AF266" s="23" t="s">
        <v>24</v>
      </c>
      <c r="AG266" s="23" t="s">
        <v>24</v>
      </c>
      <c r="AH266" s="23" t="s">
        <v>25</v>
      </c>
      <c r="AI266" s="23"/>
      <c r="AJ266" s="23"/>
      <c r="AK266" s="23"/>
      <c r="AL266" s="23"/>
      <c r="AM266" s="23"/>
      <c r="AN266" s="23"/>
      <c r="AO266" s="23"/>
      <c r="AP266" s="23"/>
      <c r="AQ266" s="23"/>
      <c r="AR266" s="23"/>
      <c r="AS266" s="23"/>
      <c r="AT266" s="23"/>
      <c r="AU266" s="23"/>
      <c r="AV266" s="23"/>
      <c r="AW266" s="23"/>
      <c r="AX266" s="23"/>
      <c r="AY266" s="23"/>
      <c r="AZ266" s="23"/>
      <c r="BA266" s="23"/>
      <c r="BB266" s="23"/>
      <c r="BC266" s="23"/>
      <c r="BD266" s="23"/>
      <c r="BE266" s="23"/>
      <c r="BF266" s="23"/>
      <c r="BG266" s="23"/>
      <c r="BH266" s="23"/>
      <c r="BI266" s="23"/>
      <c r="BJ266" s="23"/>
      <c r="BK266" s="23"/>
      <c r="BL266" s="23"/>
      <c r="BM266" s="23"/>
      <c r="BN266" s="23"/>
      <c r="BO266" s="23"/>
      <c r="BP266" s="23"/>
      <c r="BQ266" s="23"/>
      <c r="BR266" s="23"/>
      <c r="BS266" s="23"/>
      <c r="BT266" s="23"/>
      <c r="BU266" s="23"/>
      <c r="BV266" s="23"/>
      <c r="BW266" s="23"/>
    </row>
    <row r="267" spans="1:75" ht="14.25" customHeight="1" thickBot="1" x14ac:dyDescent="0.2">
      <c r="A267" s="74"/>
      <c r="B267" s="109"/>
      <c r="C267" s="109"/>
      <c r="D267" s="111"/>
      <c r="E267" s="96"/>
      <c r="F267" s="94"/>
      <c r="G267" s="113"/>
      <c r="H267" s="115"/>
      <c r="I267" s="99"/>
      <c r="J267" s="98"/>
      <c r="K267" s="100"/>
      <c r="L267" s="102"/>
      <c r="M267" s="104"/>
      <c r="N267" s="105"/>
      <c r="O267" s="107"/>
      <c r="P267" s="72">
        <v>45589</v>
      </c>
      <c r="Q267" s="72">
        <v>45614</v>
      </c>
      <c r="R267" s="72">
        <v>45698</v>
      </c>
      <c r="S267" s="72">
        <v>45721</v>
      </c>
      <c r="T267" s="72">
        <v>45737</v>
      </c>
      <c r="U267" s="72">
        <v>45749</v>
      </c>
      <c r="V267" s="72">
        <v>45761</v>
      </c>
      <c r="W267" s="72" t="s">
        <v>451</v>
      </c>
      <c r="X267" s="72">
        <v>45833</v>
      </c>
      <c r="Y267" s="72">
        <v>45834</v>
      </c>
      <c r="Z267" s="72">
        <v>45835</v>
      </c>
      <c r="AA267" s="72">
        <v>45845</v>
      </c>
      <c r="AB267" s="72">
        <v>45859</v>
      </c>
      <c r="AC267" s="72">
        <v>45866</v>
      </c>
      <c r="AD267" s="72">
        <v>45875</v>
      </c>
      <c r="AE267" s="72">
        <v>45881</v>
      </c>
      <c r="AF267" s="72">
        <v>45912</v>
      </c>
      <c r="AG267" s="72">
        <v>45917</v>
      </c>
      <c r="AH267" s="72">
        <v>45924</v>
      </c>
      <c r="AI267" s="72"/>
      <c r="AJ267" s="72"/>
      <c r="AK267" s="72"/>
      <c r="AL267" s="72"/>
      <c r="AM267" s="72"/>
      <c r="AN267" s="72"/>
      <c r="AO267" s="72"/>
      <c r="AP267" s="72"/>
      <c r="AQ267" s="72"/>
      <c r="AR267" s="72"/>
      <c r="AS267" s="72"/>
      <c r="AT267" s="72"/>
      <c r="AU267" s="72"/>
      <c r="AV267" s="72"/>
      <c r="AW267" s="72"/>
      <c r="AX267" s="72"/>
      <c r="AY267" s="72"/>
      <c r="AZ267" s="72"/>
      <c r="BA267" s="72"/>
      <c r="BB267" s="72"/>
      <c r="BC267" s="72"/>
      <c r="BD267" s="72"/>
      <c r="BE267" s="72"/>
      <c r="BF267" s="72"/>
      <c r="BG267" s="72"/>
      <c r="BH267" s="72"/>
      <c r="BI267" s="72"/>
      <c r="BJ267" s="72"/>
      <c r="BK267" s="72"/>
      <c r="BL267" s="72"/>
      <c r="BM267" s="72"/>
      <c r="BN267" s="72"/>
      <c r="BO267" s="72"/>
      <c r="BP267" s="72"/>
      <c r="BQ267" s="72"/>
      <c r="BR267" s="72"/>
      <c r="BS267" s="72"/>
      <c r="BT267" s="72"/>
      <c r="BU267" s="72"/>
      <c r="BV267" s="72"/>
      <c r="BW267" s="72"/>
    </row>
    <row r="268" spans="1:75" ht="14.25" customHeight="1" x14ac:dyDescent="0.15">
      <c r="A268" s="74" t="s">
        <v>509</v>
      </c>
      <c r="B268" s="108" t="s">
        <v>318</v>
      </c>
      <c r="C268" s="118">
        <v>44851</v>
      </c>
      <c r="D268" s="110">
        <v>45947</v>
      </c>
      <c r="E268" s="95">
        <f ca="1">IF(DATEDIF(C268,M$2,"m")&lt;1,"",IF(C268=0,"",IF(EDATE(C268,12)&lt;IF($D268&gt;0,$D268-1,M$2),EDATE(C268,DATEDIF(C268,IF($D268&gt;0,$D268-1,M$2+1),"y")*12),EDATE(C268,DATEDIF(C268,IF($D268&gt;0,$D268-1,M$2+1),"m")))))</f>
        <v>45582</v>
      </c>
      <c r="F268" s="93">
        <f ca="1">IF(E268="",0,IF(EDATE(C268,12)&lt;=E268,15+IF((YEAR(E268)-YEAR($C268))&gt;20,10,INT((YEAR(E268)-YEAR($C268)-1)/2)),0))</f>
        <v>15</v>
      </c>
      <c r="G268" s="112">
        <f ca="1">IF(E268="",0,IF(E268&gt;=EDATE(C268,12),IF(E268&lt;EDATE(C268,24),IF(C268&lt;SET!$J$20,0,MIN(DATEDIF(C268,E268,"m"),11)),0),IF(D268&gt;C268,IF(E268&lt;=EDATE(C268,12),MIN(DATEDIF(C268,D268+1,"m"),11),0),MIN(DATEDIF(C268,E268,"m"),11))))</f>
        <v>0</v>
      </c>
      <c r="H268" s="114">
        <v>1.5</v>
      </c>
      <c r="I268" s="99">
        <f>COUNTIF(P268:BW268,SET!$C$15)*SET!$C$16+COUNTIF(P268:BW268,SET!$D$15)*SET!$D$16+COUNTIF(P268:BW268,SET!E$15)*SET!$E$16+COUNTIF(P268:BW268,SET!$F$15)*SET!$F$16+COUNTIF(P268:BW268,SET!$G$15)*SET!$G$16+COUNTIF(P268:BW268,SET!$H$15)*SET!$H$16+COUNTIF(P268:BW268,SET!$I$15)*SET!$I$16+COUNTIF(P268:BW268,)*SET!$K$16+COUNTIF(P268:BW268,SET!$M$15)*SET!$M$16</f>
        <v>12</v>
      </c>
      <c r="J268" s="97">
        <f ca="1">F268+G268+H268-I268</f>
        <v>4.5</v>
      </c>
      <c r="K268" s="100">
        <f ca="1">IF(E268="","",IF(AND(D268&gt;C268,EDATE(IF(EDATE(C268,12)&lt;D268,C268,E268),12)&gt;D268),"퇴직정산",IF((E268-C268)&gt;=365,EDATE(E268,12),EDATE(C268,24))))</f>
        <v>45947</v>
      </c>
      <c r="L268" s="101">
        <f ca="1">IF(K268="퇴직정산",J268,IF((M$2-C268)&lt;365,"미확정",IF(M268="유예","유예",J268-M268)))</f>
        <v>4.5</v>
      </c>
      <c r="M268" s="103">
        <f ca="1">IF(C268=0,0,IF(K268="퇴직정산",0,IF(J268&lt;=0,0,IF(EDATE(C268,3)&gt;M$2,"유예",IF(SET!$J$3="없음",0,IF(SET!$J$3="전부",IF(E268&gt;=DATE(YEAR(SET!$I$11),MONTH(SET!$J$11),DAY(SET!$L$11)),MAX(0,F268-IF(I268&lt;(G268+H268),0,(I268-(G268+H268)))),0),IF(E268&gt;=DATE(YEAR(SET!$I$11),MONTH(SET!$J$11),DAY(SET!$L$11)),MAX(0,MIN(F268,SET!$L$3)-IF(I268&lt;(G268+H268),0,(I268-(G268+H268)))),0)))))))</f>
        <v>0</v>
      </c>
      <c r="N268" s="105" t="str">
        <f>IF(D268=0,IF(M268&gt;0,IF((E268-C268)&gt;=365,EDATE(E268,6),EDATE(K268,-6)),""),"")</f>
        <v/>
      </c>
      <c r="O268" s="106" t="str">
        <f>IF(D268=0,IF(M268&gt;0,IF((E268-C268)&gt;=365,EDATE(E268,10),EDATE(K268,-2)),""),"")</f>
        <v/>
      </c>
      <c r="P268" s="23" t="s">
        <v>24</v>
      </c>
      <c r="Q268" s="23" t="s">
        <v>24</v>
      </c>
      <c r="R268" s="23" t="s">
        <v>24</v>
      </c>
      <c r="S268" s="23" t="s">
        <v>24</v>
      </c>
      <c r="T268" s="23" t="s">
        <v>24</v>
      </c>
      <c r="U268" s="23" t="s">
        <v>24</v>
      </c>
      <c r="V268" s="23" t="s">
        <v>24</v>
      </c>
      <c r="W268" s="23" t="s">
        <v>24</v>
      </c>
      <c r="X268" s="23" t="s">
        <v>24</v>
      </c>
      <c r="Y268" s="23" t="s">
        <v>24</v>
      </c>
      <c r="Z268" s="23" t="s">
        <v>24</v>
      </c>
      <c r="AA268" s="23" t="s">
        <v>24</v>
      </c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  <c r="AO268" s="23"/>
      <c r="AP268" s="23"/>
      <c r="AQ268" s="23"/>
      <c r="AR268" s="23"/>
      <c r="AS268" s="23"/>
      <c r="AT268" s="23"/>
      <c r="AU268" s="23"/>
      <c r="AV268" s="23"/>
      <c r="AW268" s="23"/>
      <c r="AX268" s="23"/>
      <c r="AY268" s="23"/>
      <c r="AZ268" s="23"/>
      <c r="BA268" s="23"/>
      <c r="BB268" s="23"/>
      <c r="BC268" s="23"/>
      <c r="BD268" s="23"/>
      <c r="BE268" s="23"/>
      <c r="BF268" s="23"/>
      <c r="BG268" s="23"/>
      <c r="BH268" s="23"/>
      <c r="BI268" s="23"/>
      <c r="BJ268" s="23"/>
      <c r="BK268" s="23"/>
      <c r="BL268" s="23"/>
      <c r="BM268" s="23"/>
      <c r="BN268" s="23"/>
      <c r="BO268" s="23"/>
      <c r="BP268" s="23"/>
      <c r="BQ268" s="23"/>
      <c r="BR268" s="23"/>
      <c r="BS268" s="23"/>
      <c r="BT268" s="23"/>
      <c r="BU268" s="23"/>
      <c r="BV268" s="23"/>
      <c r="BW268" s="23"/>
    </row>
    <row r="269" spans="1:75" ht="14.25" customHeight="1" thickBot="1" x14ac:dyDescent="0.2">
      <c r="A269" s="74"/>
      <c r="B269" s="109"/>
      <c r="C269" s="119"/>
      <c r="D269" s="111"/>
      <c r="E269" s="96"/>
      <c r="F269" s="94"/>
      <c r="G269" s="113"/>
      <c r="H269" s="115"/>
      <c r="I269" s="99"/>
      <c r="J269" s="98"/>
      <c r="K269" s="100"/>
      <c r="L269" s="102"/>
      <c r="M269" s="104"/>
      <c r="N269" s="105"/>
      <c r="O269" s="107"/>
      <c r="P269" s="72">
        <v>45603</v>
      </c>
      <c r="Q269" s="72">
        <v>45625</v>
      </c>
      <c r="R269" s="72">
        <v>45626</v>
      </c>
      <c r="S269" s="72">
        <v>45710</v>
      </c>
      <c r="T269" s="72">
        <v>45752</v>
      </c>
      <c r="U269" s="72">
        <v>45822</v>
      </c>
      <c r="V269" s="72">
        <v>45848</v>
      </c>
      <c r="W269" s="72">
        <v>45849</v>
      </c>
      <c r="X269" s="72">
        <v>45850</v>
      </c>
      <c r="Y269" s="72">
        <v>45884</v>
      </c>
      <c r="Z269" s="72">
        <v>45919</v>
      </c>
      <c r="AA269" s="72">
        <v>45920</v>
      </c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72"/>
      <c r="AP269" s="72"/>
      <c r="AQ269" s="72"/>
      <c r="AR269" s="72"/>
      <c r="AS269" s="72"/>
      <c r="AT269" s="72"/>
      <c r="AU269" s="72"/>
      <c r="AV269" s="72"/>
      <c r="AW269" s="72"/>
      <c r="AX269" s="72"/>
      <c r="AY269" s="72"/>
      <c r="AZ269" s="72"/>
      <c r="BA269" s="72"/>
      <c r="BB269" s="72"/>
      <c r="BC269" s="72"/>
      <c r="BD269" s="72"/>
      <c r="BE269" s="72"/>
      <c r="BF269" s="72"/>
      <c r="BG269" s="72"/>
      <c r="BH269" s="72"/>
      <c r="BI269" s="72"/>
      <c r="BJ269" s="72"/>
      <c r="BK269" s="72"/>
      <c r="BL269" s="72"/>
      <c r="BM269" s="72"/>
      <c r="BN269" s="72"/>
      <c r="BO269" s="72"/>
      <c r="BP269" s="72"/>
      <c r="BQ269" s="72"/>
      <c r="BR269" s="72"/>
      <c r="BS269" s="72"/>
      <c r="BT269" s="72"/>
      <c r="BU269" s="72"/>
      <c r="BV269" s="72"/>
      <c r="BW269" s="72"/>
    </row>
    <row r="270" spans="1:75" ht="14.25" customHeight="1" x14ac:dyDescent="0.15">
      <c r="A270" s="74" t="s">
        <v>508</v>
      </c>
      <c r="B270" s="108" t="s">
        <v>106</v>
      </c>
      <c r="C270" s="108">
        <v>45215</v>
      </c>
      <c r="D270" s="110">
        <v>45946</v>
      </c>
      <c r="E270" s="95">
        <f ca="1">IF(DATEDIF(C270,M$2,"m")&lt;1,"",IF(C270=0,"",IF(EDATE(C270,12)&lt;IF($D270&gt;0,$D270-1,M$2),EDATE(C270,DATEDIF(C270,IF($D270&gt;0,$D270-1,M$2+1),"y")*12),EDATE(C270,DATEDIF(C270,IF($D270&gt;0,$D270-1,M$2+1),"m")))))</f>
        <v>45581</v>
      </c>
      <c r="F270" s="93">
        <f ca="1">IF(E270="",0,IF(EDATE(C270,12)&lt;=E270,15+IF((YEAR(E270)-YEAR($C270))&gt;20,10,INT((YEAR(E270)-YEAR($C270)-1)/2)),0))</f>
        <v>15</v>
      </c>
      <c r="G270" s="112">
        <f ca="1">IF(E270="",0,IF(E270&gt;=EDATE(C270,12),IF(E270&lt;EDATE(C270,24),IF(C270&lt;SET!$J$20,0,MIN(DATEDIF(C270,E270,"m"),11)),0),IF(D270&gt;C270,IF(E270&lt;=EDATE(C270,12),MIN(DATEDIF(C270,D270+1,"m"),11),0),MIN(DATEDIF(C270,E270,"m"),11))))</f>
        <v>11</v>
      </c>
      <c r="H270" s="114"/>
      <c r="I270" s="99">
        <f>COUNTIF(P270:BW270,SET!$C$15)*SET!$C$16+COUNTIF(P270:BW270,SET!$D$15)*SET!$D$16+COUNTIF(P270:BW270,SET!E$15)*SET!$E$16+COUNTIF(P270:BW270,SET!$F$15)*SET!$F$16+COUNTIF(P270:BW270,SET!$G$15)*SET!$G$16+COUNTIF(P270:BW270,SET!$H$15)*SET!$H$16+COUNTIF(P270:BW270,SET!$I$15)*SET!$I$16+COUNTIF(P270:BW270,)*SET!$K$16+COUNTIF(P270:BW270,SET!$M$15)*SET!$M$16</f>
        <v>16</v>
      </c>
      <c r="J270" s="97">
        <f ca="1">F270+G270+H270-I270</f>
        <v>10</v>
      </c>
      <c r="K270" s="100">
        <f ca="1">IF(E270="","",IF(AND(D270&gt;C270,EDATE(IF(EDATE(C270,12)&lt;D270,C270,E270),12)&gt;D270),"퇴직정산",IF((E270-C270)&gt;=365,EDATE(E270,12),EDATE(C270,24))))</f>
        <v>45946</v>
      </c>
      <c r="L270" s="101">
        <f ca="1">IF(K270="퇴직정산",J270,IF((M$2-C270)&lt;365,"미확정",IF(M270="유예","유예",J270-M270)))</f>
        <v>8</v>
      </c>
      <c r="M270" s="103">
        <f ca="1">IF(C270=0,0,IF(K270="퇴직정산",0,IF(J270&lt;=0,0,IF(EDATE(C270,3)&gt;M$2,"유예",IF(SET!$J$3="없음",0,IF(SET!$J$3="전부",IF(E270&gt;=DATE(YEAR(SET!$I$11),MONTH(SET!$J$11),DAY(SET!$L$11)),MAX(0,F270-IF(I270&lt;(G270+H270),0,(I270-(G270+H270)))),0),IF(E270&gt;=DATE(YEAR(SET!$I$11),MONTH(SET!$J$11),DAY(SET!$L$11)),MAX(0,MIN(F270,SET!$L$3)-IF(I270&lt;(G270+H270),0,(I270-(G270+H270)))),0)))))))</f>
        <v>2</v>
      </c>
      <c r="N270" s="105" t="str">
        <f>IF(D270=0,IF(M270&gt;0,IF((E270-C270)&gt;=365,EDATE(E270,6),EDATE(K270,-6)),""),"")</f>
        <v/>
      </c>
      <c r="O270" s="106" t="str">
        <f>IF(D270=0,IF(M270&gt;0,IF((E270-C270)&gt;=365,EDATE(E270,10),EDATE(K270,-2)),""),"")</f>
        <v/>
      </c>
      <c r="P270" s="23" t="s">
        <v>37</v>
      </c>
      <c r="Q270" s="23" t="s">
        <v>37</v>
      </c>
      <c r="R270" s="23" t="s">
        <v>24</v>
      </c>
      <c r="S270" s="23" t="s">
        <v>24</v>
      </c>
      <c r="T270" s="23" t="s">
        <v>24</v>
      </c>
      <c r="U270" s="23" t="s">
        <v>37</v>
      </c>
      <c r="V270" s="23" t="s">
        <v>37</v>
      </c>
      <c r="W270" s="23" t="s">
        <v>37</v>
      </c>
      <c r="X270" s="23" t="s">
        <v>24</v>
      </c>
      <c r="Y270" s="23" t="s">
        <v>24</v>
      </c>
      <c r="Z270" s="23" t="s">
        <v>24</v>
      </c>
      <c r="AA270" s="23" t="s">
        <v>25</v>
      </c>
      <c r="AB270" s="23" t="s">
        <v>24</v>
      </c>
      <c r="AC270" s="23" t="s">
        <v>24</v>
      </c>
      <c r="AD270" s="23" t="s">
        <v>24</v>
      </c>
      <c r="AE270" s="23" t="s">
        <v>25</v>
      </c>
      <c r="AF270" s="23" t="s">
        <v>24</v>
      </c>
      <c r="AG270" s="23" t="s">
        <v>25</v>
      </c>
      <c r="AH270" s="23" t="s">
        <v>25</v>
      </c>
      <c r="AI270" s="23" t="s">
        <v>25</v>
      </c>
      <c r="AJ270" s="23" t="s">
        <v>24</v>
      </c>
      <c r="AK270" s="23" t="s">
        <v>24</v>
      </c>
      <c r="AL270" s="23" t="s">
        <v>25</v>
      </c>
      <c r="AM270" s="23" t="s">
        <v>24</v>
      </c>
      <c r="AN270" s="23"/>
      <c r="AO270" s="23"/>
      <c r="AP270" s="23"/>
      <c r="AQ270" s="23"/>
      <c r="AR270" s="23"/>
      <c r="AS270" s="23"/>
      <c r="AT270" s="23"/>
      <c r="AU270" s="23"/>
      <c r="AV270" s="23"/>
      <c r="AW270" s="23"/>
      <c r="AX270" s="23"/>
      <c r="AY270" s="23"/>
      <c r="AZ270" s="23"/>
      <c r="BA270" s="23"/>
      <c r="BB270" s="23"/>
      <c r="BC270" s="23"/>
      <c r="BD270" s="23"/>
      <c r="BE270" s="23"/>
      <c r="BF270" s="23"/>
      <c r="BG270" s="23"/>
      <c r="BH270" s="23"/>
      <c r="BI270" s="23"/>
      <c r="BJ270" s="23"/>
      <c r="BK270" s="23"/>
      <c r="BL270" s="23"/>
      <c r="BM270" s="23"/>
      <c r="BN270" s="23"/>
      <c r="BO270" s="23"/>
      <c r="BP270" s="23"/>
      <c r="BQ270" s="23"/>
      <c r="BR270" s="23"/>
      <c r="BS270" s="23"/>
      <c r="BT270" s="23"/>
      <c r="BU270" s="23"/>
      <c r="BV270" s="23"/>
      <c r="BW270" s="23"/>
    </row>
    <row r="271" spans="1:75" ht="14.25" customHeight="1" thickBot="1" x14ac:dyDescent="0.2">
      <c r="A271" s="74"/>
      <c r="B271" s="109"/>
      <c r="C271" s="109"/>
      <c r="D271" s="111"/>
      <c r="E271" s="96"/>
      <c r="F271" s="94"/>
      <c r="G271" s="113"/>
      <c r="H271" s="115"/>
      <c r="I271" s="99"/>
      <c r="J271" s="98"/>
      <c r="K271" s="100"/>
      <c r="L271" s="102"/>
      <c r="M271" s="104"/>
      <c r="N271" s="105"/>
      <c r="O271" s="107"/>
      <c r="P271" s="72">
        <v>45394</v>
      </c>
      <c r="Q271" s="72">
        <v>45397</v>
      </c>
      <c r="R271" s="72">
        <v>45502</v>
      </c>
      <c r="S271" s="72">
        <v>45503</v>
      </c>
      <c r="T271" s="72">
        <v>45525</v>
      </c>
      <c r="U271" s="72">
        <v>45531</v>
      </c>
      <c r="V271" s="72">
        <v>45621</v>
      </c>
      <c r="W271" s="72">
        <v>45622</v>
      </c>
      <c r="X271" s="72">
        <v>45657</v>
      </c>
      <c r="Y271" s="72">
        <v>45712</v>
      </c>
      <c r="Z271" s="72">
        <v>45740</v>
      </c>
      <c r="AA271" s="72">
        <v>45741</v>
      </c>
      <c r="AB271" s="72">
        <v>45742</v>
      </c>
      <c r="AC271" s="72">
        <v>45743</v>
      </c>
      <c r="AD271" s="72">
        <v>45750</v>
      </c>
      <c r="AE271" s="72">
        <v>45761</v>
      </c>
      <c r="AF271" s="72">
        <v>45772</v>
      </c>
      <c r="AG271" s="72">
        <v>45824</v>
      </c>
      <c r="AH271" s="72">
        <v>45847</v>
      </c>
      <c r="AI271" s="72">
        <v>45852</v>
      </c>
      <c r="AJ271" s="72">
        <v>45866</v>
      </c>
      <c r="AK271" s="72">
        <v>45867</v>
      </c>
      <c r="AL271" s="72">
        <v>45895</v>
      </c>
      <c r="AM271" s="72">
        <v>45901</v>
      </c>
      <c r="AN271" s="72"/>
      <c r="AO271" s="72"/>
      <c r="AP271" s="72"/>
      <c r="AQ271" s="72"/>
      <c r="AR271" s="72"/>
      <c r="AS271" s="72"/>
      <c r="AT271" s="72"/>
      <c r="AU271" s="72"/>
      <c r="AV271" s="72"/>
      <c r="AW271" s="72"/>
      <c r="AX271" s="72"/>
      <c r="AY271" s="72"/>
      <c r="AZ271" s="72"/>
      <c r="BA271" s="72"/>
      <c r="BB271" s="72"/>
      <c r="BC271" s="72"/>
      <c r="BD271" s="72"/>
      <c r="BE271" s="72"/>
      <c r="BF271" s="72"/>
      <c r="BG271" s="72"/>
      <c r="BH271" s="72"/>
      <c r="BI271" s="72"/>
      <c r="BJ271" s="72"/>
      <c r="BK271" s="72"/>
      <c r="BL271" s="72"/>
      <c r="BM271" s="72"/>
      <c r="BN271" s="72"/>
      <c r="BO271" s="72"/>
      <c r="BP271" s="72"/>
      <c r="BQ271" s="72"/>
      <c r="BR271" s="72"/>
      <c r="BS271" s="72"/>
      <c r="BT271" s="72"/>
      <c r="BU271" s="72"/>
      <c r="BV271" s="72"/>
      <c r="BW271" s="72"/>
    </row>
    <row r="272" spans="1:75" ht="14.25" customHeight="1" x14ac:dyDescent="0.15">
      <c r="A272" s="74" t="s">
        <v>521</v>
      </c>
      <c r="B272" s="108" t="s">
        <v>321</v>
      </c>
      <c r="C272" s="108">
        <v>44866</v>
      </c>
      <c r="D272" s="110">
        <v>45962</v>
      </c>
      <c r="E272" s="95">
        <f ca="1">IF(DATEDIF(C272,M$2,"m")&lt;1,"",IF(C272=0,"",IF(EDATE(C272,12)&lt;IF($D272&gt;0,$D272-1,M$2),EDATE(C272,DATEDIF(C272,IF($D272&gt;0,$D272-1,M$2+1),"y")*12),EDATE(C272,DATEDIF(C272,IF($D272&gt;0,$D272-1,M$2+1),"m")))))</f>
        <v>45597</v>
      </c>
      <c r="F272" s="93">
        <f ca="1">IF(E272="",0,IF(EDATE(C272,12)&lt;=E272,15+IF((YEAR(E272)-YEAR($C272))&gt;20,10,INT((YEAR(E272)-YEAR($C272)-1)/2)),0))</f>
        <v>15</v>
      </c>
      <c r="G272" s="112">
        <f ca="1">IF(E272="",0,IF(E272&gt;=EDATE(C272,12),IF(E272&lt;EDATE(C272,24),IF(C272&lt;SET!$J$20,0,MIN(DATEDIF(C272,E272,"m"),11)),0),IF(D272&gt;C272,IF(E272&lt;=EDATE(C272,12),MIN(DATEDIF(C272,D272+1,"m"),11),0),MIN(DATEDIF(C272,E272,"m"),11))))</f>
        <v>0</v>
      </c>
      <c r="H272" s="114">
        <v>-1</v>
      </c>
      <c r="I272" s="99">
        <f>COUNTIF(P272:BW272,SET!$C$15)*SET!$C$16+COUNTIF(P272:BW272,SET!$D$15)*SET!$D$16+COUNTIF(P272:BW272,SET!E$15)*SET!$E$16+COUNTIF(P272:BW272,SET!$F$15)*SET!$F$16+COUNTIF(P272:BW272,SET!$G$15)*SET!$G$16+COUNTIF(P272:BW272,SET!$H$15)*SET!$H$16+COUNTIF(P272:BW272,SET!$I$15)*SET!$I$16+COUNTIF(P272:BW272,)*SET!$K$16+COUNTIF(P272:BW272,SET!$M$15)*SET!$M$16</f>
        <v>18.5</v>
      </c>
      <c r="J272" s="97">
        <f ca="1">F272+G272+H272-I272</f>
        <v>-4.5</v>
      </c>
      <c r="K272" s="100">
        <f ca="1">IF(E272="","",IF(AND(D272&gt;C272,EDATE(IF(EDATE(C272,12)&lt;D272,C272,E272),12)&gt;D272),"퇴직정산",IF((E272-C272)&gt;=365,EDATE(E272,12),EDATE(C272,24))))</f>
        <v>45962</v>
      </c>
      <c r="L272" s="101">
        <f ca="1">IF(K272="퇴직정산",J272,IF((M$2-C272)&lt;365,"미확정",IF(M272="유예","유예",J272-M272)))</f>
        <v>-4.5</v>
      </c>
      <c r="M272" s="103">
        <f ca="1">IF(C272=0,0,IF(K272="퇴직정산",0,IF(J272&lt;=0,0,IF(EDATE(C272,3)&gt;M$2,"유예",IF(SET!$J$3="없음",0,IF(SET!$J$3="전부",IF(E272&gt;=DATE(YEAR(SET!$I$11),MONTH(SET!$J$11),DAY(SET!$L$11)),MAX(0,F272-IF(I272&lt;(G272+H272),0,(I272-(G272+H272)))),0),IF(E272&gt;=DATE(YEAR(SET!$I$11),MONTH(SET!$J$11),DAY(SET!$L$11)),MAX(0,MIN(F272,SET!$L$3)-IF(I272&lt;(G272+H272),0,(I272-(G272+H272)))),0)))))))</f>
        <v>0</v>
      </c>
      <c r="N272" s="105" t="str">
        <f>IF(D272=0,IF(M272&gt;0,IF((E272-C272)&gt;=365,EDATE(E272,6),EDATE(K272,-6)),""),"")</f>
        <v/>
      </c>
      <c r="O272" s="106" t="str">
        <f>IF(D272=0,IF(M272&gt;0,IF((E272-C272)&gt;=365,EDATE(E272,10),EDATE(K272,-2)),""),"")</f>
        <v/>
      </c>
      <c r="P272" s="23" t="s">
        <v>24</v>
      </c>
      <c r="Q272" s="23" t="s">
        <v>24</v>
      </c>
      <c r="R272" s="23" t="s">
        <v>24</v>
      </c>
      <c r="S272" s="23" t="s">
        <v>25</v>
      </c>
      <c r="T272" s="23" t="s">
        <v>24</v>
      </c>
      <c r="U272" s="23" t="s">
        <v>25</v>
      </c>
      <c r="V272" s="23" t="s">
        <v>25</v>
      </c>
      <c r="W272" s="23" t="s">
        <v>24</v>
      </c>
      <c r="X272" s="23" t="s">
        <v>25</v>
      </c>
      <c r="Y272" s="23" t="s">
        <v>24</v>
      </c>
      <c r="Z272" s="23" t="s">
        <v>24</v>
      </c>
      <c r="AA272" s="23" t="s">
        <v>25</v>
      </c>
      <c r="AB272" s="23" t="s">
        <v>25</v>
      </c>
      <c r="AC272" s="23" t="s">
        <v>24</v>
      </c>
      <c r="AD272" s="23" t="s">
        <v>24</v>
      </c>
      <c r="AE272" s="23" t="s">
        <v>24</v>
      </c>
      <c r="AF272" s="23" t="s">
        <v>24</v>
      </c>
      <c r="AG272" s="23" t="s">
        <v>24</v>
      </c>
      <c r="AH272" s="23" t="s">
        <v>24</v>
      </c>
      <c r="AI272" s="23" t="s">
        <v>24</v>
      </c>
      <c r="AJ272" s="23" t="s">
        <v>25</v>
      </c>
      <c r="AK272" s="23" t="s">
        <v>24</v>
      </c>
      <c r="AL272" s="23"/>
      <c r="AM272" s="23"/>
      <c r="AN272" s="23"/>
      <c r="AO272" s="23"/>
      <c r="AP272" s="23"/>
      <c r="AQ272" s="23"/>
      <c r="AR272" s="23"/>
      <c r="AS272" s="23"/>
      <c r="AT272" s="23"/>
      <c r="AU272" s="23"/>
      <c r="AV272" s="23"/>
      <c r="AW272" s="23"/>
      <c r="AX272" s="23"/>
      <c r="AY272" s="23"/>
      <c r="AZ272" s="23"/>
      <c r="BA272" s="23"/>
      <c r="BB272" s="23"/>
      <c r="BC272" s="23"/>
      <c r="BD272" s="23"/>
      <c r="BE272" s="23"/>
      <c r="BF272" s="23"/>
      <c r="BG272" s="23"/>
      <c r="BH272" s="23"/>
      <c r="BI272" s="23"/>
      <c r="BJ272" s="23"/>
      <c r="BK272" s="23"/>
      <c r="BL272" s="23"/>
      <c r="BM272" s="23"/>
      <c r="BN272" s="23"/>
      <c r="BO272" s="23"/>
      <c r="BP272" s="23"/>
      <c r="BQ272" s="23"/>
      <c r="BR272" s="23"/>
      <c r="BS272" s="23"/>
      <c r="BT272" s="23"/>
      <c r="BU272" s="23"/>
      <c r="BV272" s="23"/>
      <c r="BW272" s="23"/>
    </row>
    <row r="273" spans="1:75" ht="14.25" customHeight="1" thickBot="1" x14ac:dyDescent="0.2">
      <c r="A273" s="74"/>
      <c r="B273" s="109"/>
      <c r="C273" s="109"/>
      <c r="D273" s="111"/>
      <c r="E273" s="96"/>
      <c r="F273" s="94"/>
      <c r="G273" s="113"/>
      <c r="H273" s="115"/>
      <c r="I273" s="99"/>
      <c r="J273" s="98"/>
      <c r="K273" s="100"/>
      <c r="L273" s="102"/>
      <c r="M273" s="104"/>
      <c r="N273" s="105"/>
      <c r="O273" s="107"/>
      <c r="P273" s="72">
        <v>45583</v>
      </c>
      <c r="Q273" s="72">
        <v>45601</v>
      </c>
      <c r="R273" s="72">
        <v>45603</v>
      </c>
      <c r="S273" s="72">
        <v>45615</v>
      </c>
      <c r="T273" s="72">
        <v>45625</v>
      </c>
      <c r="U273" s="72">
        <v>45630</v>
      </c>
      <c r="V273" s="72">
        <v>45673</v>
      </c>
      <c r="W273" s="72">
        <v>45754</v>
      </c>
      <c r="X273" s="72">
        <v>45763</v>
      </c>
      <c r="Y273" s="72">
        <v>45817</v>
      </c>
      <c r="Z273" s="72">
        <v>45818</v>
      </c>
      <c r="AA273" s="72">
        <v>45827</v>
      </c>
      <c r="AB273" s="72">
        <v>45839</v>
      </c>
      <c r="AC273" s="72">
        <v>45840</v>
      </c>
      <c r="AD273" s="72">
        <v>45841</v>
      </c>
      <c r="AE273" s="72">
        <v>45849</v>
      </c>
      <c r="AF273" s="72">
        <v>45873</v>
      </c>
      <c r="AG273" s="72">
        <v>45874</v>
      </c>
      <c r="AH273" s="72">
        <v>45875</v>
      </c>
      <c r="AI273" s="72">
        <v>45877</v>
      </c>
      <c r="AJ273" s="72">
        <v>45890</v>
      </c>
      <c r="AK273" s="72">
        <v>45915</v>
      </c>
      <c r="AL273" s="72"/>
      <c r="AM273" s="72"/>
      <c r="AN273" s="72"/>
      <c r="AO273" s="72"/>
      <c r="AP273" s="72"/>
      <c r="AQ273" s="72"/>
      <c r="AR273" s="72"/>
      <c r="AS273" s="72"/>
      <c r="AT273" s="72"/>
      <c r="AU273" s="72"/>
      <c r="AV273" s="72"/>
      <c r="AW273" s="72"/>
      <c r="AX273" s="72"/>
      <c r="AY273" s="72"/>
      <c r="AZ273" s="72"/>
      <c r="BA273" s="72"/>
      <c r="BB273" s="72"/>
      <c r="BC273" s="72"/>
      <c r="BD273" s="72"/>
      <c r="BE273" s="72"/>
      <c r="BF273" s="72"/>
      <c r="BG273" s="72"/>
      <c r="BH273" s="72"/>
      <c r="BI273" s="72"/>
      <c r="BJ273" s="72"/>
      <c r="BK273" s="72"/>
      <c r="BL273" s="72"/>
      <c r="BM273" s="72"/>
      <c r="BN273" s="72"/>
      <c r="BO273" s="72"/>
      <c r="BP273" s="72"/>
      <c r="BQ273" s="72"/>
      <c r="BR273" s="72"/>
      <c r="BS273" s="72"/>
      <c r="BT273" s="72"/>
      <c r="BU273" s="72"/>
      <c r="BV273" s="72"/>
      <c r="BW273" s="72"/>
    </row>
    <row r="274" spans="1:75" ht="14.25" customHeight="1" x14ac:dyDescent="0.15">
      <c r="A274" s="74" t="s">
        <v>522</v>
      </c>
      <c r="B274" s="118" t="s">
        <v>290</v>
      </c>
      <c r="C274" s="118">
        <v>43770</v>
      </c>
      <c r="D274" s="110">
        <v>45962</v>
      </c>
      <c r="E274" s="95">
        <f ca="1">IF(DATEDIF(C274,M$2,"m")&lt;1,"",IF(C274=0,"",IF(EDATE(C274,12)&lt;IF($D274&gt;0,$D274-1,M$2),EDATE(C274,DATEDIF(C274,IF($D274&gt;0,$D274-1,M$2+1),"y")*12),EDATE(C274,DATEDIF(C274,IF($D274&gt;0,$D274-1,M$2+1),"m")))))</f>
        <v>45597</v>
      </c>
      <c r="F274" s="93">
        <f ca="1">IF(E274="",0,IF(EDATE(C274,12)&lt;=E274,15+IF((YEAR(E274)-YEAR($C274))&gt;20,10,INT((YEAR(E274)-YEAR($C274)-1)/2)),0))</f>
        <v>17</v>
      </c>
      <c r="G274" s="112">
        <f ca="1">IF(E274="",0,IF(E274&gt;=EDATE(C274,12),IF(E274&lt;EDATE(C274,24),IF(C274&lt;SET!$J$20,0,MIN(DATEDIF(C274,E274,"m"),11)),0),IF(D274&gt;C274,IF(E274&lt;=EDATE(C274,12),MIN(DATEDIF(C274,D274+1,"m"),11),0),MIN(DATEDIF(C274,E274,"m"),11))))</f>
        <v>0</v>
      </c>
      <c r="H274" s="114">
        <v>3</v>
      </c>
      <c r="I274" s="99">
        <f>COUNTIF(P274:BW274,SET!$C$15)*SET!$C$16+COUNTIF(P274:BW274,SET!$D$15)*SET!$D$16+COUNTIF(P274:BW274,SET!E$15)*SET!$E$16+COUNTIF(P274:BW274,SET!$F$15)*SET!$F$16+COUNTIF(P274:BW274,SET!$G$15)*SET!$G$16+COUNTIF(P274:BW274,SET!$H$15)*SET!$H$16+COUNTIF(P274:BW274,SET!$I$15)*SET!$I$16+COUNTIF(P274:BW274,)*SET!$K$16+COUNTIF(P274:BW274,SET!$M$15)*SET!$M$16</f>
        <v>19</v>
      </c>
      <c r="J274" s="97">
        <f ca="1">F274+G274+H274-I274</f>
        <v>1</v>
      </c>
      <c r="K274" s="116">
        <f ca="1">IF(E274="","",IF(AND(D274&gt;C274,EDATE(IF(EDATE(C274,12)&lt;D274,C274,E274),12)&gt;D274),"퇴직정산",IF((E274-C274)&gt;=365,EDATE(E274,12),EDATE(C274,24))))</f>
        <v>45962</v>
      </c>
      <c r="L274" s="101">
        <f ca="1">IF(K274="퇴직정산",J274,IF((M$2-C274)&lt;365,"미확정",IF(M274="유예","유예",J274-M274)))</f>
        <v>1</v>
      </c>
      <c r="M274" s="103">
        <f ca="1">IF(C274=0,0,IF(K274="퇴직정산",0,IF(J274&lt;=0,0,IF(EDATE(C274,3)&gt;M$2,"유예",IF(SET!$J$3="없음",0,IF(SET!$J$3="전부",IF(E274&gt;=DATE(YEAR(SET!$I$11),MONTH(SET!$J$11),DAY(SET!$L$11)),MAX(0,F274-IF(I274&lt;(G274+H274),0,(I274-(G274+H274)))),0),IF(E274&gt;=DATE(YEAR(SET!$I$11),MONTH(SET!$J$11),DAY(SET!$L$11)),MAX(0,MIN(F274,SET!$L$3)-IF(I274&lt;(G274+H274),0,(I274-(G274+H274)))),0)))))))</f>
        <v>0</v>
      </c>
      <c r="N274" s="105" t="str">
        <f>IF(D274=0,IF(M274&gt;0,IF((E274-C274)&gt;=365,EDATE(E274,6),EDATE(K274,-6)),""),"")</f>
        <v/>
      </c>
      <c r="O274" s="106" t="str">
        <f>IF(D274=0,IF(M274&gt;0,IF((E274-C274)&gt;=365,EDATE(E274,10),EDATE(K274,-2)),""),"")</f>
        <v/>
      </c>
      <c r="P274" s="23" t="s">
        <v>24</v>
      </c>
      <c r="Q274" s="23" t="s">
        <v>24</v>
      </c>
      <c r="R274" s="23" t="s">
        <v>24</v>
      </c>
      <c r="S274" s="23" t="s">
        <v>24</v>
      </c>
      <c r="T274" s="23" t="s">
        <v>24</v>
      </c>
      <c r="U274" s="23" t="s">
        <v>24</v>
      </c>
      <c r="V274" s="23" t="s">
        <v>24</v>
      </c>
      <c r="W274" s="23" t="s">
        <v>24</v>
      </c>
      <c r="X274" s="23" t="s">
        <v>24</v>
      </c>
      <c r="Y274" s="23" t="s">
        <v>24</v>
      </c>
      <c r="Z274" s="23" t="s">
        <v>24</v>
      </c>
      <c r="AA274" s="23" t="s">
        <v>24</v>
      </c>
      <c r="AB274" s="23" t="s">
        <v>24</v>
      </c>
      <c r="AC274" s="23" t="s">
        <v>24</v>
      </c>
      <c r="AD274" s="23" t="s">
        <v>24</v>
      </c>
      <c r="AE274" s="23" t="s">
        <v>24</v>
      </c>
      <c r="AF274" s="23" t="s">
        <v>24</v>
      </c>
      <c r="AG274" s="23" t="s">
        <v>24</v>
      </c>
      <c r="AH274" s="23" t="s">
        <v>24</v>
      </c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3"/>
      <c r="BB274" s="23"/>
      <c r="BC274" s="23"/>
      <c r="BD274" s="23"/>
      <c r="BE274" s="23"/>
      <c r="BF274" s="23"/>
      <c r="BG274" s="23"/>
      <c r="BH274" s="23"/>
      <c r="BI274" s="23"/>
      <c r="BJ274" s="23"/>
      <c r="BK274" s="23"/>
      <c r="BL274" s="23"/>
      <c r="BM274" s="23"/>
      <c r="BN274" s="23"/>
      <c r="BO274" s="23"/>
      <c r="BP274" s="23"/>
      <c r="BQ274" s="23"/>
      <c r="BR274" s="23"/>
      <c r="BS274" s="23"/>
      <c r="BT274" s="23"/>
      <c r="BU274" s="23"/>
      <c r="BV274" s="23"/>
      <c r="BW274" s="23"/>
    </row>
    <row r="275" spans="1:75" ht="14.25" customHeight="1" thickBot="1" x14ac:dyDescent="0.2">
      <c r="A275" s="74"/>
      <c r="B275" s="119"/>
      <c r="C275" s="119"/>
      <c r="D275" s="111"/>
      <c r="E275" s="96"/>
      <c r="F275" s="94"/>
      <c r="G275" s="113"/>
      <c r="H275" s="115"/>
      <c r="I275" s="99"/>
      <c r="J275" s="98"/>
      <c r="K275" s="117"/>
      <c r="L275" s="102"/>
      <c r="M275" s="104"/>
      <c r="N275" s="105"/>
      <c r="O275" s="107"/>
      <c r="P275" s="72">
        <v>45572</v>
      </c>
      <c r="Q275" s="72">
        <v>45586</v>
      </c>
      <c r="R275" s="72">
        <v>45593</v>
      </c>
      <c r="S275" s="72">
        <v>45649</v>
      </c>
      <c r="T275" s="72">
        <v>45650</v>
      </c>
      <c r="U275" s="72">
        <v>45698</v>
      </c>
      <c r="V275" s="72">
        <v>45712</v>
      </c>
      <c r="W275" s="72">
        <v>45740</v>
      </c>
      <c r="X275" s="72">
        <v>45761</v>
      </c>
      <c r="Y275" s="72">
        <v>45775</v>
      </c>
      <c r="Z275" s="72">
        <v>45803</v>
      </c>
      <c r="AA275" s="72">
        <v>45831</v>
      </c>
      <c r="AB275" s="72">
        <v>45838</v>
      </c>
      <c r="AC275" s="72">
        <v>45852</v>
      </c>
      <c r="AD275" s="72">
        <v>45866</v>
      </c>
      <c r="AE275" s="72">
        <v>45873</v>
      </c>
      <c r="AF275" s="72">
        <v>45880</v>
      </c>
      <c r="AG275" s="72">
        <v>45908</v>
      </c>
      <c r="AH275" s="72">
        <v>45922</v>
      </c>
      <c r="AI275" s="72"/>
      <c r="AJ275" s="72"/>
      <c r="AK275" s="72"/>
      <c r="AL275" s="72"/>
      <c r="AM275" s="72"/>
      <c r="AN275" s="72"/>
      <c r="AO275" s="72"/>
      <c r="AP275" s="72"/>
      <c r="AQ275" s="72"/>
      <c r="AR275" s="72"/>
      <c r="AS275" s="72"/>
      <c r="AT275" s="72"/>
      <c r="AU275" s="72"/>
      <c r="AV275" s="72"/>
      <c r="AW275" s="72"/>
      <c r="AX275" s="72"/>
      <c r="AY275" s="72"/>
      <c r="AZ275" s="72"/>
      <c r="BA275" s="72"/>
      <c r="BB275" s="72"/>
      <c r="BC275" s="72"/>
      <c r="BD275" s="72"/>
      <c r="BE275" s="72"/>
      <c r="BF275" s="72"/>
      <c r="BG275" s="72"/>
      <c r="BH275" s="72"/>
      <c r="BI275" s="72"/>
      <c r="BJ275" s="72"/>
      <c r="BK275" s="72"/>
      <c r="BL275" s="72"/>
      <c r="BM275" s="72"/>
      <c r="BN275" s="72"/>
      <c r="BO275" s="72"/>
      <c r="BP275" s="72"/>
      <c r="BQ275" s="72"/>
      <c r="BR275" s="72"/>
      <c r="BS275" s="72"/>
      <c r="BT275" s="72"/>
      <c r="BU275" s="72"/>
      <c r="BV275" s="72"/>
      <c r="BW275" s="72"/>
    </row>
    <row r="276" spans="1:75" ht="14.25" customHeight="1" x14ac:dyDescent="0.15">
      <c r="A276" s="74" t="s">
        <v>440</v>
      </c>
      <c r="B276" s="108" t="s">
        <v>42</v>
      </c>
      <c r="C276" s="108">
        <v>44866</v>
      </c>
      <c r="D276" s="110">
        <v>45962</v>
      </c>
      <c r="E276" s="95">
        <f ca="1">IF(DATEDIF(C276,M$2,"m")&lt;1,"",IF(C276=0,"",IF(EDATE(C276,12)&lt;IF($D276&gt;0,$D276-1,M$2),EDATE(C276,DATEDIF(C276,IF($D276&gt;0,$D276-1,M$2+1),"y")*12),EDATE(C276,DATEDIF(C276,IF($D276&gt;0,$D276-1,M$2+1),"m")))))</f>
        <v>45597</v>
      </c>
      <c r="F276" s="93">
        <f ca="1">IF(E276="",0,IF(EDATE(C276,12)&lt;=E276,15+IF((YEAR(E276)-YEAR($C276))&gt;20,10,INT((YEAR(E276)-YEAR($C276)-1)/2)),0))</f>
        <v>15</v>
      </c>
      <c r="G276" s="112">
        <f ca="1">IF(E276="",0,IF(E276&gt;=EDATE(C276,12),IF(E276&lt;EDATE(C276,24),IF(C276&lt;SET!$J$20,0,MIN(DATEDIF(C276,E276,"m"),11)),0),IF(D276&gt;C276,IF(E276&lt;=EDATE(C276,12),MIN(DATEDIF(C276,D276+1,"m"),11),0),MIN(DATEDIF(C276,E276,"m"),11))))</f>
        <v>0</v>
      </c>
      <c r="H276" s="114">
        <v>3.5</v>
      </c>
      <c r="I276" s="99">
        <f>COUNTIF(P276:BW276,SET!$C$15)*SET!$C$16+COUNTIF(P276:BW276,SET!$D$15)*SET!$D$16+COUNTIF(P276:BW276,SET!E$15)*SET!$E$16+COUNTIF(P276:BW276,SET!$F$15)*SET!$F$16+COUNTIF(P276:BW276,SET!$G$15)*SET!$G$16+COUNTIF(P276:BW276,SET!$H$15)*SET!$H$16+COUNTIF(P276:BW276,SET!$I$15)*SET!$I$16+COUNTIF(P276:BW276,)*SET!$K$16+COUNTIF(P276:BW276,SET!$M$15)*SET!$M$16</f>
        <v>19</v>
      </c>
      <c r="J276" s="97">
        <f ca="1">F276+G276+H276-I276</f>
        <v>-0.5</v>
      </c>
      <c r="K276" s="100">
        <f ca="1">IF(E276="","",IF(AND(D276&gt;C276,EDATE(IF(EDATE(C276,12)&lt;D276,C276,E276),12)&gt;D276),"퇴직정산",IF((E276-C276)&gt;=365,EDATE(E276,12),EDATE(C276,24))))</f>
        <v>45962</v>
      </c>
      <c r="L276" s="101">
        <f ca="1">IF(K276="퇴직정산",J276,IF((M$2-C276)&lt;365,"미확정",IF(M276="유예","유예",J276-M276)))</f>
        <v>-0.5</v>
      </c>
      <c r="M276" s="103">
        <f ca="1">IF(C276=0,0,IF(K276="퇴직정산",0,IF(J276&lt;=0,0,IF(EDATE(C276,3)&gt;M$2,"유예",IF(SET!$J$3="없음",0,IF(SET!$J$3="전부",IF(E276&gt;=DATE(YEAR(SET!$I$11),MONTH(SET!$J$11),DAY(SET!$L$11)),MAX(0,F276-IF(I276&lt;(G276+H276),0,(I276-(G276+H276)))),0),IF(E276&gt;=DATE(YEAR(SET!$I$11),MONTH(SET!$J$11),DAY(SET!$L$11)),MAX(0,MIN(F276,SET!$L$3)-IF(I276&lt;(G276+H276),0,(I276-(G276+H276)))),0)))))))</f>
        <v>0</v>
      </c>
      <c r="N276" s="105" t="str">
        <f>IF(D276=0,IF(M276&gt;0,IF((E276-C276)&gt;=365,EDATE(E276,6),EDATE(K276,-6)),""),"")</f>
        <v/>
      </c>
      <c r="O276" s="106" t="str">
        <f>IF(D276=0,IF(M276&gt;0,IF((E276-C276)&gt;=365,EDATE(E276,10),EDATE(K276,-2)),""),"")</f>
        <v/>
      </c>
      <c r="P276" s="23" t="s">
        <v>24</v>
      </c>
      <c r="Q276" s="23" t="s">
        <v>24</v>
      </c>
      <c r="R276" s="23" t="s">
        <v>24</v>
      </c>
      <c r="S276" s="23" t="s">
        <v>24</v>
      </c>
      <c r="T276" s="23" t="s">
        <v>24</v>
      </c>
      <c r="U276" s="23" t="s">
        <v>24</v>
      </c>
      <c r="V276" s="23" t="s">
        <v>25</v>
      </c>
      <c r="W276" s="23" t="s">
        <v>24</v>
      </c>
      <c r="X276" s="23" t="s">
        <v>24</v>
      </c>
      <c r="Y276" s="23" t="s">
        <v>25</v>
      </c>
      <c r="Z276" s="23" t="s">
        <v>24</v>
      </c>
      <c r="AA276" s="23" t="s">
        <v>24</v>
      </c>
      <c r="AB276" s="23" t="s">
        <v>24</v>
      </c>
      <c r="AC276" s="23" t="s">
        <v>24</v>
      </c>
      <c r="AD276" s="23" t="s">
        <v>24</v>
      </c>
      <c r="AE276" s="23" t="s">
        <v>24</v>
      </c>
      <c r="AF276" s="23" t="s">
        <v>24</v>
      </c>
      <c r="AG276" s="23" t="s">
        <v>24</v>
      </c>
      <c r="AH276" s="23" t="s">
        <v>24</v>
      </c>
      <c r="AI276" s="23" t="s">
        <v>24</v>
      </c>
      <c r="AJ276" s="23"/>
      <c r="AK276" s="23"/>
      <c r="AL276" s="23"/>
      <c r="AM276" s="23"/>
      <c r="AN276" s="23"/>
      <c r="AO276" s="23"/>
      <c r="AP276" s="23"/>
      <c r="AQ276" s="23"/>
      <c r="AR276" s="23"/>
      <c r="AS276" s="23"/>
      <c r="AT276" s="23"/>
      <c r="AU276" s="23"/>
      <c r="AV276" s="23"/>
      <c r="AW276" s="23"/>
      <c r="AX276" s="23"/>
      <c r="AY276" s="23"/>
      <c r="AZ276" s="23"/>
      <c r="BA276" s="23"/>
      <c r="BB276" s="23"/>
      <c r="BC276" s="23"/>
      <c r="BD276" s="23"/>
      <c r="BE276" s="23"/>
      <c r="BF276" s="23"/>
      <c r="BG276" s="23"/>
      <c r="BH276" s="23"/>
      <c r="BI276" s="23"/>
      <c r="BJ276" s="23"/>
      <c r="BK276" s="23"/>
      <c r="BL276" s="23"/>
      <c r="BM276" s="23"/>
      <c r="BN276" s="23"/>
      <c r="BO276" s="23"/>
      <c r="BP276" s="23"/>
      <c r="BQ276" s="23"/>
      <c r="BR276" s="23"/>
      <c r="BS276" s="23"/>
      <c r="BT276" s="23"/>
      <c r="BU276" s="23"/>
      <c r="BV276" s="23"/>
      <c r="BW276" s="23"/>
    </row>
    <row r="277" spans="1:75" ht="14.25" customHeight="1" thickBot="1" x14ac:dyDescent="0.2">
      <c r="A277" s="74"/>
      <c r="B277" s="109"/>
      <c r="C277" s="109"/>
      <c r="D277" s="111"/>
      <c r="E277" s="96"/>
      <c r="F277" s="94"/>
      <c r="G277" s="113"/>
      <c r="H277" s="115"/>
      <c r="I277" s="99"/>
      <c r="J277" s="98"/>
      <c r="K277" s="100"/>
      <c r="L277" s="102"/>
      <c r="M277" s="104"/>
      <c r="N277" s="105"/>
      <c r="O277" s="107"/>
      <c r="P277" s="72">
        <v>45588</v>
      </c>
      <c r="Q277" s="72">
        <v>45607</v>
      </c>
      <c r="R277" s="72">
        <v>45657</v>
      </c>
      <c r="S277" s="72">
        <v>45693</v>
      </c>
      <c r="T277" s="72">
        <v>45728</v>
      </c>
      <c r="U277" s="72">
        <v>45747</v>
      </c>
      <c r="V277" s="72">
        <v>45749</v>
      </c>
      <c r="W277" s="72">
        <v>45756</v>
      </c>
      <c r="X277" s="72">
        <v>45761</v>
      </c>
      <c r="Y277" s="72">
        <v>45812</v>
      </c>
      <c r="Z277" s="72">
        <v>45825</v>
      </c>
      <c r="AA277" s="72">
        <v>45826</v>
      </c>
      <c r="AB277" s="72">
        <v>45827</v>
      </c>
      <c r="AC277" s="72">
        <v>45828</v>
      </c>
      <c r="AD277" s="72">
        <v>45831</v>
      </c>
      <c r="AE277" s="72">
        <v>45832</v>
      </c>
      <c r="AF277" s="72">
        <v>45833</v>
      </c>
      <c r="AG277" s="72">
        <v>45834</v>
      </c>
      <c r="AH277" s="72">
        <v>45835</v>
      </c>
      <c r="AI277" s="72">
        <v>45896</v>
      </c>
      <c r="AJ277" s="72"/>
      <c r="AK277" s="72"/>
      <c r="AL277" s="72"/>
      <c r="AM277" s="72"/>
      <c r="AN277" s="72"/>
      <c r="AO277" s="72"/>
      <c r="AP277" s="72"/>
      <c r="AQ277" s="72"/>
      <c r="AR277" s="72"/>
      <c r="AS277" s="72"/>
      <c r="AT277" s="72"/>
      <c r="AU277" s="72"/>
      <c r="AV277" s="72"/>
      <c r="AW277" s="72"/>
      <c r="AX277" s="72"/>
      <c r="AY277" s="72"/>
      <c r="AZ277" s="72"/>
      <c r="BA277" s="72"/>
      <c r="BB277" s="72"/>
      <c r="BC277" s="72"/>
      <c r="BD277" s="72"/>
      <c r="BE277" s="72"/>
      <c r="BF277" s="72"/>
      <c r="BG277" s="72"/>
      <c r="BH277" s="72"/>
      <c r="BI277" s="72"/>
      <c r="BJ277" s="72"/>
      <c r="BK277" s="72"/>
      <c r="BL277" s="72"/>
      <c r="BM277" s="72"/>
      <c r="BN277" s="72"/>
      <c r="BO277" s="72"/>
      <c r="BP277" s="72"/>
      <c r="BQ277" s="72"/>
      <c r="BR277" s="72"/>
      <c r="BS277" s="72"/>
      <c r="BT277" s="72"/>
      <c r="BU277" s="72"/>
      <c r="BV277" s="72"/>
      <c r="BW277" s="72"/>
    </row>
    <row r="278" spans="1:75" ht="14.25" customHeight="1" x14ac:dyDescent="0.15">
      <c r="A278" s="74" t="s">
        <v>428</v>
      </c>
      <c r="B278" s="108" t="s">
        <v>71</v>
      </c>
      <c r="C278" s="108">
        <v>43405</v>
      </c>
      <c r="D278" s="110">
        <v>45962</v>
      </c>
      <c r="E278" s="95">
        <f ca="1">IF(DATEDIF(C278,M$2,"m")&lt;1,"",IF(C278=0,"",IF(EDATE(C278,12)&lt;IF($D278&gt;0,$D278-1,M$2),EDATE(C278,DATEDIF(C278,IF($D278&gt;0,$D278-1,M$2+1),"y")*12),EDATE(C278,DATEDIF(C278,IF($D278&gt;0,$D278-1,M$2+1),"m")))))</f>
        <v>45597</v>
      </c>
      <c r="F278" s="93">
        <f ca="1">IF(E278="",0,IF(EDATE(C278,12)&lt;=E278,15+IF((YEAR(E278)-YEAR($C278))&gt;20,10,INT((YEAR(E278)-YEAR($C278)-1)/2)),0))</f>
        <v>17</v>
      </c>
      <c r="G278" s="112">
        <f ca="1">IF(E278="",0,IF(E278&gt;=EDATE(C278,12),IF(E278&lt;EDATE(C278,24),IF(C278&lt;SET!$J$20,0,MIN(DATEDIF(C278,E278,"m"),11)),0),IF(D278&gt;C278,IF(E278&lt;=EDATE(C278,12),MIN(DATEDIF(C278,D278+1,"m"),11),0),MIN(DATEDIF(C278,E278,"m"),11))))</f>
        <v>0</v>
      </c>
      <c r="H278" s="114">
        <v>-21</v>
      </c>
      <c r="I278" s="99">
        <f>COUNTIF(P278:BW278,SET!$C$15)*SET!$C$16+COUNTIF(P278:BW278,SET!$D$15)*SET!$D$16+COUNTIF(P278:BW278,SET!E$15)*SET!$E$16+COUNTIF(P278:BW278,SET!$F$15)*SET!$F$16+COUNTIF(P278:BW278,SET!$G$15)*SET!$G$16+COUNTIF(P278:BW278,SET!$H$15)*SET!$H$16+COUNTIF(P278:BW278,SET!$I$15)*SET!$I$16+COUNTIF(P278:BW278,)*SET!$K$16+COUNTIF(P278:BW278,SET!$M$15)*SET!$M$16</f>
        <v>4</v>
      </c>
      <c r="J278" s="97">
        <f ca="1">F278+G278+H278-I278</f>
        <v>-8</v>
      </c>
      <c r="K278" s="100">
        <f ca="1">IF(E278="","",IF(AND(D278&gt;C278,EDATE(IF(EDATE(C278,12)&lt;D278,C278,E278),12)&gt;D278),"퇴직정산",IF((E278-C278)&gt;=365,EDATE(E278,12),EDATE(C278,24))))</f>
        <v>45962</v>
      </c>
      <c r="L278" s="101">
        <f ca="1">IF(K278="퇴직정산",J278,IF((M$2-C278)&lt;365,"미확정",IF(M278="유예","유예",J278-M278)))</f>
        <v>-8</v>
      </c>
      <c r="M278" s="103">
        <f ca="1">IF(C278=0,0,IF(K278="퇴직정산",0,IF(J278&lt;=0,0,IF(EDATE(C278,3)&gt;M$2,"유예",IF(SET!$J$3="없음",0,IF(SET!$J$3="전부",IF(E278&gt;=DATE(YEAR(SET!$I$11),MONTH(SET!$J$11),DAY(SET!$L$11)),MAX(0,F278-IF(I278&lt;(G278+H278),0,(I278-(G278+H278)))),0),IF(E278&gt;=DATE(YEAR(SET!$I$11),MONTH(SET!$J$11),DAY(SET!$L$11)),MAX(0,MIN(F278,SET!$L$3)-IF(I278&lt;(G278+H278),0,(I278-(G278+H278)))),0)))))))</f>
        <v>0</v>
      </c>
      <c r="N278" s="105" t="str">
        <f>IF(D278=0,IF(M278&gt;0,IF((E278-C278)&gt;=365,EDATE(E278,6),EDATE(K278,-6)),""),"")</f>
        <v/>
      </c>
      <c r="O278" s="106" t="str">
        <f>IF(D278=0,IF(M278&gt;0,IF((E278-C278)&gt;=365,EDATE(E278,10),EDATE(K278,-2)),""),"")</f>
        <v/>
      </c>
      <c r="P278" s="23" t="s">
        <v>24</v>
      </c>
      <c r="Q278" s="23" t="s">
        <v>24</v>
      </c>
      <c r="R278" s="23" t="s">
        <v>24</v>
      </c>
      <c r="S278" s="23" t="s">
        <v>24</v>
      </c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  <c r="AR278" s="23"/>
      <c r="AS278" s="23"/>
      <c r="AT278" s="23"/>
      <c r="AU278" s="23"/>
      <c r="AV278" s="23"/>
      <c r="AW278" s="23"/>
      <c r="AX278" s="23"/>
      <c r="AY278" s="23"/>
      <c r="AZ278" s="23"/>
      <c r="BA278" s="23"/>
      <c r="BB278" s="23"/>
      <c r="BC278" s="23"/>
      <c r="BD278" s="23"/>
      <c r="BE278" s="23"/>
      <c r="BF278" s="23"/>
      <c r="BG278" s="23"/>
      <c r="BH278" s="23"/>
      <c r="BI278" s="23"/>
      <c r="BJ278" s="23"/>
      <c r="BK278" s="23"/>
      <c r="BL278" s="23"/>
      <c r="BM278" s="23"/>
      <c r="BN278" s="23"/>
      <c r="BO278" s="23"/>
      <c r="BP278" s="23"/>
      <c r="BQ278" s="23"/>
      <c r="BR278" s="23"/>
      <c r="BS278" s="23"/>
      <c r="BT278" s="23"/>
      <c r="BU278" s="23"/>
      <c r="BV278" s="23"/>
      <c r="BW278" s="23"/>
    </row>
    <row r="279" spans="1:75" ht="14.25" customHeight="1" thickBot="1" x14ac:dyDescent="0.2">
      <c r="A279" s="74"/>
      <c r="B279" s="109"/>
      <c r="C279" s="109"/>
      <c r="D279" s="111"/>
      <c r="E279" s="96"/>
      <c r="F279" s="94"/>
      <c r="G279" s="113"/>
      <c r="H279" s="115"/>
      <c r="I279" s="99"/>
      <c r="J279" s="98"/>
      <c r="K279" s="100"/>
      <c r="L279" s="102"/>
      <c r="M279" s="104"/>
      <c r="N279" s="105"/>
      <c r="O279" s="107"/>
      <c r="P279" s="72">
        <v>45608</v>
      </c>
      <c r="Q279" s="72">
        <v>45699</v>
      </c>
      <c r="R279" s="72">
        <v>45881</v>
      </c>
      <c r="S279" s="72">
        <v>45930</v>
      </c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72"/>
      <c r="AP279" s="72"/>
      <c r="AQ279" s="72"/>
      <c r="AR279" s="72"/>
      <c r="AS279" s="72"/>
      <c r="AT279" s="72"/>
      <c r="AU279" s="72"/>
      <c r="AV279" s="72"/>
      <c r="AW279" s="72"/>
      <c r="AX279" s="72"/>
      <c r="AY279" s="72"/>
      <c r="AZ279" s="72"/>
      <c r="BA279" s="72"/>
      <c r="BB279" s="72"/>
      <c r="BC279" s="72"/>
      <c r="BD279" s="72"/>
      <c r="BE279" s="72"/>
      <c r="BF279" s="72"/>
      <c r="BG279" s="72"/>
      <c r="BH279" s="72"/>
      <c r="BI279" s="72"/>
      <c r="BJ279" s="72"/>
      <c r="BK279" s="72"/>
      <c r="BL279" s="72"/>
      <c r="BM279" s="72"/>
      <c r="BN279" s="72"/>
      <c r="BO279" s="72"/>
      <c r="BP279" s="72"/>
      <c r="BQ279" s="72"/>
      <c r="BR279" s="72"/>
      <c r="BS279" s="72"/>
      <c r="BT279" s="72"/>
      <c r="BU279" s="72"/>
      <c r="BV279" s="72"/>
      <c r="BW279" s="72"/>
    </row>
    <row r="280" spans="1:75" ht="14.25" customHeight="1" x14ac:dyDescent="0.15">
      <c r="A280" s="77" t="s">
        <v>279</v>
      </c>
      <c r="B280" s="108" t="s">
        <v>108</v>
      </c>
      <c r="C280" s="108">
        <v>45231</v>
      </c>
      <c r="D280" s="110">
        <v>45962</v>
      </c>
      <c r="E280" s="95">
        <f ca="1">IF(DATEDIF(C280,M$2,"m")&lt;1,"",IF(C280=0,"",IF(EDATE(C280,12)&lt;IF($D280&gt;0,$D280-1,M$2),EDATE(C280,DATEDIF(C280,IF($D280&gt;0,$D280-1,M$2+1),"y")*12),EDATE(C280,DATEDIF(C280,IF($D280&gt;0,$D280-1,M$2+1),"m")))))</f>
        <v>45597</v>
      </c>
      <c r="F280" s="93">
        <f ca="1">IF(E280="",0,IF(EDATE(C280,12)&lt;=E280,15+IF((YEAR(E280)-YEAR($C280))&gt;20,10,INT((YEAR(E280)-YEAR($C280)-1)/2)),0))</f>
        <v>15</v>
      </c>
      <c r="G280" s="112">
        <f ca="1">IF(E280="",0,IF(E280&gt;=EDATE(C280,12),IF(E280&lt;EDATE(C280,24),IF(C280&lt;SET!$J$20,0,MIN(DATEDIF(C280,E280,"m"),11)),0),IF(D280&gt;C280,IF(E280&lt;=EDATE(C280,12),MIN(DATEDIF(C280,D280+1,"m"),11),0),MIN(DATEDIF(C280,E280,"m"),11))))</f>
        <v>11</v>
      </c>
      <c r="H280" s="114"/>
      <c r="I280" s="99">
        <f>COUNTIF(P280:BW280,SET!$C$15)*SET!$C$16+COUNTIF(P280:BW280,SET!$D$15)*SET!$D$16+COUNTIF(P280:BW280,SET!E$15)*SET!$E$16+COUNTIF(P280:BW280,SET!$F$15)*SET!$F$16+COUNTIF(P280:BW280,SET!$G$15)*SET!$G$16+COUNTIF(P280:BW280,SET!$H$15)*SET!$H$16+COUNTIF(P280:BW280,SET!$I$15)*SET!$I$16+COUNTIF(P280:BW280,)*SET!$K$16+COUNTIF(P280:BW280,SET!$M$15)*SET!$M$16</f>
        <v>26</v>
      </c>
      <c r="J280" s="97">
        <f ca="1">F280+G280+H280-I280</f>
        <v>0</v>
      </c>
      <c r="K280" s="100">
        <f ca="1">IF(E280="","",IF(AND(D280&gt;C280,EDATE(IF(EDATE(C280,12)&lt;D280,C280,E280),12)&gt;D280),"퇴직정산",IF((E280-C280)&gt;=365,EDATE(E280,12),EDATE(C280,24))))</f>
        <v>45962</v>
      </c>
      <c r="L280" s="101">
        <f ca="1">IF(K280="퇴직정산",J280,IF((M$2-C280)&lt;365,"미확정",IF(M280="유예","유예",J280-M280)))</f>
        <v>0</v>
      </c>
      <c r="M280" s="103">
        <f ca="1">IF(C280=0,0,IF(K280="퇴직정산",0,IF(J280&lt;=0,0,IF(EDATE(C280,3)&gt;M$2,"유예",IF(SET!$J$3="없음",0,IF(SET!$J$3="전부",IF(E280&gt;=DATE(YEAR(SET!$I$11),MONTH(SET!$J$11),DAY(SET!$L$11)),MAX(0,F280-IF(I280&lt;(G280+H280),0,(I280-(G280+H280)))),0),IF(E280&gt;=DATE(YEAR(SET!$I$11),MONTH(SET!$J$11),DAY(SET!$L$11)),MAX(0,MIN(F280,SET!$L$3)-IF(I280&lt;(G280+H280),0,(I280-(G280+H280)))),0)))))))</f>
        <v>0</v>
      </c>
      <c r="N280" s="105" t="str">
        <f>IF(D280=0,IF(M280&gt;0,IF((E280-C280)&gt;=365,EDATE(E280,6),EDATE(K280,-6)),""),"")</f>
        <v/>
      </c>
      <c r="O280" s="106" t="str">
        <f>IF(D280=0,IF(M280&gt;0,IF((E280-C280)&gt;=365,EDATE(E280,10),EDATE(K280,-2)),""),"")</f>
        <v/>
      </c>
      <c r="P280" s="23" t="s">
        <v>25</v>
      </c>
      <c r="Q280" s="23" t="s">
        <v>25</v>
      </c>
      <c r="R280" s="23" t="s">
        <v>25</v>
      </c>
      <c r="S280" s="23" t="s">
        <v>25</v>
      </c>
      <c r="T280" s="23" t="s">
        <v>25</v>
      </c>
      <c r="U280" s="23" t="s">
        <v>24</v>
      </c>
      <c r="V280" s="23" t="s">
        <v>25</v>
      </c>
      <c r="W280" s="23" t="s">
        <v>25</v>
      </c>
      <c r="X280" s="23" t="s">
        <v>25</v>
      </c>
      <c r="Y280" s="23" t="s">
        <v>24</v>
      </c>
      <c r="Z280" s="23" t="s">
        <v>25</v>
      </c>
      <c r="AA280" s="23" t="s">
        <v>25</v>
      </c>
      <c r="AB280" s="23" t="s">
        <v>25</v>
      </c>
      <c r="AC280" s="23" t="s">
        <v>25</v>
      </c>
      <c r="AD280" s="23" t="s">
        <v>25</v>
      </c>
      <c r="AE280" s="23" t="s">
        <v>25</v>
      </c>
      <c r="AF280" s="23" t="s">
        <v>25</v>
      </c>
      <c r="AG280" s="23" t="s">
        <v>24</v>
      </c>
      <c r="AH280" s="23" t="s">
        <v>25</v>
      </c>
      <c r="AI280" s="23" t="s">
        <v>25</v>
      </c>
      <c r="AJ280" s="23" t="s">
        <v>25</v>
      </c>
      <c r="AK280" s="23" t="s">
        <v>25</v>
      </c>
      <c r="AL280" s="23" t="s">
        <v>25</v>
      </c>
      <c r="AM280" s="23" t="s">
        <v>24</v>
      </c>
      <c r="AN280" s="23" t="s">
        <v>25</v>
      </c>
      <c r="AO280" s="23" t="s">
        <v>25</v>
      </c>
      <c r="AP280" s="23" t="s">
        <v>24</v>
      </c>
      <c r="AQ280" s="23" t="s">
        <v>25</v>
      </c>
      <c r="AR280" s="23" t="s">
        <v>25</v>
      </c>
      <c r="AS280" s="23" t="s">
        <v>25</v>
      </c>
      <c r="AT280" s="23" t="s">
        <v>24</v>
      </c>
      <c r="AU280" s="23" t="s">
        <v>24</v>
      </c>
      <c r="AV280" s="23" t="s">
        <v>25</v>
      </c>
      <c r="AW280" s="23" t="s">
        <v>25</v>
      </c>
      <c r="AX280" s="23" t="s">
        <v>25</v>
      </c>
      <c r="AY280" s="23" t="s">
        <v>24</v>
      </c>
      <c r="AZ280" s="23" t="s">
        <v>24</v>
      </c>
      <c r="BA280" s="23" t="s">
        <v>25</v>
      </c>
      <c r="BB280" s="23" t="s">
        <v>25</v>
      </c>
      <c r="BC280" s="23" t="s">
        <v>24</v>
      </c>
      <c r="BD280" s="23" t="s">
        <v>24</v>
      </c>
      <c r="BE280" s="23"/>
      <c r="BF280" s="23"/>
      <c r="BG280" s="23"/>
      <c r="BH280" s="23"/>
      <c r="BI280" s="23"/>
      <c r="BJ280" s="23"/>
      <c r="BK280" s="23"/>
      <c r="BL280" s="23"/>
      <c r="BM280" s="23"/>
      <c r="BN280" s="23"/>
      <c r="BO280" s="23"/>
      <c r="BP280" s="23"/>
      <c r="BQ280" s="23"/>
      <c r="BR280" s="23"/>
      <c r="BS280" s="23"/>
      <c r="BT280" s="23"/>
      <c r="BU280" s="23"/>
      <c r="BV280" s="23"/>
      <c r="BW280" s="23"/>
    </row>
    <row r="281" spans="1:75" ht="14.25" customHeight="1" thickBot="1" x14ac:dyDescent="0.2">
      <c r="A281" s="75"/>
      <c r="B281" s="109"/>
      <c r="C281" s="109"/>
      <c r="D281" s="111"/>
      <c r="E281" s="96"/>
      <c r="F281" s="94"/>
      <c r="G281" s="113"/>
      <c r="H281" s="115"/>
      <c r="I281" s="99"/>
      <c r="J281" s="98"/>
      <c r="K281" s="100"/>
      <c r="L281" s="102"/>
      <c r="M281" s="104"/>
      <c r="N281" s="105"/>
      <c r="O281" s="107"/>
      <c r="P281" s="72">
        <v>45268</v>
      </c>
      <c r="Q281" s="72">
        <v>45282</v>
      </c>
      <c r="R281" s="72">
        <v>45306</v>
      </c>
      <c r="S281" s="72">
        <v>45317</v>
      </c>
      <c r="T281" s="72">
        <v>45345</v>
      </c>
      <c r="U281" s="72">
        <v>45360</v>
      </c>
      <c r="V281" s="72">
        <v>45373</v>
      </c>
      <c r="W281" s="72">
        <v>45433</v>
      </c>
      <c r="X281" s="72">
        <v>45442</v>
      </c>
      <c r="Y281" s="72">
        <v>45450</v>
      </c>
      <c r="Z281" s="72">
        <v>45462</v>
      </c>
      <c r="AA281" s="72">
        <v>45482</v>
      </c>
      <c r="AB281" s="72">
        <v>45485</v>
      </c>
      <c r="AC281" s="72">
        <v>45495</v>
      </c>
      <c r="AD281" s="72">
        <v>45502</v>
      </c>
      <c r="AE281" s="72">
        <v>45503</v>
      </c>
      <c r="AF281" s="72">
        <v>45525</v>
      </c>
      <c r="AG281" s="72">
        <v>45583</v>
      </c>
      <c r="AH281" s="72">
        <v>45588</v>
      </c>
      <c r="AI281" s="72">
        <v>45595</v>
      </c>
      <c r="AJ281" s="72">
        <v>45615</v>
      </c>
      <c r="AK281" s="72">
        <v>45618</v>
      </c>
      <c r="AL281" s="72">
        <v>45629</v>
      </c>
      <c r="AM281" s="72">
        <v>45636</v>
      </c>
      <c r="AN281" s="72">
        <v>45653</v>
      </c>
      <c r="AO281" s="72">
        <v>45677</v>
      </c>
      <c r="AP281" s="72">
        <v>45695</v>
      </c>
      <c r="AQ281" s="72">
        <v>45709</v>
      </c>
      <c r="AR281" s="72">
        <v>45735</v>
      </c>
      <c r="AS281" s="72">
        <v>45748</v>
      </c>
      <c r="AT281" s="72">
        <v>45757</v>
      </c>
      <c r="AU281" s="72">
        <v>45765</v>
      </c>
      <c r="AV281" s="72">
        <v>45803</v>
      </c>
      <c r="AW281" s="72">
        <v>45839</v>
      </c>
      <c r="AX281" s="72">
        <v>45840</v>
      </c>
      <c r="AY281" s="72">
        <v>45859</v>
      </c>
      <c r="AZ281" s="72">
        <v>45860</v>
      </c>
      <c r="BA281" s="72">
        <v>45877</v>
      </c>
      <c r="BB281" s="72">
        <v>45891</v>
      </c>
      <c r="BC281" s="72">
        <v>45909</v>
      </c>
      <c r="BD281" s="72">
        <v>45923</v>
      </c>
      <c r="BE281" s="72"/>
      <c r="BF281" s="72"/>
      <c r="BG281" s="72"/>
      <c r="BH281" s="72"/>
      <c r="BI281" s="72"/>
      <c r="BJ281" s="72"/>
      <c r="BK281" s="72"/>
      <c r="BL281" s="72"/>
      <c r="BM281" s="72"/>
      <c r="BN281" s="72"/>
      <c r="BO281" s="72"/>
      <c r="BP281" s="72"/>
      <c r="BQ281" s="72"/>
      <c r="BR281" s="72"/>
      <c r="BS281" s="72"/>
      <c r="BT281" s="72"/>
      <c r="BU281" s="72"/>
      <c r="BV281" s="72"/>
      <c r="BW281" s="72"/>
    </row>
    <row r="282" spans="1:75" ht="14.25" customHeight="1" x14ac:dyDescent="0.15">
      <c r="A282" s="74" t="s">
        <v>387</v>
      </c>
      <c r="B282" s="108" t="s">
        <v>492</v>
      </c>
      <c r="C282" s="108">
        <v>45236</v>
      </c>
      <c r="D282" s="110">
        <v>45967</v>
      </c>
      <c r="E282" s="95">
        <f ca="1">IF(DATEDIF(C282,M$2,"m")&lt;1,"",IF(C282=0,"",IF(EDATE(C282,12)&lt;IF($D282&gt;0,$D282-1,M$2),EDATE(C282,DATEDIF(C282,IF($D282&gt;0,$D282-1,M$2+1),"y")*12),EDATE(C282,DATEDIF(C282,IF($D282&gt;0,$D282-1,M$2+1),"m")))))</f>
        <v>45602</v>
      </c>
      <c r="F282" s="93">
        <f ca="1">IF(E282="",0,IF(EDATE(C282,12)&lt;=E282,15+IF((YEAR(E282)-YEAR($C282))&gt;20,10,INT((YEAR(E282)-YEAR($C282)-1)/2)),0))</f>
        <v>15</v>
      </c>
      <c r="G282" s="112">
        <f ca="1">IF(E282="",0,IF(E282&gt;=EDATE(C282,12),IF(E282&lt;EDATE(C282,24),IF(C282&lt;SET!$J$20,0,MIN(DATEDIF(C282,E282,"m"),11)),0),IF(D282&gt;C282,IF(E282&lt;=EDATE(C282,12),MIN(DATEDIF(C282,D282+1,"m"),11),0),MIN(DATEDIF(C282,E282,"m"),11))))</f>
        <v>11</v>
      </c>
      <c r="H282" s="114"/>
      <c r="I282" s="99">
        <f>COUNTIF(P282:BW282,SET!$C$15)*SET!$C$16+COUNTIF(P282:BW282,SET!$D$15)*SET!$D$16+COUNTIF(P282:BW282,SET!E$15)*SET!$E$16+COUNTIF(P282:BW282,SET!$F$15)*SET!$F$16+COUNTIF(P282:BW282,SET!$G$15)*SET!$G$16+COUNTIF(P282:BW282,SET!$H$15)*SET!$H$16+COUNTIF(P282:BW282,SET!$I$15)*SET!$I$16+COUNTIF(P282:BW282,)*SET!$K$16+COUNTIF(P282:BW282,SET!$M$15)*SET!$M$16</f>
        <v>29.5</v>
      </c>
      <c r="J282" s="97">
        <f ca="1">F282+G282+H282-I282</f>
        <v>-3.5</v>
      </c>
      <c r="K282" s="100">
        <f ca="1">IF(E282="","",IF(AND(D282&gt;C282,EDATE(IF(EDATE(C282,12)&lt;D282,C282,E282),12)&gt;D282),"퇴직정산",IF((E282-C282)&gt;=365,EDATE(E282,12),EDATE(C282,24))))</f>
        <v>45967</v>
      </c>
      <c r="L282" s="101">
        <f ca="1">IF(K282="퇴직정산",J282,IF((M$2-C282)&lt;365,"미확정",IF(M282="유예","유예",J282-M282)))</f>
        <v>-3.5</v>
      </c>
      <c r="M282" s="103">
        <f ca="1">IF(C282=0,0,IF(K282="퇴직정산",0,IF(J282&lt;=0,0,IF(EDATE(C282,3)&gt;M$2,"유예",IF(SET!$J$3="없음",0,IF(SET!$J$3="전부",IF(E282&gt;=DATE(YEAR(SET!$I$11),MONTH(SET!$J$11),DAY(SET!$L$11)),MAX(0,F282-IF(I282&lt;(G282+H282),0,(I282-(G282+H282)))),0),IF(E282&gt;=DATE(YEAR(SET!$I$11),MONTH(SET!$J$11),DAY(SET!$L$11)),MAX(0,MIN(F282,SET!$L$3)-IF(I282&lt;(G282+H282),0,(I282-(G282+H282)))),0)))))))</f>
        <v>0</v>
      </c>
      <c r="N282" s="105" t="str">
        <f>IF(D282=0,IF(M282&gt;0,IF((E282-C282)&gt;=365,EDATE(E282,6),EDATE(K282,-6)),""),"")</f>
        <v/>
      </c>
      <c r="O282" s="106" t="str">
        <f>IF(D282=0,IF(M282&gt;0,IF((E282-C282)&gt;=365,EDATE(E282,10),EDATE(K282,-2)),""),"")</f>
        <v/>
      </c>
      <c r="P282" s="23" t="s">
        <v>24</v>
      </c>
      <c r="Q282" s="23" t="s">
        <v>24</v>
      </c>
      <c r="R282" s="23" t="s">
        <v>24</v>
      </c>
      <c r="S282" s="23" t="s">
        <v>24</v>
      </c>
      <c r="T282" s="23" t="s">
        <v>24</v>
      </c>
      <c r="U282" s="23" t="s">
        <v>24</v>
      </c>
      <c r="V282" s="23" t="s">
        <v>24</v>
      </c>
      <c r="W282" s="23" t="s">
        <v>25</v>
      </c>
      <c r="X282" s="23" t="s">
        <v>24</v>
      </c>
      <c r="Y282" s="23" t="s">
        <v>24</v>
      </c>
      <c r="Z282" s="23" t="s">
        <v>24</v>
      </c>
      <c r="AA282" s="23" t="s">
        <v>24</v>
      </c>
      <c r="AB282" s="23" t="s">
        <v>24</v>
      </c>
      <c r="AC282" s="23" t="s">
        <v>24</v>
      </c>
      <c r="AD282" s="23" t="s">
        <v>24</v>
      </c>
      <c r="AE282" s="23" t="s">
        <v>24</v>
      </c>
      <c r="AF282" s="23" t="s">
        <v>24</v>
      </c>
      <c r="AG282" s="23" t="s">
        <v>24</v>
      </c>
      <c r="AH282" s="23" t="s">
        <v>24</v>
      </c>
      <c r="AI282" s="23" t="s">
        <v>24</v>
      </c>
      <c r="AJ282" s="23" t="s">
        <v>24</v>
      </c>
      <c r="AK282" s="23" t="s">
        <v>24</v>
      </c>
      <c r="AL282" s="23" t="s">
        <v>24</v>
      </c>
      <c r="AM282" s="23" t="s">
        <v>24</v>
      </c>
      <c r="AN282" s="23" t="s">
        <v>24</v>
      </c>
      <c r="AO282" s="23" t="s">
        <v>24</v>
      </c>
      <c r="AP282" s="23" t="s">
        <v>24</v>
      </c>
      <c r="AQ282" s="23" t="s">
        <v>24</v>
      </c>
      <c r="AR282" s="23" t="s">
        <v>24</v>
      </c>
      <c r="AS282" s="23" t="s">
        <v>24</v>
      </c>
      <c r="AT282" s="23"/>
      <c r="AU282" s="23"/>
      <c r="AV282" s="23"/>
      <c r="AW282" s="23"/>
      <c r="AX282" s="23"/>
      <c r="AY282" s="23"/>
      <c r="AZ282" s="23"/>
      <c r="BA282" s="23"/>
      <c r="BB282" s="23"/>
      <c r="BC282" s="23"/>
      <c r="BD282" s="23"/>
      <c r="BE282" s="23"/>
      <c r="BF282" s="23"/>
      <c r="BG282" s="23"/>
      <c r="BH282" s="23"/>
      <c r="BI282" s="23"/>
      <c r="BJ282" s="23"/>
      <c r="BK282" s="23"/>
      <c r="BL282" s="23"/>
      <c r="BM282" s="23"/>
      <c r="BN282" s="23"/>
      <c r="BO282" s="23"/>
      <c r="BP282" s="23"/>
      <c r="BQ282" s="23"/>
      <c r="BR282" s="23"/>
      <c r="BS282" s="23"/>
      <c r="BT282" s="23"/>
      <c r="BU282" s="23"/>
      <c r="BV282" s="23"/>
      <c r="BW282" s="23"/>
    </row>
    <row r="283" spans="1:75" ht="14.25" customHeight="1" thickBot="1" x14ac:dyDescent="0.2">
      <c r="A283" s="74"/>
      <c r="B283" s="109"/>
      <c r="C283" s="109"/>
      <c r="D283" s="111"/>
      <c r="E283" s="96"/>
      <c r="F283" s="94"/>
      <c r="G283" s="113"/>
      <c r="H283" s="115"/>
      <c r="I283" s="99"/>
      <c r="J283" s="98"/>
      <c r="K283" s="100"/>
      <c r="L283" s="102"/>
      <c r="M283" s="104"/>
      <c r="N283" s="105"/>
      <c r="O283" s="107"/>
      <c r="P283" s="72">
        <v>45263</v>
      </c>
      <c r="Q283" s="72">
        <v>45293</v>
      </c>
      <c r="R283" s="72">
        <v>45332</v>
      </c>
      <c r="S283" s="72">
        <v>45369</v>
      </c>
      <c r="T283" s="72">
        <v>45410</v>
      </c>
      <c r="U283" s="72">
        <v>45426</v>
      </c>
      <c r="V283" s="72">
        <v>45427</v>
      </c>
      <c r="W283" s="72">
        <v>45428</v>
      </c>
      <c r="X283" s="72">
        <v>45486</v>
      </c>
      <c r="Y283" s="72">
        <v>45487</v>
      </c>
      <c r="Z283" s="72">
        <v>45493</v>
      </c>
      <c r="AA283" s="72">
        <v>45533</v>
      </c>
      <c r="AB283" s="72">
        <v>45601</v>
      </c>
      <c r="AC283" s="72">
        <v>45602</v>
      </c>
      <c r="AD283" s="72">
        <v>45603</v>
      </c>
      <c r="AE283" s="72">
        <v>45604</v>
      </c>
      <c r="AF283" s="72">
        <v>45605</v>
      </c>
      <c r="AG283" s="72">
        <v>45606</v>
      </c>
      <c r="AH283" s="72">
        <v>45607</v>
      </c>
      <c r="AI283" s="72">
        <v>45650</v>
      </c>
      <c r="AJ283" s="72">
        <v>45706</v>
      </c>
      <c r="AK283" s="72">
        <v>45711</v>
      </c>
      <c r="AL283" s="72">
        <v>45723</v>
      </c>
      <c r="AM283" s="72">
        <v>45724</v>
      </c>
      <c r="AN283" s="72">
        <v>45725</v>
      </c>
      <c r="AO283" s="72">
        <v>45773</v>
      </c>
      <c r="AP283" s="72">
        <v>45857</v>
      </c>
      <c r="AQ283" s="72">
        <v>45858</v>
      </c>
      <c r="AR283" s="72">
        <v>45863</v>
      </c>
      <c r="AS283" s="72">
        <v>45927</v>
      </c>
      <c r="AT283" s="72"/>
      <c r="AU283" s="72"/>
      <c r="AV283" s="72"/>
      <c r="AW283" s="72"/>
      <c r="AX283" s="72"/>
      <c r="AY283" s="72"/>
      <c r="AZ283" s="72"/>
      <c r="BA283" s="72"/>
      <c r="BB283" s="72"/>
      <c r="BC283" s="72"/>
      <c r="BD283" s="72"/>
      <c r="BE283" s="72"/>
      <c r="BF283" s="72"/>
      <c r="BG283" s="72"/>
      <c r="BH283" s="72"/>
      <c r="BI283" s="72"/>
      <c r="BJ283" s="72"/>
      <c r="BK283" s="72"/>
      <c r="BL283" s="72"/>
      <c r="BM283" s="72"/>
      <c r="BN283" s="72"/>
      <c r="BO283" s="72"/>
      <c r="BP283" s="72"/>
      <c r="BQ283" s="72"/>
      <c r="BR283" s="72"/>
      <c r="BS283" s="72"/>
      <c r="BT283" s="72"/>
      <c r="BU283" s="72"/>
      <c r="BV283" s="72"/>
      <c r="BW283" s="72"/>
    </row>
    <row r="284" spans="1:75" ht="14.25" customHeight="1" x14ac:dyDescent="0.15">
      <c r="A284" s="74" t="s">
        <v>387</v>
      </c>
      <c r="B284" s="108" t="s">
        <v>329</v>
      </c>
      <c r="C284" s="118">
        <v>44144</v>
      </c>
      <c r="D284" s="110">
        <v>45970</v>
      </c>
      <c r="E284" s="95">
        <f ca="1">IF(DATEDIF(C284,M$2,"m")&lt;1,"",IF(C284=0,"",IF(EDATE(C284,12)&lt;IF($D284&gt;0,$D284-1,M$2),EDATE(C284,DATEDIF(C284,IF($D284&gt;0,$D284-1,M$2+1),"y")*12),EDATE(C284,DATEDIF(C284,IF($D284&gt;0,$D284-1,M$2+1),"m")))))</f>
        <v>45605</v>
      </c>
      <c r="F284" s="93">
        <f ca="1">IF(E284="",0,IF(EDATE(C284,12)&lt;=E284,15+IF((YEAR(E284)-YEAR($C284))&gt;20,10,INT((YEAR(E284)-YEAR($C284)-1)/2)),0))</f>
        <v>16</v>
      </c>
      <c r="G284" s="112">
        <f ca="1">IF(E284="",0,IF(E284&gt;=EDATE(C284,12),IF(E284&lt;EDATE(C284,24),IF(C284&lt;SET!$J$20,0,MIN(DATEDIF(C284,E284,"m"),11)),0),IF(D284&gt;C284,IF(E284&lt;=EDATE(C284,12),MIN(DATEDIF(C284,D284+1,"m"),11),0),MIN(DATEDIF(C284,E284,"m"),11))))</f>
        <v>0</v>
      </c>
      <c r="H284" s="114">
        <v>-1</v>
      </c>
      <c r="I284" s="99">
        <f>COUNTIF(P284:BW284,SET!$C$15)*SET!$C$16+COUNTIF(P284:BW284,SET!$D$15)*SET!$D$16+COUNTIF(P284:BW284,SET!E$15)*SET!$E$16+COUNTIF(P284:BW284,SET!$F$15)*SET!$F$16+COUNTIF(P284:BW284,SET!$G$15)*SET!$G$16+COUNTIF(P284:BW284,SET!$H$15)*SET!$H$16+COUNTIF(P284:BW284,SET!$I$15)*SET!$I$16+COUNTIF(P284:BW284,)*SET!$K$16+COUNTIF(P284:BW284,SET!$M$15)*SET!$M$16</f>
        <v>2</v>
      </c>
      <c r="J284" s="97">
        <f ca="1">F284+G284+H284-I284</f>
        <v>13</v>
      </c>
      <c r="K284" s="100">
        <f ca="1">IF(E284="","",IF(AND(D284&gt;C284,EDATE(IF(EDATE(C284,12)&lt;D284,C284,E284),12)&gt;D284),"퇴직정산",IF((E284-C284)&gt;=365,EDATE(E284,12),EDATE(C284,24))))</f>
        <v>45970</v>
      </c>
      <c r="L284" s="101">
        <f ca="1">IF(K284="퇴직정산",J284,IF((M$2-C284)&lt;365,"미확정",IF(M284="유예","유예",J284-M284)))</f>
        <v>9</v>
      </c>
      <c r="M284" s="103">
        <f ca="1">IF(C284=0,0,IF(K284="퇴직정산",0,IF(J284&lt;=0,0,IF(EDATE(C284,3)&gt;M$2,"유예",IF(SET!$J$3="없음",0,IF(SET!$J$3="전부",IF(E284&gt;=DATE(YEAR(SET!$I$11),MONTH(SET!$J$11),DAY(SET!$L$11)),MAX(0,F284-IF(I284&lt;(G284+H284),0,(I284-(G284+H284)))),0),IF(E284&gt;=DATE(YEAR(SET!$I$11),MONTH(SET!$J$11),DAY(SET!$L$11)),MAX(0,MIN(F284,SET!$L$3)-IF(I284&lt;(G284+H284),0,(I284-(G284+H284)))),0)))))))</f>
        <v>4</v>
      </c>
      <c r="N284" s="105" t="str">
        <f>IF(D284=0,IF(M284&gt;0,IF((E284-C284)&gt;=365,EDATE(E284,6),EDATE(K284,-6)),""),"")</f>
        <v/>
      </c>
      <c r="O284" s="106" t="str">
        <f>IF(D284=0,IF(M284&gt;0,IF((E284-C284)&gt;=365,EDATE(E284,10),EDATE(K284,-2)),""),"")</f>
        <v/>
      </c>
      <c r="P284" s="23" t="s">
        <v>24</v>
      </c>
      <c r="Q284" s="23" t="s">
        <v>24</v>
      </c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  <c r="AO284" s="23"/>
      <c r="AP284" s="23"/>
      <c r="AQ284" s="23"/>
      <c r="AR284" s="23"/>
      <c r="AS284" s="23"/>
      <c r="AT284" s="23"/>
      <c r="AU284" s="23"/>
      <c r="AV284" s="23"/>
      <c r="AW284" s="23"/>
      <c r="AX284" s="23"/>
      <c r="AY284" s="23"/>
      <c r="AZ284" s="23"/>
      <c r="BA284" s="23"/>
      <c r="BB284" s="23"/>
      <c r="BC284" s="23"/>
      <c r="BD284" s="23"/>
      <c r="BE284" s="23"/>
      <c r="BF284" s="23"/>
      <c r="BG284" s="23"/>
      <c r="BH284" s="23"/>
      <c r="BI284" s="23"/>
      <c r="BJ284" s="23"/>
      <c r="BK284" s="23"/>
      <c r="BL284" s="23"/>
      <c r="BM284" s="23"/>
      <c r="BN284" s="23"/>
      <c r="BO284" s="23"/>
      <c r="BP284" s="23"/>
      <c r="BQ284" s="23"/>
      <c r="BR284" s="23"/>
      <c r="BS284" s="23"/>
      <c r="BT284" s="23"/>
      <c r="BU284" s="23"/>
      <c r="BV284" s="23"/>
      <c r="BW284" s="23"/>
    </row>
    <row r="285" spans="1:75" ht="14.25" customHeight="1" thickBot="1" x14ac:dyDescent="0.2">
      <c r="A285" s="74"/>
      <c r="B285" s="109"/>
      <c r="C285" s="119"/>
      <c r="D285" s="111"/>
      <c r="E285" s="96"/>
      <c r="F285" s="94"/>
      <c r="G285" s="113"/>
      <c r="H285" s="115"/>
      <c r="I285" s="99"/>
      <c r="J285" s="98"/>
      <c r="K285" s="100"/>
      <c r="L285" s="102"/>
      <c r="M285" s="104"/>
      <c r="N285" s="105"/>
      <c r="O285" s="107"/>
      <c r="P285" s="72">
        <v>45612</v>
      </c>
      <c r="Q285" s="72">
        <v>45613</v>
      </c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  <c r="AF285" s="72"/>
      <c r="AG285" s="72"/>
      <c r="AH285" s="72"/>
      <c r="AI285" s="72"/>
      <c r="AJ285" s="72"/>
      <c r="AK285" s="72"/>
      <c r="AL285" s="72"/>
      <c r="AM285" s="72"/>
      <c r="AN285" s="72"/>
      <c r="AO285" s="72"/>
      <c r="AP285" s="72"/>
      <c r="AQ285" s="72"/>
      <c r="AR285" s="72"/>
      <c r="AS285" s="72"/>
      <c r="AT285" s="72"/>
      <c r="AU285" s="72"/>
      <c r="AV285" s="72"/>
      <c r="AW285" s="72"/>
      <c r="AX285" s="72"/>
      <c r="AY285" s="72"/>
      <c r="AZ285" s="72"/>
      <c r="BA285" s="72"/>
      <c r="BB285" s="72"/>
      <c r="BC285" s="72"/>
      <c r="BD285" s="72"/>
      <c r="BE285" s="72"/>
      <c r="BF285" s="72"/>
      <c r="BG285" s="72"/>
      <c r="BH285" s="72"/>
      <c r="BI285" s="72"/>
      <c r="BJ285" s="72"/>
      <c r="BK285" s="72"/>
      <c r="BL285" s="72"/>
      <c r="BM285" s="72"/>
      <c r="BN285" s="72"/>
      <c r="BO285" s="72"/>
      <c r="BP285" s="72"/>
      <c r="BQ285" s="72"/>
      <c r="BR285" s="72"/>
      <c r="BS285" s="72"/>
      <c r="BT285" s="72"/>
      <c r="BU285" s="72"/>
      <c r="BV285" s="72"/>
      <c r="BW285" s="72"/>
    </row>
    <row r="286" spans="1:75" ht="14.25" customHeight="1" x14ac:dyDescent="0.15">
      <c r="A286" s="74" t="s">
        <v>524</v>
      </c>
      <c r="B286" s="108" t="s">
        <v>341</v>
      </c>
      <c r="C286" s="118">
        <v>44511</v>
      </c>
      <c r="D286" s="110">
        <v>45972</v>
      </c>
      <c r="E286" s="95">
        <f ca="1">IF(DATEDIF(C286,M$2,"m")&lt;1,"",IF(C286=0,"",IF(EDATE(C286,12)&lt;IF($D286&gt;0,$D286-1,M$2),EDATE(C286,DATEDIF(C286,IF($D286&gt;0,$D286-1,M$2+1),"y")*12),EDATE(C286,DATEDIF(C286,IF($D286&gt;0,$D286-1,M$2+1),"m")))))</f>
        <v>45607</v>
      </c>
      <c r="F286" s="93">
        <f ca="1">IF(E286="",0,IF(EDATE(C286,12)&lt;=E286,15+IF((YEAR(E286)-YEAR($C286))&gt;20,10,INT((YEAR(E286)-YEAR($C286)-1)/2)),0))</f>
        <v>16</v>
      </c>
      <c r="G286" s="112">
        <f ca="1">IF(E286="",0,IF(E286&gt;=EDATE(C286,12),IF(E286&lt;EDATE(C286,24),IF(C286&lt;SET!$J$20,0,MIN(DATEDIF(C286,E286,"m"),11)),0),IF(D286&gt;C286,IF(E286&lt;=EDATE(C286,12),MIN(DATEDIF(C286,D286+1,"m"),11),0),MIN(DATEDIF(C286,E286,"m"),11))))</f>
        <v>0</v>
      </c>
      <c r="H286" s="114">
        <v>2</v>
      </c>
      <c r="I286" s="99">
        <f>COUNTIF(P286:BW286,SET!$C$15)*SET!$C$16+COUNTIF(P286:BW286,SET!$D$15)*SET!$D$16+COUNTIF(P286:BW286,SET!E$15)*SET!$E$16+COUNTIF(P286:BW286,SET!$F$15)*SET!$F$16+COUNTIF(P286:BW286,SET!$G$15)*SET!$G$16+COUNTIF(P286:BW286,SET!$H$15)*SET!$H$16+COUNTIF(P286:BW286,SET!$I$15)*SET!$I$16+COUNTIF(P286:BW286,)*SET!$K$16+COUNTIF(P286:BW286,SET!$M$15)*SET!$M$16</f>
        <v>19</v>
      </c>
      <c r="J286" s="97">
        <f ca="1">F286+G286+H286-I286</f>
        <v>-1</v>
      </c>
      <c r="K286" s="100">
        <f ca="1">IF(E286="","",IF(AND(D286&gt;C286,EDATE(IF(EDATE(C286,12)&lt;D286,C286,E286),12)&gt;D286),"퇴직정산",IF((E286-C286)&gt;=365,EDATE(E286,12),EDATE(C286,24))))</f>
        <v>45972</v>
      </c>
      <c r="L286" s="101">
        <f ca="1">IF(K286="퇴직정산",J286,IF((M$2-C286)&lt;365,"미확정",IF(M286="유예","유예",J286-M286)))</f>
        <v>-1</v>
      </c>
      <c r="M286" s="103">
        <f ca="1">IF(C286=0,0,IF(K286="퇴직정산",0,IF(J286&lt;=0,0,IF(EDATE(C286,3)&gt;M$2,"유예",IF(SET!$J$3="없음",0,IF(SET!$J$3="전부",IF(E286&gt;=DATE(YEAR(SET!$I$11),MONTH(SET!$J$11),DAY(SET!$L$11)),MAX(0,F286-IF(I286&lt;(G286+H286),0,(I286-(G286+H286)))),0),IF(E286&gt;=DATE(YEAR(SET!$I$11),MONTH(SET!$J$11),DAY(SET!$L$11)),MAX(0,MIN(F286,SET!$L$3)-IF(I286&lt;(G286+H286),0,(I286-(G286+H286)))),0)))))))</f>
        <v>0</v>
      </c>
      <c r="N286" s="105" t="str">
        <f>IF(D286=0,IF(M286&gt;0,IF((E286-C286)&gt;=365,EDATE(E286,6),EDATE(K286,-6)),""),"")</f>
        <v/>
      </c>
      <c r="O286" s="106" t="str">
        <f>IF(D286=0,IF(M286&gt;0,IF((E286-C286)&gt;=365,EDATE(E286,10),EDATE(K286,-2)),""),"")</f>
        <v/>
      </c>
      <c r="P286" s="23" t="s">
        <v>24</v>
      </c>
      <c r="Q286" s="23" t="s">
        <v>24</v>
      </c>
      <c r="R286" s="23" t="s">
        <v>24</v>
      </c>
      <c r="S286" s="23" t="s">
        <v>25</v>
      </c>
      <c r="T286" s="23" t="s">
        <v>24</v>
      </c>
      <c r="U286" s="23" t="s">
        <v>24</v>
      </c>
      <c r="V286" s="23" t="s">
        <v>24</v>
      </c>
      <c r="W286" s="23" t="s">
        <v>24</v>
      </c>
      <c r="X286" s="23" t="s">
        <v>24</v>
      </c>
      <c r="Y286" s="23" t="s">
        <v>24</v>
      </c>
      <c r="Z286" s="23" t="s">
        <v>25</v>
      </c>
      <c r="AA286" s="23" t="s">
        <v>25</v>
      </c>
      <c r="AB286" s="23" t="s">
        <v>24</v>
      </c>
      <c r="AC286" s="23" t="s">
        <v>24</v>
      </c>
      <c r="AD286" s="23" t="s">
        <v>24</v>
      </c>
      <c r="AE286" s="23" t="s">
        <v>24</v>
      </c>
      <c r="AF286" s="23" t="s">
        <v>24</v>
      </c>
      <c r="AG286" s="23" t="s">
        <v>25</v>
      </c>
      <c r="AH286" s="23" t="s">
        <v>24</v>
      </c>
      <c r="AI286" s="23" t="s">
        <v>24</v>
      </c>
      <c r="AJ286" s="23" t="s">
        <v>24</v>
      </c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  <c r="BA286" s="23"/>
      <c r="BB286" s="23"/>
      <c r="BC286" s="23"/>
      <c r="BD286" s="23"/>
      <c r="BE286" s="23"/>
      <c r="BF286" s="23"/>
      <c r="BG286" s="23"/>
      <c r="BH286" s="23"/>
      <c r="BI286" s="23"/>
      <c r="BJ286" s="23"/>
      <c r="BK286" s="23"/>
      <c r="BL286" s="23"/>
      <c r="BM286" s="23"/>
      <c r="BN286" s="23"/>
      <c r="BO286" s="23"/>
      <c r="BP286" s="23"/>
      <c r="BQ286" s="23"/>
      <c r="BR286" s="23"/>
      <c r="BS286" s="23"/>
      <c r="BT286" s="23"/>
      <c r="BU286" s="23"/>
      <c r="BV286" s="23"/>
      <c r="BW286" s="23"/>
    </row>
    <row r="287" spans="1:75" ht="14.25" customHeight="1" thickBot="1" x14ac:dyDescent="0.2">
      <c r="A287" s="74"/>
      <c r="B287" s="109"/>
      <c r="C287" s="119"/>
      <c r="D287" s="111"/>
      <c r="E287" s="96"/>
      <c r="F287" s="94"/>
      <c r="G287" s="113"/>
      <c r="H287" s="115"/>
      <c r="I287" s="99"/>
      <c r="J287" s="98"/>
      <c r="K287" s="100"/>
      <c r="L287" s="102"/>
      <c r="M287" s="104"/>
      <c r="N287" s="105"/>
      <c r="O287" s="107"/>
      <c r="P287" s="72">
        <v>45597</v>
      </c>
      <c r="Q287" s="72">
        <v>45614</v>
      </c>
      <c r="R287" s="72">
        <v>45621</v>
      </c>
      <c r="S287" s="72">
        <v>45645</v>
      </c>
      <c r="T287" s="72">
        <v>45652</v>
      </c>
      <c r="U287" s="72">
        <v>45670</v>
      </c>
      <c r="V287" s="72">
        <v>45674</v>
      </c>
      <c r="W287" s="72">
        <v>45758</v>
      </c>
      <c r="X287" s="72">
        <v>45764</v>
      </c>
      <c r="Y287" s="72">
        <v>45821</v>
      </c>
      <c r="Z287" s="72">
        <v>45827</v>
      </c>
      <c r="AA287" s="72">
        <v>45828</v>
      </c>
      <c r="AB287" s="72">
        <v>45835</v>
      </c>
      <c r="AC287" s="72">
        <v>45862</v>
      </c>
      <c r="AD287" s="72">
        <v>45863</v>
      </c>
      <c r="AE287" s="72">
        <v>45870</v>
      </c>
      <c r="AF287" s="72">
        <v>45876</v>
      </c>
      <c r="AG287" s="72">
        <v>45891</v>
      </c>
      <c r="AH287" s="72">
        <v>45908</v>
      </c>
      <c r="AI287" s="72">
        <v>45909</v>
      </c>
      <c r="AJ287" s="72">
        <v>45912</v>
      </c>
      <c r="AK287" s="72"/>
      <c r="AL287" s="72"/>
      <c r="AM287" s="72"/>
      <c r="AN287" s="72"/>
      <c r="AO287" s="72"/>
      <c r="AP287" s="72"/>
      <c r="AQ287" s="72"/>
      <c r="AR287" s="72"/>
      <c r="AS287" s="72"/>
      <c r="AT287" s="72"/>
      <c r="AU287" s="72"/>
      <c r="AV287" s="72"/>
      <c r="AW287" s="72"/>
      <c r="AX287" s="72"/>
      <c r="AY287" s="72"/>
      <c r="AZ287" s="72"/>
      <c r="BA287" s="72"/>
      <c r="BB287" s="72"/>
      <c r="BC287" s="72"/>
      <c r="BD287" s="72"/>
      <c r="BE287" s="72"/>
      <c r="BF287" s="72"/>
      <c r="BG287" s="72"/>
      <c r="BH287" s="72"/>
      <c r="BI287" s="72"/>
      <c r="BJ287" s="72"/>
      <c r="BK287" s="72"/>
      <c r="BL287" s="72"/>
      <c r="BM287" s="72"/>
      <c r="BN287" s="72"/>
      <c r="BO287" s="72"/>
      <c r="BP287" s="72"/>
      <c r="BQ287" s="72"/>
      <c r="BR287" s="72"/>
      <c r="BS287" s="72"/>
      <c r="BT287" s="72"/>
      <c r="BU287" s="72"/>
      <c r="BV287" s="72"/>
      <c r="BW287" s="72"/>
    </row>
    <row r="288" spans="1:75" ht="14.25" customHeight="1" x14ac:dyDescent="0.15">
      <c r="A288" s="74" t="s">
        <v>388</v>
      </c>
      <c r="B288" s="118" t="s">
        <v>338</v>
      </c>
      <c r="C288" s="118">
        <v>44879</v>
      </c>
      <c r="D288" s="110">
        <v>45975</v>
      </c>
      <c r="E288" s="95">
        <f ca="1">IF(DATEDIF(C288,M$2,"m")&lt;1,"",IF(C288=0,"",IF(EDATE(C288,12)&lt;IF($D288&gt;0,$D288-1,M$2),EDATE(C288,DATEDIF(C288,IF($D288&gt;0,$D288-1,M$2+1),"y")*12),EDATE(C288,DATEDIF(C288,IF($D288&gt;0,$D288-1,M$2+1),"m")))))</f>
        <v>45610</v>
      </c>
      <c r="F288" s="93">
        <f ca="1">IF(E288="",0,IF(EDATE(C288,12)&lt;=E288,15+IF((YEAR(E288)-YEAR($C288))&gt;20,10,INT((YEAR(E288)-YEAR($C288)-1)/2)),0))</f>
        <v>15</v>
      </c>
      <c r="G288" s="112">
        <f ca="1">IF(E288="",0,IF(E288&gt;=EDATE(C288,12),IF(E288&lt;EDATE(C288,24),IF(C288&lt;SET!$J$20,0,MIN(DATEDIF(C288,E288,"m"),11)),0),IF(D288&gt;C288,IF(E288&lt;=EDATE(C288,12),MIN(DATEDIF(C288,D288+1,"m"),11),0),MIN(DATEDIF(C288,E288,"m"),11))))</f>
        <v>0</v>
      </c>
      <c r="H288" s="114">
        <v>-0.5</v>
      </c>
      <c r="I288" s="99">
        <f>COUNTIF(P288:BW288,SET!$C$15)*SET!$C$16+COUNTIF(P288:BW288,SET!$D$15)*SET!$D$16+COUNTIF(P288:BW288,SET!E$15)*SET!$E$16+COUNTIF(P288:BW288,SET!$F$15)*SET!$F$16+COUNTIF(P288:BW288,SET!$G$15)*SET!$G$16+COUNTIF(P288:BW288,SET!$H$15)*SET!$H$16+COUNTIF(P288:BW288,SET!$I$15)*SET!$I$16+COUNTIF(P288:BW288,)*SET!$K$16+COUNTIF(P288:BW288,SET!$M$15)*SET!$M$16</f>
        <v>14.5</v>
      </c>
      <c r="J288" s="97">
        <f ca="1">F288+G288+H288-I288</f>
        <v>0</v>
      </c>
      <c r="K288" s="100">
        <f ca="1">IF(E288="","",IF(AND(D288&gt;C288,EDATE(IF(EDATE(C288,12)&lt;D288,C288,E288),12)&gt;D288),"퇴직정산",IF((E288-C288)&gt;=365,EDATE(E288,12),EDATE(C288,24))))</f>
        <v>45975</v>
      </c>
      <c r="L288" s="101">
        <f ca="1">IF(K288="퇴직정산",J288,IF((M$2-C288)&lt;365,"미확정",IF(M288="유예","유예",J288-M288)))</f>
        <v>0</v>
      </c>
      <c r="M288" s="103">
        <f ca="1">IF(C288=0,0,IF(K288="퇴직정산",0,IF(J288&lt;=0,0,IF(EDATE(C288,3)&gt;M$2,"유예",IF(SET!$J$3="없음",0,IF(SET!$J$3="전부",IF(E288&gt;=DATE(YEAR(SET!$I$11),MONTH(SET!$J$11),DAY(SET!$L$11)),MAX(0,F288-IF(I288&lt;(G288+H288),0,(I288-(G288+H288)))),0),IF(E288&gt;=DATE(YEAR(SET!$I$11),MONTH(SET!$J$11),DAY(SET!$L$11)),MAX(0,MIN(F288,SET!$L$3)-IF(I288&lt;(G288+H288),0,(I288-(G288+H288)))),0)))))))</f>
        <v>0</v>
      </c>
      <c r="N288" s="105" t="str">
        <f>IF(D288=0,IF(M288&gt;0,IF((E288-C288)&gt;=365,EDATE(E288,6),EDATE(K288,-6)),""),"")</f>
        <v/>
      </c>
      <c r="O288" s="106" t="str">
        <f>IF(D288=0,IF(M288&gt;0,IF((E288-C288)&gt;=365,EDATE(E288,10),EDATE(K288,-2)),""),"")</f>
        <v/>
      </c>
      <c r="P288" s="23" t="s">
        <v>25</v>
      </c>
      <c r="Q288" s="23" t="s">
        <v>24</v>
      </c>
      <c r="R288" s="23" t="s">
        <v>25</v>
      </c>
      <c r="S288" s="23" t="s">
        <v>24</v>
      </c>
      <c r="T288" s="23" t="s">
        <v>24</v>
      </c>
      <c r="U288" s="23" t="s">
        <v>24</v>
      </c>
      <c r="V288" s="23" t="s">
        <v>24</v>
      </c>
      <c r="W288" s="23" t="s">
        <v>25</v>
      </c>
      <c r="X288" s="23" t="s">
        <v>24</v>
      </c>
      <c r="Y288" s="23" t="s">
        <v>24</v>
      </c>
      <c r="Z288" s="23" t="s">
        <v>24</v>
      </c>
      <c r="AA288" s="23" t="s">
        <v>24</v>
      </c>
      <c r="AB288" s="23" t="s">
        <v>24</v>
      </c>
      <c r="AC288" s="23" t="s">
        <v>24</v>
      </c>
      <c r="AD288" s="23" t="s">
        <v>24</v>
      </c>
      <c r="AE288" s="23" t="s">
        <v>24</v>
      </c>
      <c r="AF288" s="23"/>
      <c r="AG288" s="23"/>
      <c r="AH288" s="23"/>
      <c r="AI288" s="23"/>
      <c r="AJ288" s="23"/>
      <c r="AK288" s="23"/>
      <c r="AL288" s="23"/>
      <c r="AM288" s="23"/>
      <c r="AN288" s="23"/>
      <c r="AO288" s="23"/>
      <c r="AP288" s="23"/>
      <c r="AQ288" s="23"/>
      <c r="AR288" s="23"/>
      <c r="AS288" s="23"/>
      <c r="AT288" s="23"/>
      <c r="AU288" s="23"/>
      <c r="AV288" s="23"/>
      <c r="AW288" s="23"/>
      <c r="AX288" s="23"/>
      <c r="AY288" s="23"/>
      <c r="AZ288" s="23"/>
      <c r="BA288" s="23"/>
      <c r="BB288" s="23"/>
      <c r="BC288" s="23"/>
      <c r="BD288" s="23"/>
      <c r="BE288" s="23"/>
      <c r="BF288" s="23"/>
      <c r="BG288" s="23"/>
      <c r="BH288" s="23"/>
      <c r="BI288" s="23"/>
      <c r="BJ288" s="23"/>
      <c r="BK288" s="23"/>
      <c r="BL288" s="23"/>
      <c r="BM288" s="23"/>
      <c r="BN288" s="23"/>
      <c r="BO288" s="23"/>
      <c r="BP288" s="23"/>
      <c r="BQ288" s="23"/>
      <c r="BR288" s="23"/>
      <c r="BS288" s="23"/>
      <c r="BT288" s="23"/>
      <c r="BU288" s="23"/>
      <c r="BV288" s="23"/>
      <c r="BW288" s="23"/>
    </row>
    <row r="289" spans="1:75" ht="14.25" customHeight="1" thickBot="1" x14ac:dyDescent="0.2">
      <c r="A289" s="74"/>
      <c r="B289" s="119"/>
      <c r="C289" s="119"/>
      <c r="D289" s="111"/>
      <c r="E289" s="96"/>
      <c r="F289" s="94"/>
      <c r="G289" s="113"/>
      <c r="H289" s="115"/>
      <c r="I289" s="99"/>
      <c r="J289" s="98"/>
      <c r="K289" s="100"/>
      <c r="L289" s="102"/>
      <c r="M289" s="104"/>
      <c r="N289" s="105"/>
      <c r="O289" s="107"/>
      <c r="P289" s="72">
        <v>45600</v>
      </c>
      <c r="Q289" s="72">
        <v>45670</v>
      </c>
      <c r="R289" s="72">
        <v>45707</v>
      </c>
      <c r="S289" s="72">
        <v>45714</v>
      </c>
      <c r="T289" s="72">
        <v>45735</v>
      </c>
      <c r="U289" s="72">
        <v>45737</v>
      </c>
      <c r="V289" s="72">
        <v>45744</v>
      </c>
      <c r="W289" s="72">
        <v>45754</v>
      </c>
      <c r="X289" s="72">
        <v>45755</v>
      </c>
      <c r="Y289" s="72">
        <v>45821</v>
      </c>
      <c r="Z289" s="72">
        <v>45839</v>
      </c>
      <c r="AA289" s="72">
        <v>45840</v>
      </c>
      <c r="AB289" s="72">
        <v>45841</v>
      </c>
      <c r="AC289" s="72">
        <v>45842</v>
      </c>
      <c r="AD289" s="72">
        <v>45909</v>
      </c>
      <c r="AE289" s="72">
        <v>45922</v>
      </c>
      <c r="AF289" s="72"/>
      <c r="AG289" s="72"/>
      <c r="AH289" s="72"/>
      <c r="AI289" s="72"/>
      <c r="AJ289" s="72"/>
      <c r="AK289" s="72"/>
      <c r="AL289" s="72"/>
      <c r="AM289" s="72"/>
      <c r="AN289" s="72"/>
      <c r="AO289" s="72"/>
      <c r="AP289" s="72"/>
      <c r="AQ289" s="72"/>
      <c r="AR289" s="72"/>
      <c r="AS289" s="72"/>
      <c r="AT289" s="72"/>
      <c r="AU289" s="72"/>
      <c r="AV289" s="72"/>
      <c r="AW289" s="72"/>
      <c r="AX289" s="72"/>
      <c r="AY289" s="72"/>
      <c r="AZ289" s="72"/>
      <c r="BA289" s="72"/>
      <c r="BB289" s="72"/>
      <c r="BC289" s="72"/>
      <c r="BD289" s="72"/>
      <c r="BE289" s="72"/>
      <c r="BF289" s="72"/>
      <c r="BG289" s="72"/>
      <c r="BH289" s="72"/>
      <c r="BI289" s="72"/>
      <c r="BJ289" s="72"/>
      <c r="BK289" s="72"/>
      <c r="BL289" s="72"/>
      <c r="BM289" s="72"/>
      <c r="BN289" s="72"/>
      <c r="BO289" s="72"/>
      <c r="BP289" s="72"/>
      <c r="BQ289" s="72"/>
      <c r="BR289" s="72"/>
      <c r="BS289" s="72"/>
      <c r="BT289" s="72"/>
      <c r="BU289" s="72"/>
      <c r="BV289" s="72"/>
      <c r="BW289" s="72"/>
    </row>
    <row r="290" spans="1:75" ht="14.25" customHeight="1" x14ac:dyDescent="0.15">
      <c r="A290" s="74" t="s">
        <v>392</v>
      </c>
      <c r="B290" s="108" t="s">
        <v>304</v>
      </c>
      <c r="C290" s="108">
        <v>44151</v>
      </c>
      <c r="D290" s="110">
        <v>45977</v>
      </c>
      <c r="E290" s="95">
        <f ca="1">IF(DATEDIF(C290,M$2,"m")&lt;1,"",IF(C290=0,"",IF(EDATE(C290,12)&lt;IF($D290&gt;0,$D290-1,M$2),EDATE(C290,DATEDIF(C290,IF($D290&gt;0,$D290-1,M$2+1),"y")*12),EDATE(C290,DATEDIF(C290,IF($D290&gt;0,$D290-1,M$2+1),"m")))))</f>
        <v>45612</v>
      </c>
      <c r="F290" s="93">
        <f ca="1">IF(E290="",0,IF(EDATE(C290,12)&lt;=E290,15+IF((YEAR(E290)-YEAR($C290))&gt;20,10,INT((YEAR(E290)-YEAR($C290)-1)/2)),0))</f>
        <v>16</v>
      </c>
      <c r="G290" s="112">
        <f ca="1">IF(E290="",0,IF(E290&gt;=EDATE(C290,12),IF(E290&lt;EDATE(C290,24),IF(C290&lt;SET!$J$20,0,MIN(DATEDIF(C290,E290,"m"),11)),0),IF(D290&gt;C290,IF(E290&lt;=EDATE(C290,12),MIN(DATEDIF(C290,D290+1,"m"),11),0),MIN(DATEDIF(C290,E290,"m"),11))))</f>
        <v>0</v>
      </c>
      <c r="H290" s="114">
        <v>3</v>
      </c>
      <c r="I290" s="99">
        <f>COUNTIF(P290:BW290,SET!$C$15)*SET!$C$16+COUNTIF(P290:BW290,SET!$D$15)*SET!$D$16+COUNTIF(P290:BW290,SET!E$15)*SET!$E$16+COUNTIF(P290:BW290,SET!$F$15)*SET!$F$16+COUNTIF(P290:BW290,SET!$G$15)*SET!$G$16+COUNTIF(P290:BW290,SET!$H$15)*SET!$H$16+COUNTIF(P290:BW290,SET!$I$15)*SET!$I$16+COUNTIF(P290:BW290,)*SET!$K$16+COUNTIF(P290:BW290,SET!$M$15)*SET!$M$16</f>
        <v>16</v>
      </c>
      <c r="J290" s="97">
        <f ca="1">F290+G290+H290-I290</f>
        <v>3</v>
      </c>
      <c r="K290" s="100">
        <f ca="1">IF(E290="","",IF(AND(D290&gt;C290,EDATE(IF(EDATE(C290,12)&lt;D290,C290,E290),12)&gt;D290),"퇴직정산",IF((E290-C290)&gt;=365,EDATE(E290,12),EDATE(C290,24))))</f>
        <v>45977</v>
      </c>
      <c r="L290" s="101">
        <f ca="1">IF(K290="퇴직정산",J290,IF((M$2-C290)&lt;365,"미확정",IF(M290="유예","유예",J290-M290)))</f>
        <v>3</v>
      </c>
      <c r="M290" s="103">
        <f ca="1">IF(C290=0,0,IF(K290="퇴직정산",0,IF(J290&lt;=0,0,IF(EDATE(C290,3)&gt;M$2,"유예",IF(SET!$J$3="없음",0,IF(SET!$J$3="전부",IF(E290&gt;=DATE(YEAR(SET!$I$11),MONTH(SET!$J$11),DAY(SET!$L$11)),MAX(0,F290-IF(I290&lt;(G290+H290),0,(I290-(G290+H290)))),0),IF(E290&gt;=DATE(YEAR(SET!$I$11),MONTH(SET!$J$11),DAY(SET!$L$11)),MAX(0,MIN(F290,SET!$L$3)-IF(I290&lt;(G290+H290),0,(I290-(G290+H290)))),0)))))))</f>
        <v>0</v>
      </c>
      <c r="N290" s="105" t="str">
        <f>IF(D290=0,IF(M290&gt;0,IF((E290-C290)&gt;=365,EDATE(E290,6),EDATE(K290,-6)),""),"")</f>
        <v/>
      </c>
      <c r="O290" s="106" t="str">
        <f>IF(D290=0,IF(M290&gt;0,IF((E290-C290)&gt;=365,EDATE(E290,10),EDATE(K290,-2)),""),"")</f>
        <v/>
      </c>
      <c r="P290" s="23" t="s">
        <v>24</v>
      </c>
      <c r="Q290" s="23" t="s">
        <v>24</v>
      </c>
      <c r="R290" s="23" t="s">
        <v>24</v>
      </c>
      <c r="S290" s="23" t="s">
        <v>24</v>
      </c>
      <c r="T290" s="23" t="s">
        <v>24</v>
      </c>
      <c r="U290" s="23" t="s">
        <v>24</v>
      </c>
      <c r="V290" s="23" t="s">
        <v>24</v>
      </c>
      <c r="W290" s="23" t="s">
        <v>24</v>
      </c>
      <c r="X290" s="23" t="s">
        <v>24</v>
      </c>
      <c r="Y290" s="23" t="s">
        <v>24</v>
      </c>
      <c r="Z290" s="23" t="s">
        <v>24</v>
      </c>
      <c r="AA290" s="23" t="s">
        <v>24</v>
      </c>
      <c r="AB290" s="23" t="s">
        <v>24</v>
      </c>
      <c r="AC290" s="23" t="s">
        <v>24</v>
      </c>
      <c r="AD290" s="23" t="s">
        <v>24</v>
      </c>
      <c r="AE290" s="23" t="s">
        <v>24</v>
      </c>
      <c r="AF290" s="23"/>
      <c r="AG290" s="23"/>
      <c r="AH290" s="23"/>
      <c r="AI290" s="23"/>
      <c r="AJ290" s="23"/>
      <c r="AK290" s="23"/>
      <c r="AL290" s="23"/>
      <c r="AM290" s="23"/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  <c r="BA290" s="23"/>
      <c r="BB290" s="23"/>
      <c r="BC290" s="23"/>
      <c r="BD290" s="23"/>
      <c r="BE290" s="23"/>
      <c r="BF290" s="23"/>
      <c r="BG290" s="23"/>
      <c r="BH290" s="23"/>
      <c r="BI290" s="23"/>
      <c r="BJ290" s="23"/>
      <c r="BK290" s="23"/>
      <c r="BL290" s="23"/>
      <c r="BM290" s="23"/>
      <c r="BN290" s="23"/>
      <c r="BO290" s="23"/>
      <c r="BP290" s="23"/>
      <c r="BQ290" s="23"/>
      <c r="BR290" s="23"/>
      <c r="BS290" s="23"/>
      <c r="BT290" s="23"/>
      <c r="BU290" s="23"/>
      <c r="BV290" s="23"/>
      <c r="BW290" s="23"/>
    </row>
    <row r="291" spans="1:75" ht="14.25" customHeight="1" thickBot="1" x14ac:dyDescent="0.2">
      <c r="A291" s="74"/>
      <c r="B291" s="109"/>
      <c r="C291" s="109"/>
      <c r="D291" s="111"/>
      <c r="E291" s="96"/>
      <c r="F291" s="94"/>
      <c r="G291" s="113"/>
      <c r="H291" s="115"/>
      <c r="I291" s="99"/>
      <c r="J291" s="98"/>
      <c r="K291" s="100"/>
      <c r="L291" s="102"/>
      <c r="M291" s="104"/>
      <c r="N291" s="105"/>
      <c r="O291" s="107"/>
      <c r="P291" s="72">
        <v>45597</v>
      </c>
      <c r="Q291" s="72">
        <v>45635</v>
      </c>
      <c r="R291" s="72">
        <v>45636</v>
      </c>
      <c r="S291" s="72">
        <v>45637</v>
      </c>
      <c r="T291" s="72">
        <v>45699</v>
      </c>
      <c r="U291" s="72">
        <v>45700</v>
      </c>
      <c r="V291" s="72">
        <v>45764</v>
      </c>
      <c r="W291" s="72">
        <v>45765</v>
      </c>
      <c r="X291" s="72">
        <v>45766</v>
      </c>
      <c r="Y291" s="72">
        <v>45791</v>
      </c>
      <c r="Z291" s="72">
        <v>45792</v>
      </c>
      <c r="AA291" s="72">
        <v>45793</v>
      </c>
      <c r="AB291" s="72">
        <v>45866</v>
      </c>
      <c r="AC291" s="72">
        <v>45867</v>
      </c>
      <c r="AD291" s="72">
        <v>45909</v>
      </c>
      <c r="AE291" s="72">
        <v>45910</v>
      </c>
      <c r="AF291" s="72"/>
      <c r="AG291" s="72"/>
      <c r="AH291" s="72"/>
      <c r="AI291" s="72"/>
      <c r="AJ291" s="72"/>
      <c r="AK291" s="72"/>
      <c r="AL291" s="72"/>
      <c r="AM291" s="72"/>
      <c r="AN291" s="72"/>
      <c r="AO291" s="72"/>
      <c r="AP291" s="72"/>
      <c r="AQ291" s="72"/>
      <c r="AR291" s="72"/>
      <c r="AS291" s="72"/>
      <c r="AT291" s="72"/>
      <c r="AU291" s="72"/>
      <c r="AV291" s="72"/>
      <c r="AW291" s="72"/>
      <c r="AX291" s="72"/>
      <c r="AY291" s="72"/>
      <c r="AZ291" s="72"/>
      <c r="BA291" s="72"/>
      <c r="BB291" s="72"/>
      <c r="BC291" s="72"/>
      <c r="BD291" s="72"/>
      <c r="BE291" s="72"/>
      <c r="BF291" s="72"/>
      <c r="BG291" s="72"/>
      <c r="BH291" s="72"/>
      <c r="BI291" s="72"/>
      <c r="BJ291" s="72"/>
      <c r="BK291" s="72"/>
      <c r="BL291" s="72"/>
      <c r="BM291" s="72"/>
      <c r="BN291" s="72"/>
      <c r="BO291" s="72"/>
      <c r="BP291" s="72"/>
      <c r="BQ291" s="72"/>
      <c r="BR291" s="72"/>
      <c r="BS291" s="72"/>
      <c r="BT291" s="72"/>
      <c r="BU291" s="72"/>
      <c r="BV291" s="72"/>
      <c r="BW291" s="72"/>
    </row>
    <row r="292" spans="1:75" ht="14.25" customHeight="1" x14ac:dyDescent="0.15">
      <c r="A292" s="77" t="s">
        <v>381</v>
      </c>
      <c r="B292" s="108" t="s">
        <v>84</v>
      </c>
      <c r="C292" s="108">
        <v>43425</v>
      </c>
      <c r="D292" s="110">
        <v>45982</v>
      </c>
      <c r="E292" s="95">
        <f ca="1">IF(DATEDIF(C292,M$2,"m")&lt;1,"",IF(C292=0,"",IF(EDATE(C292,12)&lt;IF($D292&gt;0,$D292-1,M$2),EDATE(C292,DATEDIF(C292,IF($D292&gt;0,$D292-1,M$2+1),"y")*12),EDATE(C292,DATEDIF(C292,IF($D292&gt;0,$D292-1,M$2+1),"m")))))</f>
        <v>45617</v>
      </c>
      <c r="F292" s="93">
        <f ca="1">IF(E292="",0,IF(EDATE(C292,12)&lt;=E292,15+IF((YEAR(E292)-YEAR($C292))&gt;20,10,INT((YEAR(E292)-YEAR($C292)-1)/2)),0))</f>
        <v>17</v>
      </c>
      <c r="G292" s="112">
        <f ca="1">IF(E292="",0,IF(E292&gt;=EDATE(C292,12),IF(E292&lt;EDATE(C292,24),IF(C292&lt;SET!$J$20,0,MIN(DATEDIF(C292,E292,"m"),11)),0),IF(D292&gt;C292,IF(E292&lt;=EDATE(C292,12),MIN(DATEDIF(C292,D292+1,"m"),11),0),MIN(DATEDIF(C292,E292,"m"),11))))</f>
        <v>0</v>
      </c>
      <c r="H292" s="114">
        <v>0.5</v>
      </c>
      <c r="I292" s="99">
        <f>COUNTIF(P292:BW292,SET!$C$15)*SET!$C$16+COUNTIF(P292:BW292,SET!$D$15)*SET!$D$16+COUNTIF(P292:BW292,SET!E$15)*SET!$E$16+COUNTIF(P292:BW292,SET!$F$15)*SET!$F$16+COUNTIF(P292:BW292,SET!$G$15)*SET!$G$16+COUNTIF(P292:BW292,SET!$H$15)*SET!$H$16+COUNTIF(P292:BW292,SET!$I$15)*SET!$I$16+COUNTIF(P292:BW292,)*SET!$K$16+COUNTIF(P292:BW292,SET!$M$15)*SET!$M$16</f>
        <v>10.5</v>
      </c>
      <c r="J292" s="97">
        <f ca="1">F292+G292+H292-I292</f>
        <v>7</v>
      </c>
      <c r="K292" s="100">
        <f ca="1">IF(E292="","",IF(AND(D292&gt;C292,EDATE(IF(EDATE(C292,12)&lt;D292,C292,E292),12)&gt;D292),"퇴직정산",IF((E292-C292)&gt;=365,EDATE(E292,12),EDATE(C292,24))))</f>
        <v>45982</v>
      </c>
      <c r="L292" s="101">
        <f ca="1">IF(K292="퇴직정산",J292,IF((M$2-C292)&lt;365,"미확정",IF(M292="유예","유예",J292-M292)))</f>
        <v>7</v>
      </c>
      <c r="M292" s="103">
        <f ca="1">IF(C292=0,0,IF(K292="퇴직정산",0,IF(J292&lt;=0,0,IF(EDATE(C292,3)&gt;M$2,"유예",IF(SET!$J$3="없음",0,IF(SET!$J$3="전부",IF(E292&gt;=DATE(YEAR(SET!$I$11),MONTH(SET!$J$11),DAY(SET!$L$11)),MAX(0,F292-IF(I292&lt;(G292+H292),0,(I292-(G292+H292)))),0),IF(E292&gt;=DATE(YEAR(SET!$I$11),MONTH(SET!$J$11),DAY(SET!$L$11)),MAX(0,MIN(F292,SET!$L$3)-IF(I292&lt;(G292+H292),0,(I292-(G292+H292)))),0)))))))</f>
        <v>0</v>
      </c>
      <c r="N292" s="105" t="str">
        <f>IF(D292=0,IF(M292&gt;0,IF((E292-C292)&gt;=365,EDATE(E292,6),EDATE(K292,-6)),""),"")</f>
        <v/>
      </c>
      <c r="O292" s="106" t="str">
        <f>IF(D292=0,IF(M292&gt;0,IF((E292-C292)&gt;=365,EDATE(E292,10),EDATE(K292,-2)),""),"")</f>
        <v/>
      </c>
      <c r="P292" s="23" t="s">
        <v>25</v>
      </c>
      <c r="Q292" s="23" t="s">
        <v>24</v>
      </c>
      <c r="R292" s="23" t="s">
        <v>25</v>
      </c>
      <c r="S292" s="23" t="s">
        <v>24</v>
      </c>
      <c r="T292" s="23" t="s">
        <v>25</v>
      </c>
      <c r="U292" s="23" t="s">
        <v>25</v>
      </c>
      <c r="V292" s="23" t="s">
        <v>25</v>
      </c>
      <c r="W292" s="23" t="s">
        <v>24</v>
      </c>
      <c r="X292" s="23" t="s">
        <v>25</v>
      </c>
      <c r="Y292" s="23" t="s">
        <v>25</v>
      </c>
      <c r="Z292" s="23" t="s">
        <v>25</v>
      </c>
      <c r="AA292" s="23" t="s">
        <v>25</v>
      </c>
      <c r="AB292" s="23" t="s">
        <v>24</v>
      </c>
      <c r="AC292" s="23" t="s">
        <v>24</v>
      </c>
      <c r="AD292" s="23" t="s">
        <v>24</v>
      </c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23"/>
      <c r="AQ292" s="23"/>
      <c r="AR292" s="23"/>
      <c r="AS292" s="23"/>
      <c r="AT292" s="23"/>
      <c r="AU292" s="23"/>
      <c r="AV292" s="23"/>
      <c r="AW292" s="23"/>
      <c r="AX292" s="23"/>
      <c r="AY292" s="23"/>
      <c r="AZ292" s="23"/>
      <c r="BA292" s="23"/>
      <c r="BB292" s="23"/>
      <c r="BC292" s="23"/>
      <c r="BD292" s="23"/>
      <c r="BE292" s="23"/>
      <c r="BF292" s="23"/>
      <c r="BG292" s="23"/>
      <c r="BH292" s="23"/>
      <c r="BI292" s="23"/>
      <c r="BJ292" s="23"/>
      <c r="BK292" s="23"/>
      <c r="BL292" s="23"/>
      <c r="BM292" s="23"/>
      <c r="BN292" s="23"/>
      <c r="BO292" s="23"/>
      <c r="BP292" s="23"/>
      <c r="BQ292" s="23"/>
      <c r="BR292" s="23"/>
      <c r="BS292" s="23"/>
      <c r="BT292" s="23"/>
      <c r="BU292" s="23"/>
      <c r="BV292" s="23"/>
      <c r="BW292" s="23"/>
    </row>
    <row r="293" spans="1:75" ht="14.25" customHeight="1" thickBot="1" x14ac:dyDescent="0.2">
      <c r="A293" s="74"/>
      <c r="B293" s="109"/>
      <c r="C293" s="109"/>
      <c r="D293" s="111"/>
      <c r="E293" s="96"/>
      <c r="F293" s="94"/>
      <c r="G293" s="113"/>
      <c r="H293" s="115"/>
      <c r="I293" s="99"/>
      <c r="J293" s="98"/>
      <c r="K293" s="100"/>
      <c r="L293" s="102"/>
      <c r="M293" s="104"/>
      <c r="N293" s="105"/>
      <c r="O293" s="107"/>
      <c r="P293" s="72">
        <v>45643</v>
      </c>
      <c r="Q293" s="72">
        <v>45645</v>
      </c>
      <c r="R293" s="72">
        <v>45768</v>
      </c>
      <c r="S293" s="72">
        <v>45771</v>
      </c>
      <c r="T293" s="72">
        <v>45776</v>
      </c>
      <c r="U293" s="72">
        <v>45818</v>
      </c>
      <c r="V293" s="72">
        <v>45833</v>
      </c>
      <c r="W293" s="72">
        <v>45869</v>
      </c>
      <c r="X293" s="72">
        <v>45880</v>
      </c>
      <c r="Y293" s="72">
        <v>45887</v>
      </c>
      <c r="Z293" s="72">
        <v>45897</v>
      </c>
      <c r="AA293" s="72">
        <v>45918</v>
      </c>
      <c r="AB293" s="72">
        <v>45946</v>
      </c>
      <c r="AC293" s="72">
        <v>45947</v>
      </c>
      <c r="AD293" s="72">
        <v>45960</v>
      </c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72"/>
      <c r="AP293" s="72"/>
      <c r="AQ293" s="72"/>
      <c r="AR293" s="72"/>
      <c r="AS293" s="72"/>
      <c r="AT293" s="72"/>
      <c r="AU293" s="72"/>
      <c r="AV293" s="72"/>
      <c r="AW293" s="72"/>
      <c r="AX293" s="72"/>
      <c r="AY293" s="72"/>
      <c r="AZ293" s="72"/>
      <c r="BA293" s="72"/>
      <c r="BB293" s="72"/>
      <c r="BC293" s="72"/>
      <c r="BD293" s="72"/>
      <c r="BE293" s="72"/>
      <c r="BF293" s="72"/>
      <c r="BG293" s="72"/>
      <c r="BH293" s="72"/>
      <c r="BI293" s="72"/>
      <c r="BJ293" s="72"/>
      <c r="BK293" s="72"/>
      <c r="BL293" s="72"/>
      <c r="BM293" s="72"/>
      <c r="BN293" s="72"/>
      <c r="BO293" s="72"/>
      <c r="BP293" s="72"/>
      <c r="BQ293" s="72"/>
      <c r="BR293" s="72"/>
      <c r="BS293" s="72"/>
      <c r="BT293" s="72"/>
      <c r="BU293" s="72"/>
      <c r="BV293" s="72"/>
      <c r="BW293" s="72"/>
    </row>
    <row r="294" spans="1:75" ht="14.25" customHeight="1" x14ac:dyDescent="0.15">
      <c r="A294" s="74" t="s">
        <v>390</v>
      </c>
      <c r="B294" s="108" t="s">
        <v>307</v>
      </c>
      <c r="C294" s="108">
        <v>44896</v>
      </c>
      <c r="D294" s="110">
        <v>45992</v>
      </c>
      <c r="E294" s="95">
        <f ca="1">IF(DATEDIF(C294,M$2,"m")&lt;1,"",IF(C294=0,"",IF(EDATE(C294,12)&lt;IF($D294&gt;0,$D294-1,M$2),EDATE(C294,DATEDIF(C294,IF($D294&gt;0,$D294-1,M$2+1),"y")*12),EDATE(C294,DATEDIF(C294,IF($D294&gt;0,$D294-1,M$2+1),"m")))))</f>
        <v>45627</v>
      </c>
      <c r="F294" s="93">
        <f ca="1">IF(E294="",0,IF(EDATE(C294,12)&lt;=E294,15+IF((YEAR(E294)-YEAR($C294))&gt;20,10,INT((YEAR(E294)-YEAR($C294)-1)/2)),0))</f>
        <v>15</v>
      </c>
      <c r="G294" s="112">
        <f ca="1">IF(E294="",0,IF(E294&gt;=EDATE(C294,12),IF(E294&lt;EDATE(C294,24),IF(C294&lt;SET!$J$20,0,MIN(DATEDIF(C294,E294,"m"),11)),0),IF(D294&gt;C294,IF(E294&lt;=EDATE(C294,12),MIN(DATEDIF(C294,D294+1,"m"),11),0),MIN(DATEDIF(C294,E294,"m"),11))))</f>
        <v>0</v>
      </c>
      <c r="H294" s="114">
        <v>7.5</v>
      </c>
      <c r="I294" s="99">
        <f>COUNTIF(P294:BW294,SET!$C$15)*SET!$C$16+COUNTIF(P294:BW294,SET!$D$15)*SET!$D$16+COUNTIF(P294:BW294,SET!E$15)*SET!$E$16+COUNTIF(P294:BW294,SET!$F$15)*SET!$F$16+COUNTIF(P294:BW294,SET!$G$15)*SET!$G$16+COUNTIF(P294:BW294,SET!$H$15)*SET!$H$16+COUNTIF(P294:BW294,SET!$I$15)*SET!$I$16+COUNTIF(P294:BW294,)*SET!$K$16+COUNTIF(P294:BW294,SET!$M$15)*SET!$M$16</f>
        <v>18.5</v>
      </c>
      <c r="J294" s="97">
        <f ca="1">F294+G294+H294-I294</f>
        <v>4</v>
      </c>
      <c r="K294" s="100">
        <f ca="1">IF(E294="","",IF(AND(D294&gt;C294,EDATE(IF(EDATE(C294,12)&lt;D294,C294,E294),12)&gt;D294),"퇴직정산",IF((E294-C294)&gt;=365,EDATE(E294,12),EDATE(C294,24))))</f>
        <v>45992</v>
      </c>
      <c r="L294" s="101">
        <f ca="1">IF(K294="퇴직정산",J294,IF((M$2-C294)&lt;365,"미확정",IF(M294="유예","유예",J294-M294)))</f>
        <v>4</v>
      </c>
      <c r="M294" s="103">
        <f ca="1">IF(C294=0,0,IF(K294="퇴직정산",0,IF(J294&lt;=0,0,IF(EDATE(C294,3)&gt;M$2,"유예",IF(SET!$J$3="없음",0,IF(SET!$J$3="전부",IF(E294&gt;=DATE(YEAR(SET!$I$11),MONTH(SET!$J$11),DAY(SET!$L$11)),MAX(0,F294-IF(I294&lt;(G294+H294),0,(I294-(G294+H294)))),0),IF(E294&gt;=DATE(YEAR(SET!$I$11),MONTH(SET!$J$11),DAY(SET!$L$11)),MAX(0,MIN(F294,SET!$L$3)-IF(I294&lt;(G294+H294),0,(I294-(G294+H294)))),0)))))))</f>
        <v>0</v>
      </c>
      <c r="N294" s="105" t="str">
        <f>IF(D294=0,IF(M294&gt;0,IF((E294-C294)&gt;=365,EDATE(E294,6),EDATE(K294,-6)),""),"")</f>
        <v/>
      </c>
      <c r="O294" s="106" t="str">
        <f>IF(D294=0,IF(M294&gt;0,IF((E294-C294)&gt;=365,EDATE(E294,10),EDATE(K294,-2)),""),"")</f>
        <v/>
      </c>
      <c r="P294" s="23" t="s">
        <v>24</v>
      </c>
      <c r="Q294" s="23" t="s">
        <v>24</v>
      </c>
      <c r="R294" s="23" t="s">
        <v>24</v>
      </c>
      <c r="S294" s="23" t="s">
        <v>24</v>
      </c>
      <c r="T294" s="23" t="s">
        <v>24</v>
      </c>
      <c r="U294" s="23" t="s">
        <v>24</v>
      </c>
      <c r="V294" s="23" t="s">
        <v>25</v>
      </c>
      <c r="W294" s="23" t="s">
        <v>24</v>
      </c>
      <c r="X294" s="23" t="s">
        <v>24</v>
      </c>
      <c r="Y294" s="23" t="s">
        <v>24</v>
      </c>
      <c r="Z294" s="23" t="s">
        <v>24</v>
      </c>
      <c r="AA294" s="23" t="s">
        <v>24</v>
      </c>
      <c r="AB294" s="23" t="s">
        <v>24</v>
      </c>
      <c r="AC294" s="23" t="s">
        <v>24</v>
      </c>
      <c r="AD294" s="23" t="s">
        <v>24</v>
      </c>
      <c r="AE294" s="23" t="s">
        <v>24</v>
      </c>
      <c r="AF294" s="23" t="s">
        <v>24</v>
      </c>
      <c r="AG294" s="23" t="s">
        <v>24</v>
      </c>
      <c r="AH294" s="23" t="s">
        <v>24</v>
      </c>
      <c r="AI294" s="23"/>
      <c r="AJ294" s="23"/>
      <c r="AK294" s="23"/>
      <c r="AL294" s="23"/>
      <c r="AM294" s="23"/>
      <c r="AN294" s="23"/>
      <c r="AO294" s="23"/>
      <c r="AP294" s="23"/>
      <c r="AQ294" s="23"/>
      <c r="AR294" s="23"/>
      <c r="AS294" s="23"/>
      <c r="AT294" s="23"/>
      <c r="AU294" s="23"/>
      <c r="AV294" s="23"/>
      <c r="AW294" s="23"/>
      <c r="AX294" s="23"/>
      <c r="AY294" s="23"/>
      <c r="AZ294" s="23"/>
      <c r="BA294" s="23"/>
      <c r="BB294" s="23"/>
      <c r="BC294" s="23"/>
      <c r="BD294" s="23"/>
      <c r="BE294" s="23"/>
      <c r="BF294" s="23"/>
      <c r="BG294" s="23"/>
      <c r="BH294" s="23"/>
      <c r="BI294" s="23"/>
      <c r="BJ294" s="23"/>
      <c r="BK294" s="23"/>
      <c r="BL294" s="23"/>
      <c r="BM294" s="23"/>
      <c r="BN294" s="23"/>
      <c r="BO294" s="23"/>
      <c r="BP294" s="23"/>
      <c r="BQ294" s="23"/>
      <c r="BR294" s="23"/>
      <c r="BS294" s="23"/>
      <c r="BT294" s="23"/>
      <c r="BU294" s="23"/>
      <c r="BV294" s="23"/>
      <c r="BW294" s="23"/>
    </row>
    <row r="295" spans="1:75" ht="14.25" customHeight="1" thickBot="1" x14ac:dyDescent="0.2">
      <c r="A295" s="74"/>
      <c r="B295" s="109"/>
      <c r="C295" s="109"/>
      <c r="D295" s="111"/>
      <c r="E295" s="96"/>
      <c r="F295" s="94"/>
      <c r="G295" s="113"/>
      <c r="H295" s="115"/>
      <c r="I295" s="99"/>
      <c r="J295" s="98"/>
      <c r="K295" s="100"/>
      <c r="L295" s="102"/>
      <c r="M295" s="104"/>
      <c r="N295" s="105"/>
      <c r="O295" s="107"/>
      <c r="P295" s="72">
        <v>45597</v>
      </c>
      <c r="Q295" s="72">
        <v>45598</v>
      </c>
      <c r="R295" s="72">
        <v>45599</v>
      </c>
      <c r="S295" s="72">
        <v>45600</v>
      </c>
      <c r="T295" s="72">
        <v>45689</v>
      </c>
      <c r="U295" s="72">
        <v>45690</v>
      </c>
      <c r="V295" s="72">
        <v>45731</v>
      </c>
      <c r="W295" s="72">
        <v>45747</v>
      </c>
      <c r="X295" s="72">
        <v>45756</v>
      </c>
      <c r="Y295" s="72">
        <v>45766</v>
      </c>
      <c r="Z295" s="72">
        <v>45767</v>
      </c>
      <c r="AA295" s="72">
        <v>45863</v>
      </c>
      <c r="AB295" s="72">
        <v>45864</v>
      </c>
      <c r="AC295" s="72">
        <v>45865</v>
      </c>
      <c r="AD295" s="72">
        <v>45885</v>
      </c>
      <c r="AE295" s="72">
        <v>45903</v>
      </c>
      <c r="AF295" s="72">
        <v>45904</v>
      </c>
      <c r="AG295" s="72">
        <v>45916</v>
      </c>
      <c r="AH295" s="72">
        <v>45917</v>
      </c>
      <c r="AI295" s="72"/>
      <c r="AJ295" s="72"/>
      <c r="AK295" s="72"/>
      <c r="AL295" s="72"/>
      <c r="AM295" s="72"/>
      <c r="AN295" s="72"/>
      <c r="AO295" s="72"/>
      <c r="AP295" s="72"/>
      <c r="AQ295" s="72"/>
      <c r="AR295" s="72"/>
      <c r="AS295" s="72"/>
      <c r="AT295" s="72"/>
      <c r="AU295" s="72"/>
      <c r="AV295" s="72"/>
      <c r="AW295" s="72"/>
      <c r="AX295" s="72"/>
      <c r="AY295" s="72"/>
      <c r="AZ295" s="72"/>
      <c r="BA295" s="72"/>
      <c r="BB295" s="72"/>
      <c r="BC295" s="72"/>
      <c r="BD295" s="72"/>
      <c r="BE295" s="72"/>
      <c r="BF295" s="72"/>
      <c r="BG295" s="72"/>
      <c r="BH295" s="72"/>
      <c r="BI295" s="72"/>
      <c r="BJ295" s="72"/>
      <c r="BK295" s="72"/>
      <c r="BL295" s="72"/>
      <c r="BM295" s="72"/>
      <c r="BN295" s="72"/>
      <c r="BO295" s="72"/>
      <c r="BP295" s="72"/>
      <c r="BQ295" s="72"/>
      <c r="BR295" s="72"/>
      <c r="BS295" s="72"/>
      <c r="BT295" s="72"/>
      <c r="BU295" s="72"/>
      <c r="BV295" s="72"/>
      <c r="BW295" s="72"/>
    </row>
    <row r="296" spans="1:75" ht="14.25" customHeight="1" x14ac:dyDescent="0.15">
      <c r="A296" s="76" t="s">
        <v>414</v>
      </c>
      <c r="B296" s="118" t="s">
        <v>100</v>
      </c>
      <c r="C296" s="108">
        <v>44896</v>
      </c>
      <c r="D296" s="110">
        <v>45992</v>
      </c>
      <c r="E296" s="95">
        <f ca="1">IF(DATEDIF(C296,M$2,"m")&lt;1,"",IF(C296=0,"",IF(EDATE(C296,12)&lt;IF($D296&gt;0,$D296-1,M$2),EDATE(C296,DATEDIF(C296,IF($D296&gt;0,$D296-1,M$2+1),"y")*12),EDATE(C296,DATEDIF(C296,IF($D296&gt;0,$D296-1,M$2+1),"m")))))</f>
        <v>45627</v>
      </c>
      <c r="F296" s="93">
        <f ca="1">IF(E296="",0,IF(EDATE(C296,12)&lt;=E296,15+IF((YEAR(E296)-YEAR($C296))&gt;20,10,INT((YEAR(E296)-YEAR($C296)-1)/2)),0))</f>
        <v>15</v>
      </c>
      <c r="G296" s="112">
        <f ca="1">IF(E296="",0,IF(E296&gt;=EDATE(C296,12),IF(E296&lt;EDATE(C296,24),IF(C296&lt;SET!$J$20,0,MIN(DATEDIF(C296,E296,"m"),11)),0),IF(D296&gt;C296,IF(E296&lt;=EDATE(C296,12),MIN(DATEDIF(C296,D296+1,"m"),11),0),MIN(DATEDIF(C296,E296,"m"),11))))</f>
        <v>0</v>
      </c>
      <c r="H296" s="114">
        <v>3.5</v>
      </c>
      <c r="I296" s="99">
        <f>COUNTIF(P296:BW296,SET!$C$15)*SET!$C$16+COUNTIF(P296:BW296,SET!$D$15)*SET!$D$16+COUNTIF(P296:BW296,SET!E$15)*SET!$E$16+COUNTIF(P296:BW296,SET!$F$15)*SET!$F$16+COUNTIF(P296:BW296,SET!$G$15)*SET!$G$16+COUNTIF(P296:BW296,SET!$H$15)*SET!$H$16+COUNTIF(P296:BW296,SET!$I$15)*SET!$I$16+COUNTIF(P296:BW296,)*SET!$K$16+COUNTIF(P296:BW296,SET!$M$15)*SET!$M$16</f>
        <v>18.5</v>
      </c>
      <c r="J296" s="97">
        <f ca="1">F296+G296+H296-I296</f>
        <v>0</v>
      </c>
      <c r="K296" s="100">
        <f ca="1">IF(E296="","",IF(AND(D296&gt;C296,EDATE(IF(EDATE(C296,12)&lt;D296,C296,E296),12)&gt;D296),"퇴직정산",IF((E296-C296)&gt;=365,EDATE(E296,12),EDATE(C296,24))))</f>
        <v>45992</v>
      </c>
      <c r="L296" s="101">
        <f ca="1">IF(K296="퇴직정산",J296,IF((M$2-C296)&lt;365,"미확정",IF(M296="유예","유예",J296-M296)))</f>
        <v>0</v>
      </c>
      <c r="M296" s="103">
        <f ca="1">IF(C296=0,0,IF(K296="퇴직정산",0,IF(J296&lt;=0,0,IF(EDATE(C296,3)&gt;M$2,"유예",IF(SET!$J$3="없음",0,IF(SET!$J$3="전부",IF(E296&gt;=DATE(YEAR(SET!$I$11),MONTH(SET!$J$11),DAY(SET!$L$11)),MAX(0,F296-IF(I296&lt;(G296+H296),0,(I296-(G296+H296)))),0),IF(E296&gt;=DATE(YEAR(SET!$I$11),MONTH(SET!$J$11),DAY(SET!$L$11)),MAX(0,MIN(F296,SET!$L$3)-IF(I296&lt;(G296+H296),0,(I296-(G296+H296)))),0)))))))</f>
        <v>0</v>
      </c>
      <c r="N296" s="105" t="str">
        <f>IF(D296=0,IF(M296&gt;0,IF((E296-C296)&gt;=365,EDATE(E296,6),EDATE(K296,-6)),""),"")</f>
        <v/>
      </c>
      <c r="O296" s="106" t="str">
        <f>IF(D296=0,IF(M296&gt;0,IF((E296-C296)&gt;=365,EDATE(E296,10),EDATE(K296,-2)),""),"")</f>
        <v/>
      </c>
      <c r="P296" s="23" t="s">
        <v>25</v>
      </c>
      <c r="Q296" s="23" t="s">
        <v>24</v>
      </c>
      <c r="R296" s="23" t="s">
        <v>24</v>
      </c>
      <c r="S296" s="23" t="s">
        <v>24</v>
      </c>
      <c r="T296" s="23" t="s">
        <v>24</v>
      </c>
      <c r="U296" s="23" t="s">
        <v>24</v>
      </c>
      <c r="V296" s="23" t="s">
        <v>24</v>
      </c>
      <c r="W296" s="23" t="s">
        <v>24</v>
      </c>
      <c r="X296" s="23" t="s">
        <v>24</v>
      </c>
      <c r="Y296" s="23" t="s">
        <v>24</v>
      </c>
      <c r="Z296" s="23" t="s">
        <v>24</v>
      </c>
      <c r="AA296" s="23" t="s">
        <v>24</v>
      </c>
      <c r="AB296" s="23" t="s">
        <v>24</v>
      </c>
      <c r="AC296" s="23" t="s">
        <v>24</v>
      </c>
      <c r="AD296" s="23" t="s">
        <v>24</v>
      </c>
      <c r="AE296" s="23" t="s">
        <v>24</v>
      </c>
      <c r="AF296" s="23" t="s">
        <v>24</v>
      </c>
      <c r="AG296" s="23" t="s">
        <v>24</v>
      </c>
      <c r="AH296" s="23" t="s">
        <v>24</v>
      </c>
      <c r="AI296" s="23"/>
      <c r="AJ296" s="23"/>
      <c r="AK296" s="23"/>
      <c r="AL296" s="23"/>
      <c r="AM296" s="23"/>
      <c r="AN296" s="23"/>
      <c r="AO296" s="23"/>
      <c r="AP296" s="23"/>
      <c r="AQ296" s="23"/>
      <c r="AR296" s="23"/>
      <c r="AS296" s="23"/>
      <c r="AT296" s="23"/>
      <c r="AU296" s="23"/>
      <c r="AV296" s="23"/>
      <c r="AW296" s="23"/>
      <c r="AX296" s="23"/>
      <c r="AY296" s="23"/>
      <c r="AZ296" s="23"/>
      <c r="BA296" s="23"/>
      <c r="BB296" s="23"/>
      <c r="BC296" s="23"/>
      <c r="BD296" s="23"/>
      <c r="BE296" s="23"/>
      <c r="BF296" s="23"/>
      <c r="BG296" s="23"/>
      <c r="BH296" s="23"/>
      <c r="BI296" s="23"/>
      <c r="BJ296" s="23"/>
      <c r="BK296" s="23"/>
      <c r="BL296" s="23"/>
      <c r="BM296" s="23"/>
      <c r="BN296" s="23"/>
      <c r="BO296" s="23"/>
      <c r="BP296" s="23"/>
      <c r="BQ296" s="23"/>
      <c r="BR296" s="23"/>
      <c r="BS296" s="23"/>
      <c r="BT296" s="23"/>
      <c r="BU296" s="23"/>
      <c r="BV296" s="23"/>
      <c r="BW296" s="23"/>
    </row>
    <row r="297" spans="1:75" ht="14.25" customHeight="1" thickBot="1" x14ac:dyDescent="0.2">
      <c r="A297" s="74"/>
      <c r="B297" s="119"/>
      <c r="C297" s="109"/>
      <c r="D297" s="111"/>
      <c r="E297" s="96"/>
      <c r="F297" s="94"/>
      <c r="G297" s="113"/>
      <c r="H297" s="115"/>
      <c r="I297" s="99"/>
      <c r="J297" s="98"/>
      <c r="K297" s="100"/>
      <c r="L297" s="102"/>
      <c r="M297" s="104"/>
      <c r="N297" s="105"/>
      <c r="O297" s="107"/>
      <c r="P297" s="72">
        <v>45604</v>
      </c>
      <c r="Q297" s="72">
        <v>45610</v>
      </c>
      <c r="R297" s="72">
        <v>45615</v>
      </c>
      <c r="S297" s="72">
        <v>45624</v>
      </c>
      <c r="T297" s="72">
        <v>45637</v>
      </c>
      <c r="U297" s="72">
        <v>45638</v>
      </c>
      <c r="V297" s="72">
        <v>45639</v>
      </c>
      <c r="W297" s="72">
        <v>45640</v>
      </c>
      <c r="X297" s="72">
        <v>45642</v>
      </c>
      <c r="Y297" s="72">
        <v>45643</v>
      </c>
      <c r="Z297" s="72">
        <v>45644</v>
      </c>
      <c r="AA297" s="72">
        <v>45645</v>
      </c>
      <c r="AB297" s="72">
        <v>45646</v>
      </c>
      <c r="AC297" s="72">
        <v>45649</v>
      </c>
      <c r="AD297" s="72">
        <v>45650</v>
      </c>
      <c r="AE297" s="72">
        <v>45652</v>
      </c>
      <c r="AF297" s="72">
        <v>45653</v>
      </c>
      <c r="AG297" s="72">
        <v>45654</v>
      </c>
      <c r="AH297" s="72">
        <v>45656</v>
      </c>
      <c r="AI297" s="72"/>
      <c r="AJ297" s="72"/>
      <c r="AK297" s="72"/>
      <c r="AL297" s="72"/>
      <c r="AM297" s="72"/>
      <c r="AN297" s="72"/>
      <c r="AO297" s="72"/>
      <c r="AP297" s="72"/>
      <c r="AQ297" s="72"/>
      <c r="AR297" s="72"/>
      <c r="AS297" s="72"/>
      <c r="AT297" s="72"/>
      <c r="AU297" s="72"/>
      <c r="AV297" s="72"/>
      <c r="AW297" s="72"/>
      <c r="AX297" s="72"/>
      <c r="AY297" s="72"/>
      <c r="AZ297" s="72"/>
      <c r="BA297" s="72"/>
      <c r="BB297" s="72"/>
      <c r="BC297" s="72"/>
      <c r="BD297" s="72"/>
      <c r="BE297" s="72"/>
      <c r="BF297" s="72"/>
      <c r="BG297" s="72"/>
      <c r="BH297" s="72"/>
      <c r="BI297" s="72"/>
      <c r="BJ297" s="72"/>
      <c r="BK297" s="72"/>
      <c r="BL297" s="72"/>
      <c r="BM297" s="72"/>
      <c r="BN297" s="72"/>
      <c r="BO297" s="72"/>
      <c r="BP297" s="72"/>
      <c r="BQ297" s="72"/>
      <c r="BR297" s="72"/>
      <c r="BS297" s="72"/>
      <c r="BT297" s="72"/>
      <c r="BU297" s="72"/>
      <c r="BV297" s="72"/>
      <c r="BW297" s="72"/>
    </row>
    <row r="298" spans="1:75" ht="14.25" customHeight="1" x14ac:dyDescent="0.15">
      <c r="A298" s="77" t="s">
        <v>81</v>
      </c>
      <c r="B298" s="108" t="s">
        <v>294</v>
      </c>
      <c r="C298" s="108">
        <v>43444</v>
      </c>
      <c r="D298" s="110">
        <v>46001</v>
      </c>
      <c r="E298" s="95">
        <f ca="1">IF(DATEDIF(C298,M$2,"m")&lt;1,"",IF(C298=0,"",IF(EDATE(C298,12)&lt;IF($D298&gt;0,$D298-1,M$2),EDATE(C298,DATEDIF(C298,IF($D298&gt;0,$D298-1,M$2+1),"y")*12),EDATE(C298,DATEDIF(C298,IF($D298&gt;0,$D298-1,M$2+1),"m")))))</f>
        <v>45636</v>
      </c>
      <c r="F298" s="93">
        <f ca="1">IF(E298="",0,IF(EDATE(C298,12)&lt;=E298,15+IF((YEAR(E298)-YEAR($C298))&gt;20,10,INT((YEAR(E298)-YEAR($C298)-1)/2)),0))</f>
        <v>17</v>
      </c>
      <c r="G298" s="112">
        <f ca="1">IF(E298="",0,IF(E298&gt;=EDATE(C298,12),IF(E298&lt;EDATE(C298,24),IF(C298&lt;SET!$J$20,0,MIN(DATEDIF(C298,E298,"m"),11)),0),IF(D298&gt;C298,IF(E298&lt;=EDATE(C298,12),MIN(DATEDIF(C298,D298+1,"m"),11),0),MIN(DATEDIF(C298,E298,"m"),11))))</f>
        <v>0</v>
      </c>
      <c r="H298" s="114">
        <v>5</v>
      </c>
      <c r="I298" s="99">
        <f>COUNTIF(P298:BW298,SET!$C$15)*SET!$C$16+COUNTIF(P298:BW298,SET!$D$15)*SET!$D$16+COUNTIF(P298:BW298,SET!E$15)*SET!$E$16+COUNTIF(P298:BW298,SET!$F$15)*SET!$F$16+COUNTIF(P298:BW298,SET!$G$15)*SET!$G$16+COUNTIF(P298:BW298,SET!$H$15)*SET!$H$16+COUNTIF(P298:BW298,SET!$I$15)*SET!$I$16+COUNTIF(P298:BW298,)*SET!$K$16+COUNTIF(P298:BW298,SET!$M$15)*SET!$M$16</f>
        <v>17</v>
      </c>
      <c r="J298" s="97">
        <f ca="1">F298+G298+H298-I298</f>
        <v>5</v>
      </c>
      <c r="K298" s="100">
        <f ca="1">IF(E298="","",IF(AND(D298&gt;C298,EDATE(IF(EDATE(C298,12)&lt;D298,C298,E298),12)&gt;D298),"퇴직정산",IF((E298-C298)&gt;=365,EDATE(E298,12),EDATE(C298,24))))</f>
        <v>46001</v>
      </c>
      <c r="L298" s="101">
        <f ca="1">IF(K298="퇴직정산",J298,IF((M$2-C298)&lt;365,"미확정",IF(M298="유예","유예",J298-M298)))</f>
        <v>5</v>
      </c>
      <c r="M298" s="103">
        <f ca="1">IF(C298=0,0,IF(K298="퇴직정산",0,IF(J298&lt;=0,0,IF(EDATE(C298,3)&gt;M$2,"유예",IF(SET!$J$3="없음",0,IF(SET!$J$3="전부",IF(E298&gt;=DATE(YEAR(SET!$I$11),MONTH(SET!$J$11),DAY(SET!$L$11)),MAX(0,F298-IF(I298&lt;(G298+H298),0,(I298-(G298+H298)))),0),IF(E298&gt;=DATE(YEAR(SET!$I$11),MONTH(SET!$J$11),DAY(SET!$L$11)),MAX(0,MIN(F298,SET!$L$3)-IF(I298&lt;(G298+H298),0,(I298-(G298+H298)))),0)))))))</f>
        <v>0</v>
      </c>
      <c r="N298" s="105" t="str">
        <f>IF(D298=0,IF(M298&gt;0,IF((E298-C298)&gt;=365,EDATE(E298,6),EDATE(K298,-6)),""),"")</f>
        <v/>
      </c>
      <c r="O298" s="106" t="str">
        <f>IF(D298=0,IF(M298&gt;0,IF((E298-C298)&gt;=365,EDATE(E298,10),EDATE(K298,-2)),""),"")</f>
        <v/>
      </c>
      <c r="P298" s="23" t="s">
        <v>24</v>
      </c>
      <c r="Q298" s="23" t="s">
        <v>24</v>
      </c>
      <c r="R298" s="23" t="s">
        <v>24</v>
      </c>
      <c r="S298" s="23" t="s">
        <v>24</v>
      </c>
      <c r="T298" s="23" t="s">
        <v>24</v>
      </c>
      <c r="U298" s="23" t="s">
        <v>25</v>
      </c>
      <c r="V298" s="23" t="s">
        <v>25</v>
      </c>
      <c r="W298" s="23" t="s">
        <v>24</v>
      </c>
      <c r="X298" s="23" t="s">
        <v>24</v>
      </c>
      <c r="Y298" s="23" t="s">
        <v>24</v>
      </c>
      <c r="Z298" s="23" t="s">
        <v>25</v>
      </c>
      <c r="AA298" s="23" t="s">
        <v>24</v>
      </c>
      <c r="AB298" s="23" t="s">
        <v>24</v>
      </c>
      <c r="AC298" s="23" t="s">
        <v>24</v>
      </c>
      <c r="AD298" s="23" t="s">
        <v>24</v>
      </c>
      <c r="AE298" s="23" t="s">
        <v>24</v>
      </c>
      <c r="AF298" s="23" t="s">
        <v>24</v>
      </c>
      <c r="AG298" s="23" t="s">
        <v>25</v>
      </c>
      <c r="AH298" s="23" t="s">
        <v>24</v>
      </c>
      <c r="AI298" s="23"/>
      <c r="AJ298" s="23"/>
      <c r="AK298" s="23"/>
      <c r="AL298" s="23"/>
      <c r="AM298" s="23"/>
      <c r="AN298" s="23"/>
      <c r="AO298" s="23"/>
      <c r="AP298" s="23"/>
      <c r="AQ298" s="23"/>
      <c r="AR298" s="23"/>
      <c r="AS298" s="23"/>
      <c r="AT298" s="23"/>
      <c r="AU298" s="23"/>
      <c r="AV298" s="23"/>
      <c r="AW298" s="23"/>
      <c r="AX298" s="23"/>
      <c r="AY298" s="23"/>
      <c r="AZ298" s="23"/>
      <c r="BA298" s="23"/>
      <c r="BB298" s="23"/>
      <c r="BC298" s="23"/>
      <c r="BD298" s="23"/>
      <c r="BE298" s="23"/>
      <c r="BF298" s="23"/>
      <c r="BG298" s="23"/>
      <c r="BH298" s="23"/>
      <c r="BI298" s="23"/>
      <c r="BJ298" s="23"/>
      <c r="BK298" s="23"/>
      <c r="BL298" s="23"/>
      <c r="BM298" s="23"/>
      <c r="BN298" s="23"/>
      <c r="BO298" s="23"/>
      <c r="BP298" s="23"/>
      <c r="BQ298" s="23"/>
      <c r="BR298" s="23"/>
      <c r="BS298" s="23"/>
      <c r="BT298" s="23"/>
      <c r="BU298" s="23"/>
      <c r="BV298" s="23"/>
      <c r="BW298" s="23"/>
    </row>
    <row r="299" spans="1:75" ht="14.25" customHeight="1" thickBot="1" x14ac:dyDescent="0.2">
      <c r="A299" s="74"/>
      <c r="B299" s="109"/>
      <c r="C299" s="109"/>
      <c r="D299" s="111"/>
      <c r="E299" s="96"/>
      <c r="F299" s="94"/>
      <c r="G299" s="113"/>
      <c r="H299" s="115"/>
      <c r="I299" s="99"/>
      <c r="J299" s="98"/>
      <c r="K299" s="100"/>
      <c r="L299" s="102"/>
      <c r="M299" s="104"/>
      <c r="N299" s="105"/>
      <c r="O299" s="107"/>
      <c r="P299" s="72">
        <v>45610</v>
      </c>
      <c r="Q299" s="72">
        <v>45614</v>
      </c>
      <c r="R299" s="72">
        <v>45624</v>
      </c>
      <c r="S299" s="72">
        <v>45625</v>
      </c>
      <c r="T299" s="72">
        <v>45635</v>
      </c>
      <c r="U299" s="72">
        <v>45671</v>
      </c>
      <c r="V299" s="72">
        <v>45677</v>
      </c>
      <c r="W299" s="72">
        <v>45698</v>
      </c>
      <c r="X299" s="72">
        <v>45729</v>
      </c>
      <c r="Y299" s="72">
        <v>45758</v>
      </c>
      <c r="Z299" s="72">
        <v>45819</v>
      </c>
      <c r="AA299" s="72">
        <v>45863</v>
      </c>
      <c r="AB299" s="72">
        <v>45869</v>
      </c>
      <c r="AC299" s="72">
        <v>45870</v>
      </c>
      <c r="AD299" s="72">
        <v>45901</v>
      </c>
      <c r="AE299" s="72">
        <v>45916</v>
      </c>
      <c r="AF299" s="72">
        <v>45917</v>
      </c>
      <c r="AG299" s="72">
        <v>45953</v>
      </c>
      <c r="AH299" s="72">
        <v>45961</v>
      </c>
      <c r="AI299" s="72"/>
      <c r="AJ299" s="72"/>
      <c r="AK299" s="72"/>
      <c r="AL299" s="72"/>
      <c r="AM299" s="72"/>
      <c r="AN299" s="72"/>
      <c r="AO299" s="72"/>
      <c r="AP299" s="72"/>
      <c r="AQ299" s="72"/>
      <c r="AR299" s="72"/>
      <c r="AS299" s="72"/>
      <c r="AT299" s="72"/>
      <c r="AU299" s="72"/>
      <c r="AV299" s="72"/>
      <c r="AW299" s="72"/>
      <c r="AX299" s="72"/>
      <c r="AY299" s="72"/>
      <c r="AZ299" s="72"/>
      <c r="BA299" s="72"/>
      <c r="BB299" s="72"/>
      <c r="BC299" s="72"/>
      <c r="BD299" s="72"/>
      <c r="BE299" s="72"/>
      <c r="BF299" s="72"/>
      <c r="BG299" s="72"/>
      <c r="BH299" s="72"/>
      <c r="BI299" s="72"/>
      <c r="BJ299" s="72"/>
      <c r="BK299" s="72"/>
      <c r="BL299" s="72"/>
      <c r="BM299" s="72"/>
      <c r="BN299" s="72"/>
      <c r="BO299" s="72"/>
      <c r="BP299" s="72"/>
      <c r="BQ299" s="72"/>
      <c r="BR299" s="72"/>
      <c r="BS299" s="72"/>
      <c r="BT299" s="72"/>
      <c r="BU299" s="72"/>
      <c r="BV299" s="72"/>
      <c r="BW299" s="72"/>
    </row>
    <row r="300" spans="1:75" ht="14.25" customHeight="1" x14ac:dyDescent="0.15">
      <c r="A300" s="74" t="s">
        <v>540</v>
      </c>
      <c r="B300" s="108" t="s">
        <v>65</v>
      </c>
      <c r="C300" s="108">
        <v>43810</v>
      </c>
      <c r="D300" s="110">
        <v>46002</v>
      </c>
      <c r="E300" s="95">
        <f ca="1">IF(DATEDIF(C300,M$2,"m")&lt;1,"",IF(C300=0,"",IF(EDATE(C300,12)&lt;IF($D300&gt;0,$D300-1,M$2),EDATE(C300,DATEDIF(C300,IF($D300&gt;0,$D300-1,M$2+1),"y")*12),EDATE(C300,DATEDIF(C300,IF($D300&gt;0,$D300-1,M$2+1),"m")))))</f>
        <v>45637</v>
      </c>
      <c r="F300" s="93">
        <f ca="1">IF(E300="",0,IF(EDATE(C300,12)&lt;=E300,15+IF((YEAR(E300)-YEAR($C300))&gt;20,10,INT((YEAR(E300)-YEAR($C300)-1)/2)),0))</f>
        <v>17</v>
      </c>
      <c r="G300" s="112">
        <f ca="1">IF(E300="",0,IF(E300&gt;=EDATE(C300,12),IF(E300&lt;EDATE(C300,24),IF(C300&lt;SET!$J$20,0,MIN(DATEDIF(C300,E300,"m"),11)),0),IF(D300&gt;C300,IF(E300&lt;=EDATE(C300,12),MIN(DATEDIF(C300,D300+1,"m"),11),0),MIN(DATEDIF(C300,E300,"m"),11))))</f>
        <v>0</v>
      </c>
      <c r="H300" s="114">
        <v>-8</v>
      </c>
      <c r="I300" s="99">
        <f>COUNTIF(P300:BW300,SET!$C$15)*SET!$C$16+COUNTIF(P300:BW300,SET!$D$15)*SET!$D$16+COUNTIF(P300:BW300,SET!E$15)*SET!$E$16+COUNTIF(P300:BW300,SET!$F$15)*SET!$F$16+COUNTIF(P300:BW300,SET!$G$15)*SET!$G$16+COUNTIF(P300:BW300,SET!$H$15)*SET!$H$16+COUNTIF(P300:BW300,SET!$I$15)*SET!$I$16+COUNTIF(P300:BW300,)*SET!$K$16+COUNTIF(P300:BW300,SET!$M$15)*SET!$M$16</f>
        <v>15.5</v>
      </c>
      <c r="J300" s="97">
        <f ca="1">F300+G300+H300-I300</f>
        <v>-6.5</v>
      </c>
      <c r="K300" s="100">
        <f ca="1">IF(E300="","",IF(AND(D300&gt;C300,EDATE(IF(EDATE(C300,12)&lt;D300,C300,E300),12)&gt;D300),"퇴직정산",IF((E300-C300)&gt;=365,EDATE(E300,12),EDATE(C300,24))))</f>
        <v>46002</v>
      </c>
      <c r="L300" s="101">
        <f ca="1">IF(K300="퇴직정산",J300,IF((M$2-C300)&lt;365,"미확정",IF(M300="유예","유예",J300-M300)))</f>
        <v>-6.5</v>
      </c>
      <c r="M300" s="103">
        <f ca="1">IF(C300=0,0,IF(K300="퇴직정산",0,IF(J300&lt;=0,0,IF(EDATE(C300,3)&gt;M$2,"유예",IF(SET!$J$3="없음",0,IF(SET!$J$3="전부",IF(E300&gt;=DATE(YEAR(SET!$I$11),MONTH(SET!$J$11),DAY(SET!$L$11)),MAX(0,F300-IF(I300&lt;(G300+H300),0,(I300-(G300+H300)))),0),IF(E300&gt;=DATE(YEAR(SET!$I$11),MONTH(SET!$J$11),DAY(SET!$L$11)),MAX(0,MIN(F300,SET!$L$3)-IF(I300&lt;(G300+H300),0,(I300-(G300+H300)))),0)))))))</f>
        <v>0</v>
      </c>
      <c r="N300" s="105" t="str">
        <f>IF(D300=0,IF(M300&gt;0,IF((E300-C300)&gt;=365,EDATE(E300,6),EDATE(K300,-6)),""),"")</f>
        <v/>
      </c>
      <c r="O300" s="106" t="str">
        <f>IF(D300=0,IF(M300&gt;0,IF((E300-C300)&gt;=365,EDATE(E300,10),EDATE(K300,-2)),""),"")</f>
        <v/>
      </c>
      <c r="P300" s="23" t="s">
        <v>24</v>
      </c>
      <c r="Q300" s="23" t="s">
        <v>24</v>
      </c>
      <c r="R300" s="23" t="s">
        <v>24</v>
      </c>
      <c r="S300" s="23" t="s">
        <v>24</v>
      </c>
      <c r="T300" s="23" t="s">
        <v>25</v>
      </c>
      <c r="U300" s="23" t="s">
        <v>25</v>
      </c>
      <c r="V300" s="23" t="s">
        <v>24</v>
      </c>
      <c r="W300" s="23" t="s">
        <v>24</v>
      </c>
      <c r="X300" s="23" t="s">
        <v>25</v>
      </c>
      <c r="Y300" s="23" t="s">
        <v>25</v>
      </c>
      <c r="Z300" s="23" t="s">
        <v>24</v>
      </c>
      <c r="AA300" s="23" t="s">
        <v>24</v>
      </c>
      <c r="AB300" s="23" t="s">
        <v>24</v>
      </c>
      <c r="AC300" s="23" t="s">
        <v>25</v>
      </c>
      <c r="AD300" s="23" t="s">
        <v>25</v>
      </c>
      <c r="AE300" s="23" t="s">
        <v>25</v>
      </c>
      <c r="AF300" s="23" t="s">
        <v>25</v>
      </c>
      <c r="AG300" s="23" t="s">
        <v>25</v>
      </c>
      <c r="AH300" s="23" t="s">
        <v>24</v>
      </c>
      <c r="AI300" s="23" t="s">
        <v>25</v>
      </c>
      <c r="AJ300" s="23" t="s">
        <v>25</v>
      </c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23"/>
      <c r="AZ300" s="23"/>
      <c r="BA300" s="23"/>
      <c r="BB300" s="23"/>
      <c r="BC300" s="23"/>
      <c r="BD300" s="23"/>
      <c r="BE300" s="23"/>
      <c r="BF300" s="23"/>
      <c r="BG300" s="23"/>
      <c r="BH300" s="23"/>
      <c r="BI300" s="23"/>
      <c r="BJ300" s="23"/>
      <c r="BK300" s="23"/>
      <c r="BL300" s="23"/>
      <c r="BM300" s="23"/>
      <c r="BN300" s="23"/>
      <c r="BO300" s="23"/>
      <c r="BP300" s="23"/>
      <c r="BQ300" s="23"/>
      <c r="BR300" s="23"/>
      <c r="BS300" s="23"/>
      <c r="BT300" s="23"/>
      <c r="BU300" s="23"/>
      <c r="BV300" s="23"/>
      <c r="BW300" s="23"/>
    </row>
    <row r="301" spans="1:75" ht="14.25" customHeight="1" thickBot="1" x14ac:dyDescent="0.2">
      <c r="A301" s="74"/>
      <c r="B301" s="109"/>
      <c r="C301" s="109"/>
      <c r="D301" s="111"/>
      <c r="E301" s="96"/>
      <c r="F301" s="94"/>
      <c r="G301" s="113"/>
      <c r="H301" s="115"/>
      <c r="I301" s="99"/>
      <c r="J301" s="98"/>
      <c r="K301" s="100"/>
      <c r="L301" s="102"/>
      <c r="M301" s="104"/>
      <c r="N301" s="105"/>
      <c r="O301" s="107"/>
      <c r="P301" s="72">
        <v>45600</v>
      </c>
      <c r="Q301" s="72">
        <v>45601</v>
      </c>
      <c r="R301" s="72">
        <v>45602</v>
      </c>
      <c r="S301" s="72">
        <v>45608</v>
      </c>
      <c r="T301" s="72">
        <v>45615</v>
      </c>
      <c r="U301" s="72">
        <v>45618</v>
      </c>
      <c r="V301" s="72">
        <v>45632</v>
      </c>
      <c r="W301" s="72">
        <v>45639</v>
      </c>
      <c r="X301" s="72">
        <v>45765</v>
      </c>
      <c r="Y301" s="72">
        <v>45772</v>
      </c>
      <c r="Z301" s="72">
        <v>45792</v>
      </c>
      <c r="AA301" s="72">
        <v>45834</v>
      </c>
      <c r="AB301" s="72">
        <v>45835</v>
      </c>
      <c r="AC301" s="72">
        <v>45838</v>
      </c>
      <c r="AD301" s="72">
        <v>45855</v>
      </c>
      <c r="AE301" s="72">
        <v>45862</v>
      </c>
      <c r="AF301" s="72">
        <v>45870</v>
      </c>
      <c r="AG301" s="72">
        <v>45877</v>
      </c>
      <c r="AH301" s="72">
        <v>45894</v>
      </c>
      <c r="AI301" s="72">
        <v>45897</v>
      </c>
      <c r="AJ301" s="72">
        <v>45915</v>
      </c>
      <c r="AK301" s="72"/>
      <c r="AL301" s="72"/>
      <c r="AM301" s="72"/>
      <c r="AN301" s="72"/>
      <c r="AO301" s="72"/>
      <c r="AP301" s="72"/>
      <c r="AQ301" s="72"/>
      <c r="AR301" s="72"/>
      <c r="AS301" s="72"/>
      <c r="AT301" s="72"/>
      <c r="AU301" s="72"/>
      <c r="AV301" s="72"/>
      <c r="AW301" s="72"/>
      <c r="AX301" s="72"/>
      <c r="AY301" s="72"/>
      <c r="AZ301" s="72"/>
      <c r="BA301" s="72"/>
      <c r="BB301" s="72"/>
      <c r="BC301" s="72"/>
      <c r="BD301" s="72"/>
      <c r="BE301" s="72"/>
      <c r="BF301" s="72"/>
      <c r="BG301" s="72"/>
      <c r="BH301" s="72"/>
      <c r="BI301" s="72"/>
      <c r="BJ301" s="72"/>
      <c r="BK301" s="72"/>
      <c r="BL301" s="72"/>
      <c r="BM301" s="72"/>
      <c r="BN301" s="72"/>
      <c r="BO301" s="72"/>
      <c r="BP301" s="72"/>
      <c r="BQ301" s="72"/>
      <c r="BR301" s="72"/>
      <c r="BS301" s="72"/>
      <c r="BT301" s="72"/>
      <c r="BU301" s="72"/>
      <c r="BV301" s="72"/>
      <c r="BW301" s="72"/>
    </row>
    <row r="302" spans="1:75" ht="14.25" customHeight="1" x14ac:dyDescent="0.15">
      <c r="A302" s="74" t="s">
        <v>392</v>
      </c>
      <c r="B302" s="108" t="s">
        <v>352</v>
      </c>
      <c r="C302" s="118">
        <v>44909</v>
      </c>
      <c r="D302" s="110">
        <v>46005</v>
      </c>
      <c r="E302" s="95">
        <f ca="1">IF(DATEDIF(C302,M$2,"m")&lt;1,"",IF(C302=0,"",IF(EDATE(C302,12)&lt;IF($D302&gt;0,$D302-1,M$2),EDATE(C302,DATEDIF(C302,IF($D302&gt;0,$D302-1,M$2+1),"y")*12),EDATE(C302,DATEDIF(C302,IF($D302&gt;0,$D302-1,M$2+1),"m")))))</f>
        <v>45640</v>
      </c>
      <c r="F302" s="93">
        <f ca="1">IF(E302="",0,IF(EDATE(C302,12)&lt;=E302,15+IF((YEAR(E302)-YEAR($C302))&gt;20,10,INT((YEAR(E302)-YEAR($C302)-1)/2)),0))</f>
        <v>15</v>
      </c>
      <c r="G302" s="112">
        <f ca="1">IF(E302="",0,IF(E302&gt;=EDATE(C302,12),IF(E302&lt;EDATE(C302,24),IF(C302&lt;SET!$J$20,0,MIN(DATEDIF(C302,E302,"m"),11)),0),IF(D302&gt;C302,IF(E302&lt;=EDATE(C302,12),MIN(DATEDIF(C302,D302+1,"m"),11),0),MIN(DATEDIF(C302,E302,"m"),11))))</f>
        <v>0</v>
      </c>
      <c r="H302" s="114">
        <v>8</v>
      </c>
      <c r="I302" s="99">
        <f>COUNTIF(P302:BW302,SET!$C$15)*SET!$C$16+COUNTIF(P302:BW302,SET!$D$15)*SET!$D$16+COUNTIF(P302:BW302,SET!E$15)*SET!$E$16+COUNTIF(P302:BW302,SET!$F$15)*SET!$F$16+COUNTIF(P302:BW302,SET!$G$15)*SET!$G$16+COUNTIF(P302:BW302,SET!$H$15)*SET!$H$16+COUNTIF(P302:BW302,SET!$I$15)*SET!$I$16+COUNTIF(P302:BW302,)*SET!$K$16+COUNTIF(P302:BW302,SET!$M$15)*SET!$M$16</f>
        <v>20</v>
      </c>
      <c r="J302" s="97">
        <f ca="1">F302+G302+H302-I302</f>
        <v>3</v>
      </c>
      <c r="K302" s="100">
        <f ca="1">IF(E302="","",IF(AND(D302&gt;C302,EDATE(IF(EDATE(C302,12)&lt;D302,C302,E302),12)&gt;D302),"퇴직정산",IF((E302-C302)&gt;=365,EDATE(E302,12),EDATE(C302,24))))</f>
        <v>46005</v>
      </c>
      <c r="L302" s="101">
        <f ca="1">IF(K302="퇴직정산",J302,IF((M$2-C302)&lt;365,"미확정",IF(M302="유예","유예",J302-M302)))</f>
        <v>3</v>
      </c>
      <c r="M302" s="103">
        <f ca="1">IF(C302=0,0,IF(K302="퇴직정산",0,IF(J302&lt;=0,0,IF(EDATE(C302,3)&gt;M$2,"유예",IF(SET!$J$3="없음",0,IF(SET!$J$3="전부",IF(E302&gt;=DATE(YEAR(SET!$I$11),MONTH(SET!$J$11),DAY(SET!$L$11)),MAX(0,F302-IF(I302&lt;(G302+H302),0,(I302-(G302+H302)))),0),IF(E302&gt;=DATE(YEAR(SET!$I$11),MONTH(SET!$J$11),DAY(SET!$L$11)),MAX(0,MIN(F302,SET!$L$3)-IF(I302&lt;(G302+H302),0,(I302-(G302+H302)))),0)))))))</f>
        <v>0</v>
      </c>
      <c r="N302" s="105" t="str">
        <f>IF(D302=0,IF(M302&gt;0,IF((E302-C302)&gt;=365,EDATE(E302,6),EDATE(K302,-6)),""),"")</f>
        <v/>
      </c>
      <c r="O302" s="106" t="str">
        <f>IF(D302=0,IF(M302&gt;0,IF((E302-C302)&gt;=365,EDATE(E302,10),EDATE(K302,-2)),""),"")</f>
        <v/>
      </c>
      <c r="P302" s="23" t="s">
        <v>24</v>
      </c>
      <c r="Q302" s="23" t="s">
        <v>24</v>
      </c>
      <c r="R302" s="23" t="s">
        <v>24</v>
      </c>
      <c r="S302" s="23" t="s">
        <v>24</v>
      </c>
      <c r="T302" s="23" t="s">
        <v>24</v>
      </c>
      <c r="U302" s="23" t="s">
        <v>24</v>
      </c>
      <c r="V302" s="23" t="s">
        <v>24</v>
      </c>
      <c r="W302" s="23" t="s">
        <v>24</v>
      </c>
      <c r="X302" s="23" t="s">
        <v>24</v>
      </c>
      <c r="Y302" s="23" t="s">
        <v>24</v>
      </c>
      <c r="Z302" s="23" t="s">
        <v>24</v>
      </c>
      <c r="AA302" s="23" t="s">
        <v>24</v>
      </c>
      <c r="AB302" s="23" t="s">
        <v>24</v>
      </c>
      <c r="AC302" s="23" t="s">
        <v>24</v>
      </c>
      <c r="AD302" s="23" t="s">
        <v>24</v>
      </c>
      <c r="AE302" s="23" t="s">
        <v>24</v>
      </c>
      <c r="AF302" s="23" t="s">
        <v>24</v>
      </c>
      <c r="AG302" s="23" t="s">
        <v>24</v>
      </c>
      <c r="AH302" s="23" t="s">
        <v>24</v>
      </c>
      <c r="AI302" s="23" t="s">
        <v>24</v>
      </c>
      <c r="AJ302" s="23"/>
      <c r="AK302" s="23"/>
      <c r="AL302" s="23"/>
      <c r="AM302" s="23"/>
      <c r="AN302" s="23"/>
      <c r="AO302" s="23"/>
      <c r="AP302" s="23"/>
      <c r="AQ302" s="23"/>
      <c r="AR302" s="23"/>
      <c r="AS302" s="23"/>
      <c r="AT302" s="23"/>
      <c r="AU302" s="23"/>
      <c r="AV302" s="23"/>
      <c r="AW302" s="23"/>
      <c r="AX302" s="23"/>
      <c r="AY302" s="23"/>
      <c r="AZ302" s="23"/>
      <c r="BA302" s="23"/>
      <c r="BB302" s="23"/>
      <c r="BC302" s="23"/>
      <c r="BD302" s="23"/>
      <c r="BE302" s="23"/>
      <c r="BF302" s="23"/>
      <c r="BG302" s="23"/>
      <c r="BH302" s="23"/>
      <c r="BI302" s="23"/>
      <c r="BJ302" s="23"/>
      <c r="BK302" s="23"/>
      <c r="BL302" s="23"/>
      <c r="BM302" s="23"/>
      <c r="BN302" s="23"/>
      <c r="BO302" s="23"/>
      <c r="BP302" s="23"/>
      <c r="BQ302" s="23"/>
      <c r="BR302" s="23"/>
      <c r="BS302" s="23"/>
      <c r="BT302" s="23"/>
      <c r="BU302" s="23"/>
      <c r="BV302" s="23"/>
      <c r="BW302" s="23"/>
    </row>
    <row r="303" spans="1:75" ht="14.25" customHeight="1" thickBot="1" x14ac:dyDescent="0.2">
      <c r="A303" s="74"/>
      <c r="B303" s="109"/>
      <c r="C303" s="119"/>
      <c r="D303" s="111"/>
      <c r="E303" s="96"/>
      <c r="F303" s="94"/>
      <c r="G303" s="113"/>
      <c r="H303" s="115"/>
      <c r="I303" s="99"/>
      <c r="J303" s="98"/>
      <c r="K303" s="100"/>
      <c r="L303" s="102"/>
      <c r="M303" s="104"/>
      <c r="N303" s="105"/>
      <c r="O303" s="107"/>
      <c r="P303" s="72">
        <v>45616</v>
      </c>
      <c r="Q303" s="72">
        <v>45617</v>
      </c>
      <c r="R303" s="72">
        <v>45618</v>
      </c>
      <c r="S303" s="72">
        <v>45628</v>
      </c>
      <c r="T303" s="72">
        <v>45672</v>
      </c>
      <c r="U303" s="72">
        <v>45699</v>
      </c>
      <c r="V303" s="72">
        <v>45736</v>
      </c>
      <c r="W303" s="72">
        <v>45737</v>
      </c>
      <c r="X303" s="72">
        <v>45738</v>
      </c>
      <c r="Y303" s="72">
        <v>45739</v>
      </c>
      <c r="Z303" s="72">
        <v>45740</v>
      </c>
      <c r="AA303" s="72">
        <v>45741</v>
      </c>
      <c r="AB303" s="72">
        <v>45742</v>
      </c>
      <c r="AC303" s="72">
        <v>45743</v>
      </c>
      <c r="AD303" s="72">
        <v>45744</v>
      </c>
      <c r="AE303" s="72">
        <v>45745</v>
      </c>
      <c r="AF303" s="72">
        <v>45776</v>
      </c>
      <c r="AG303" s="72">
        <v>45777</v>
      </c>
      <c r="AH303" s="72">
        <v>45847</v>
      </c>
      <c r="AI303" s="72">
        <v>45921</v>
      </c>
      <c r="AJ303" s="72"/>
      <c r="AK303" s="72"/>
      <c r="AL303" s="72"/>
      <c r="AM303" s="72"/>
      <c r="AN303" s="72"/>
      <c r="AO303" s="72"/>
      <c r="AP303" s="72"/>
      <c r="AQ303" s="72"/>
      <c r="AR303" s="72"/>
      <c r="AS303" s="72"/>
      <c r="AT303" s="72"/>
      <c r="AU303" s="72"/>
      <c r="AV303" s="72"/>
      <c r="AW303" s="72"/>
      <c r="AX303" s="72"/>
      <c r="AY303" s="72"/>
      <c r="AZ303" s="72"/>
      <c r="BA303" s="72"/>
      <c r="BB303" s="72"/>
      <c r="BC303" s="72"/>
      <c r="BD303" s="72"/>
      <c r="BE303" s="72"/>
      <c r="BF303" s="72"/>
      <c r="BG303" s="72"/>
      <c r="BH303" s="72"/>
      <c r="BI303" s="72"/>
      <c r="BJ303" s="72"/>
      <c r="BK303" s="72"/>
      <c r="BL303" s="72"/>
      <c r="BM303" s="72"/>
      <c r="BN303" s="72"/>
      <c r="BO303" s="72"/>
      <c r="BP303" s="72"/>
      <c r="BQ303" s="72"/>
      <c r="BR303" s="72"/>
      <c r="BS303" s="72"/>
      <c r="BT303" s="72"/>
      <c r="BU303" s="72"/>
      <c r="BV303" s="72"/>
      <c r="BW303" s="72"/>
    </row>
    <row r="304" spans="1:75" ht="14.25" customHeight="1" x14ac:dyDescent="0.15">
      <c r="A304" s="74" t="s">
        <v>390</v>
      </c>
      <c r="B304" s="108" t="s">
        <v>361</v>
      </c>
      <c r="C304" s="108">
        <v>45273</v>
      </c>
      <c r="D304" s="110">
        <v>46004</v>
      </c>
      <c r="E304" s="95">
        <f ca="1">IF(DATEDIF(C304,M$2,"m")&lt;1,"",IF(C304=0,"",IF(EDATE(C304,12)&lt;IF($D304&gt;0,$D304-1,M$2),EDATE(C304,DATEDIF(C304,IF($D304&gt;0,$D304-1,M$2+1),"y")*12),EDATE(C304,DATEDIF(C304,IF($D304&gt;0,$D304-1,M$2+1),"m")))))</f>
        <v>45639</v>
      </c>
      <c r="F304" s="93">
        <f ca="1">IF(E304="",0,IF(EDATE(C304,12)&lt;=E304,15+IF((YEAR(E304)-YEAR($C304))&gt;20,10,INT((YEAR(E304)-YEAR($C304)-1)/2)),0))</f>
        <v>15</v>
      </c>
      <c r="G304" s="112">
        <f ca="1">IF(E304="",0,IF(E304&gt;=EDATE(C304,12),IF(E304&lt;EDATE(C304,24),IF(C304&lt;SET!$J$20,0,MIN(DATEDIF(C304,E304,"m"),11)),0),IF(D304&gt;C304,IF(E304&lt;=EDATE(C304,12),MIN(DATEDIF(C304,D304+1,"m"),11),0),MIN(DATEDIF(C304,E304,"m"),11))))</f>
        <v>11</v>
      </c>
      <c r="H304" s="114"/>
      <c r="I304" s="99">
        <f>COUNTIF(P304:BW304,SET!$C$15)*SET!$C$16+COUNTIF(P304:BW304,SET!$D$15)*SET!$D$16+COUNTIF(P304:BW304,SET!E$15)*SET!$E$16+COUNTIF(P304:BW304,SET!$F$15)*SET!$F$16+COUNTIF(P304:BW304,SET!$G$15)*SET!$G$16+COUNTIF(P304:BW304,SET!$H$15)*SET!$H$16+COUNTIF(P304:BW304,SET!$I$15)*SET!$I$16+COUNTIF(P304:BW304,)*SET!$K$16+COUNTIF(P304:BW304,SET!$M$15)*SET!$M$16</f>
        <v>20</v>
      </c>
      <c r="J304" s="97">
        <f ca="1">F304+G304+H304-I304</f>
        <v>6</v>
      </c>
      <c r="K304" s="100">
        <f ca="1">IF(E304="","",IF(AND(D304&gt;C304,EDATE(IF(EDATE(C304,12)&lt;D304,C304,E304),12)&gt;D304),"퇴직정산",IF((E304-C304)&gt;=365,EDATE(E304,12),EDATE(C304,24))))</f>
        <v>46004</v>
      </c>
      <c r="L304" s="101">
        <f ca="1">IF(K304="퇴직정산",J304,IF((M$2-C304)&lt;365,"미확정",IF(M304="유예","유예",J304-M304)))</f>
        <v>6</v>
      </c>
      <c r="M304" s="103">
        <f ca="1">IF(C304=0,0,IF(K304="퇴직정산",0,IF(J304&lt;=0,0,IF(EDATE(C304,3)&gt;M$2,"유예",IF(SET!$J$3="없음",0,IF(SET!$J$3="전부",IF(E304&gt;=DATE(YEAR(SET!$I$11),MONTH(SET!$J$11),DAY(SET!$L$11)),MAX(0,F304-IF(I304&lt;(G304+H304),0,(I304-(G304+H304)))),0),IF(E304&gt;=DATE(YEAR(SET!$I$11),MONTH(SET!$J$11),DAY(SET!$L$11)),MAX(0,MIN(F304,SET!$L$3)-IF(I304&lt;(G304+H304),0,(I304-(G304+H304)))),0)))))))</f>
        <v>0</v>
      </c>
      <c r="N304" s="105" t="str">
        <f>IF(D304=0,IF(M304&gt;0,IF((E304-C304)&gt;=365,EDATE(E304,6),EDATE(K304,-6)),""),"")</f>
        <v/>
      </c>
      <c r="O304" s="106" t="str">
        <f>IF(D304=0,IF(M304&gt;0,IF((E304-C304)&gt;=365,EDATE(E304,10),EDATE(K304,-2)),""),"")</f>
        <v/>
      </c>
      <c r="P304" s="23" t="s">
        <v>24</v>
      </c>
      <c r="Q304" s="23" t="s">
        <v>24</v>
      </c>
      <c r="R304" s="23" t="s">
        <v>24</v>
      </c>
      <c r="S304" s="23" t="s">
        <v>24</v>
      </c>
      <c r="T304" s="23" t="s">
        <v>24</v>
      </c>
      <c r="U304" s="23" t="s">
        <v>24</v>
      </c>
      <c r="V304" s="23" t="s">
        <v>24</v>
      </c>
      <c r="W304" s="23" t="s">
        <v>24</v>
      </c>
      <c r="X304" s="23" t="s">
        <v>24</v>
      </c>
      <c r="Y304" s="23" t="s">
        <v>24</v>
      </c>
      <c r="Z304" s="23" t="s">
        <v>24</v>
      </c>
      <c r="AA304" s="23" t="s">
        <v>24</v>
      </c>
      <c r="AB304" s="23" t="s">
        <v>445</v>
      </c>
      <c r="AC304" s="23" t="s">
        <v>24</v>
      </c>
      <c r="AD304" s="23" t="s">
        <v>24</v>
      </c>
      <c r="AE304" s="23" t="s">
        <v>24</v>
      </c>
      <c r="AF304" s="23" t="s">
        <v>24</v>
      </c>
      <c r="AG304" s="23" t="s">
        <v>24</v>
      </c>
      <c r="AH304" s="23" t="s">
        <v>24</v>
      </c>
      <c r="AI304" s="23" t="s">
        <v>24</v>
      </c>
      <c r="AJ304" s="23" t="s">
        <v>24</v>
      </c>
      <c r="AK304" s="23"/>
      <c r="AL304" s="23"/>
      <c r="AM304" s="23"/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/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/>
      <c r="BP304" s="23"/>
      <c r="BQ304" s="23"/>
      <c r="BR304" s="23"/>
      <c r="BS304" s="23"/>
      <c r="BT304" s="23"/>
      <c r="BU304" s="23"/>
      <c r="BV304" s="23"/>
      <c r="BW304" s="23"/>
    </row>
    <row r="305" spans="1:75" ht="14.25" customHeight="1" thickBot="1" x14ac:dyDescent="0.2">
      <c r="A305" s="74"/>
      <c r="B305" s="109"/>
      <c r="C305" s="109"/>
      <c r="D305" s="111"/>
      <c r="E305" s="96"/>
      <c r="F305" s="94"/>
      <c r="G305" s="113"/>
      <c r="H305" s="115"/>
      <c r="I305" s="99"/>
      <c r="J305" s="98"/>
      <c r="K305" s="100"/>
      <c r="L305" s="102"/>
      <c r="M305" s="104"/>
      <c r="N305" s="105"/>
      <c r="O305" s="107"/>
      <c r="P305" s="72">
        <v>45402</v>
      </c>
      <c r="Q305" s="72">
        <v>45403</v>
      </c>
      <c r="R305" s="72">
        <v>45474</v>
      </c>
      <c r="S305" s="72">
        <v>45501</v>
      </c>
      <c r="T305" s="72">
        <v>45521</v>
      </c>
      <c r="U305" s="72">
        <v>45612</v>
      </c>
      <c r="V305" s="72">
        <v>45689</v>
      </c>
      <c r="W305" s="72">
        <v>45750</v>
      </c>
      <c r="X305" s="72">
        <v>45754</v>
      </c>
      <c r="Y305" s="72">
        <v>45759</v>
      </c>
      <c r="Z305" s="72">
        <v>45760</v>
      </c>
      <c r="AA305" s="72">
        <v>45762</v>
      </c>
      <c r="AB305" s="72" t="s">
        <v>447</v>
      </c>
      <c r="AC305" s="72">
        <v>45857</v>
      </c>
      <c r="AD305" s="72">
        <v>45858</v>
      </c>
      <c r="AE305" s="72">
        <v>45869</v>
      </c>
      <c r="AF305" s="72">
        <v>45902</v>
      </c>
      <c r="AG305" s="72">
        <v>45918</v>
      </c>
      <c r="AH305" s="72">
        <v>45919</v>
      </c>
      <c r="AI305" s="72">
        <v>45923</v>
      </c>
      <c r="AJ305" s="72">
        <v>45924</v>
      </c>
      <c r="AK305" s="72"/>
      <c r="AL305" s="72"/>
      <c r="AM305" s="72"/>
      <c r="AN305" s="72"/>
      <c r="AO305" s="72"/>
      <c r="AP305" s="72"/>
      <c r="AQ305" s="72"/>
      <c r="AR305" s="72"/>
      <c r="AS305" s="72"/>
      <c r="AT305" s="72"/>
      <c r="AU305" s="72"/>
      <c r="AV305" s="72"/>
      <c r="AW305" s="72"/>
      <c r="AX305" s="72"/>
      <c r="AY305" s="72"/>
      <c r="AZ305" s="72"/>
      <c r="BA305" s="72"/>
      <c r="BB305" s="72"/>
      <c r="BC305" s="72"/>
      <c r="BD305" s="72"/>
      <c r="BE305" s="72"/>
      <c r="BF305" s="72"/>
      <c r="BG305" s="72"/>
      <c r="BH305" s="72"/>
      <c r="BI305" s="72"/>
      <c r="BJ305" s="72"/>
      <c r="BK305" s="72"/>
      <c r="BL305" s="72"/>
      <c r="BM305" s="72"/>
      <c r="BN305" s="72"/>
      <c r="BO305" s="72"/>
      <c r="BP305" s="72"/>
      <c r="BQ305" s="72"/>
      <c r="BR305" s="72"/>
      <c r="BS305" s="72"/>
      <c r="BT305" s="72"/>
      <c r="BU305" s="72"/>
      <c r="BV305" s="72"/>
      <c r="BW305" s="72"/>
    </row>
    <row r="306" spans="1:75" ht="14.25" customHeight="1" x14ac:dyDescent="0.15">
      <c r="A306" s="74" t="s">
        <v>546</v>
      </c>
      <c r="B306" s="108" t="s">
        <v>301</v>
      </c>
      <c r="C306" s="108">
        <v>45278</v>
      </c>
      <c r="D306" s="110">
        <v>46009</v>
      </c>
      <c r="E306" s="95">
        <f ca="1">IF(DATEDIF(C306,M$2,"m")&lt;1,"",IF(C306=0,"",IF(EDATE(C306,12)&lt;IF($D306&gt;0,$D306-1,M$2),EDATE(C306,DATEDIF(C306,IF($D306&gt;0,$D306-1,M$2+1),"y")*12),EDATE(C306,DATEDIF(C306,IF($D306&gt;0,$D306-1,M$2+1),"m")))))</f>
        <v>45644</v>
      </c>
      <c r="F306" s="93">
        <f ca="1">IF(E306="",0,IF(EDATE(C306,12)&lt;=E306,15+IF((YEAR(E306)-YEAR($C306))&gt;20,10,INT((YEAR(E306)-YEAR($C306)-1)/2)),0))</f>
        <v>15</v>
      </c>
      <c r="G306" s="112">
        <f ca="1">IF(E306="",0,IF(E306&gt;=EDATE(C306,12),IF(E306&lt;EDATE(C306,24),IF(C306&lt;SET!$J$20,0,MIN(DATEDIF(C306,E306,"m"),11)),0),IF(D306&gt;C306,IF(E306&lt;=EDATE(C306,12),MIN(DATEDIF(C306,D306+1,"m"),11),0),MIN(DATEDIF(C306,E306,"m"),11))))</f>
        <v>11</v>
      </c>
      <c r="H306" s="114"/>
      <c r="I306" s="99">
        <f>COUNTIF(P306:BW306,SET!$C$15)*SET!$C$16+COUNTIF(P306:BW306,SET!$D$15)*SET!$D$16+COUNTIF(P306:BW306,SET!E$15)*SET!$E$16+COUNTIF(P306:BW306,SET!$F$15)*SET!$F$16+COUNTIF(P306:BW306,SET!$G$15)*SET!$G$16+COUNTIF(P306:BW306,SET!$H$15)*SET!$H$16+COUNTIF(P306:BW306,SET!$I$15)*SET!$I$16+COUNTIF(P306:BW306,)*SET!$K$16+COUNTIF(P306:BW306,SET!$M$15)*SET!$M$16</f>
        <v>25</v>
      </c>
      <c r="J306" s="97">
        <f ca="1">F306+G306+H306-I306</f>
        <v>1</v>
      </c>
      <c r="K306" s="100">
        <f ca="1">IF(E306="","",IF(AND(D306&gt;C306,EDATE(IF(EDATE(C306,12)&lt;D306,C306,E306),12)&gt;D306),"퇴직정산",IF((E306-C306)&gt;=365,EDATE(E306,12),EDATE(C306,24))))</f>
        <v>46009</v>
      </c>
      <c r="L306" s="101">
        <f ca="1">IF(K306="퇴직정산",J306,IF((M$2-C306)&lt;365,"미확정",IF(M306="유예","유예",J306-M306)))</f>
        <v>1</v>
      </c>
      <c r="M306" s="103">
        <f ca="1">IF(C306=0,0,IF(K306="퇴직정산",0,IF(J306&lt;=0,0,IF(EDATE(C306,3)&gt;M$2,"유예",IF(SET!$J$3="없음",0,IF(SET!$J$3="전부",IF(E306&gt;=DATE(YEAR(SET!$I$11),MONTH(SET!$J$11),DAY(SET!$L$11)),MAX(0,F306-IF(I306&lt;(G306+H306),0,(I306-(G306+H306)))),0),IF(E306&gt;=DATE(YEAR(SET!$I$11),MONTH(SET!$J$11),DAY(SET!$L$11)),MAX(0,MIN(F306,SET!$L$3)-IF(I306&lt;(G306+H306),0,(I306-(G306+H306)))),0)))))))</f>
        <v>0</v>
      </c>
      <c r="N306" s="105" t="str">
        <f>IF(D306=0,IF(M306&gt;0,IF((E306-C306)&gt;=365,EDATE(E306,6),EDATE(K306,-6)),""),"")</f>
        <v/>
      </c>
      <c r="O306" s="106" t="str">
        <f>IF(D306=0,IF(M306&gt;0,IF((E306-C306)&gt;=365,EDATE(E306,10),EDATE(K306,-2)),""),"")</f>
        <v/>
      </c>
      <c r="P306" s="23" t="s">
        <v>24</v>
      </c>
      <c r="Q306" s="23" t="s">
        <v>24</v>
      </c>
      <c r="R306" s="23" t="s">
        <v>24</v>
      </c>
      <c r="S306" s="23" t="s">
        <v>24</v>
      </c>
      <c r="T306" s="23" t="s">
        <v>24</v>
      </c>
      <c r="U306" s="23" t="s">
        <v>24</v>
      </c>
      <c r="V306" s="23" t="s">
        <v>24</v>
      </c>
      <c r="W306" s="23" t="s">
        <v>24</v>
      </c>
      <c r="X306" s="23" t="s">
        <v>24</v>
      </c>
      <c r="Y306" s="23" t="s">
        <v>24</v>
      </c>
      <c r="Z306" s="23" t="s">
        <v>24</v>
      </c>
      <c r="AA306" s="23" t="s">
        <v>24</v>
      </c>
      <c r="AB306" s="23" t="s">
        <v>24</v>
      </c>
      <c r="AC306" s="23" t="s">
        <v>24</v>
      </c>
      <c r="AD306" s="23" t="s">
        <v>24</v>
      </c>
      <c r="AE306" s="23" t="s">
        <v>24</v>
      </c>
      <c r="AF306" s="23" t="s">
        <v>24</v>
      </c>
      <c r="AG306" s="23" t="s">
        <v>24</v>
      </c>
      <c r="AH306" s="23" t="s">
        <v>24</v>
      </c>
      <c r="AI306" s="23" t="s">
        <v>24</v>
      </c>
      <c r="AJ306" s="23" t="s">
        <v>24</v>
      </c>
      <c r="AK306" s="23" t="s">
        <v>24</v>
      </c>
      <c r="AL306" s="23" t="s">
        <v>24</v>
      </c>
      <c r="AM306" s="23" t="s">
        <v>24</v>
      </c>
      <c r="AN306" s="23" t="s">
        <v>24</v>
      </c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  <c r="BA306" s="23"/>
      <c r="BB306" s="23"/>
      <c r="BC306" s="23"/>
      <c r="BD306" s="23"/>
      <c r="BE306" s="23"/>
      <c r="BF306" s="23"/>
      <c r="BG306" s="23"/>
      <c r="BH306" s="23"/>
      <c r="BI306" s="23"/>
      <c r="BJ306" s="23"/>
      <c r="BK306" s="23"/>
      <c r="BL306" s="23"/>
      <c r="BM306" s="23"/>
      <c r="BN306" s="23"/>
      <c r="BO306" s="23"/>
      <c r="BP306" s="23"/>
      <c r="BQ306" s="23"/>
      <c r="BR306" s="23"/>
      <c r="BS306" s="23"/>
      <c r="BT306" s="23"/>
      <c r="BU306" s="23"/>
      <c r="BV306" s="23"/>
      <c r="BW306" s="23"/>
    </row>
    <row r="307" spans="1:75" ht="14.25" customHeight="1" thickBot="1" x14ac:dyDescent="0.2">
      <c r="A307" s="74"/>
      <c r="B307" s="109"/>
      <c r="C307" s="109"/>
      <c r="D307" s="111"/>
      <c r="E307" s="96"/>
      <c r="F307" s="94"/>
      <c r="G307" s="113"/>
      <c r="H307" s="115"/>
      <c r="I307" s="99"/>
      <c r="J307" s="98"/>
      <c r="K307" s="100"/>
      <c r="L307" s="102"/>
      <c r="M307" s="104"/>
      <c r="N307" s="105"/>
      <c r="O307" s="107"/>
      <c r="P307" s="72">
        <v>45300</v>
      </c>
      <c r="Q307" s="72">
        <v>45301</v>
      </c>
      <c r="R307" s="72">
        <v>45302</v>
      </c>
      <c r="S307" s="72">
        <v>45409</v>
      </c>
      <c r="T307" s="72">
        <v>45487</v>
      </c>
      <c r="U307" s="72">
        <v>45488</v>
      </c>
      <c r="V307" s="72">
        <v>45504</v>
      </c>
      <c r="W307" s="72">
        <v>45522</v>
      </c>
      <c r="X307" s="72">
        <v>45646</v>
      </c>
      <c r="Y307" s="72">
        <v>45694</v>
      </c>
      <c r="Z307" s="72">
        <v>45695</v>
      </c>
      <c r="AA307" s="72">
        <v>45761</v>
      </c>
      <c r="AB307" s="72">
        <v>45762</v>
      </c>
      <c r="AC307" s="72">
        <v>45829</v>
      </c>
      <c r="AD307" s="72">
        <v>45848</v>
      </c>
      <c r="AE307" s="72">
        <v>45849</v>
      </c>
      <c r="AF307" s="72">
        <v>45850</v>
      </c>
      <c r="AG307" s="72">
        <v>45851</v>
      </c>
      <c r="AH307" s="72">
        <v>45852</v>
      </c>
      <c r="AI307" s="72">
        <v>45856</v>
      </c>
      <c r="AJ307" s="72">
        <v>45875</v>
      </c>
      <c r="AK307" s="72">
        <v>45927</v>
      </c>
      <c r="AL307" s="72">
        <v>45928</v>
      </c>
      <c r="AM307" s="72">
        <v>45980</v>
      </c>
      <c r="AN307" s="72">
        <v>45981</v>
      </c>
      <c r="AO307" s="72"/>
      <c r="AP307" s="72"/>
      <c r="AQ307" s="72"/>
      <c r="AR307" s="72"/>
      <c r="AS307" s="72"/>
      <c r="AT307" s="72"/>
      <c r="AU307" s="72"/>
      <c r="AV307" s="72"/>
      <c r="AW307" s="72"/>
      <c r="AX307" s="72"/>
      <c r="AY307" s="72"/>
      <c r="AZ307" s="72"/>
      <c r="BA307" s="72"/>
      <c r="BB307" s="72"/>
      <c r="BC307" s="72"/>
      <c r="BD307" s="72"/>
      <c r="BE307" s="72"/>
      <c r="BF307" s="72"/>
      <c r="BG307" s="72"/>
      <c r="BH307" s="72"/>
      <c r="BI307" s="72"/>
      <c r="BJ307" s="72"/>
      <c r="BK307" s="72"/>
      <c r="BL307" s="72"/>
      <c r="BM307" s="72"/>
      <c r="BN307" s="72"/>
      <c r="BO307" s="72"/>
      <c r="BP307" s="72"/>
      <c r="BQ307" s="72"/>
      <c r="BR307" s="72"/>
      <c r="BS307" s="72"/>
      <c r="BT307" s="72"/>
      <c r="BU307" s="72"/>
      <c r="BV307" s="72"/>
      <c r="BW307" s="72"/>
    </row>
    <row r="308" spans="1:75" ht="14.25" customHeight="1" x14ac:dyDescent="0.15">
      <c r="A308" s="74" t="s">
        <v>390</v>
      </c>
      <c r="B308" s="108" t="s">
        <v>334</v>
      </c>
      <c r="C308" s="108">
        <v>45278</v>
      </c>
      <c r="D308" s="110">
        <v>46009</v>
      </c>
      <c r="E308" s="95">
        <f ca="1">IF(DATEDIF(C308,M$2,"m")&lt;1,"",IF(C308=0,"",IF(EDATE(C308,12)&lt;IF($D308&gt;0,$D308-1,M$2),EDATE(C308,DATEDIF(C308,IF($D308&gt;0,$D308-1,M$2+1),"y")*12),EDATE(C308,DATEDIF(C308,IF($D308&gt;0,$D308-1,M$2+1),"m")))))</f>
        <v>45644</v>
      </c>
      <c r="F308" s="93">
        <f ca="1">IF(E308="",0,IF(EDATE(C308,12)&lt;=E308,15+IF((YEAR(E308)-YEAR($C308))&gt;20,10,INT((YEAR(E308)-YEAR($C308)-1)/2)),0))</f>
        <v>15</v>
      </c>
      <c r="G308" s="112">
        <f ca="1">IF(E308="",0,IF(E308&gt;=EDATE(C308,12),IF(E308&lt;EDATE(C308,24),IF(C308&lt;SET!$J$20,0,MIN(DATEDIF(C308,E308,"m"),11)),0),IF(D308&gt;C308,IF(E308&lt;=EDATE(C308,12),MIN(DATEDIF(C308,D308+1,"m"),11),0),MIN(DATEDIF(C308,E308,"m"),11))))</f>
        <v>11</v>
      </c>
      <c r="H308" s="114"/>
      <c r="I308" s="99">
        <f>COUNTIF(P308:BW308,SET!$C$15)*SET!$C$16+COUNTIF(P308:BW308,SET!$D$15)*SET!$D$16+COUNTIF(P308:BW308,SET!E$15)*SET!$E$16+COUNTIF(P308:BW308,SET!$F$15)*SET!$F$16+COUNTIF(P308:BW308,SET!$G$15)*SET!$G$16+COUNTIF(P308:BW308,SET!$H$15)*SET!$H$16+COUNTIF(P308:BW308,SET!$I$15)*SET!$I$16+COUNTIF(P308:BW308,)*SET!$K$16+COUNTIF(P308:BW308,SET!$M$15)*SET!$M$16</f>
        <v>18</v>
      </c>
      <c r="J308" s="97">
        <f ca="1">F308+G308+H308-I308</f>
        <v>8</v>
      </c>
      <c r="K308" s="100">
        <f ca="1">IF(E308="","",IF(AND(D308&gt;C308,EDATE(IF(EDATE(C308,12)&lt;D308,C308,E308),12)&gt;D308),"퇴직정산",IF((E308-C308)&gt;=365,EDATE(E308,12),EDATE(C308,24))))</f>
        <v>46009</v>
      </c>
      <c r="L308" s="101">
        <f ca="1">IF(K308="퇴직정산",J308,IF((M$2-C308)&lt;365,"미확정",IF(M308="유예","유예",J308-M308)))</f>
        <v>8</v>
      </c>
      <c r="M308" s="103">
        <f ca="1">IF(C308=0,0,IF(K308="퇴직정산",0,IF(J308&lt;=0,0,IF(EDATE(C308,3)&gt;M$2,"유예",IF(SET!$J$3="없음",0,IF(SET!$J$3="전부",IF(E308&gt;=DATE(YEAR(SET!$I$11),MONTH(SET!$J$11),DAY(SET!$L$11)),MAX(0,F308-IF(I308&lt;(G308+H308),0,(I308-(G308+H308)))),0),IF(E308&gt;=DATE(YEAR(SET!$I$11),MONTH(SET!$J$11),DAY(SET!$L$11)),MAX(0,MIN(F308,SET!$L$3)-IF(I308&lt;(G308+H308),0,(I308-(G308+H308)))),0)))))))</f>
        <v>0</v>
      </c>
      <c r="N308" s="105" t="str">
        <f>IF(D308=0,IF(M308&gt;0,IF((E308-C308)&gt;=365,EDATE(E308,6),EDATE(K308,-6)),""),"")</f>
        <v/>
      </c>
      <c r="O308" s="106" t="str">
        <f>IF(D308=0,IF(M308&gt;0,IF((E308-C308)&gt;=365,EDATE(E308,10),EDATE(K308,-2)),""),"")</f>
        <v/>
      </c>
      <c r="P308" s="23" t="s">
        <v>24</v>
      </c>
      <c r="Q308" s="23" t="s">
        <v>24</v>
      </c>
      <c r="R308" s="23" t="s">
        <v>24</v>
      </c>
      <c r="S308" s="23" t="s">
        <v>24</v>
      </c>
      <c r="T308" s="23" t="s">
        <v>24</v>
      </c>
      <c r="U308" s="23" t="s">
        <v>24</v>
      </c>
      <c r="V308" s="23" t="s">
        <v>24</v>
      </c>
      <c r="W308" s="23" t="s">
        <v>24</v>
      </c>
      <c r="X308" s="23" t="s">
        <v>24</v>
      </c>
      <c r="Y308" s="23" t="s">
        <v>24</v>
      </c>
      <c r="Z308" s="23" t="s">
        <v>24</v>
      </c>
      <c r="AA308" s="23" t="s">
        <v>24</v>
      </c>
      <c r="AB308" s="23" t="s">
        <v>24</v>
      </c>
      <c r="AC308" s="23" t="s">
        <v>24</v>
      </c>
      <c r="AD308" s="23" t="s">
        <v>24</v>
      </c>
      <c r="AE308" s="23" t="s">
        <v>24</v>
      </c>
      <c r="AF308" s="23" t="s">
        <v>24</v>
      </c>
      <c r="AG308" s="23" t="s">
        <v>24</v>
      </c>
      <c r="AH308" s="23"/>
      <c r="AI308" s="23"/>
      <c r="AJ308" s="23"/>
      <c r="AK308" s="23"/>
      <c r="AL308" s="23"/>
      <c r="AM308" s="23"/>
      <c r="AN308" s="23"/>
      <c r="AO308" s="23"/>
      <c r="AP308" s="23"/>
      <c r="AQ308" s="23"/>
      <c r="AR308" s="23"/>
      <c r="AS308" s="23"/>
      <c r="AT308" s="23"/>
      <c r="AU308" s="23"/>
      <c r="AV308" s="23"/>
      <c r="AW308" s="23"/>
      <c r="AX308" s="23"/>
      <c r="AY308" s="23"/>
      <c r="AZ308" s="23"/>
      <c r="BA308" s="23"/>
      <c r="BB308" s="23"/>
      <c r="BC308" s="23"/>
      <c r="BD308" s="23"/>
      <c r="BE308" s="23"/>
      <c r="BF308" s="23"/>
      <c r="BG308" s="23"/>
      <c r="BH308" s="23"/>
      <c r="BI308" s="23"/>
      <c r="BJ308" s="23"/>
      <c r="BK308" s="23"/>
      <c r="BL308" s="23"/>
      <c r="BM308" s="23"/>
      <c r="BN308" s="23"/>
      <c r="BO308" s="23"/>
      <c r="BP308" s="23"/>
      <c r="BQ308" s="23"/>
      <c r="BR308" s="23"/>
      <c r="BS308" s="23"/>
      <c r="BT308" s="23"/>
      <c r="BU308" s="23"/>
      <c r="BV308" s="23"/>
      <c r="BW308" s="23"/>
    </row>
    <row r="309" spans="1:75" ht="14.25" customHeight="1" thickBot="1" x14ac:dyDescent="0.2">
      <c r="A309" s="74"/>
      <c r="B309" s="109"/>
      <c r="C309" s="109"/>
      <c r="D309" s="111"/>
      <c r="E309" s="96"/>
      <c r="F309" s="94"/>
      <c r="G309" s="113"/>
      <c r="H309" s="115"/>
      <c r="I309" s="99"/>
      <c r="J309" s="98"/>
      <c r="K309" s="100"/>
      <c r="L309" s="102"/>
      <c r="M309" s="104"/>
      <c r="N309" s="105"/>
      <c r="O309" s="107"/>
      <c r="P309" s="72">
        <v>45339</v>
      </c>
      <c r="Q309" s="72">
        <v>45387</v>
      </c>
      <c r="R309" s="72">
        <v>45493</v>
      </c>
      <c r="S309" s="72">
        <v>45494</v>
      </c>
      <c r="T309" s="72">
        <v>45495</v>
      </c>
      <c r="U309" s="72">
        <v>45511</v>
      </c>
      <c r="V309" s="72">
        <v>45605</v>
      </c>
      <c r="W309" s="72">
        <v>45645</v>
      </c>
      <c r="X309" s="72">
        <v>45745</v>
      </c>
      <c r="Y309" s="72">
        <v>45771</v>
      </c>
      <c r="Z309" s="72">
        <v>45860</v>
      </c>
      <c r="AA309" s="72">
        <v>45861</v>
      </c>
      <c r="AB309" s="72">
        <v>45919</v>
      </c>
      <c r="AC309" s="72">
        <v>45920</v>
      </c>
      <c r="AD309" s="72">
        <v>45921</v>
      </c>
      <c r="AE309" s="72">
        <v>45976</v>
      </c>
      <c r="AF309" s="72">
        <v>45977</v>
      </c>
      <c r="AG309" s="72">
        <v>45979</v>
      </c>
      <c r="AH309" s="72"/>
      <c r="AI309" s="72"/>
      <c r="AJ309" s="72"/>
      <c r="AK309" s="72"/>
      <c r="AL309" s="72"/>
      <c r="AM309" s="72"/>
      <c r="AN309" s="72"/>
      <c r="AO309" s="72"/>
      <c r="AP309" s="72"/>
      <c r="AQ309" s="72"/>
      <c r="AR309" s="72"/>
      <c r="AS309" s="72"/>
      <c r="AT309" s="72"/>
      <c r="AU309" s="72"/>
      <c r="AV309" s="72"/>
      <c r="AW309" s="72"/>
      <c r="AX309" s="72"/>
      <c r="AY309" s="72"/>
      <c r="AZ309" s="72"/>
      <c r="BA309" s="72"/>
      <c r="BB309" s="72"/>
      <c r="BC309" s="72"/>
      <c r="BD309" s="72"/>
      <c r="BE309" s="72"/>
      <c r="BF309" s="72"/>
      <c r="BG309" s="72"/>
      <c r="BH309" s="72"/>
      <c r="BI309" s="72"/>
      <c r="BJ309" s="72"/>
      <c r="BK309" s="72"/>
      <c r="BL309" s="72"/>
      <c r="BM309" s="72"/>
      <c r="BN309" s="72"/>
      <c r="BO309" s="72"/>
      <c r="BP309" s="72"/>
      <c r="BQ309" s="72"/>
      <c r="BR309" s="72"/>
      <c r="BS309" s="72"/>
      <c r="BT309" s="72"/>
      <c r="BU309" s="72"/>
      <c r="BV309" s="72"/>
      <c r="BW309" s="72"/>
    </row>
    <row r="310" spans="1:75" ht="14.25" customHeight="1" x14ac:dyDescent="0.15">
      <c r="A310" s="74" t="s">
        <v>421</v>
      </c>
      <c r="B310" s="108" t="s">
        <v>125</v>
      </c>
      <c r="C310" s="108">
        <v>44914</v>
      </c>
      <c r="D310" s="110">
        <v>46010</v>
      </c>
      <c r="E310" s="95">
        <f ca="1">IF(DATEDIF(C310,M$2,"m")&lt;1,"",IF(C310=0,"",IF(EDATE(C310,12)&lt;IF($D310&gt;0,$D310-1,M$2),EDATE(C310,DATEDIF(C310,IF($D310&gt;0,$D310-1,M$2+1),"y")*12),EDATE(C310,DATEDIF(C310,IF($D310&gt;0,$D310-1,M$2+1),"m")))))</f>
        <v>45645</v>
      </c>
      <c r="F310" s="93">
        <f ca="1">IF(E310="",0,IF(EDATE(C310,12)&lt;=E310,15+IF((YEAR(E310)-YEAR($C310))&gt;20,10,INT((YEAR(E310)-YEAR($C310)-1)/2)),0))</f>
        <v>15</v>
      </c>
      <c r="G310" s="112">
        <f ca="1">IF(E310="",0,IF(E310&gt;=EDATE(C310,12),IF(E310&lt;EDATE(C310,24),IF(C310&lt;SET!$J$20,0,MIN(DATEDIF(C310,E310,"m"),11)),0),IF(D310&gt;C310,IF(E310&lt;=EDATE(C310,12),MIN(DATEDIF(C310,D310+1,"m"),11),0),MIN(DATEDIF(C310,E310,"m"),11))))</f>
        <v>0</v>
      </c>
      <c r="H310" s="114">
        <v>-1</v>
      </c>
      <c r="I310" s="99">
        <f>COUNTIF(P310:BW310,SET!$C$15)*SET!$C$16+COUNTIF(P310:BW310,SET!$D$15)*SET!$D$16+COUNTIF(P310:BW310,SET!E$15)*SET!$E$16+COUNTIF(P310:BW310,SET!$F$15)*SET!$F$16+COUNTIF(P310:BW310,SET!$G$15)*SET!$G$16+COUNTIF(P310:BW310,SET!$H$15)*SET!$H$16+COUNTIF(P310:BW310,SET!$I$15)*SET!$I$16+COUNTIF(P310:BW310,)*SET!$K$16+COUNTIF(P310:BW310,SET!$M$15)*SET!$M$16</f>
        <v>14</v>
      </c>
      <c r="J310" s="97">
        <f ca="1">F310+G310+H310-I310</f>
        <v>0</v>
      </c>
      <c r="K310" s="100">
        <f ca="1">IF(E310="","",IF(AND(D310&gt;C310,EDATE(IF(EDATE(C310,12)&lt;D310,C310,E310),12)&gt;D310),"퇴직정산",IF((E310-C310)&gt;=365,EDATE(E310,12),EDATE(C310,24))))</f>
        <v>46010</v>
      </c>
      <c r="L310" s="101">
        <f ca="1">IF(K310="퇴직정산",J310,IF((M$2-C310)&lt;365,"미확정",IF(M310="유예","유예",J310-M310)))</f>
        <v>0</v>
      </c>
      <c r="M310" s="103">
        <f ca="1">IF(C310=0,0,IF(K310="퇴직정산",0,IF(J310&lt;=0,0,IF(EDATE(C310,3)&gt;M$2,"유예",IF(SET!$J$3="없음",0,IF(SET!$J$3="전부",IF(E310&gt;=DATE(YEAR(SET!$I$11),MONTH(SET!$J$11),DAY(SET!$L$11)),MAX(0,F310-IF(I310&lt;(G310+H310),0,(I310-(G310+H310)))),0),IF(E310&gt;=DATE(YEAR(SET!$I$11),MONTH(SET!$J$11),DAY(SET!$L$11)),MAX(0,MIN(F310,SET!$L$3)-IF(I310&lt;(G310+H310),0,(I310-(G310+H310)))),0)))))))</f>
        <v>0</v>
      </c>
      <c r="N310" s="105" t="str">
        <f>IF(D310=0,IF(M310&gt;0,IF((E310-C310)&gt;=365,EDATE(E310,6),EDATE(K310,-6)),""),"")</f>
        <v/>
      </c>
      <c r="O310" s="106" t="str">
        <f>IF(D310=0,IF(M310&gt;0,IF((E310-C310)&gt;=365,EDATE(E310,10),EDATE(K310,-2)),""),"")</f>
        <v/>
      </c>
      <c r="P310" s="23" t="s">
        <v>24</v>
      </c>
      <c r="Q310" s="23" t="s">
        <v>24</v>
      </c>
      <c r="R310" s="23" t="s">
        <v>24</v>
      </c>
      <c r="S310" s="23" t="s">
        <v>24</v>
      </c>
      <c r="T310" s="23" t="s">
        <v>24</v>
      </c>
      <c r="U310" s="23" t="s">
        <v>24</v>
      </c>
      <c r="V310" s="23" t="s">
        <v>24</v>
      </c>
      <c r="W310" s="23" t="s">
        <v>24</v>
      </c>
      <c r="X310" s="23" t="s">
        <v>24</v>
      </c>
      <c r="Y310" s="23" t="s">
        <v>24</v>
      </c>
      <c r="Z310" s="23" t="s">
        <v>24</v>
      </c>
      <c r="AA310" s="23" t="s">
        <v>24</v>
      </c>
      <c r="AB310" s="23" t="s">
        <v>24</v>
      </c>
      <c r="AC310" s="23" t="s">
        <v>24</v>
      </c>
      <c r="AD310" s="23"/>
      <c r="AE310" s="23"/>
      <c r="AF310" s="23"/>
      <c r="AG310" s="23"/>
      <c r="AH310" s="23"/>
      <c r="AI310" s="23"/>
      <c r="AJ310" s="23"/>
      <c r="AK310" s="23"/>
      <c r="AL310" s="23"/>
      <c r="AM310" s="23"/>
      <c r="AN310" s="23"/>
      <c r="AO310" s="23"/>
      <c r="AP310" s="23"/>
      <c r="AQ310" s="23"/>
      <c r="AR310" s="23"/>
      <c r="AS310" s="23"/>
      <c r="AT310" s="23"/>
      <c r="AU310" s="23"/>
      <c r="AV310" s="23"/>
      <c r="AW310" s="23"/>
      <c r="AX310" s="23"/>
      <c r="AY310" s="23"/>
      <c r="AZ310" s="23"/>
      <c r="BA310" s="23"/>
      <c r="BB310" s="23"/>
      <c r="BC310" s="23"/>
      <c r="BD310" s="23"/>
      <c r="BE310" s="23"/>
      <c r="BF310" s="23"/>
      <c r="BG310" s="23"/>
      <c r="BH310" s="23"/>
      <c r="BI310" s="23"/>
      <c r="BJ310" s="23"/>
      <c r="BK310" s="23"/>
      <c r="BL310" s="23"/>
      <c r="BM310" s="23"/>
      <c r="BN310" s="23"/>
      <c r="BO310" s="23"/>
      <c r="BP310" s="23"/>
      <c r="BQ310" s="23"/>
      <c r="BR310" s="23"/>
      <c r="BS310" s="23"/>
      <c r="BT310" s="23"/>
      <c r="BU310" s="23"/>
      <c r="BV310" s="23"/>
      <c r="BW310" s="23"/>
    </row>
    <row r="311" spans="1:75" ht="14.25" customHeight="1" thickBot="1" x14ac:dyDescent="0.2">
      <c r="A311" s="74"/>
      <c r="B311" s="109"/>
      <c r="C311" s="109"/>
      <c r="D311" s="111"/>
      <c r="E311" s="96"/>
      <c r="F311" s="94"/>
      <c r="G311" s="113"/>
      <c r="H311" s="115"/>
      <c r="I311" s="99"/>
      <c r="J311" s="98"/>
      <c r="K311" s="100"/>
      <c r="L311" s="102"/>
      <c r="M311" s="104"/>
      <c r="N311" s="105"/>
      <c r="O311" s="107"/>
      <c r="P311" s="72">
        <v>45653</v>
      </c>
      <c r="Q311" s="72">
        <v>45656</v>
      </c>
      <c r="R311" s="72">
        <v>45683</v>
      </c>
      <c r="S311" s="72">
        <v>45707</v>
      </c>
      <c r="T311" s="72">
        <v>45709</v>
      </c>
      <c r="U311" s="72">
        <v>45713</v>
      </c>
      <c r="V311" s="72">
        <v>45741</v>
      </c>
      <c r="W311" s="72">
        <v>45773</v>
      </c>
      <c r="X311" s="72">
        <v>45777</v>
      </c>
      <c r="Y311" s="72">
        <v>45808</v>
      </c>
      <c r="Z311" s="72">
        <v>45862</v>
      </c>
      <c r="AA311" s="72">
        <v>45897</v>
      </c>
      <c r="AB311" s="72">
        <v>45924</v>
      </c>
      <c r="AC311" s="72">
        <v>45926</v>
      </c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72"/>
      <c r="AP311" s="72"/>
      <c r="AQ311" s="72"/>
      <c r="AR311" s="72"/>
      <c r="AS311" s="72"/>
      <c r="AT311" s="72"/>
      <c r="AU311" s="72"/>
      <c r="AV311" s="72"/>
      <c r="AW311" s="72"/>
      <c r="AX311" s="72"/>
      <c r="AY311" s="72"/>
      <c r="AZ311" s="72"/>
      <c r="BA311" s="72"/>
      <c r="BB311" s="72"/>
      <c r="BC311" s="72"/>
      <c r="BD311" s="72"/>
      <c r="BE311" s="72"/>
      <c r="BF311" s="72"/>
      <c r="BG311" s="72"/>
      <c r="BH311" s="72"/>
      <c r="BI311" s="72"/>
      <c r="BJ311" s="72"/>
      <c r="BK311" s="72"/>
      <c r="BL311" s="72"/>
      <c r="BM311" s="72"/>
      <c r="BN311" s="72"/>
      <c r="BO311" s="72"/>
      <c r="BP311" s="72"/>
      <c r="BQ311" s="72"/>
      <c r="BR311" s="72"/>
      <c r="BS311" s="72"/>
      <c r="BT311" s="72"/>
      <c r="BU311" s="72"/>
      <c r="BV311" s="72"/>
      <c r="BW311" s="72"/>
    </row>
    <row r="312" spans="1:75" ht="14.25" customHeight="1" x14ac:dyDescent="0.15">
      <c r="A312" s="74" t="s">
        <v>547</v>
      </c>
      <c r="B312" s="108" t="s">
        <v>320</v>
      </c>
      <c r="C312" s="108">
        <v>44550</v>
      </c>
      <c r="D312" s="110">
        <v>46011</v>
      </c>
      <c r="E312" s="95">
        <f ca="1">IF(DATEDIF(C312,M$2,"m")&lt;1,"",IF(C312=0,"",IF(EDATE(C312,12)&lt;IF($D312&gt;0,$D312-1,M$2),EDATE(C312,DATEDIF(C312,IF($D312&gt;0,$D312-1,M$2+1),"y")*12),EDATE(C312,DATEDIF(C312,IF($D312&gt;0,$D312-1,M$2+1),"m")))))</f>
        <v>45646</v>
      </c>
      <c r="F312" s="93">
        <f ca="1">IF(E312="",0,IF(EDATE(C312,12)&lt;=E312,15+IF((YEAR(E312)-YEAR($C312))&gt;20,10,INT((YEAR(E312)-YEAR($C312)-1)/2)),0))</f>
        <v>16</v>
      </c>
      <c r="G312" s="112">
        <f ca="1">IF(E312="",0,IF(E312&gt;=EDATE(C312,12),IF(E312&lt;EDATE(C312,24),IF(C312&lt;SET!$J$20,0,MIN(DATEDIF(C312,E312,"m"),11)),0),IF(D312&gt;C312,IF(E312&lt;=EDATE(C312,12),MIN(DATEDIF(C312,D312+1,"m"),11),0),MIN(DATEDIF(C312,E312,"m"),11))))</f>
        <v>0</v>
      </c>
      <c r="H312" s="114">
        <v>1</v>
      </c>
      <c r="I312" s="99">
        <f>COUNTIF(P312:BW312,SET!$C$15)*SET!$C$16+COUNTIF(P312:BW312,SET!$D$15)*SET!$D$16+COUNTIF(P312:BW312,SET!E$15)*SET!$E$16+COUNTIF(P312:BW312,SET!$F$15)*SET!$F$16+COUNTIF(P312:BW312,SET!$G$15)*SET!$G$16+COUNTIF(P312:BW312,SET!$H$15)*SET!$H$16+COUNTIF(P312:BW312,SET!$I$15)*SET!$I$16+COUNTIF(P312:BW312,)*SET!$K$16+COUNTIF(P312:BW312,SET!$M$15)*SET!$M$16</f>
        <v>15.5</v>
      </c>
      <c r="J312" s="97">
        <f ca="1">F312+G312+H312-I312</f>
        <v>1.5</v>
      </c>
      <c r="K312" s="100">
        <f ca="1">IF(E312="","",IF(AND(D312&gt;C312,EDATE(IF(EDATE(C312,12)&lt;D312,C312,E312),12)&gt;D312),"퇴직정산",IF((E312-C312)&gt;=365,EDATE(E312,12),EDATE(C312,24))))</f>
        <v>46011</v>
      </c>
      <c r="L312" s="101">
        <f ca="1">IF(K312="퇴직정산",J312,IF((M$2-C312)&lt;365,"미확정",IF(M312="유예","유예",J312-M312)))</f>
        <v>1.5</v>
      </c>
      <c r="M312" s="103">
        <f ca="1">IF(C312=0,0,IF(K312="퇴직정산",0,IF(J312&lt;=0,0,IF(EDATE(C312,3)&gt;M$2,"유예",IF(SET!$J$3="없음",0,IF(SET!$J$3="전부",IF(E312&gt;=DATE(YEAR(SET!$I$11),MONTH(SET!$J$11),DAY(SET!$L$11)),MAX(0,F312-IF(I312&lt;(G312+H312),0,(I312-(G312+H312)))),0),IF(E312&gt;=DATE(YEAR(SET!$I$11),MONTH(SET!$J$11),DAY(SET!$L$11)),MAX(0,MIN(F312,SET!$L$3)-IF(I312&lt;(G312+H312),0,(I312-(G312+H312)))),0)))))))</f>
        <v>0</v>
      </c>
      <c r="N312" s="105" t="str">
        <f>IF(D312=0,IF(M312&gt;0,IF((E312-C312)&gt;=365,EDATE(E312,6),EDATE(K312,-6)),""),"")</f>
        <v/>
      </c>
      <c r="O312" s="106" t="str">
        <f>IF(D312=0,IF(M312&gt;0,IF((E312-C312)&gt;=365,EDATE(E312,10),EDATE(K312,-2)),""),"")</f>
        <v/>
      </c>
      <c r="P312" s="23" t="s">
        <v>25</v>
      </c>
      <c r="Q312" s="23" t="s">
        <v>24</v>
      </c>
      <c r="R312" s="23" t="s">
        <v>25</v>
      </c>
      <c r="S312" s="23" t="s">
        <v>24</v>
      </c>
      <c r="T312" s="23" t="s">
        <v>24</v>
      </c>
      <c r="U312" s="23" t="s">
        <v>24</v>
      </c>
      <c r="V312" s="23" t="s">
        <v>51</v>
      </c>
      <c r="W312" s="23" t="s">
        <v>24</v>
      </c>
      <c r="X312" s="23" t="s">
        <v>24</v>
      </c>
      <c r="Y312" s="23" t="s">
        <v>25</v>
      </c>
      <c r="Z312" s="23" t="s">
        <v>24</v>
      </c>
      <c r="AA312" s="23" t="s">
        <v>24</v>
      </c>
      <c r="AB312" s="23" t="s">
        <v>24</v>
      </c>
      <c r="AC312" s="23" t="s">
        <v>24</v>
      </c>
      <c r="AD312" s="23" t="s">
        <v>24</v>
      </c>
      <c r="AE312" s="23" t="s">
        <v>25</v>
      </c>
      <c r="AF312" s="23" t="s">
        <v>24</v>
      </c>
      <c r="AG312" s="23" t="s">
        <v>24</v>
      </c>
      <c r="AH312" s="23" t="s">
        <v>25</v>
      </c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  <c r="BA312" s="23"/>
      <c r="BB312" s="23"/>
      <c r="BC312" s="23"/>
      <c r="BD312" s="23"/>
      <c r="BE312" s="23"/>
      <c r="BF312" s="23"/>
      <c r="BG312" s="23"/>
      <c r="BH312" s="23"/>
      <c r="BI312" s="23"/>
      <c r="BJ312" s="23"/>
      <c r="BK312" s="23"/>
      <c r="BL312" s="23"/>
      <c r="BM312" s="23"/>
      <c r="BN312" s="23"/>
      <c r="BO312" s="23"/>
      <c r="BP312" s="23"/>
      <c r="BQ312" s="23"/>
      <c r="BR312" s="23"/>
      <c r="BS312" s="23"/>
      <c r="BT312" s="23"/>
      <c r="BU312" s="23"/>
      <c r="BV312" s="23"/>
      <c r="BW312" s="23"/>
    </row>
    <row r="313" spans="1:75" ht="14.25" customHeight="1" thickBot="1" x14ac:dyDescent="0.2">
      <c r="A313" s="74"/>
      <c r="B313" s="109"/>
      <c r="C313" s="109"/>
      <c r="D313" s="111"/>
      <c r="E313" s="96"/>
      <c r="F313" s="94"/>
      <c r="G313" s="113"/>
      <c r="H313" s="115"/>
      <c r="I313" s="99"/>
      <c r="J313" s="98"/>
      <c r="K313" s="100"/>
      <c r="L313" s="102"/>
      <c r="M313" s="104"/>
      <c r="N313" s="105"/>
      <c r="O313" s="107"/>
      <c r="P313" s="72">
        <v>45632</v>
      </c>
      <c r="Q313" s="72">
        <v>45636</v>
      </c>
      <c r="R313" s="72">
        <v>45728</v>
      </c>
      <c r="S313" s="72">
        <v>45737</v>
      </c>
      <c r="T313" s="72">
        <v>45764</v>
      </c>
      <c r="U313" s="72">
        <v>45765</v>
      </c>
      <c r="V313" s="72" t="s">
        <v>427</v>
      </c>
      <c r="W313" s="72">
        <v>45775</v>
      </c>
      <c r="X313" s="72">
        <v>45776</v>
      </c>
      <c r="Y313" s="72">
        <v>45819</v>
      </c>
      <c r="Z313" s="72">
        <v>45866</v>
      </c>
      <c r="AA313" s="72">
        <v>45867</v>
      </c>
      <c r="AB313" s="72">
        <v>45896</v>
      </c>
      <c r="AC313" s="72">
        <v>45926</v>
      </c>
      <c r="AD313" s="72">
        <v>45929</v>
      </c>
      <c r="AE313" s="72">
        <v>45952</v>
      </c>
      <c r="AF313" s="72">
        <v>45959</v>
      </c>
      <c r="AG313" s="72">
        <v>45967</v>
      </c>
      <c r="AH313" s="72">
        <v>45973</v>
      </c>
      <c r="AI313" s="72"/>
      <c r="AJ313" s="72"/>
      <c r="AK313" s="72"/>
      <c r="AL313" s="72"/>
      <c r="AM313" s="72"/>
      <c r="AN313" s="72"/>
      <c r="AO313" s="72"/>
      <c r="AP313" s="72"/>
      <c r="AQ313" s="72"/>
      <c r="AR313" s="72"/>
      <c r="AS313" s="72"/>
      <c r="AT313" s="72"/>
      <c r="AU313" s="72"/>
      <c r="AV313" s="72"/>
      <c r="AW313" s="72"/>
      <c r="AX313" s="72"/>
      <c r="AY313" s="72"/>
      <c r="AZ313" s="72"/>
      <c r="BA313" s="72"/>
      <c r="BB313" s="72"/>
      <c r="BC313" s="72"/>
      <c r="BD313" s="72"/>
      <c r="BE313" s="72"/>
      <c r="BF313" s="72"/>
      <c r="BG313" s="72"/>
      <c r="BH313" s="72"/>
      <c r="BI313" s="72"/>
      <c r="BJ313" s="72"/>
      <c r="BK313" s="72"/>
      <c r="BL313" s="72"/>
      <c r="BM313" s="72"/>
      <c r="BN313" s="72"/>
      <c r="BO313" s="72"/>
      <c r="BP313" s="72"/>
      <c r="BQ313" s="72"/>
      <c r="BR313" s="72"/>
      <c r="BS313" s="72"/>
      <c r="BT313" s="72"/>
      <c r="BU313" s="72"/>
      <c r="BV313" s="72"/>
      <c r="BW313" s="72"/>
    </row>
    <row r="314" spans="1:75" ht="14.25" customHeight="1" x14ac:dyDescent="0.15">
      <c r="A314" s="74" t="s">
        <v>548</v>
      </c>
      <c r="B314" s="108" t="s">
        <v>102</v>
      </c>
      <c r="C314" s="108">
        <v>44921</v>
      </c>
      <c r="D314" s="110">
        <v>46017</v>
      </c>
      <c r="E314" s="95">
        <f ca="1">IF(DATEDIF(C314,M$2,"m")&lt;1,"",IF(C314=0,"",IF(EDATE(C314,12)&lt;IF($D314&gt;0,$D314-1,M$2),EDATE(C314,DATEDIF(C314,IF($D314&gt;0,$D314-1,M$2+1),"y")*12),EDATE(C314,DATEDIF(C314,IF($D314&gt;0,$D314-1,M$2+1),"m")))))</f>
        <v>45652</v>
      </c>
      <c r="F314" s="93">
        <f ca="1">IF(E314="",0,IF(EDATE(C314,12)&lt;=E314,15+IF((YEAR(E314)-YEAR($C314))&gt;20,10,INT((YEAR(E314)-YEAR($C314)-1)/2)),0))</f>
        <v>15</v>
      </c>
      <c r="G314" s="112">
        <f ca="1">IF(E314="",0,IF(E314&gt;=EDATE(C314,12),IF(E314&lt;EDATE(C314,24),IF(C314&lt;SET!$J$20,0,MIN(DATEDIF(C314,E314,"m"),11)),0),IF(D314&gt;C314,IF(E314&lt;=EDATE(C314,12),MIN(DATEDIF(C314,D314+1,"m"),11),0),MIN(DATEDIF(C314,E314,"m"),11))))</f>
        <v>0</v>
      </c>
      <c r="H314" s="114">
        <v>-5</v>
      </c>
      <c r="I314" s="99">
        <f>COUNTIF(P314:BW314,SET!$C$15)*SET!$C$16+COUNTIF(P314:BW314,SET!$D$15)*SET!$D$16+COUNTIF(P314:BW314,SET!E$15)*SET!$E$16+COUNTIF(P314:BW314,SET!$F$15)*SET!$F$16+COUNTIF(P314:BW314,SET!$G$15)*SET!$G$16+COUNTIF(P314:BW314,SET!$H$15)*SET!$H$16+COUNTIF(P314:BW314,SET!$I$15)*SET!$I$16+COUNTIF(P314:BW314,)*SET!$K$16+COUNTIF(P314:BW314,SET!$M$15)*SET!$M$16</f>
        <v>9</v>
      </c>
      <c r="J314" s="97">
        <f ca="1">F314+G314+H314-I314</f>
        <v>1</v>
      </c>
      <c r="K314" s="100">
        <f ca="1">IF(E314="","",IF(AND(D314&gt;C314,EDATE(IF(EDATE(C314,12)&lt;D314,C314,E314),12)&gt;D314),"퇴직정산",IF((E314-C314)&gt;=365,EDATE(E314,12),EDATE(C314,24))))</f>
        <v>46017</v>
      </c>
      <c r="L314" s="101">
        <f ca="1">IF(K314="퇴직정산",J314,IF((M$2-C314)&lt;365,"미확정",IF(M314="유예","유예",J314-M314)))</f>
        <v>1</v>
      </c>
      <c r="M314" s="103">
        <f ca="1">IF(C314=0,0,IF(K314="퇴직정산",0,IF(J314&lt;=0,0,IF(EDATE(C314,3)&gt;M$2,"유예",IF(SET!$J$3="없음",0,IF(SET!$J$3="전부",IF(E314&gt;=DATE(YEAR(SET!$I$11),MONTH(SET!$J$11),DAY(SET!$L$11)),MAX(0,F314-IF(I314&lt;(G314+H314),0,(I314-(G314+H314)))),0),IF(E314&gt;=DATE(YEAR(SET!$I$11),MONTH(SET!$J$11),DAY(SET!$L$11)),MAX(0,MIN(F314,SET!$L$3)-IF(I314&lt;(G314+H314),0,(I314-(G314+H314)))),0)))))))</f>
        <v>0</v>
      </c>
      <c r="N314" s="105" t="str">
        <f>IF(D314=0,IF(M314&gt;0,IF((E314-C314)&gt;=365,EDATE(E314,6),EDATE(K314,-6)),""),"")</f>
        <v/>
      </c>
      <c r="O314" s="106" t="str">
        <f>IF(D314=0,IF(M314&gt;0,IF((E314-C314)&gt;=365,EDATE(E314,10),EDATE(K314,-2)),""),"")</f>
        <v/>
      </c>
      <c r="P314" s="23" t="s">
        <v>24</v>
      </c>
      <c r="Q314" s="23" t="s">
        <v>24</v>
      </c>
      <c r="R314" s="23" t="s">
        <v>24</v>
      </c>
      <c r="S314" s="23" t="s">
        <v>24</v>
      </c>
      <c r="T314" s="23" t="s">
        <v>24</v>
      </c>
      <c r="U314" s="23" t="s">
        <v>24</v>
      </c>
      <c r="V314" s="23" t="s">
        <v>24</v>
      </c>
      <c r="W314" s="23" t="s">
        <v>24</v>
      </c>
      <c r="X314" s="23" t="s">
        <v>24</v>
      </c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  <c r="AL314" s="23"/>
      <c r="AM314" s="23"/>
      <c r="AN314" s="23"/>
      <c r="AO314" s="23"/>
      <c r="AP314" s="23"/>
      <c r="AQ314" s="23"/>
      <c r="AR314" s="23"/>
      <c r="AS314" s="23"/>
      <c r="AT314" s="23"/>
      <c r="AU314" s="23"/>
      <c r="AV314" s="23"/>
      <c r="AW314" s="23"/>
      <c r="AX314" s="23"/>
      <c r="AY314" s="23"/>
      <c r="AZ314" s="23"/>
      <c r="BA314" s="23"/>
      <c r="BB314" s="23"/>
      <c r="BC314" s="23"/>
      <c r="BD314" s="23"/>
      <c r="BE314" s="23"/>
      <c r="BF314" s="23"/>
      <c r="BG314" s="23"/>
      <c r="BH314" s="23"/>
      <c r="BI314" s="23"/>
      <c r="BJ314" s="23"/>
      <c r="BK314" s="23"/>
      <c r="BL314" s="23"/>
      <c r="BM314" s="23"/>
      <c r="BN314" s="23"/>
      <c r="BO314" s="23"/>
      <c r="BP314" s="23"/>
      <c r="BQ314" s="23"/>
      <c r="BR314" s="23"/>
      <c r="BS314" s="23"/>
      <c r="BT314" s="23"/>
      <c r="BU314" s="23"/>
      <c r="BV314" s="23"/>
      <c r="BW314" s="23"/>
    </row>
    <row r="315" spans="1:75" ht="14.25" customHeight="1" thickBot="1" x14ac:dyDescent="0.2">
      <c r="A315" s="74"/>
      <c r="B315" s="109"/>
      <c r="C315" s="109"/>
      <c r="D315" s="111"/>
      <c r="E315" s="96"/>
      <c r="F315" s="94"/>
      <c r="G315" s="113"/>
      <c r="H315" s="115"/>
      <c r="I315" s="99"/>
      <c r="J315" s="98"/>
      <c r="K315" s="100"/>
      <c r="L315" s="102"/>
      <c r="M315" s="104"/>
      <c r="N315" s="105"/>
      <c r="O315" s="107"/>
      <c r="P315" s="72">
        <v>45772</v>
      </c>
      <c r="Q315" s="72">
        <v>45775</v>
      </c>
      <c r="R315" s="72">
        <v>45868</v>
      </c>
      <c r="S315" s="72">
        <v>45869</v>
      </c>
      <c r="T315" s="72">
        <v>45895</v>
      </c>
      <c r="U315" s="72">
        <v>45899</v>
      </c>
      <c r="V315" s="72">
        <v>45926</v>
      </c>
      <c r="W315" s="72">
        <v>45930</v>
      </c>
      <c r="X315" s="72">
        <v>45991</v>
      </c>
      <c r="Y315" s="72"/>
      <c r="Z315" s="72"/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72"/>
      <c r="AP315" s="72"/>
      <c r="AQ315" s="72"/>
      <c r="AR315" s="72"/>
      <c r="AS315" s="72"/>
      <c r="AT315" s="72"/>
      <c r="AU315" s="72"/>
      <c r="AV315" s="72"/>
      <c r="AW315" s="72"/>
      <c r="AX315" s="72"/>
      <c r="AY315" s="72"/>
      <c r="AZ315" s="72"/>
      <c r="BA315" s="72"/>
      <c r="BB315" s="72"/>
      <c r="BC315" s="72"/>
      <c r="BD315" s="72"/>
      <c r="BE315" s="72"/>
      <c r="BF315" s="72"/>
      <c r="BG315" s="72"/>
      <c r="BH315" s="72"/>
      <c r="BI315" s="72"/>
      <c r="BJ315" s="72"/>
      <c r="BK315" s="72"/>
      <c r="BL315" s="72"/>
      <c r="BM315" s="72"/>
      <c r="BN315" s="72"/>
      <c r="BO315" s="72"/>
      <c r="BP315" s="72"/>
      <c r="BQ315" s="72"/>
      <c r="BR315" s="72"/>
      <c r="BS315" s="72"/>
      <c r="BT315" s="72"/>
      <c r="BU315" s="72"/>
      <c r="BV315" s="72"/>
      <c r="BW315" s="72"/>
    </row>
    <row r="316" spans="1:75" ht="14.25" customHeight="1" x14ac:dyDescent="0.15">
      <c r="A316" s="74" t="s">
        <v>548</v>
      </c>
      <c r="B316" s="108" t="s">
        <v>163</v>
      </c>
      <c r="C316" s="108">
        <v>44921</v>
      </c>
      <c r="D316" s="110">
        <v>46017</v>
      </c>
      <c r="E316" s="95">
        <f ca="1">IF(DATEDIF(C316,M$2,"m")&lt;1,"",IF(C316=0,"",IF(EDATE(C316,12)&lt;IF($D316&gt;0,$D316-1,M$2),EDATE(C316,DATEDIF(C316,IF($D316&gt;0,$D316-1,M$2+1),"y")*12),EDATE(C316,DATEDIF(C316,IF($D316&gt;0,$D316-1,M$2+1),"m")))))</f>
        <v>45652</v>
      </c>
      <c r="F316" s="93">
        <f ca="1">IF(E316="",0,IF(EDATE(C316,12)&lt;=E316,15+IF((YEAR(E316)-YEAR($C316))&gt;20,10,INT((YEAR(E316)-YEAR($C316)-1)/2)),0))</f>
        <v>15</v>
      </c>
      <c r="G316" s="112">
        <f ca="1">IF(E316="",0,IF(E316&gt;=EDATE(C316,12),IF(E316&lt;EDATE(C316,24),IF(C316&lt;SET!$J$20,0,MIN(DATEDIF(C316,E316,"m"),11)),0),IF(D316&gt;C316,IF(E316&lt;=EDATE(C316,12),MIN(DATEDIF(C316,D316+1,"m"),11),0),MIN(DATEDIF(C316,E316,"m"),11))))</f>
        <v>0</v>
      </c>
      <c r="H316" s="114">
        <v>4</v>
      </c>
      <c r="I316" s="99">
        <f>COUNTIF(P316:BW316,SET!$C$15)*SET!$C$16+COUNTIF(P316:BW316,SET!$D$15)*SET!$D$16+COUNTIF(P316:BW316,SET!E$15)*SET!$E$16+COUNTIF(P316:BW316,SET!$F$15)*SET!$F$16+COUNTIF(P316:BW316,SET!$G$15)*SET!$G$16+COUNTIF(P316:BW316,SET!$H$15)*SET!$H$16+COUNTIF(P316:BW316,SET!$I$15)*SET!$I$16+COUNTIF(P316:BW316,)*SET!$K$16+COUNTIF(P316:BW316,SET!$M$15)*SET!$M$16</f>
        <v>16</v>
      </c>
      <c r="J316" s="97">
        <f ca="1">F316+G316+H316-I316</f>
        <v>3</v>
      </c>
      <c r="K316" s="100">
        <f ca="1">IF(E316="","",IF(AND(D316&gt;C316,EDATE(IF(EDATE(C316,12)&lt;D316,C316,E316),12)&gt;D316),"퇴직정산",IF((E316-C316)&gt;=365,EDATE(E316,12),EDATE(C316,24))))</f>
        <v>46017</v>
      </c>
      <c r="L316" s="101">
        <f ca="1">IF(K316="퇴직정산",J316,IF((M$2-C316)&lt;365,"미확정",IF(M316="유예","유예",J316-M316)))</f>
        <v>3</v>
      </c>
      <c r="M316" s="103">
        <f ca="1">IF(C316=0,0,IF(K316="퇴직정산",0,IF(J316&lt;=0,0,IF(EDATE(C316,3)&gt;M$2,"유예",IF(SET!$J$3="없음",0,IF(SET!$J$3="전부",IF(E316&gt;=DATE(YEAR(SET!$I$11),MONTH(SET!$J$11),DAY(SET!$L$11)),MAX(0,F316-IF(I316&lt;(G316+H316),0,(I316-(G316+H316)))),0),IF(E316&gt;=DATE(YEAR(SET!$I$11),MONTH(SET!$J$11),DAY(SET!$L$11)),MAX(0,MIN(F316,SET!$L$3)-IF(I316&lt;(G316+H316),0,(I316-(G316+H316)))),0)))))))</f>
        <v>0</v>
      </c>
      <c r="N316" s="105" t="str">
        <f>IF(D316=0,IF(M316&gt;0,IF((E316-C316)&gt;=365,EDATE(E316,6),EDATE(K316,-6)),""),"")</f>
        <v/>
      </c>
      <c r="O316" s="106" t="str">
        <f>IF(D316=0,IF(M316&gt;0,IF((E316-C316)&gt;=365,EDATE(E316,10),EDATE(K316,-2)),""),"")</f>
        <v/>
      </c>
      <c r="P316" s="23" t="s">
        <v>24</v>
      </c>
      <c r="Q316" s="23" t="s">
        <v>24</v>
      </c>
      <c r="R316" s="23" t="s">
        <v>24</v>
      </c>
      <c r="S316" s="23" t="s">
        <v>24</v>
      </c>
      <c r="T316" s="23" t="s">
        <v>24</v>
      </c>
      <c r="U316" s="23" t="s">
        <v>24</v>
      </c>
      <c r="V316" s="23" t="s">
        <v>24</v>
      </c>
      <c r="W316" s="23" t="s">
        <v>24</v>
      </c>
      <c r="X316" s="23" t="s">
        <v>24</v>
      </c>
      <c r="Y316" s="23" t="s">
        <v>24</v>
      </c>
      <c r="Z316" s="23" t="s">
        <v>24</v>
      </c>
      <c r="AA316" s="23" t="s">
        <v>24</v>
      </c>
      <c r="AB316" s="23" t="s">
        <v>24</v>
      </c>
      <c r="AC316" s="23" t="s">
        <v>24</v>
      </c>
      <c r="AD316" s="23" t="s">
        <v>24</v>
      </c>
      <c r="AE316" s="23" t="s">
        <v>24</v>
      </c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23"/>
      <c r="AQ316" s="23"/>
      <c r="AR316" s="23"/>
      <c r="AS316" s="23"/>
      <c r="AT316" s="23"/>
      <c r="AU316" s="23"/>
      <c r="AV316" s="23"/>
      <c r="AW316" s="23"/>
      <c r="AX316" s="23"/>
      <c r="AY316" s="23"/>
      <c r="AZ316" s="23"/>
      <c r="BA316" s="23"/>
      <c r="BB316" s="23"/>
      <c r="BC316" s="23"/>
      <c r="BD316" s="23"/>
      <c r="BE316" s="23"/>
      <c r="BF316" s="23"/>
      <c r="BG316" s="23"/>
      <c r="BH316" s="23"/>
      <c r="BI316" s="23"/>
      <c r="BJ316" s="23"/>
      <c r="BK316" s="23"/>
      <c r="BL316" s="23"/>
      <c r="BM316" s="23"/>
      <c r="BN316" s="23"/>
      <c r="BO316" s="23"/>
      <c r="BP316" s="23"/>
      <c r="BQ316" s="23"/>
      <c r="BR316" s="23"/>
      <c r="BS316" s="23"/>
      <c r="BT316" s="23"/>
      <c r="BU316" s="23"/>
      <c r="BV316" s="23"/>
      <c r="BW316" s="23"/>
    </row>
    <row r="317" spans="1:75" ht="14.25" customHeight="1" thickBot="1" x14ac:dyDescent="0.2">
      <c r="A317" s="74"/>
      <c r="B317" s="109"/>
      <c r="C317" s="109"/>
      <c r="D317" s="111"/>
      <c r="E317" s="96"/>
      <c r="F317" s="94"/>
      <c r="G317" s="113"/>
      <c r="H317" s="115"/>
      <c r="I317" s="99"/>
      <c r="J317" s="98"/>
      <c r="K317" s="100"/>
      <c r="L317" s="102"/>
      <c r="M317" s="104"/>
      <c r="N317" s="105"/>
      <c r="O317" s="107"/>
      <c r="P317" s="72">
        <v>45627</v>
      </c>
      <c r="Q317" s="72">
        <v>45634</v>
      </c>
      <c r="R317" s="72">
        <v>45644</v>
      </c>
      <c r="S317" s="72">
        <v>45720</v>
      </c>
      <c r="T317" s="72">
        <v>45725</v>
      </c>
      <c r="U317" s="72">
        <v>45769</v>
      </c>
      <c r="V317" s="72">
        <v>45794</v>
      </c>
      <c r="W317" s="72">
        <v>45844</v>
      </c>
      <c r="X317" s="72">
        <v>45851</v>
      </c>
      <c r="Y317" s="72">
        <v>45858</v>
      </c>
      <c r="Z317" s="72">
        <v>45865</v>
      </c>
      <c r="AA317" s="72">
        <v>45963</v>
      </c>
      <c r="AB317" s="72">
        <v>45970</v>
      </c>
      <c r="AC317" s="72">
        <v>45972</v>
      </c>
      <c r="AD317" s="72">
        <v>45977</v>
      </c>
      <c r="AE317" s="72">
        <v>45984</v>
      </c>
      <c r="AF317" s="72"/>
      <c r="AG317" s="72"/>
      <c r="AH317" s="72"/>
      <c r="AI317" s="72"/>
      <c r="AJ317" s="72"/>
      <c r="AK317" s="72"/>
      <c r="AL317" s="72"/>
      <c r="AM317" s="72"/>
      <c r="AN317" s="72"/>
      <c r="AO317" s="72"/>
      <c r="AP317" s="72"/>
      <c r="AQ317" s="72"/>
      <c r="AR317" s="72"/>
      <c r="AS317" s="72"/>
      <c r="AT317" s="72"/>
      <c r="AU317" s="72"/>
      <c r="AV317" s="72"/>
      <c r="AW317" s="72"/>
      <c r="AX317" s="72"/>
      <c r="AY317" s="72"/>
      <c r="AZ317" s="72"/>
      <c r="BA317" s="72"/>
      <c r="BB317" s="72"/>
      <c r="BC317" s="72"/>
      <c r="BD317" s="72"/>
      <c r="BE317" s="72"/>
      <c r="BF317" s="72"/>
      <c r="BG317" s="72"/>
      <c r="BH317" s="72"/>
      <c r="BI317" s="72"/>
      <c r="BJ317" s="72"/>
      <c r="BK317" s="72"/>
      <c r="BL317" s="72"/>
      <c r="BM317" s="72"/>
      <c r="BN317" s="72"/>
      <c r="BO317" s="72"/>
      <c r="BP317" s="72"/>
      <c r="BQ317" s="72"/>
      <c r="BR317" s="72"/>
      <c r="BS317" s="72"/>
      <c r="BT317" s="72"/>
      <c r="BU317" s="72"/>
      <c r="BV317" s="72"/>
      <c r="BW317" s="72"/>
    </row>
    <row r="318" spans="1:75" ht="14.25" customHeight="1" x14ac:dyDescent="0.15">
      <c r="A318" s="74" t="s">
        <v>549</v>
      </c>
      <c r="B318" s="108" t="s">
        <v>187</v>
      </c>
      <c r="C318" s="108">
        <v>44193</v>
      </c>
      <c r="D318" s="110">
        <v>46019</v>
      </c>
      <c r="E318" s="95">
        <f ca="1">IF(DATEDIF(C318,M$2,"m")&lt;1,"",IF(C318=0,"",IF(EDATE(C318,12)&lt;IF($D318&gt;0,$D318-1,M$2),EDATE(C318,DATEDIF(C318,IF($D318&gt;0,$D318-1,M$2+1),"y")*12),EDATE(C318,DATEDIF(C318,IF($D318&gt;0,$D318-1,M$2+1),"m")))))</f>
        <v>45654</v>
      </c>
      <c r="F318" s="93">
        <f ca="1">IF(E318="",0,IF(EDATE(C318,12)&lt;=E318,15+IF((YEAR(E318)-YEAR($C318))&gt;20,10,INT((YEAR(E318)-YEAR($C318)-1)/2)),0))</f>
        <v>16</v>
      </c>
      <c r="G318" s="112">
        <f ca="1">IF(E318="",0,IF(E318&gt;=EDATE(C318,12),IF(E318&lt;EDATE(C318,24),IF(C318&lt;SET!$J$20,0,MIN(DATEDIF(C318,E318,"m"),11)),0),IF(D318&gt;C318,IF(E318&lt;=EDATE(C318,12),MIN(DATEDIF(C318,D318+1,"m"),11),0),MIN(DATEDIF(C318,E318,"m"),11))))</f>
        <v>0</v>
      </c>
      <c r="H318" s="114">
        <v>2.5</v>
      </c>
      <c r="I318" s="99">
        <f>COUNTIF(P318:BW318,SET!$C$15)*SET!$C$16+COUNTIF(P318:BW318,SET!$D$15)*SET!$D$16+COUNTIF(P318:BW318,SET!E$15)*SET!$E$16+COUNTIF(P318:BW318,SET!$F$15)*SET!$F$16+COUNTIF(P318:BW318,SET!$G$15)*SET!$G$16+COUNTIF(P318:BW318,SET!$H$15)*SET!$H$16+COUNTIF(P318:BW318,SET!$I$15)*SET!$I$16+COUNTIF(P318:BW318,)*SET!$K$16+COUNTIF(P318:BW318,SET!$M$15)*SET!$M$16</f>
        <v>11.5</v>
      </c>
      <c r="J318" s="97">
        <f ca="1">F318+G318+H318-I318</f>
        <v>7</v>
      </c>
      <c r="K318" s="100">
        <f ca="1">IF(E318="","",IF(AND(D318&gt;C318,EDATE(IF(EDATE(C318,12)&lt;D318,C318,E318),12)&gt;D318),"퇴직정산",IF((E318-C318)&gt;=365,EDATE(E318,12),EDATE(C318,24))))</f>
        <v>46019</v>
      </c>
      <c r="L318" s="101">
        <f ca="1">IF(K318="퇴직정산",J318,IF((M$2-C318)&lt;365,"미확정",IF(M318="유예","유예",J318-M318)))</f>
        <v>7</v>
      </c>
      <c r="M318" s="103">
        <f ca="1">IF(C318=0,0,IF(K318="퇴직정산",0,IF(J318&lt;=0,0,IF(EDATE(C318,3)&gt;M$2,"유예",IF(SET!$J$3="없음",0,IF(SET!$J$3="전부",IF(E318&gt;=DATE(YEAR(SET!$I$11),MONTH(SET!$J$11),DAY(SET!$L$11)),MAX(0,F318-IF(I318&lt;(G318+H318),0,(I318-(G318+H318)))),0),IF(E318&gt;=DATE(YEAR(SET!$I$11),MONTH(SET!$J$11),DAY(SET!$L$11)),MAX(0,MIN(F318,SET!$L$3)-IF(I318&lt;(G318+H318),0,(I318-(G318+H318)))),0)))))))</f>
        <v>0</v>
      </c>
      <c r="N318" s="105" t="str">
        <f>IF(D318=0,IF(M318&gt;0,IF((E318-C318)&gt;=365,EDATE(E318,6),EDATE(K318,-6)),""),"")</f>
        <v/>
      </c>
      <c r="O318" s="106" t="str">
        <f>IF(D318=0,IF(M318&gt;0,IF((E318-C318)&gt;=365,EDATE(E318,10),EDATE(K318,-2)),""),"")</f>
        <v/>
      </c>
      <c r="P318" s="23" t="s">
        <v>24</v>
      </c>
      <c r="Q318" s="23" t="s">
        <v>25</v>
      </c>
      <c r="R318" s="23" t="s">
        <v>25</v>
      </c>
      <c r="S318" s="23" t="s">
        <v>24</v>
      </c>
      <c r="T318" s="23" t="s">
        <v>24</v>
      </c>
      <c r="U318" s="23" t="s">
        <v>24</v>
      </c>
      <c r="V318" s="23" t="s">
        <v>24</v>
      </c>
      <c r="W318" s="23" t="s">
        <v>25</v>
      </c>
      <c r="X318" s="23" t="s">
        <v>24</v>
      </c>
      <c r="Y318" s="23" t="s">
        <v>24</v>
      </c>
      <c r="Z318" s="23" t="s">
        <v>24</v>
      </c>
      <c r="AA318" s="23" t="s">
        <v>24</v>
      </c>
      <c r="AB318" s="23" t="s">
        <v>24</v>
      </c>
      <c r="AC318" s="23"/>
      <c r="AD318" s="23"/>
      <c r="AE318" s="23"/>
      <c r="AF318" s="23"/>
      <c r="AG318" s="23"/>
      <c r="AH318" s="23"/>
      <c r="AI318" s="23"/>
      <c r="AJ318" s="23"/>
      <c r="AK318" s="23"/>
      <c r="AL318" s="23"/>
      <c r="AM318" s="23"/>
      <c r="AN318" s="23"/>
      <c r="AO318" s="23"/>
      <c r="AP318" s="23"/>
      <c r="AQ318" s="23"/>
      <c r="AR318" s="23"/>
      <c r="AS318" s="23"/>
      <c r="AT318" s="23"/>
      <c r="AU318" s="23"/>
      <c r="AV318" s="23"/>
      <c r="AW318" s="23"/>
      <c r="AX318" s="23"/>
      <c r="AY318" s="23"/>
      <c r="AZ318" s="23"/>
      <c r="BA318" s="23"/>
      <c r="BB318" s="23"/>
      <c r="BC318" s="23"/>
      <c r="BD318" s="23"/>
      <c r="BE318" s="23"/>
      <c r="BF318" s="23"/>
      <c r="BG318" s="23"/>
      <c r="BH318" s="23"/>
      <c r="BI318" s="23"/>
      <c r="BJ318" s="23"/>
      <c r="BK318" s="23"/>
      <c r="BL318" s="23"/>
      <c r="BM318" s="23"/>
      <c r="BN318" s="23"/>
      <c r="BO318" s="23"/>
      <c r="BP318" s="23"/>
      <c r="BQ318" s="23"/>
      <c r="BR318" s="23"/>
      <c r="BS318" s="23"/>
      <c r="BT318" s="23"/>
      <c r="BU318" s="23"/>
      <c r="BV318" s="23"/>
      <c r="BW318" s="23"/>
    </row>
    <row r="319" spans="1:75" ht="14.25" customHeight="1" thickBot="1" x14ac:dyDescent="0.2">
      <c r="A319" s="74"/>
      <c r="B319" s="109"/>
      <c r="C319" s="109"/>
      <c r="D319" s="111"/>
      <c r="E319" s="96"/>
      <c r="F319" s="94"/>
      <c r="G319" s="113"/>
      <c r="H319" s="115"/>
      <c r="I319" s="99"/>
      <c r="J319" s="98"/>
      <c r="K319" s="100"/>
      <c r="L319" s="102"/>
      <c r="M319" s="104"/>
      <c r="N319" s="105"/>
      <c r="O319" s="107"/>
      <c r="P319" s="72">
        <v>45652</v>
      </c>
      <c r="Q319" s="72">
        <v>45705</v>
      </c>
      <c r="R319" s="72">
        <v>45689</v>
      </c>
      <c r="S319" s="72">
        <v>45741</v>
      </c>
      <c r="T319" s="72">
        <v>45749</v>
      </c>
      <c r="U319" s="72">
        <v>45768</v>
      </c>
      <c r="V319" s="72">
        <v>45858</v>
      </c>
      <c r="W319" s="72">
        <v>45859</v>
      </c>
      <c r="X319" s="72">
        <v>45882</v>
      </c>
      <c r="Y319" s="72">
        <v>45920</v>
      </c>
      <c r="Z319" s="72">
        <v>45921</v>
      </c>
      <c r="AA319" s="72">
        <v>45922</v>
      </c>
      <c r="AB319" s="72">
        <v>45979</v>
      </c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72"/>
      <c r="AP319" s="72"/>
      <c r="AQ319" s="72"/>
      <c r="AR319" s="72"/>
      <c r="AS319" s="72"/>
      <c r="AT319" s="72"/>
      <c r="AU319" s="72"/>
      <c r="AV319" s="72"/>
      <c r="AW319" s="72"/>
      <c r="AX319" s="72"/>
      <c r="AY319" s="72"/>
      <c r="AZ319" s="72"/>
      <c r="BA319" s="72"/>
      <c r="BB319" s="72"/>
      <c r="BC319" s="72"/>
      <c r="BD319" s="72"/>
      <c r="BE319" s="72"/>
      <c r="BF319" s="72"/>
      <c r="BG319" s="72"/>
      <c r="BH319" s="72"/>
      <c r="BI319" s="72"/>
      <c r="BJ319" s="72"/>
      <c r="BK319" s="72"/>
      <c r="BL319" s="72"/>
      <c r="BM319" s="72"/>
      <c r="BN319" s="72"/>
      <c r="BO319" s="72"/>
      <c r="BP319" s="72"/>
      <c r="BQ319" s="72"/>
      <c r="BR319" s="72"/>
      <c r="BS319" s="72"/>
      <c r="BT319" s="72"/>
      <c r="BU319" s="72"/>
      <c r="BV319" s="72"/>
      <c r="BW319" s="72"/>
    </row>
    <row r="320" spans="1:75" ht="14.25" customHeight="1" x14ac:dyDescent="0.15">
      <c r="A320" s="74" t="s">
        <v>392</v>
      </c>
      <c r="B320" s="108" t="s">
        <v>335</v>
      </c>
      <c r="C320" s="108">
        <v>44924</v>
      </c>
      <c r="D320" s="110">
        <v>46020</v>
      </c>
      <c r="E320" s="95">
        <f ca="1">IF(DATEDIF(C320,M$2,"m")&lt;1,"",IF(C320=0,"",IF(EDATE(C320,12)&lt;IF($D320&gt;0,$D320-1,M$2),EDATE(C320,DATEDIF(C320,IF($D320&gt;0,$D320-1,M$2+1),"y")*12),EDATE(C320,DATEDIF(C320,IF($D320&gt;0,$D320-1,M$2+1),"m")))))</f>
        <v>45655</v>
      </c>
      <c r="F320" s="93">
        <f ca="1">IF(E320="",0,IF(EDATE(C320,12)&lt;=E320,15+IF((YEAR(E320)-YEAR($C320))&gt;20,10,INT((YEAR(E320)-YEAR($C320)-1)/2)),0))</f>
        <v>15</v>
      </c>
      <c r="G320" s="112">
        <f ca="1">IF(E320="",0,IF(E320&gt;=EDATE(C320,12),IF(E320&lt;EDATE(C320,24),IF(C320&lt;SET!$J$20,0,MIN(DATEDIF(C320,E320,"m"),11)),0),IF(D320&gt;C320,IF(E320&lt;=EDATE(C320,12),MIN(DATEDIF(C320,D320+1,"m"),11),0),MIN(DATEDIF(C320,E320,"m"),11))))</f>
        <v>0</v>
      </c>
      <c r="H320" s="114">
        <v>8</v>
      </c>
      <c r="I320" s="99">
        <f>COUNTIF(P320:BW320,SET!$C$15)*SET!$C$16+COUNTIF(P320:BW320,SET!$D$15)*SET!$D$16+COUNTIF(P320:BW320,SET!E$15)*SET!$E$16+COUNTIF(P320:BW320,SET!$F$15)*SET!$F$16+COUNTIF(P320:BW320,SET!$G$15)*SET!$G$16+COUNTIF(P320:BW320,SET!$H$15)*SET!$H$16+COUNTIF(P320:BW320,SET!$I$15)*SET!$I$16+COUNTIF(P320:BW320,)*SET!$K$16+COUNTIF(P320:BW320,SET!$M$15)*SET!$M$16</f>
        <v>14</v>
      </c>
      <c r="J320" s="97">
        <f ca="1">F320+G320+H320-I320</f>
        <v>9</v>
      </c>
      <c r="K320" s="100">
        <f ca="1">IF(E320="","",IF(AND(D320&gt;C320,EDATE(IF(EDATE(C320,12)&lt;D320,C320,E320),12)&gt;D320),"퇴직정산",IF((E320-C320)&gt;=365,EDATE(E320,12),EDATE(C320,24))))</f>
        <v>46020</v>
      </c>
      <c r="L320" s="101">
        <f ca="1">IF(K320="퇴직정산",J320,IF((M$2-C320)&lt;365,"미확정",IF(M320="유예","유예",J320-M320)))</f>
        <v>8</v>
      </c>
      <c r="M320" s="103">
        <f ca="1">IF(C320=0,0,IF(K320="퇴직정산",0,IF(J320&lt;=0,0,IF(EDATE(C320,3)&gt;M$2,"유예",IF(SET!$J$3="없음",0,IF(SET!$J$3="전부",IF(E320&gt;=DATE(YEAR(SET!$I$11),MONTH(SET!$J$11),DAY(SET!$L$11)),MAX(0,F320-IF(I320&lt;(G320+H320),0,(I320-(G320+H320)))),0),IF(E320&gt;=DATE(YEAR(SET!$I$11),MONTH(SET!$J$11),DAY(SET!$L$11)),MAX(0,MIN(F320,SET!$L$3)-IF(I320&lt;(G320+H320),0,(I320-(G320+H320)))),0)))))))</f>
        <v>1</v>
      </c>
      <c r="N320" s="105" t="str">
        <f>IF(D320=0,IF(M320&gt;0,IF((E320-C320)&gt;=365,EDATE(E320,6),EDATE(K320,-6)),""),"")</f>
        <v/>
      </c>
      <c r="O320" s="106" t="str">
        <f>IF(D320=0,IF(M320&gt;0,IF((E320-C320)&gt;=365,EDATE(E320,10),EDATE(K320,-2)),""),"")</f>
        <v/>
      </c>
      <c r="P320" s="23" t="s">
        <v>24</v>
      </c>
      <c r="Q320" s="23" t="s">
        <v>24</v>
      </c>
      <c r="R320" s="23" t="s">
        <v>24</v>
      </c>
      <c r="S320" s="23" t="s">
        <v>24</v>
      </c>
      <c r="T320" s="23" t="s">
        <v>24</v>
      </c>
      <c r="U320" s="23" t="s">
        <v>24</v>
      </c>
      <c r="V320" s="23" t="s">
        <v>24</v>
      </c>
      <c r="W320" s="23" t="s">
        <v>24</v>
      </c>
      <c r="X320" s="23" t="s">
        <v>24</v>
      </c>
      <c r="Y320" s="23" t="s">
        <v>24</v>
      </c>
      <c r="Z320" s="23" t="s">
        <v>24</v>
      </c>
      <c r="AA320" s="23" t="s">
        <v>24</v>
      </c>
      <c r="AB320" s="23" t="s">
        <v>24</v>
      </c>
      <c r="AC320" s="23" t="s">
        <v>24</v>
      </c>
      <c r="AD320" s="23"/>
      <c r="AE320" s="23"/>
      <c r="AF320" s="23"/>
      <c r="AG320" s="23"/>
      <c r="AH320" s="23"/>
      <c r="AI320" s="23"/>
      <c r="AJ320" s="23"/>
      <c r="AK320" s="23"/>
      <c r="AL320" s="23"/>
      <c r="AM320" s="23"/>
      <c r="AN320" s="23"/>
      <c r="AO320" s="23"/>
      <c r="AP320" s="23"/>
      <c r="AQ320" s="23"/>
      <c r="AR320" s="23"/>
      <c r="AS320" s="23"/>
      <c r="AT320" s="23"/>
      <c r="AU320" s="23"/>
      <c r="AV320" s="23"/>
      <c r="AW320" s="23"/>
      <c r="AX320" s="23"/>
      <c r="AY320" s="23"/>
      <c r="AZ320" s="23"/>
      <c r="BA320" s="23"/>
      <c r="BB320" s="23"/>
      <c r="BC320" s="23"/>
      <c r="BD320" s="23"/>
      <c r="BE320" s="23"/>
      <c r="BF320" s="23"/>
      <c r="BG320" s="23"/>
      <c r="BH320" s="23"/>
      <c r="BI320" s="23"/>
      <c r="BJ320" s="23"/>
      <c r="BK320" s="23"/>
      <c r="BL320" s="23"/>
      <c r="BM320" s="23"/>
      <c r="BN320" s="23"/>
      <c r="BO320" s="23"/>
      <c r="BP320" s="23"/>
      <c r="BQ320" s="23"/>
      <c r="BR320" s="23"/>
      <c r="BS320" s="23"/>
      <c r="BT320" s="23"/>
      <c r="BU320" s="23"/>
      <c r="BV320" s="23"/>
      <c r="BW320" s="23"/>
    </row>
    <row r="321" spans="1:75" ht="14.25" customHeight="1" thickBot="1" x14ac:dyDescent="0.2">
      <c r="A321" s="74"/>
      <c r="B321" s="109"/>
      <c r="C321" s="109"/>
      <c r="D321" s="111"/>
      <c r="E321" s="96"/>
      <c r="F321" s="94"/>
      <c r="G321" s="113"/>
      <c r="H321" s="115"/>
      <c r="I321" s="99"/>
      <c r="J321" s="98"/>
      <c r="K321" s="100"/>
      <c r="L321" s="102"/>
      <c r="M321" s="104"/>
      <c r="N321" s="105"/>
      <c r="O321" s="107"/>
      <c r="P321" s="72">
        <v>45707</v>
      </c>
      <c r="Q321" s="72">
        <v>45741</v>
      </c>
      <c r="R321" s="72">
        <v>45752</v>
      </c>
      <c r="S321" s="72">
        <v>45771</v>
      </c>
      <c r="T321" s="72">
        <v>45772</v>
      </c>
      <c r="U321" s="72">
        <v>45849</v>
      </c>
      <c r="V321" s="72">
        <v>45861</v>
      </c>
      <c r="W321" s="72">
        <v>45862</v>
      </c>
      <c r="X321" s="72">
        <v>45910</v>
      </c>
      <c r="Y321" s="72">
        <v>45911</v>
      </c>
      <c r="Z321" s="72">
        <v>45983</v>
      </c>
      <c r="AA321" s="72">
        <v>45984</v>
      </c>
      <c r="AB321" s="72">
        <v>45985</v>
      </c>
      <c r="AC321" s="72">
        <v>45986</v>
      </c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72"/>
      <c r="AP321" s="72"/>
      <c r="AQ321" s="72"/>
      <c r="AR321" s="72"/>
      <c r="AS321" s="72"/>
      <c r="AT321" s="72"/>
      <c r="AU321" s="72"/>
      <c r="AV321" s="72"/>
      <c r="AW321" s="72"/>
      <c r="AX321" s="72"/>
      <c r="AY321" s="72"/>
      <c r="AZ321" s="72"/>
      <c r="BA321" s="72"/>
      <c r="BB321" s="72"/>
      <c r="BC321" s="72"/>
      <c r="BD321" s="72"/>
      <c r="BE321" s="72"/>
      <c r="BF321" s="72"/>
      <c r="BG321" s="72"/>
      <c r="BH321" s="72"/>
      <c r="BI321" s="72"/>
      <c r="BJ321" s="72"/>
      <c r="BK321" s="72"/>
      <c r="BL321" s="72"/>
      <c r="BM321" s="72"/>
      <c r="BN321" s="72"/>
      <c r="BO321" s="72"/>
      <c r="BP321" s="72"/>
      <c r="BQ321" s="72"/>
      <c r="BR321" s="72"/>
      <c r="BS321" s="72"/>
      <c r="BT321" s="72"/>
      <c r="BU321" s="72"/>
      <c r="BV321" s="72"/>
      <c r="BW321" s="72"/>
    </row>
    <row r="322" spans="1:75" ht="14.25" customHeight="1" x14ac:dyDescent="0.15">
      <c r="A322" s="74"/>
      <c r="B322" s="118"/>
      <c r="C322" s="118"/>
      <c r="D322" s="120"/>
      <c r="E322" s="95"/>
      <c r="F322" s="93"/>
      <c r="G322" s="112"/>
      <c r="H322" s="114"/>
      <c r="I322" s="124"/>
      <c r="J322" s="97"/>
      <c r="K322" s="116"/>
      <c r="L322" s="101"/>
      <c r="M322" s="103"/>
      <c r="N322" s="157"/>
      <c r="O322" s="106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  <c r="AL322" s="23"/>
      <c r="AM322" s="23"/>
      <c r="AN322" s="23"/>
      <c r="AO322" s="23"/>
      <c r="AP322" s="23"/>
      <c r="AQ322" s="23"/>
      <c r="AR322" s="23"/>
      <c r="AS322" s="23"/>
      <c r="AT322" s="23"/>
      <c r="AU322" s="23"/>
      <c r="AV322" s="23"/>
      <c r="AW322" s="23"/>
      <c r="AX322" s="23"/>
      <c r="AY322" s="23"/>
      <c r="AZ322" s="23"/>
      <c r="BA322" s="23"/>
      <c r="BB322" s="23"/>
      <c r="BC322" s="23"/>
      <c r="BD322" s="23"/>
      <c r="BE322" s="23"/>
      <c r="BF322" s="23"/>
      <c r="BG322" s="23"/>
      <c r="BH322" s="23"/>
      <c r="BI322" s="23"/>
      <c r="BJ322" s="23"/>
      <c r="BK322" s="23"/>
      <c r="BL322" s="23"/>
      <c r="BM322" s="23"/>
      <c r="BN322" s="23"/>
      <c r="BO322" s="23"/>
      <c r="BP322" s="23"/>
      <c r="BQ322" s="23"/>
      <c r="BR322" s="23"/>
      <c r="BS322" s="23"/>
      <c r="BT322" s="23"/>
      <c r="BU322" s="23"/>
      <c r="BV322" s="23"/>
      <c r="BW322" s="23"/>
    </row>
    <row r="323" spans="1:75" ht="14.25" customHeight="1" thickBot="1" x14ac:dyDescent="0.2">
      <c r="A323" s="74"/>
      <c r="B323" s="119"/>
      <c r="C323" s="119"/>
      <c r="D323" s="121"/>
      <c r="E323" s="96"/>
      <c r="F323" s="94"/>
      <c r="G323" s="113"/>
      <c r="H323" s="115"/>
      <c r="I323" s="125"/>
      <c r="J323" s="98"/>
      <c r="K323" s="117"/>
      <c r="L323" s="102"/>
      <c r="M323" s="156"/>
      <c r="N323" s="158"/>
      <c r="O323" s="107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  <c r="AC323" s="72"/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72"/>
      <c r="AP323" s="72"/>
      <c r="AQ323" s="72"/>
      <c r="AR323" s="72"/>
      <c r="AS323" s="72"/>
      <c r="AT323" s="72"/>
      <c r="AU323" s="72"/>
      <c r="AV323" s="72"/>
      <c r="AW323" s="72"/>
      <c r="AX323" s="72"/>
      <c r="AY323" s="72"/>
      <c r="AZ323" s="72"/>
      <c r="BA323" s="72"/>
      <c r="BB323" s="72"/>
      <c r="BC323" s="72"/>
      <c r="BD323" s="72"/>
      <c r="BE323" s="72"/>
      <c r="BF323" s="72"/>
      <c r="BG323" s="72"/>
      <c r="BH323" s="72"/>
      <c r="BI323" s="72"/>
      <c r="BJ323" s="72"/>
      <c r="BK323" s="72"/>
      <c r="BL323" s="72"/>
      <c r="BM323" s="72"/>
      <c r="BN323" s="72"/>
      <c r="BO323" s="72"/>
      <c r="BP323" s="72"/>
      <c r="BQ323" s="72"/>
      <c r="BR323" s="72"/>
      <c r="BS323" s="72"/>
      <c r="BT323" s="72"/>
      <c r="BU323" s="72"/>
      <c r="BV323" s="72"/>
      <c r="BW323" s="72"/>
    </row>
    <row r="324" spans="1:75" ht="14.25" customHeight="1" x14ac:dyDescent="0.15">
      <c r="A324" s="82"/>
      <c r="B324" s="118"/>
      <c r="C324" s="118"/>
      <c r="D324" s="110"/>
      <c r="E324" s="95"/>
      <c r="F324" s="93"/>
      <c r="G324" s="112"/>
      <c r="H324" s="114"/>
      <c r="I324" s="99"/>
      <c r="J324" s="97"/>
      <c r="K324" s="100"/>
      <c r="L324" s="101"/>
      <c r="M324" s="103"/>
      <c r="N324" s="105"/>
      <c r="O324" s="106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  <c r="AL324" s="23"/>
      <c r="AM324" s="23"/>
      <c r="AN324" s="23"/>
      <c r="AO324" s="23"/>
      <c r="AP324" s="23"/>
      <c r="AQ324" s="23"/>
      <c r="AR324" s="23"/>
      <c r="AS324" s="23"/>
      <c r="AT324" s="23"/>
      <c r="AU324" s="23"/>
      <c r="AV324" s="23"/>
      <c r="AW324" s="23"/>
      <c r="AX324" s="23"/>
      <c r="AY324" s="23"/>
      <c r="AZ324" s="23"/>
      <c r="BA324" s="23"/>
      <c r="BB324" s="23"/>
      <c r="BC324" s="23"/>
      <c r="BD324" s="23"/>
      <c r="BE324" s="23"/>
      <c r="BF324" s="23"/>
      <c r="BG324" s="23"/>
      <c r="BH324" s="23"/>
      <c r="BI324" s="23"/>
      <c r="BJ324" s="23"/>
      <c r="BK324" s="23"/>
      <c r="BL324" s="23"/>
      <c r="BM324" s="23"/>
      <c r="BN324" s="23"/>
      <c r="BO324" s="23"/>
      <c r="BP324" s="23"/>
      <c r="BQ324" s="23"/>
      <c r="BR324" s="23"/>
      <c r="BS324" s="23"/>
      <c r="BT324" s="23"/>
      <c r="BU324" s="23"/>
      <c r="BV324" s="23"/>
      <c r="BW324" s="23"/>
    </row>
    <row r="325" spans="1:75" ht="14.25" customHeight="1" x14ac:dyDescent="0.15">
      <c r="A325" s="83"/>
      <c r="B325" s="119"/>
      <c r="C325" s="119"/>
      <c r="D325" s="111"/>
      <c r="E325" s="96"/>
      <c r="F325" s="94"/>
      <c r="G325" s="113"/>
      <c r="H325" s="115"/>
      <c r="I325" s="99"/>
      <c r="J325" s="98"/>
      <c r="K325" s="100"/>
      <c r="L325" s="102"/>
      <c r="M325" s="104"/>
      <c r="N325" s="105"/>
      <c r="O325" s="107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72"/>
      <c r="AP325" s="72"/>
      <c r="AQ325" s="72"/>
      <c r="AR325" s="72"/>
      <c r="AS325" s="72"/>
      <c r="AT325" s="72"/>
      <c r="AU325" s="72"/>
      <c r="AV325" s="72"/>
      <c r="AW325" s="72"/>
      <c r="AX325" s="72"/>
      <c r="AY325" s="72"/>
      <c r="AZ325" s="72"/>
      <c r="BA325" s="72"/>
      <c r="BB325" s="72"/>
      <c r="BC325" s="72"/>
      <c r="BD325" s="72"/>
      <c r="BE325" s="72"/>
      <c r="BF325" s="72"/>
      <c r="BG325" s="72"/>
      <c r="BH325" s="72"/>
      <c r="BI325" s="72"/>
      <c r="BJ325" s="72"/>
      <c r="BK325" s="72"/>
      <c r="BL325" s="72"/>
      <c r="BM325" s="72"/>
      <c r="BN325" s="72"/>
      <c r="BO325" s="72"/>
      <c r="BP325" s="72"/>
      <c r="BQ325" s="72"/>
      <c r="BR325" s="72"/>
      <c r="BS325" s="72"/>
      <c r="BT325" s="72"/>
      <c r="BU325" s="72"/>
      <c r="BV325" s="72"/>
      <c r="BW325" s="72"/>
    </row>
    <row r="326" spans="1:75" ht="14.25" customHeight="1" x14ac:dyDescent="0.15">
      <c r="A326" s="82"/>
      <c r="B326" s="118"/>
      <c r="C326" s="108"/>
      <c r="D326" s="110"/>
      <c r="E326" s="95"/>
      <c r="F326" s="93"/>
      <c r="G326" s="112"/>
      <c r="H326" s="114"/>
      <c r="I326" s="99"/>
      <c r="J326" s="97"/>
      <c r="K326" s="100"/>
      <c r="L326" s="101"/>
      <c r="M326" s="103"/>
      <c r="N326" s="105"/>
      <c r="O326" s="106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  <c r="AL326" s="23"/>
      <c r="AM326" s="23"/>
      <c r="AN326" s="23"/>
      <c r="AO326" s="23"/>
      <c r="AP326" s="23"/>
      <c r="AQ326" s="23"/>
      <c r="AR326" s="23"/>
      <c r="AS326" s="23"/>
      <c r="AT326" s="23"/>
      <c r="AU326" s="23"/>
      <c r="AV326" s="23"/>
      <c r="AW326" s="23"/>
      <c r="AX326" s="23"/>
      <c r="AY326" s="23"/>
      <c r="AZ326" s="23"/>
      <c r="BA326" s="23"/>
      <c r="BB326" s="23"/>
      <c r="BC326" s="23"/>
      <c r="BD326" s="23"/>
      <c r="BE326" s="23"/>
      <c r="BF326" s="23"/>
      <c r="BG326" s="23"/>
      <c r="BH326" s="23"/>
      <c r="BI326" s="23"/>
      <c r="BJ326" s="23"/>
      <c r="BK326" s="23"/>
      <c r="BL326" s="23"/>
      <c r="BM326" s="23"/>
      <c r="BN326" s="23"/>
      <c r="BO326" s="23"/>
      <c r="BP326" s="23"/>
      <c r="BQ326" s="23"/>
      <c r="BR326" s="23"/>
      <c r="BS326" s="23"/>
      <c r="BT326" s="23"/>
      <c r="BU326" s="23"/>
      <c r="BV326" s="23"/>
      <c r="BW326" s="23"/>
    </row>
    <row r="327" spans="1:75" ht="14.25" customHeight="1" x14ac:dyDescent="0.15">
      <c r="A327" s="83"/>
      <c r="B327" s="119"/>
      <c r="C327" s="109"/>
      <c r="D327" s="111"/>
      <c r="E327" s="96"/>
      <c r="F327" s="94"/>
      <c r="G327" s="113"/>
      <c r="H327" s="115"/>
      <c r="I327" s="99"/>
      <c r="J327" s="98"/>
      <c r="K327" s="100"/>
      <c r="L327" s="102"/>
      <c r="M327" s="104"/>
      <c r="N327" s="105"/>
      <c r="O327" s="107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72"/>
      <c r="AP327" s="72"/>
      <c r="AQ327" s="72"/>
      <c r="AR327" s="72"/>
      <c r="AS327" s="72"/>
      <c r="AT327" s="72"/>
      <c r="AU327" s="72"/>
      <c r="AV327" s="72"/>
      <c r="AW327" s="72"/>
      <c r="AX327" s="72"/>
      <c r="AY327" s="72"/>
      <c r="AZ327" s="72"/>
      <c r="BA327" s="72"/>
      <c r="BB327" s="72"/>
      <c r="BC327" s="72"/>
      <c r="BD327" s="72"/>
      <c r="BE327" s="72"/>
      <c r="BF327" s="72"/>
      <c r="BG327" s="72"/>
      <c r="BH327" s="72"/>
      <c r="BI327" s="72"/>
      <c r="BJ327" s="72"/>
      <c r="BK327" s="72"/>
      <c r="BL327" s="72"/>
      <c r="BM327" s="72"/>
      <c r="BN327" s="72"/>
      <c r="BO327" s="72"/>
      <c r="BP327" s="72"/>
      <c r="BQ327" s="72"/>
      <c r="BR327" s="72"/>
      <c r="BS327" s="72"/>
      <c r="BT327" s="72"/>
      <c r="BU327" s="72"/>
      <c r="BV327" s="72"/>
      <c r="BW327" s="72"/>
    </row>
    <row r="328" spans="1:75" ht="14.25" customHeight="1" x14ac:dyDescent="0.15">
      <c r="A328" s="82"/>
      <c r="B328" s="118"/>
      <c r="C328" s="108"/>
      <c r="D328" s="110"/>
      <c r="E328" s="95"/>
      <c r="F328" s="93"/>
      <c r="G328" s="112"/>
      <c r="H328" s="114"/>
      <c r="I328" s="99"/>
      <c r="J328" s="97"/>
      <c r="K328" s="100"/>
      <c r="L328" s="101"/>
      <c r="M328" s="103"/>
      <c r="N328" s="105"/>
      <c r="O328" s="106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/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/>
      <c r="BB328" s="23"/>
      <c r="BC328" s="23"/>
      <c r="BD328" s="23"/>
      <c r="BE328" s="23"/>
      <c r="BF328" s="23"/>
      <c r="BG328" s="23"/>
      <c r="BH328" s="23"/>
      <c r="BI328" s="23"/>
      <c r="BJ328" s="23"/>
      <c r="BK328" s="23"/>
      <c r="BL328" s="23"/>
      <c r="BM328" s="23"/>
      <c r="BN328" s="23"/>
      <c r="BO328" s="23"/>
      <c r="BP328" s="23"/>
      <c r="BQ328" s="23"/>
      <c r="BR328" s="23"/>
      <c r="BS328" s="23"/>
      <c r="BT328" s="23"/>
      <c r="BU328" s="23"/>
      <c r="BV328" s="23"/>
      <c r="BW328" s="23"/>
    </row>
    <row r="329" spans="1:75" ht="14.25" customHeight="1" x14ac:dyDescent="0.15">
      <c r="A329" s="83"/>
      <c r="B329" s="119"/>
      <c r="C329" s="109"/>
      <c r="D329" s="111"/>
      <c r="E329" s="96"/>
      <c r="F329" s="94"/>
      <c r="G329" s="113"/>
      <c r="H329" s="115"/>
      <c r="I329" s="99"/>
      <c r="J329" s="98"/>
      <c r="K329" s="100"/>
      <c r="L329" s="102"/>
      <c r="M329" s="104"/>
      <c r="N329" s="105"/>
      <c r="O329" s="107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72"/>
      <c r="AP329" s="72"/>
      <c r="AQ329" s="72"/>
      <c r="AR329" s="72"/>
      <c r="AS329" s="72"/>
      <c r="AT329" s="72"/>
      <c r="AU329" s="72"/>
      <c r="AV329" s="72"/>
      <c r="AW329" s="72"/>
      <c r="AX329" s="72"/>
      <c r="AY329" s="72"/>
      <c r="AZ329" s="72"/>
      <c r="BA329" s="72"/>
      <c r="BB329" s="72"/>
      <c r="BC329" s="72"/>
      <c r="BD329" s="72"/>
      <c r="BE329" s="72"/>
      <c r="BF329" s="72"/>
      <c r="BG329" s="72"/>
      <c r="BH329" s="72"/>
      <c r="BI329" s="72"/>
      <c r="BJ329" s="72"/>
      <c r="BK329" s="72"/>
      <c r="BL329" s="72"/>
      <c r="BM329" s="72"/>
      <c r="BN329" s="72"/>
      <c r="BO329" s="72"/>
      <c r="BP329" s="72"/>
      <c r="BQ329" s="72"/>
      <c r="BR329" s="72"/>
      <c r="BS329" s="72"/>
      <c r="BT329" s="72"/>
      <c r="BU329" s="72"/>
      <c r="BV329" s="72"/>
      <c r="BW329" s="72"/>
    </row>
    <row r="330" spans="1:75" ht="14.25" customHeight="1" x14ac:dyDescent="0.15">
      <c r="A330" s="82"/>
      <c r="B330" s="118"/>
      <c r="C330" s="108"/>
      <c r="D330" s="110"/>
      <c r="E330" s="95"/>
      <c r="F330" s="93"/>
      <c r="G330" s="112"/>
      <c r="H330" s="114"/>
      <c r="I330" s="99"/>
      <c r="J330" s="97"/>
      <c r="K330" s="100"/>
      <c r="L330" s="101"/>
      <c r="M330" s="103"/>
      <c r="N330" s="105"/>
      <c r="O330" s="106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  <c r="AL330" s="23"/>
      <c r="AM330" s="23"/>
      <c r="AN330" s="23"/>
      <c r="AO330" s="23"/>
      <c r="AP330" s="23"/>
      <c r="AQ330" s="23"/>
      <c r="AR330" s="23"/>
      <c r="AS330" s="23"/>
      <c r="AT330" s="23"/>
      <c r="AU330" s="23"/>
      <c r="AV330" s="23"/>
      <c r="AW330" s="23"/>
      <c r="AX330" s="23"/>
      <c r="AY330" s="23"/>
      <c r="AZ330" s="23"/>
      <c r="BA330" s="23"/>
      <c r="BB330" s="23"/>
      <c r="BC330" s="23"/>
      <c r="BD330" s="23"/>
      <c r="BE330" s="23"/>
      <c r="BF330" s="23"/>
      <c r="BG330" s="23"/>
      <c r="BH330" s="23"/>
      <c r="BI330" s="23"/>
      <c r="BJ330" s="23"/>
      <c r="BK330" s="23"/>
      <c r="BL330" s="23"/>
      <c r="BM330" s="23"/>
      <c r="BN330" s="23"/>
      <c r="BO330" s="23"/>
      <c r="BP330" s="23"/>
      <c r="BQ330" s="23"/>
      <c r="BR330" s="23"/>
      <c r="BS330" s="23"/>
      <c r="BT330" s="23"/>
      <c r="BU330" s="23"/>
      <c r="BV330" s="23"/>
      <c r="BW330" s="23"/>
    </row>
    <row r="331" spans="1:75" ht="14.25" customHeight="1" x14ac:dyDescent="0.15">
      <c r="A331" s="83"/>
      <c r="B331" s="119"/>
      <c r="C331" s="109"/>
      <c r="D331" s="111"/>
      <c r="E331" s="96"/>
      <c r="F331" s="94"/>
      <c r="G331" s="113"/>
      <c r="H331" s="115"/>
      <c r="I331" s="99"/>
      <c r="J331" s="98"/>
      <c r="K331" s="100"/>
      <c r="L331" s="102"/>
      <c r="M331" s="104"/>
      <c r="N331" s="105"/>
      <c r="O331" s="107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  <c r="AA331" s="72"/>
      <c r="AB331" s="72"/>
      <c r="AC331" s="72"/>
      <c r="AD331" s="72"/>
      <c r="AE331" s="72"/>
      <c r="AF331" s="72"/>
      <c r="AG331" s="72"/>
      <c r="AH331" s="72"/>
      <c r="AI331" s="72"/>
      <c r="AJ331" s="72"/>
      <c r="AK331" s="72"/>
      <c r="AL331" s="72"/>
      <c r="AM331" s="72"/>
      <c r="AN331" s="72"/>
      <c r="AO331" s="72"/>
      <c r="AP331" s="72"/>
      <c r="AQ331" s="72"/>
      <c r="AR331" s="72"/>
      <c r="AS331" s="72"/>
      <c r="AT331" s="72"/>
      <c r="AU331" s="72"/>
      <c r="AV331" s="72"/>
      <c r="AW331" s="72"/>
      <c r="AX331" s="72"/>
      <c r="AY331" s="72"/>
      <c r="AZ331" s="72"/>
      <c r="BA331" s="72"/>
      <c r="BB331" s="72"/>
      <c r="BC331" s="72"/>
      <c r="BD331" s="72"/>
      <c r="BE331" s="72"/>
      <c r="BF331" s="72"/>
      <c r="BG331" s="72"/>
      <c r="BH331" s="72"/>
      <c r="BI331" s="72"/>
      <c r="BJ331" s="72"/>
      <c r="BK331" s="72"/>
      <c r="BL331" s="72"/>
      <c r="BM331" s="72"/>
      <c r="BN331" s="72"/>
      <c r="BO331" s="72"/>
      <c r="BP331" s="72"/>
      <c r="BQ331" s="72"/>
      <c r="BR331" s="72"/>
      <c r="BS331" s="72"/>
      <c r="BT331" s="72"/>
      <c r="BU331" s="72"/>
      <c r="BV331" s="72"/>
      <c r="BW331" s="72"/>
    </row>
    <row r="332" spans="1:75" ht="14.25" customHeight="1" x14ac:dyDescent="0.15">
      <c r="A332" s="82"/>
      <c r="B332" s="118"/>
      <c r="C332" s="108"/>
      <c r="D332" s="110"/>
      <c r="E332" s="95"/>
      <c r="F332" s="93"/>
      <c r="G332" s="112"/>
      <c r="H332" s="114"/>
      <c r="I332" s="99"/>
      <c r="J332" s="97"/>
      <c r="K332" s="100"/>
      <c r="L332" s="101"/>
      <c r="M332" s="103"/>
      <c r="N332" s="105"/>
      <c r="O332" s="106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  <c r="AL332" s="23"/>
      <c r="AM332" s="23"/>
      <c r="AN332" s="23"/>
      <c r="AO332" s="23"/>
      <c r="AP332" s="23"/>
      <c r="AQ332" s="23"/>
      <c r="AR332" s="23"/>
      <c r="AS332" s="23"/>
      <c r="AT332" s="23"/>
      <c r="AU332" s="23"/>
      <c r="AV332" s="23"/>
      <c r="AW332" s="23"/>
      <c r="AX332" s="23"/>
      <c r="AY332" s="23"/>
      <c r="AZ332" s="23"/>
      <c r="BA332" s="23"/>
      <c r="BB332" s="23"/>
      <c r="BC332" s="23"/>
      <c r="BD332" s="23"/>
      <c r="BE332" s="23"/>
      <c r="BF332" s="23"/>
      <c r="BG332" s="23"/>
      <c r="BH332" s="23"/>
      <c r="BI332" s="23"/>
      <c r="BJ332" s="23"/>
      <c r="BK332" s="23"/>
      <c r="BL332" s="23"/>
      <c r="BM332" s="23"/>
      <c r="BN332" s="23"/>
      <c r="BO332" s="23"/>
      <c r="BP332" s="23"/>
      <c r="BQ332" s="23"/>
      <c r="BR332" s="23"/>
      <c r="BS332" s="23"/>
      <c r="BT332" s="23"/>
      <c r="BU332" s="23"/>
      <c r="BV332" s="23"/>
      <c r="BW332" s="23"/>
    </row>
    <row r="333" spans="1:75" ht="14.25" customHeight="1" x14ac:dyDescent="0.15">
      <c r="A333" s="83"/>
      <c r="B333" s="119"/>
      <c r="C333" s="109"/>
      <c r="D333" s="111"/>
      <c r="E333" s="96"/>
      <c r="F333" s="94"/>
      <c r="G333" s="113"/>
      <c r="H333" s="115"/>
      <c r="I333" s="99"/>
      <c r="J333" s="98"/>
      <c r="K333" s="100"/>
      <c r="L333" s="102"/>
      <c r="M333" s="104"/>
      <c r="N333" s="105"/>
      <c r="O333" s="107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  <c r="AA333" s="72"/>
      <c r="AB333" s="72"/>
      <c r="AC333" s="72"/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72"/>
      <c r="AP333" s="72"/>
      <c r="AQ333" s="72"/>
      <c r="AR333" s="72"/>
      <c r="AS333" s="72"/>
      <c r="AT333" s="72"/>
      <c r="AU333" s="72"/>
      <c r="AV333" s="72"/>
      <c r="AW333" s="72"/>
      <c r="AX333" s="72"/>
      <c r="AY333" s="72"/>
      <c r="AZ333" s="72"/>
      <c r="BA333" s="72"/>
      <c r="BB333" s="72"/>
      <c r="BC333" s="72"/>
      <c r="BD333" s="72"/>
      <c r="BE333" s="72"/>
      <c r="BF333" s="72"/>
      <c r="BG333" s="72"/>
      <c r="BH333" s="72"/>
      <c r="BI333" s="72"/>
      <c r="BJ333" s="72"/>
      <c r="BK333" s="72"/>
      <c r="BL333" s="72"/>
      <c r="BM333" s="72"/>
      <c r="BN333" s="72"/>
      <c r="BO333" s="72"/>
      <c r="BP333" s="72"/>
      <c r="BQ333" s="72"/>
      <c r="BR333" s="72"/>
      <c r="BS333" s="72"/>
      <c r="BT333" s="72"/>
      <c r="BU333" s="72"/>
      <c r="BV333" s="72"/>
      <c r="BW333" s="72"/>
    </row>
    <row r="334" spans="1:75" ht="14.25" customHeight="1" x14ac:dyDescent="0.15">
      <c r="A334" s="82"/>
      <c r="B334" s="118"/>
      <c r="C334" s="108"/>
      <c r="D334" s="110"/>
      <c r="E334" s="95"/>
      <c r="F334" s="93"/>
      <c r="G334" s="112"/>
      <c r="H334" s="114"/>
      <c r="I334" s="99"/>
      <c r="J334" s="97"/>
      <c r="K334" s="100"/>
      <c r="L334" s="101"/>
      <c r="M334" s="103"/>
      <c r="N334" s="105"/>
      <c r="O334" s="106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  <c r="AL334" s="23"/>
      <c r="AM334" s="23"/>
      <c r="AN334" s="23"/>
      <c r="AO334" s="23"/>
      <c r="AP334" s="23"/>
      <c r="AQ334" s="23"/>
      <c r="AR334" s="23"/>
      <c r="AS334" s="23"/>
      <c r="AT334" s="23"/>
      <c r="AU334" s="23"/>
      <c r="AV334" s="23"/>
      <c r="AW334" s="23"/>
      <c r="AX334" s="23"/>
      <c r="AY334" s="23"/>
      <c r="AZ334" s="23"/>
      <c r="BA334" s="23"/>
      <c r="BB334" s="23"/>
      <c r="BC334" s="23"/>
      <c r="BD334" s="23"/>
      <c r="BE334" s="23"/>
      <c r="BF334" s="23"/>
      <c r="BG334" s="23"/>
      <c r="BH334" s="23"/>
      <c r="BI334" s="23"/>
      <c r="BJ334" s="23"/>
      <c r="BK334" s="23"/>
      <c r="BL334" s="23"/>
      <c r="BM334" s="23"/>
      <c r="BN334" s="23"/>
      <c r="BO334" s="23"/>
      <c r="BP334" s="23"/>
      <c r="BQ334" s="23"/>
      <c r="BR334" s="23"/>
      <c r="BS334" s="23"/>
      <c r="BT334" s="23"/>
      <c r="BU334" s="23"/>
      <c r="BV334" s="23"/>
      <c r="BW334" s="23"/>
    </row>
    <row r="335" spans="1:75" ht="14.25" customHeight="1" x14ac:dyDescent="0.15">
      <c r="A335" s="83"/>
      <c r="B335" s="119"/>
      <c r="C335" s="109"/>
      <c r="D335" s="111"/>
      <c r="E335" s="96"/>
      <c r="F335" s="94"/>
      <c r="G335" s="113"/>
      <c r="H335" s="115"/>
      <c r="I335" s="99"/>
      <c r="J335" s="98"/>
      <c r="K335" s="100"/>
      <c r="L335" s="102"/>
      <c r="M335" s="104"/>
      <c r="N335" s="105"/>
      <c r="O335" s="107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  <c r="AA335" s="72"/>
      <c r="AB335" s="72"/>
      <c r="AC335" s="72"/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72"/>
      <c r="AP335" s="72"/>
      <c r="AQ335" s="72"/>
      <c r="AR335" s="72"/>
      <c r="AS335" s="72"/>
      <c r="AT335" s="72"/>
      <c r="AU335" s="72"/>
      <c r="AV335" s="72"/>
      <c r="AW335" s="72"/>
      <c r="AX335" s="72"/>
      <c r="AY335" s="72"/>
      <c r="AZ335" s="72"/>
      <c r="BA335" s="72"/>
      <c r="BB335" s="72"/>
      <c r="BC335" s="72"/>
      <c r="BD335" s="72"/>
      <c r="BE335" s="72"/>
      <c r="BF335" s="72"/>
      <c r="BG335" s="72"/>
      <c r="BH335" s="72"/>
      <c r="BI335" s="72"/>
      <c r="BJ335" s="72"/>
      <c r="BK335" s="72"/>
      <c r="BL335" s="72"/>
      <c r="BM335" s="72"/>
      <c r="BN335" s="72"/>
      <c r="BO335" s="72"/>
      <c r="BP335" s="72"/>
      <c r="BQ335" s="72"/>
      <c r="BR335" s="72"/>
      <c r="BS335" s="72"/>
      <c r="BT335" s="72"/>
      <c r="BU335" s="72"/>
      <c r="BV335" s="72"/>
      <c r="BW335" s="72"/>
    </row>
    <row r="336" spans="1:75" ht="14.25" customHeight="1" x14ac:dyDescent="0.15">
      <c r="A336" s="82"/>
      <c r="B336" s="118"/>
      <c r="C336" s="108"/>
      <c r="D336" s="110"/>
      <c r="E336" s="95"/>
      <c r="F336" s="93"/>
      <c r="G336" s="112"/>
      <c r="H336" s="114"/>
      <c r="I336" s="99"/>
      <c r="J336" s="97"/>
      <c r="K336" s="100"/>
      <c r="L336" s="101"/>
      <c r="M336" s="103"/>
      <c r="N336" s="105"/>
      <c r="O336" s="106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  <c r="AL336" s="23"/>
      <c r="AM336" s="23"/>
      <c r="AN336" s="23"/>
      <c r="AO336" s="23"/>
      <c r="AP336" s="23"/>
      <c r="AQ336" s="23"/>
      <c r="AR336" s="23"/>
      <c r="AS336" s="23"/>
      <c r="AT336" s="23"/>
      <c r="AU336" s="23"/>
      <c r="AV336" s="23"/>
      <c r="AW336" s="23"/>
      <c r="AX336" s="23"/>
      <c r="AY336" s="23"/>
      <c r="AZ336" s="23"/>
      <c r="BA336" s="23"/>
      <c r="BB336" s="23"/>
      <c r="BC336" s="23"/>
      <c r="BD336" s="23"/>
      <c r="BE336" s="23"/>
      <c r="BF336" s="23"/>
      <c r="BG336" s="23"/>
      <c r="BH336" s="23"/>
      <c r="BI336" s="23"/>
      <c r="BJ336" s="23"/>
      <c r="BK336" s="23"/>
      <c r="BL336" s="23"/>
      <c r="BM336" s="23"/>
      <c r="BN336" s="23"/>
      <c r="BO336" s="23"/>
      <c r="BP336" s="23"/>
      <c r="BQ336" s="23"/>
      <c r="BR336" s="23"/>
      <c r="BS336" s="23"/>
      <c r="BT336" s="23"/>
      <c r="BU336" s="23"/>
      <c r="BV336" s="23"/>
      <c r="BW336" s="23"/>
    </row>
    <row r="337" spans="1:75" ht="14.25" customHeight="1" x14ac:dyDescent="0.15">
      <c r="A337" s="83"/>
      <c r="B337" s="119"/>
      <c r="C337" s="109"/>
      <c r="D337" s="111"/>
      <c r="E337" s="96"/>
      <c r="F337" s="94"/>
      <c r="G337" s="113"/>
      <c r="H337" s="115"/>
      <c r="I337" s="99"/>
      <c r="J337" s="98"/>
      <c r="K337" s="100"/>
      <c r="L337" s="102"/>
      <c r="M337" s="104"/>
      <c r="N337" s="105"/>
      <c r="O337" s="107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  <c r="AA337" s="72"/>
      <c r="AB337" s="72"/>
      <c r="AC337" s="72"/>
      <c r="AD337" s="72"/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  <c r="AO337" s="72"/>
      <c r="AP337" s="72"/>
      <c r="AQ337" s="72"/>
      <c r="AR337" s="72"/>
      <c r="AS337" s="72"/>
      <c r="AT337" s="72"/>
      <c r="AU337" s="72"/>
      <c r="AV337" s="72"/>
      <c r="AW337" s="72"/>
      <c r="AX337" s="72"/>
      <c r="AY337" s="72"/>
      <c r="AZ337" s="72"/>
      <c r="BA337" s="72"/>
      <c r="BB337" s="72"/>
      <c r="BC337" s="72"/>
      <c r="BD337" s="72"/>
      <c r="BE337" s="72"/>
      <c r="BF337" s="72"/>
      <c r="BG337" s="72"/>
      <c r="BH337" s="72"/>
      <c r="BI337" s="72"/>
      <c r="BJ337" s="72"/>
      <c r="BK337" s="72"/>
      <c r="BL337" s="72"/>
      <c r="BM337" s="72"/>
      <c r="BN337" s="72"/>
      <c r="BO337" s="72"/>
      <c r="BP337" s="72"/>
      <c r="BQ337" s="72"/>
      <c r="BR337" s="72"/>
      <c r="BS337" s="72"/>
      <c r="BT337" s="72"/>
      <c r="BU337" s="72"/>
      <c r="BV337" s="72"/>
      <c r="BW337" s="72"/>
    </row>
    <row r="338" spans="1:75" ht="14.25" customHeight="1" x14ac:dyDescent="0.15">
      <c r="A338" s="82"/>
      <c r="B338" s="118"/>
      <c r="C338" s="108"/>
      <c r="D338" s="110"/>
      <c r="E338" s="95"/>
      <c r="F338" s="93"/>
      <c r="G338" s="112"/>
      <c r="H338" s="114"/>
      <c r="I338" s="99"/>
      <c r="J338" s="97"/>
      <c r="K338" s="100"/>
      <c r="L338" s="101"/>
      <c r="M338" s="103"/>
      <c r="N338" s="105"/>
      <c r="O338" s="106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  <c r="AL338" s="23"/>
      <c r="AM338" s="23"/>
      <c r="AN338" s="23"/>
      <c r="AO338" s="23"/>
      <c r="AP338" s="23"/>
      <c r="AQ338" s="23"/>
      <c r="AR338" s="23"/>
      <c r="AS338" s="23"/>
      <c r="AT338" s="23"/>
      <c r="AU338" s="23"/>
      <c r="AV338" s="23"/>
      <c r="AW338" s="23"/>
      <c r="AX338" s="23"/>
      <c r="AY338" s="23"/>
      <c r="AZ338" s="23"/>
      <c r="BA338" s="23"/>
      <c r="BB338" s="23"/>
      <c r="BC338" s="23"/>
      <c r="BD338" s="23"/>
      <c r="BE338" s="23"/>
      <c r="BF338" s="23"/>
      <c r="BG338" s="23"/>
      <c r="BH338" s="23"/>
      <c r="BI338" s="23"/>
      <c r="BJ338" s="23"/>
      <c r="BK338" s="23"/>
      <c r="BL338" s="23"/>
      <c r="BM338" s="23"/>
      <c r="BN338" s="23"/>
      <c r="BO338" s="23"/>
      <c r="BP338" s="23"/>
      <c r="BQ338" s="23"/>
      <c r="BR338" s="23"/>
      <c r="BS338" s="23"/>
      <c r="BT338" s="23"/>
      <c r="BU338" s="23"/>
      <c r="BV338" s="23"/>
      <c r="BW338" s="23"/>
    </row>
    <row r="339" spans="1:75" ht="14.25" customHeight="1" x14ac:dyDescent="0.15">
      <c r="A339" s="83"/>
      <c r="B339" s="119"/>
      <c r="C339" s="109"/>
      <c r="D339" s="111"/>
      <c r="E339" s="96"/>
      <c r="F339" s="94"/>
      <c r="G339" s="113"/>
      <c r="H339" s="115"/>
      <c r="I339" s="99"/>
      <c r="J339" s="98"/>
      <c r="K339" s="100"/>
      <c r="L339" s="102"/>
      <c r="M339" s="104"/>
      <c r="N339" s="105"/>
      <c r="O339" s="107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/>
      <c r="AB339" s="72"/>
      <c r="AC339" s="72"/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72"/>
      <c r="AP339" s="72"/>
      <c r="AQ339" s="72"/>
      <c r="AR339" s="72"/>
      <c r="AS339" s="72"/>
      <c r="AT339" s="72"/>
      <c r="AU339" s="72"/>
      <c r="AV339" s="72"/>
      <c r="AW339" s="72"/>
      <c r="AX339" s="72"/>
      <c r="AY339" s="72"/>
      <c r="AZ339" s="72"/>
      <c r="BA339" s="72"/>
      <c r="BB339" s="72"/>
      <c r="BC339" s="72"/>
      <c r="BD339" s="72"/>
      <c r="BE339" s="72"/>
      <c r="BF339" s="72"/>
      <c r="BG339" s="72"/>
      <c r="BH339" s="72"/>
      <c r="BI339" s="72"/>
      <c r="BJ339" s="72"/>
      <c r="BK339" s="72"/>
      <c r="BL339" s="72"/>
      <c r="BM339" s="72"/>
      <c r="BN339" s="72"/>
      <c r="BO339" s="72"/>
      <c r="BP339" s="72"/>
      <c r="BQ339" s="72"/>
      <c r="BR339" s="72"/>
      <c r="BS339" s="72"/>
      <c r="BT339" s="72"/>
      <c r="BU339" s="72"/>
      <c r="BV339" s="72"/>
      <c r="BW339" s="72"/>
    </row>
    <row r="340" spans="1:75" ht="14.25" customHeight="1" x14ac:dyDescent="0.15">
      <c r="A340" s="82"/>
      <c r="B340" s="118"/>
      <c r="C340" s="108"/>
      <c r="D340" s="110"/>
      <c r="E340" s="95"/>
      <c r="F340" s="93"/>
      <c r="G340" s="112"/>
      <c r="H340" s="114"/>
      <c r="I340" s="99"/>
      <c r="J340" s="97"/>
      <c r="K340" s="100"/>
      <c r="L340" s="101"/>
      <c r="M340" s="103"/>
      <c r="N340" s="105"/>
      <c r="O340" s="106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  <c r="AL340" s="23"/>
      <c r="AM340" s="23"/>
      <c r="AN340" s="23"/>
      <c r="AO340" s="23"/>
      <c r="AP340" s="23"/>
      <c r="AQ340" s="23"/>
      <c r="AR340" s="23"/>
      <c r="AS340" s="23"/>
      <c r="AT340" s="23"/>
      <c r="AU340" s="23"/>
      <c r="AV340" s="23"/>
      <c r="AW340" s="23"/>
      <c r="AX340" s="23"/>
      <c r="AY340" s="23"/>
      <c r="AZ340" s="23"/>
      <c r="BA340" s="23"/>
      <c r="BB340" s="23"/>
      <c r="BC340" s="23"/>
      <c r="BD340" s="23"/>
      <c r="BE340" s="23"/>
      <c r="BF340" s="23"/>
      <c r="BG340" s="23"/>
      <c r="BH340" s="23"/>
      <c r="BI340" s="23"/>
      <c r="BJ340" s="23"/>
      <c r="BK340" s="23"/>
      <c r="BL340" s="23"/>
      <c r="BM340" s="23"/>
      <c r="BN340" s="23"/>
      <c r="BO340" s="23"/>
      <c r="BP340" s="23"/>
      <c r="BQ340" s="23"/>
      <c r="BR340" s="23"/>
      <c r="BS340" s="23"/>
      <c r="BT340" s="23"/>
      <c r="BU340" s="23"/>
      <c r="BV340" s="23"/>
      <c r="BW340" s="23"/>
    </row>
    <row r="341" spans="1:75" ht="14.25" customHeight="1" x14ac:dyDescent="0.15">
      <c r="A341" s="83"/>
      <c r="B341" s="119"/>
      <c r="C341" s="109"/>
      <c r="D341" s="111"/>
      <c r="E341" s="96"/>
      <c r="F341" s="94"/>
      <c r="G341" s="113"/>
      <c r="H341" s="115"/>
      <c r="I341" s="99"/>
      <c r="J341" s="98"/>
      <c r="K341" s="100"/>
      <c r="L341" s="102"/>
      <c r="M341" s="104"/>
      <c r="N341" s="105"/>
      <c r="O341" s="107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72"/>
      <c r="AP341" s="72"/>
      <c r="AQ341" s="72"/>
      <c r="AR341" s="72"/>
      <c r="AS341" s="72"/>
      <c r="AT341" s="72"/>
      <c r="AU341" s="72"/>
      <c r="AV341" s="72"/>
      <c r="AW341" s="72"/>
      <c r="AX341" s="72"/>
      <c r="AY341" s="72"/>
      <c r="AZ341" s="72"/>
      <c r="BA341" s="72"/>
      <c r="BB341" s="72"/>
      <c r="BC341" s="72"/>
      <c r="BD341" s="72"/>
      <c r="BE341" s="72"/>
      <c r="BF341" s="72"/>
      <c r="BG341" s="72"/>
      <c r="BH341" s="72"/>
      <c r="BI341" s="72"/>
      <c r="BJ341" s="72"/>
      <c r="BK341" s="72"/>
      <c r="BL341" s="72"/>
      <c r="BM341" s="72"/>
      <c r="BN341" s="72"/>
      <c r="BO341" s="72"/>
      <c r="BP341" s="72"/>
      <c r="BQ341" s="72"/>
      <c r="BR341" s="72"/>
      <c r="BS341" s="72"/>
      <c r="BT341" s="72"/>
      <c r="BU341" s="72"/>
      <c r="BV341" s="72"/>
      <c r="BW341" s="72"/>
    </row>
    <row r="342" spans="1:75" ht="14.25" customHeight="1" x14ac:dyDescent="0.15">
      <c r="A342" s="82"/>
      <c r="B342" s="118"/>
      <c r="C342" s="108"/>
      <c r="D342" s="110"/>
      <c r="E342" s="95"/>
      <c r="F342" s="93"/>
      <c r="G342" s="112"/>
      <c r="H342" s="114"/>
      <c r="I342" s="99"/>
      <c r="J342" s="97"/>
      <c r="K342" s="100"/>
      <c r="L342" s="101"/>
      <c r="M342" s="103"/>
      <c r="N342" s="105"/>
      <c r="O342" s="106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  <c r="AL342" s="23"/>
      <c r="AM342" s="23"/>
      <c r="AN342" s="23"/>
      <c r="AO342" s="23"/>
      <c r="AP342" s="23"/>
      <c r="AQ342" s="23"/>
      <c r="AR342" s="23"/>
      <c r="AS342" s="23"/>
      <c r="AT342" s="23"/>
      <c r="AU342" s="23"/>
      <c r="AV342" s="23"/>
      <c r="AW342" s="23"/>
      <c r="AX342" s="23"/>
      <c r="AY342" s="23"/>
      <c r="AZ342" s="23"/>
      <c r="BA342" s="23"/>
      <c r="BB342" s="23"/>
      <c r="BC342" s="23"/>
      <c r="BD342" s="23"/>
      <c r="BE342" s="23"/>
      <c r="BF342" s="23"/>
      <c r="BG342" s="23"/>
      <c r="BH342" s="23"/>
      <c r="BI342" s="23"/>
      <c r="BJ342" s="23"/>
      <c r="BK342" s="23"/>
      <c r="BL342" s="23"/>
      <c r="BM342" s="23"/>
      <c r="BN342" s="23"/>
      <c r="BO342" s="23"/>
      <c r="BP342" s="23"/>
      <c r="BQ342" s="23"/>
      <c r="BR342" s="23"/>
      <c r="BS342" s="23"/>
      <c r="BT342" s="23"/>
      <c r="BU342" s="23"/>
      <c r="BV342" s="23"/>
      <c r="BW342" s="23"/>
    </row>
    <row r="343" spans="1:75" ht="14.25" customHeight="1" x14ac:dyDescent="0.15">
      <c r="A343" s="83"/>
      <c r="B343" s="119"/>
      <c r="C343" s="109"/>
      <c r="D343" s="111"/>
      <c r="E343" s="96"/>
      <c r="F343" s="94"/>
      <c r="G343" s="113"/>
      <c r="H343" s="115"/>
      <c r="I343" s="99"/>
      <c r="J343" s="98"/>
      <c r="K343" s="100"/>
      <c r="L343" s="102"/>
      <c r="M343" s="104"/>
      <c r="N343" s="105"/>
      <c r="O343" s="107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72"/>
      <c r="AP343" s="72"/>
      <c r="AQ343" s="72"/>
      <c r="AR343" s="72"/>
      <c r="AS343" s="72"/>
      <c r="AT343" s="72"/>
      <c r="AU343" s="72"/>
      <c r="AV343" s="72"/>
      <c r="AW343" s="72"/>
      <c r="AX343" s="72"/>
      <c r="AY343" s="72"/>
      <c r="AZ343" s="72"/>
      <c r="BA343" s="72"/>
      <c r="BB343" s="72"/>
      <c r="BC343" s="72"/>
      <c r="BD343" s="72"/>
      <c r="BE343" s="72"/>
      <c r="BF343" s="72"/>
      <c r="BG343" s="72"/>
      <c r="BH343" s="72"/>
      <c r="BI343" s="72"/>
      <c r="BJ343" s="72"/>
      <c r="BK343" s="72"/>
      <c r="BL343" s="72"/>
      <c r="BM343" s="72"/>
      <c r="BN343" s="72"/>
      <c r="BO343" s="72"/>
      <c r="BP343" s="72"/>
      <c r="BQ343" s="72"/>
      <c r="BR343" s="72"/>
      <c r="BS343" s="72"/>
      <c r="BT343" s="72"/>
      <c r="BU343" s="72"/>
      <c r="BV343" s="72"/>
      <c r="BW343" s="72"/>
    </row>
    <row r="344" spans="1:75" ht="14.25" customHeight="1" x14ac:dyDescent="0.15">
      <c r="A344" s="82"/>
      <c r="B344" s="118"/>
      <c r="C344" s="108"/>
      <c r="D344" s="110"/>
      <c r="E344" s="95"/>
      <c r="F344" s="93"/>
      <c r="G344" s="112"/>
      <c r="H344" s="114"/>
      <c r="I344" s="99"/>
      <c r="J344" s="97"/>
      <c r="K344" s="100"/>
      <c r="L344" s="101"/>
      <c r="M344" s="103"/>
      <c r="N344" s="105"/>
      <c r="O344" s="106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/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/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/>
      <c r="BP344" s="23"/>
      <c r="BQ344" s="23"/>
      <c r="BR344" s="23"/>
      <c r="BS344" s="23"/>
      <c r="BT344" s="23"/>
      <c r="BU344" s="23"/>
      <c r="BV344" s="23"/>
      <c r="BW344" s="23"/>
    </row>
    <row r="345" spans="1:75" ht="14.25" customHeight="1" x14ac:dyDescent="0.15">
      <c r="A345" s="83"/>
      <c r="B345" s="119"/>
      <c r="C345" s="109"/>
      <c r="D345" s="111"/>
      <c r="E345" s="96"/>
      <c r="F345" s="94"/>
      <c r="G345" s="113"/>
      <c r="H345" s="115"/>
      <c r="I345" s="99"/>
      <c r="J345" s="98"/>
      <c r="K345" s="100"/>
      <c r="L345" s="102"/>
      <c r="M345" s="104"/>
      <c r="N345" s="105"/>
      <c r="O345" s="107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72"/>
      <c r="AP345" s="72"/>
      <c r="AQ345" s="72"/>
      <c r="AR345" s="72"/>
      <c r="AS345" s="72"/>
      <c r="AT345" s="72"/>
      <c r="AU345" s="72"/>
      <c r="AV345" s="72"/>
      <c r="AW345" s="72"/>
      <c r="AX345" s="72"/>
      <c r="AY345" s="72"/>
      <c r="AZ345" s="72"/>
      <c r="BA345" s="72"/>
      <c r="BB345" s="72"/>
      <c r="BC345" s="72"/>
      <c r="BD345" s="72"/>
      <c r="BE345" s="72"/>
      <c r="BF345" s="72"/>
      <c r="BG345" s="72"/>
      <c r="BH345" s="72"/>
      <c r="BI345" s="72"/>
      <c r="BJ345" s="72"/>
      <c r="BK345" s="72"/>
      <c r="BL345" s="72"/>
      <c r="BM345" s="72"/>
      <c r="BN345" s="72"/>
      <c r="BO345" s="72"/>
      <c r="BP345" s="72"/>
      <c r="BQ345" s="72"/>
      <c r="BR345" s="72"/>
      <c r="BS345" s="72"/>
      <c r="BT345" s="72"/>
      <c r="BU345" s="72"/>
      <c r="BV345" s="72"/>
      <c r="BW345" s="72"/>
    </row>
    <row r="346" spans="1:75" ht="14.25" customHeight="1" x14ac:dyDescent="0.15">
      <c r="A346" s="82"/>
      <c r="B346" s="108"/>
      <c r="C346" s="108"/>
      <c r="D346" s="110"/>
      <c r="E346" s="95"/>
      <c r="F346" s="93"/>
      <c r="G346" s="112"/>
      <c r="H346" s="114"/>
      <c r="I346" s="99"/>
      <c r="J346" s="97"/>
      <c r="K346" s="100"/>
      <c r="L346" s="101"/>
      <c r="M346" s="103"/>
      <c r="N346" s="105"/>
      <c r="O346" s="106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  <c r="AL346" s="23"/>
      <c r="AM346" s="23"/>
      <c r="AN346" s="23"/>
      <c r="AO346" s="23"/>
      <c r="AP346" s="23"/>
      <c r="AQ346" s="23"/>
      <c r="AR346" s="23"/>
      <c r="AS346" s="23"/>
      <c r="AT346" s="23"/>
      <c r="AU346" s="23"/>
      <c r="AV346" s="23"/>
      <c r="AW346" s="23"/>
      <c r="AX346" s="23"/>
      <c r="AY346" s="23"/>
      <c r="AZ346" s="23"/>
      <c r="BA346" s="23"/>
      <c r="BB346" s="23"/>
      <c r="BC346" s="23"/>
      <c r="BD346" s="23"/>
      <c r="BE346" s="23"/>
      <c r="BF346" s="23"/>
      <c r="BG346" s="23"/>
      <c r="BH346" s="23"/>
      <c r="BI346" s="23"/>
      <c r="BJ346" s="23"/>
      <c r="BK346" s="23"/>
      <c r="BL346" s="23"/>
      <c r="BM346" s="23"/>
      <c r="BN346" s="23"/>
      <c r="BO346" s="23"/>
      <c r="BP346" s="23"/>
      <c r="BQ346" s="23"/>
      <c r="BR346" s="23"/>
      <c r="BS346" s="23"/>
      <c r="BT346" s="23"/>
      <c r="BU346" s="23"/>
      <c r="BV346" s="23"/>
      <c r="BW346" s="23"/>
    </row>
    <row r="347" spans="1:75" ht="14.25" customHeight="1" x14ac:dyDescent="0.15">
      <c r="A347" s="83"/>
      <c r="B347" s="109"/>
      <c r="C347" s="109"/>
      <c r="D347" s="111"/>
      <c r="E347" s="96"/>
      <c r="F347" s="94"/>
      <c r="G347" s="113"/>
      <c r="H347" s="115"/>
      <c r="I347" s="99"/>
      <c r="J347" s="98"/>
      <c r="K347" s="100"/>
      <c r="L347" s="102"/>
      <c r="M347" s="104"/>
      <c r="N347" s="105"/>
      <c r="O347" s="107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72"/>
      <c r="AP347" s="72"/>
      <c r="AQ347" s="72"/>
      <c r="AR347" s="72"/>
      <c r="AS347" s="72"/>
      <c r="AT347" s="72"/>
      <c r="AU347" s="72"/>
      <c r="AV347" s="72"/>
      <c r="AW347" s="72"/>
      <c r="AX347" s="72"/>
      <c r="AY347" s="72"/>
      <c r="AZ347" s="72"/>
      <c r="BA347" s="72"/>
      <c r="BB347" s="72"/>
      <c r="BC347" s="72"/>
      <c r="BD347" s="72"/>
      <c r="BE347" s="72"/>
      <c r="BF347" s="72"/>
      <c r="BG347" s="72"/>
      <c r="BH347" s="72"/>
      <c r="BI347" s="72"/>
      <c r="BJ347" s="72"/>
      <c r="BK347" s="72"/>
      <c r="BL347" s="72"/>
      <c r="BM347" s="72"/>
      <c r="BN347" s="72"/>
      <c r="BO347" s="72"/>
      <c r="BP347" s="72"/>
      <c r="BQ347" s="72"/>
      <c r="BR347" s="72"/>
      <c r="BS347" s="72"/>
      <c r="BT347" s="72"/>
      <c r="BU347" s="72"/>
      <c r="BV347" s="72"/>
      <c r="BW347" s="72"/>
    </row>
    <row r="348" spans="1:75" ht="14.25" customHeight="1" x14ac:dyDescent="0.15">
      <c r="A348" s="82"/>
      <c r="B348" s="108"/>
      <c r="C348" s="108"/>
      <c r="D348" s="110"/>
      <c r="E348" s="95"/>
      <c r="F348" s="93"/>
      <c r="G348" s="112"/>
      <c r="H348" s="114"/>
      <c r="I348" s="99"/>
      <c r="J348" s="97"/>
      <c r="K348" s="100"/>
      <c r="L348" s="101"/>
      <c r="M348" s="103"/>
      <c r="N348" s="105"/>
      <c r="O348" s="106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  <c r="AL348" s="23"/>
      <c r="AM348" s="23"/>
      <c r="AN348" s="23"/>
      <c r="AO348" s="23"/>
      <c r="AP348" s="23"/>
      <c r="AQ348" s="23"/>
      <c r="AR348" s="23"/>
      <c r="AS348" s="23"/>
      <c r="AT348" s="23"/>
      <c r="AU348" s="23"/>
      <c r="AV348" s="23"/>
      <c r="AW348" s="23"/>
      <c r="AX348" s="23"/>
      <c r="AY348" s="23"/>
      <c r="AZ348" s="23"/>
      <c r="BA348" s="23"/>
      <c r="BB348" s="23"/>
      <c r="BC348" s="23"/>
      <c r="BD348" s="23"/>
      <c r="BE348" s="23"/>
      <c r="BF348" s="23"/>
      <c r="BG348" s="23"/>
      <c r="BH348" s="23"/>
      <c r="BI348" s="23"/>
      <c r="BJ348" s="23"/>
      <c r="BK348" s="23"/>
      <c r="BL348" s="23"/>
      <c r="BM348" s="23"/>
      <c r="BN348" s="23"/>
      <c r="BO348" s="23"/>
      <c r="BP348" s="23"/>
      <c r="BQ348" s="23"/>
      <c r="BR348" s="23"/>
      <c r="BS348" s="23"/>
      <c r="BT348" s="23"/>
      <c r="BU348" s="23"/>
      <c r="BV348" s="23"/>
      <c r="BW348" s="23"/>
    </row>
    <row r="349" spans="1:75" ht="14.25" customHeight="1" x14ac:dyDescent="0.15">
      <c r="A349" s="83"/>
      <c r="B349" s="109"/>
      <c r="C349" s="109"/>
      <c r="D349" s="111"/>
      <c r="E349" s="96"/>
      <c r="F349" s="94"/>
      <c r="G349" s="113"/>
      <c r="H349" s="115"/>
      <c r="I349" s="99"/>
      <c r="J349" s="98"/>
      <c r="K349" s="100"/>
      <c r="L349" s="102"/>
      <c r="M349" s="104"/>
      <c r="N349" s="105"/>
      <c r="O349" s="107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72"/>
      <c r="AP349" s="72"/>
      <c r="AQ349" s="72"/>
      <c r="AR349" s="72"/>
      <c r="AS349" s="72"/>
      <c r="AT349" s="72"/>
      <c r="AU349" s="72"/>
      <c r="AV349" s="72"/>
      <c r="AW349" s="72"/>
      <c r="AX349" s="72"/>
      <c r="AY349" s="72"/>
      <c r="AZ349" s="72"/>
      <c r="BA349" s="72"/>
      <c r="BB349" s="72"/>
      <c r="BC349" s="72"/>
      <c r="BD349" s="72"/>
      <c r="BE349" s="72"/>
      <c r="BF349" s="72"/>
      <c r="BG349" s="72"/>
      <c r="BH349" s="72"/>
      <c r="BI349" s="72"/>
      <c r="BJ349" s="72"/>
      <c r="BK349" s="72"/>
      <c r="BL349" s="72"/>
      <c r="BM349" s="72"/>
      <c r="BN349" s="72"/>
      <c r="BO349" s="72"/>
      <c r="BP349" s="72"/>
      <c r="BQ349" s="72"/>
      <c r="BR349" s="72"/>
      <c r="BS349" s="72"/>
      <c r="BT349" s="72"/>
      <c r="BU349" s="72"/>
      <c r="BV349" s="72"/>
      <c r="BW349" s="72"/>
    </row>
    <row r="350" spans="1:75" ht="14.25" customHeight="1" x14ac:dyDescent="0.15">
      <c r="A350" s="82"/>
      <c r="B350" s="108"/>
      <c r="C350" s="118"/>
      <c r="D350" s="110"/>
      <c r="E350" s="95"/>
      <c r="F350" s="93"/>
      <c r="G350" s="112"/>
      <c r="H350" s="114"/>
      <c r="I350" s="99"/>
      <c r="J350" s="97"/>
      <c r="K350" s="100"/>
      <c r="L350" s="101"/>
      <c r="M350" s="103"/>
      <c r="N350" s="105"/>
      <c r="O350" s="106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  <c r="AL350" s="23"/>
      <c r="AM350" s="23"/>
      <c r="AN350" s="23"/>
      <c r="AO350" s="23"/>
      <c r="AP350" s="23"/>
      <c r="AQ350" s="23"/>
      <c r="AR350" s="23"/>
      <c r="AS350" s="23"/>
      <c r="AT350" s="23"/>
      <c r="AU350" s="23"/>
      <c r="AV350" s="23"/>
      <c r="AW350" s="23"/>
      <c r="AX350" s="23"/>
      <c r="AY350" s="23"/>
      <c r="AZ350" s="23"/>
      <c r="BA350" s="23"/>
      <c r="BB350" s="23"/>
      <c r="BC350" s="23"/>
      <c r="BD350" s="23"/>
      <c r="BE350" s="23"/>
      <c r="BF350" s="23"/>
      <c r="BG350" s="23"/>
      <c r="BH350" s="23"/>
      <c r="BI350" s="23"/>
      <c r="BJ350" s="23"/>
      <c r="BK350" s="23"/>
      <c r="BL350" s="23"/>
      <c r="BM350" s="23"/>
      <c r="BN350" s="23"/>
      <c r="BO350" s="23"/>
      <c r="BP350" s="23"/>
      <c r="BQ350" s="23"/>
      <c r="BR350" s="23"/>
      <c r="BS350" s="23"/>
      <c r="BT350" s="23"/>
      <c r="BU350" s="23"/>
      <c r="BV350" s="23"/>
      <c r="BW350" s="23"/>
    </row>
    <row r="351" spans="1:75" ht="14.25" customHeight="1" x14ac:dyDescent="0.15">
      <c r="A351" s="83"/>
      <c r="B351" s="109"/>
      <c r="C351" s="119"/>
      <c r="D351" s="111"/>
      <c r="E351" s="96"/>
      <c r="F351" s="94"/>
      <c r="G351" s="113"/>
      <c r="H351" s="115"/>
      <c r="I351" s="99"/>
      <c r="J351" s="98"/>
      <c r="K351" s="100"/>
      <c r="L351" s="102"/>
      <c r="M351" s="104"/>
      <c r="N351" s="105"/>
      <c r="O351" s="107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72"/>
      <c r="AP351" s="72"/>
      <c r="AQ351" s="72"/>
      <c r="AR351" s="72"/>
      <c r="AS351" s="72"/>
      <c r="AT351" s="72"/>
      <c r="AU351" s="72"/>
      <c r="AV351" s="72"/>
      <c r="AW351" s="72"/>
      <c r="AX351" s="72"/>
      <c r="AY351" s="72"/>
      <c r="AZ351" s="72"/>
      <c r="BA351" s="72"/>
      <c r="BB351" s="72"/>
      <c r="BC351" s="72"/>
      <c r="BD351" s="72"/>
      <c r="BE351" s="72"/>
      <c r="BF351" s="72"/>
      <c r="BG351" s="72"/>
      <c r="BH351" s="72"/>
      <c r="BI351" s="72"/>
      <c r="BJ351" s="72"/>
      <c r="BK351" s="72"/>
      <c r="BL351" s="72"/>
      <c r="BM351" s="72"/>
      <c r="BN351" s="72"/>
      <c r="BO351" s="72"/>
      <c r="BP351" s="72"/>
      <c r="BQ351" s="72"/>
      <c r="BR351" s="72"/>
      <c r="BS351" s="72"/>
      <c r="BT351" s="72"/>
      <c r="BU351" s="72"/>
      <c r="BV351" s="72"/>
      <c r="BW351" s="72"/>
    </row>
    <row r="352" spans="1:75" ht="14.25" customHeight="1" x14ac:dyDescent="0.15">
      <c r="A352" s="82"/>
      <c r="B352" s="108"/>
      <c r="C352" s="118"/>
      <c r="D352" s="110"/>
      <c r="E352" s="95"/>
      <c r="F352" s="93"/>
      <c r="G352" s="112"/>
      <c r="H352" s="114"/>
      <c r="I352" s="99"/>
      <c r="J352" s="97"/>
      <c r="K352" s="100"/>
      <c r="L352" s="101"/>
      <c r="M352" s="103"/>
      <c r="N352" s="105"/>
      <c r="O352" s="106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  <c r="AN352" s="23"/>
      <c r="AO352" s="23"/>
      <c r="AP352" s="23"/>
      <c r="AQ352" s="23"/>
      <c r="AR352" s="23"/>
      <c r="AS352" s="23"/>
      <c r="AT352" s="23"/>
      <c r="AU352" s="23"/>
      <c r="AV352" s="23"/>
      <c r="AW352" s="23"/>
      <c r="AX352" s="23"/>
      <c r="AY352" s="23"/>
      <c r="AZ352" s="23"/>
      <c r="BA352" s="23"/>
      <c r="BB352" s="23"/>
      <c r="BC352" s="23"/>
      <c r="BD352" s="23"/>
      <c r="BE352" s="23"/>
      <c r="BF352" s="23"/>
      <c r="BG352" s="23"/>
      <c r="BH352" s="23"/>
      <c r="BI352" s="23"/>
      <c r="BJ352" s="23"/>
      <c r="BK352" s="23"/>
      <c r="BL352" s="23"/>
      <c r="BM352" s="23"/>
      <c r="BN352" s="23"/>
      <c r="BO352" s="23"/>
      <c r="BP352" s="23"/>
      <c r="BQ352" s="23"/>
      <c r="BR352" s="23"/>
      <c r="BS352" s="23"/>
      <c r="BT352" s="23"/>
      <c r="BU352" s="23"/>
      <c r="BV352" s="23"/>
      <c r="BW352" s="23"/>
    </row>
    <row r="353" spans="1:75" ht="14.25" customHeight="1" x14ac:dyDescent="0.15">
      <c r="A353" s="83"/>
      <c r="B353" s="109"/>
      <c r="C353" s="119"/>
      <c r="D353" s="111"/>
      <c r="E353" s="96"/>
      <c r="F353" s="94"/>
      <c r="G353" s="113"/>
      <c r="H353" s="115"/>
      <c r="I353" s="99"/>
      <c r="J353" s="98"/>
      <c r="K353" s="100"/>
      <c r="L353" s="102"/>
      <c r="M353" s="104"/>
      <c r="N353" s="105"/>
      <c r="O353" s="107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72"/>
      <c r="AP353" s="72"/>
      <c r="AQ353" s="72"/>
      <c r="AR353" s="72"/>
      <c r="AS353" s="72"/>
      <c r="AT353" s="72"/>
      <c r="AU353" s="72"/>
      <c r="AV353" s="72"/>
      <c r="AW353" s="72"/>
      <c r="AX353" s="72"/>
      <c r="AY353" s="72"/>
      <c r="AZ353" s="72"/>
      <c r="BA353" s="72"/>
      <c r="BB353" s="72"/>
      <c r="BC353" s="72"/>
      <c r="BD353" s="72"/>
      <c r="BE353" s="72"/>
      <c r="BF353" s="72"/>
      <c r="BG353" s="72"/>
      <c r="BH353" s="72"/>
      <c r="BI353" s="72"/>
      <c r="BJ353" s="72"/>
      <c r="BK353" s="72"/>
      <c r="BL353" s="72"/>
      <c r="BM353" s="72"/>
      <c r="BN353" s="72"/>
      <c r="BO353" s="72"/>
      <c r="BP353" s="72"/>
      <c r="BQ353" s="72"/>
      <c r="BR353" s="72"/>
      <c r="BS353" s="72"/>
      <c r="BT353" s="72"/>
      <c r="BU353" s="72"/>
      <c r="BV353" s="72"/>
      <c r="BW353" s="72"/>
    </row>
    <row r="354" spans="1:75" ht="14.25" customHeight="1" x14ac:dyDescent="0.15">
      <c r="A354" s="82"/>
      <c r="B354" s="108"/>
      <c r="C354" s="118"/>
      <c r="D354" s="110"/>
      <c r="E354" s="95"/>
      <c r="F354" s="93"/>
      <c r="G354" s="112"/>
      <c r="H354" s="114"/>
      <c r="I354" s="99"/>
      <c r="J354" s="97"/>
      <c r="K354" s="100"/>
      <c r="L354" s="101"/>
      <c r="M354" s="103"/>
      <c r="N354" s="105"/>
      <c r="O354" s="106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  <c r="AL354" s="23"/>
      <c r="AM354" s="23"/>
      <c r="AN354" s="23"/>
      <c r="AO354" s="23"/>
      <c r="AP354" s="23"/>
      <c r="AQ354" s="23"/>
      <c r="AR354" s="23"/>
      <c r="AS354" s="23"/>
      <c r="AT354" s="23"/>
      <c r="AU354" s="23"/>
      <c r="AV354" s="23"/>
      <c r="AW354" s="23"/>
      <c r="AX354" s="23"/>
      <c r="AY354" s="23"/>
      <c r="AZ354" s="23"/>
      <c r="BA354" s="23"/>
      <c r="BB354" s="23"/>
      <c r="BC354" s="23"/>
      <c r="BD354" s="23"/>
      <c r="BE354" s="23"/>
      <c r="BF354" s="23"/>
      <c r="BG354" s="23"/>
      <c r="BH354" s="23"/>
      <c r="BI354" s="23"/>
      <c r="BJ354" s="23"/>
      <c r="BK354" s="23"/>
      <c r="BL354" s="23"/>
      <c r="BM354" s="23"/>
      <c r="BN354" s="23"/>
      <c r="BO354" s="23"/>
      <c r="BP354" s="23"/>
      <c r="BQ354" s="23"/>
      <c r="BR354" s="23"/>
      <c r="BS354" s="23"/>
      <c r="BT354" s="23"/>
      <c r="BU354" s="23"/>
      <c r="BV354" s="23"/>
      <c r="BW354" s="23"/>
    </row>
    <row r="355" spans="1:75" ht="14.25" customHeight="1" x14ac:dyDescent="0.15">
      <c r="A355" s="83"/>
      <c r="B355" s="109"/>
      <c r="C355" s="119"/>
      <c r="D355" s="111"/>
      <c r="E355" s="96"/>
      <c r="F355" s="94"/>
      <c r="G355" s="113"/>
      <c r="H355" s="115"/>
      <c r="I355" s="99"/>
      <c r="J355" s="98"/>
      <c r="K355" s="100"/>
      <c r="L355" s="102"/>
      <c r="M355" s="104"/>
      <c r="N355" s="105"/>
      <c r="O355" s="107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72"/>
      <c r="AP355" s="72"/>
      <c r="AQ355" s="72"/>
      <c r="AR355" s="72"/>
      <c r="AS355" s="72"/>
      <c r="AT355" s="72"/>
      <c r="AU355" s="72"/>
      <c r="AV355" s="72"/>
      <c r="AW355" s="72"/>
      <c r="AX355" s="72"/>
      <c r="AY355" s="72"/>
      <c r="AZ355" s="72"/>
      <c r="BA355" s="72"/>
      <c r="BB355" s="72"/>
      <c r="BC355" s="72"/>
      <c r="BD355" s="72"/>
      <c r="BE355" s="72"/>
      <c r="BF355" s="72"/>
      <c r="BG355" s="72"/>
      <c r="BH355" s="72"/>
      <c r="BI355" s="72"/>
      <c r="BJ355" s="72"/>
      <c r="BK355" s="72"/>
      <c r="BL355" s="72"/>
      <c r="BM355" s="72"/>
      <c r="BN355" s="72"/>
      <c r="BO355" s="72"/>
      <c r="BP355" s="72"/>
      <c r="BQ355" s="72"/>
      <c r="BR355" s="72"/>
      <c r="BS355" s="72"/>
      <c r="BT355" s="72"/>
      <c r="BU355" s="72"/>
      <c r="BV355" s="72"/>
      <c r="BW355" s="72"/>
    </row>
    <row r="356" spans="1:75" ht="14.25" customHeight="1" x14ac:dyDescent="0.15">
      <c r="A356" s="82"/>
      <c r="B356" s="108"/>
      <c r="C356" s="108"/>
      <c r="D356" s="110"/>
      <c r="E356" s="95"/>
      <c r="F356" s="93"/>
      <c r="G356" s="112"/>
      <c r="H356" s="114"/>
      <c r="I356" s="99"/>
      <c r="J356" s="97"/>
      <c r="K356" s="100"/>
      <c r="L356" s="101"/>
      <c r="M356" s="103"/>
      <c r="N356" s="105"/>
      <c r="O356" s="106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  <c r="AO356" s="23"/>
      <c r="AP356" s="23"/>
      <c r="AQ356" s="23"/>
      <c r="AR356" s="23"/>
      <c r="AS356" s="23"/>
      <c r="AT356" s="23"/>
      <c r="AU356" s="23"/>
      <c r="AV356" s="23"/>
      <c r="AW356" s="23"/>
      <c r="AX356" s="23"/>
      <c r="AY356" s="23"/>
      <c r="AZ356" s="23"/>
      <c r="BA356" s="23"/>
      <c r="BB356" s="23"/>
      <c r="BC356" s="23"/>
      <c r="BD356" s="23"/>
      <c r="BE356" s="23"/>
      <c r="BF356" s="23"/>
      <c r="BG356" s="23"/>
      <c r="BH356" s="23"/>
      <c r="BI356" s="23"/>
      <c r="BJ356" s="23"/>
      <c r="BK356" s="23"/>
      <c r="BL356" s="23"/>
      <c r="BM356" s="23"/>
      <c r="BN356" s="23"/>
      <c r="BO356" s="23"/>
      <c r="BP356" s="23"/>
      <c r="BQ356" s="23"/>
      <c r="BR356" s="23"/>
      <c r="BS356" s="23"/>
      <c r="BT356" s="23"/>
      <c r="BU356" s="23"/>
      <c r="BV356" s="23"/>
      <c r="BW356" s="23"/>
    </row>
    <row r="357" spans="1:75" ht="14.25" customHeight="1" x14ac:dyDescent="0.15">
      <c r="A357" s="83"/>
      <c r="B357" s="109"/>
      <c r="C357" s="109"/>
      <c r="D357" s="111"/>
      <c r="E357" s="96"/>
      <c r="F357" s="94"/>
      <c r="G357" s="113"/>
      <c r="H357" s="115"/>
      <c r="I357" s="99"/>
      <c r="J357" s="98"/>
      <c r="K357" s="100"/>
      <c r="L357" s="102"/>
      <c r="M357" s="104"/>
      <c r="N357" s="105"/>
      <c r="O357" s="107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72"/>
      <c r="AP357" s="72"/>
      <c r="AQ357" s="72"/>
      <c r="AR357" s="72"/>
      <c r="AS357" s="72"/>
      <c r="AT357" s="72"/>
      <c r="AU357" s="72"/>
      <c r="AV357" s="72"/>
      <c r="AW357" s="72"/>
      <c r="AX357" s="72"/>
      <c r="AY357" s="72"/>
      <c r="AZ357" s="72"/>
      <c r="BA357" s="72"/>
      <c r="BB357" s="72"/>
      <c r="BC357" s="72"/>
      <c r="BD357" s="72"/>
      <c r="BE357" s="72"/>
      <c r="BF357" s="72"/>
      <c r="BG357" s="72"/>
      <c r="BH357" s="72"/>
      <c r="BI357" s="72"/>
      <c r="BJ357" s="72"/>
      <c r="BK357" s="72"/>
      <c r="BL357" s="72"/>
      <c r="BM357" s="72"/>
      <c r="BN357" s="72"/>
      <c r="BO357" s="72"/>
      <c r="BP357" s="72"/>
      <c r="BQ357" s="72"/>
      <c r="BR357" s="72"/>
      <c r="BS357" s="72"/>
      <c r="BT357" s="72"/>
      <c r="BU357" s="72"/>
      <c r="BV357" s="72"/>
      <c r="BW357" s="72"/>
    </row>
    <row r="358" spans="1:75" ht="14.25" customHeight="1" x14ac:dyDescent="0.15">
      <c r="A358" s="82"/>
      <c r="B358" s="108"/>
      <c r="C358" s="108"/>
      <c r="D358" s="110"/>
      <c r="E358" s="95"/>
      <c r="F358" s="93"/>
      <c r="G358" s="112"/>
      <c r="H358" s="114"/>
      <c r="I358" s="99"/>
      <c r="J358" s="97"/>
      <c r="K358" s="100"/>
      <c r="L358" s="101"/>
      <c r="M358" s="103"/>
      <c r="N358" s="105"/>
      <c r="O358" s="106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  <c r="AO358" s="23"/>
      <c r="AP358" s="23"/>
      <c r="AQ358" s="23"/>
      <c r="AR358" s="23"/>
      <c r="AS358" s="23"/>
      <c r="AT358" s="23"/>
      <c r="AU358" s="23"/>
      <c r="AV358" s="23"/>
      <c r="AW358" s="23"/>
      <c r="AX358" s="23"/>
      <c r="AY358" s="23"/>
      <c r="AZ358" s="23"/>
      <c r="BA358" s="23"/>
      <c r="BB358" s="23"/>
      <c r="BC358" s="23"/>
      <c r="BD358" s="23"/>
      <c r="BE358" s="23"/>
      <c r="BF358" s="23"/>
      <c r="BG358" s="23"/>
      <c r="BH358" s="23"/>
      <c r="BI358" s="23"/>
      <c r="BJ358" s="23"/>
      <c r="BK358" s="23"/>
      <c r="BL358" s="23"/>
      <c r="BM358" s="23"/>
      <c r="BN358" s="23"/>
      <c r="BO358" s="23"/>
      <c r="BP358" s="23"/>
      <c r="BQ358" s="23"/>
      <c r="BR358" s="23"/>
      <c r="BS358" s="23"/>
      <c r="BT358" s="23"/>
      <c r="BU358" s="23"/>
      <c r="BV358" s="23"/>
      <c r="BW358" s="23"/>
    </row>
    <row r="359" spans="1:75" ht="14.25" customHeight="1" x14ac:dyDescent="0.15">
      <c r="A359" s="83"/>
      <c r="B359" s="109"/>
      <c r="C359" s="109"/>
      <c r="D359" s="111"/>
      <c r="E359" s="96"/>
      <c r="F359" s="94"/>
      <c r="G359" s="113"/>
      <c r="H359" s="115"/>
      <c r="I359" s="99"/>
      <c r="J359" s="98"/>
      <c r="K359" s="100"/>
      <c r="L359" s="102"/>
      <c r="M359" s="104"/>
      <c r="N359" s="105"/>
      <c r="O359" s="107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72"/>
      <c r="AP359" s="72"/>
      <c r="AQ359" s="72"/>
      <c r="AR359" s="72"/>
      <c r="AS359" s="72"/>
      <c r="AT359" s="72"/>
      <c r="AU359" s="72"/>
      <c r="AV359" s="72"/>
      <c r="AW359" s="72"/>
      <c r="AX359" s="72"/>
      <c r="AY359" s="72"/>
      <c r="AZ359" s="72"/>
      <c r="BA359" s="72"/>
      <c r="BB359" s="72"/>
      <c r="BC359" s="72"/>
      <c r="BD359" s="72"/>
      <c r="BE359" s="72"/>
      <c r="BF359" s="72"/>
      <c r="BG359" s="72"/>
      <c r="BH359" s="72"/>
      <c r="BI359" s="72"/>
      <c r="BJ359" s="72"/>
      <c r="BK359" s="72"/>
      <c r="BL359" s="72"/>
      <c r="BM359" s="72"/>
      <c r="BN359" s="72"/>
      <c r="BO359" s="72"/>
      <c r="BP359" s="72"/>
      <c r="BQ359" s="72"/>
      <c r="BR359" s="72"/>
      <c r="BS359" s="72"/>
      <c r="BT359" s="72"/>
      <c r="BU359" s="72"/>
      <c r="BV359" s="72"/>
      <c r="BW359" s="72"/>
    </row>
    <row r="360" spans="1:75" ht="14.25" customHeight="1" x14ac:dyDescent="0.15">
      <c r="A360" s="82"/>
      <c r="B360" s="108"/>
      <c r="C360" s="108"/>
      <c r="D360" s="110"/>
      <c r="E360" s="95"/>
      <c r="F360" s="93"/>
      <c r="G360" s="112"/>
      <c r="H360" s="114"/>
      <c r="I360" s="99"/>
      <c r="J360" s="97"/>
      <c r="K360" s="100"/>
      <c r="L360" s="101"/>
      <c r="M360" s="103"/>
      <c r="N360" s="105"/>
      <c r="O360" s="106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  <c r="AO360" s="23"/>
      <c r="AP360" s="23"/>
      <c r="AQ360" s="23"/>
      <c r="AR360" s="23"/>
      <c r="AS360" s="23"/>
      <c r="AT360" s="23"/>
      <c r="AU360" s="23"/>
      <c r="AV360" s="23"/>
      <c r="AW360" s="23"/>
      <c r="AX360" s="23"/>
      <c r="AY360" s="23"/>
      <c r="AZ360" s="23"/>
      <c r="BA360" s="23"/>
      <c r="BB360" s="23"/>
      <c r="BC360" s="23"/>
      <c r="BD360" s="23"/>
      <c r="BE360" s="23"/>
      <c r="BF360" s="23"/>
      <c r="BG360" s="23"/>
      <c r="BH360" s="23"/>
      <c r="BI360" s="23"/>
      <c r="BJ360" s="23"/>
      <c r="BK360" s="23"/>
      <c r="BL360" s="23"/>
      <c r="BM360" s="23"/>
      <c r="BN360" s="23"/>
      <c r="BO360" s="23"/>
      <c r="BP360" s="23"/>
      <c r="BQ360" s="23"/>
      <c r="BR360" s="23"/>
      <c r="BS360" s="23"/>
      <c r="BT360" s="23"/>
      <c r="BU360" s="23"/>
      <c r="BV360" s="23"/>
      <c r="BW360" s="23"/>
    </row>
    <row r="361" spans="1:75" ht="14.25" customHeight="1" x14ac:dyDescent="0.15">
      <c r="A361" s="83"/>
      <c r="B361" s="109"/>
      <c r="C361" s="109"/>
      <c r="D361" s="111"/>
      <c r="E361" s="96"/>
      <c r="F361" s="94"/>
      <c r="G361" s="113"/>
      <c r="H361" s="115"/>
      <c r="I361" s="99"/>
      <c r="J361" s="98"/>
      <c r="K361" s="100"/>
      <c r="L361" s="102"/>
      <c r="M361" s="104"/>
      <c r="N361" s="105"/>
      <c r="O361" s="107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72"/>
      <c r="AP361" s="72"/>
      <c r="AQ361" s="72"/>
      <c r="AR361" s="72"/>
      <c r="AS361" s="72"/>
      <c r="AT361" s="72"/>
      <c r="AU361" s="72"/>
      <c r="AV361" s="72"/>
      <c r="AW361" s="72"/>
      <c r="AX361" s="72"/>
      <c r="AY361" s="72"/>
      <c r="AZ361" s="72"/>
      <c r="BA361" s="72"/>
      <c r="BB361" s="72"/>
      <c r="BC361" s="72"/>
      <c r="BD361" s="72"/>
      <c r="BE361" s="72"/>
      <c r="BF361" s="72"/>
      <c r="BG361" s="72"/>
      <c r="BH361" s="72"/>
      <c r="BI361" s="72"/>
      <c r="BJ361" s="72"/>
      <c r="BK361" s="72"/>
      <c r="BL361" s="72"/>
      <c r="BM361" s="72"/>
      <c r="BN361" s="72"/>
      <c r="BO361" s="72"/>
      <c r="BP361" s="72"/>
      <c r="BQ361" s="72"/>
      <c r="BR361" s="72"/>
      <c r="BS361" s="72"/>
      <c r="BT361" s="72"/>
      <c r="BU361" s="72"/>
      <c r="BV361" s="72"/>
      <c r="BW361" s="72"/>
    </row>
    <row r="362" spans="1:75" ht="14.25" customHeight="1" x14ac:dyDescent="0.15">
      <c r="A362" s="82"/>
      <c r="B362" s="108"/>
      <c r="C362" s="108"/>
      <c r="D362" s="110"/>
      <c r="E362" s="95"/>
      <c r="F362" s="93"/>
      <c r="G362" s="112"/>
      <c r="H362" s="114"/>
      <c r="I362" s="99"/>
      <c r="J362" s="97"/>
      <c r="K362" s="100"/>
      <c r="L362" s="101"/>
      <c r="M362" s="103"/>
      <c r="N362" s="105"/>
      <c r="O362" s="106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  <c r="AO362" s="23"/>
      <c r="AP362" s="23"/>
      <c r="AQ362" s="23"/>
      <c r="AR362" s="23"/>
      <c r="AS362" s="23"/>
      <c r="AT362" s="23"/>
      <c r="AU362" s="23"/>
      <c r="AV362" s="23"/>
      <c r="AW362" s="23"/>
      <c r="AX362" s="23"/>
      <c r="AY362" s="23"/>
      <c r="AZ362" s="23"/>
      <c r="BA362" s="23"/>
      <c r="BB362" s="23"/>
      <c r="BC362" s="23"/>
      <c r="BD362" s="23"/>
      <c r="BE362" s="23"/>
      <c r="BF362" s="23"/>
      <c r="BG362" s="23"/>
      <c r="BH362" s="23"/>
      <c r="BI362" s="23"/>
      <c r="BJ362" s="23"/>
      <c r="BK362" s="23"/>
      <c r="BL362" s="23"/>
      <c r="BM362" s="23"/>
      <c r="BN362" s="23"/>
      <c r="BO362" s="23"/>
      <c r="BP362" s="23"/>
      <c r="BQ362" s="23"/>
      <c r="BR362" s="23"/>
      <c r="BS362" s="23"/>
      <c r="BT362" s="23"/>
      <c r="BU362" s="23"/>
      <c r="BV362" s="23"/>
      <c r="BW362" s="23"/>
    </row>
    <row r="363" spans="1:75" ht="14.25" customHeight="1" x14ac:dyDescent="0.15">
      <c r="A363" s="83"/>
      <c r="B363" s="109"/>
      <c r="C363" s="109"/>
      <c r="D363" s="111"/>
      <c r="E363" s="96"/>
      <c r="F363" s="94"/>
      <c r="G363" s="113"/>
      <c r="H363" s="115"/>
      <c r="I363" s="99"/>
      <c r="J363" s="98"/>
      <c r="K363" s="100"/>
      <c r="L363" s="102"/>
      <c r="M363" s="104"/>
      <c r="N363" s="105"/>
      <c r="O363" s="107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72"/>
      <c r="AP363" s="72"/>
      <c r="AQ363" s="72"/>
      <c r="AR363" s="72"/>
      <c r="AS363" s="72"/>
      <c r="AT363" s="72"/>
      <c r="AU363" s="72"/>
      <c r="AV363" s="72"/>
      <c r="AW363" s="72"/>
      <c r="AX363" s="72"/>
      <c r="AY363" s="72"/>
      <c r="AZ363" s="72"/>
      <c r="BA363" s="72"/>
      <c r="BB363" s="72"/>
      <c r="BC363" s="72"/>
      <c r="BD363" s="72"/>
      <c r="BE363" s="72"/>
      <c r="BF363" s="72"/>
      <c r="BG363" s="72"/>
      <c r="BH363" s="72"/>
      <c r="BI363" s="72"/>
      <c r="BJ363" s="72"/>
      <c r="BK363" s="72"/>
      <c r="BL363" s="72"/>
      <c r="BM363" s="72"/>
      <c r="BN363" s="72"/>
      <c r="BO363" s="72"/>
      <c r="BP363" s="72"/>
      <c r="BQ363" s="72"/>
      <c r="BR363" s="72"/>
      <c r="BS363" s="72"/>
      <c r="BT363" s="72"/>
      <c r="BU363" s="72"/>
      <c r="BV363" s="72"/>
      <c r="BW363" s="72"/>
    </row>
    <row r="364" spans="1:75" ht="14.25" customHeight="1" x14ac:dyDescent="0.15">
      <c r="A364" s="82"/>
      <c r="B364" s="108"/>
      <c r="C364" s="108"/>
      <c r="D364" s="110"/>
      <c r="E364" s="95"/>
      <c r="F364" s="93"/>
      <c r="G364" s="112"/>
      <c r="H364" s="114"/>
      <c r="I364" s="99"/>
      <c r="J364" s="97"/>
      <c r="K364" s="100"/>
      <c r="L364" s="101"/>
      <c r="M364" s="103"/>
      <c r="N364" s="105"/>
      <c r="O364" s="106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  <c r="AO364" s="23"/>
      <c r="AP364" s="23"/>
      <c r="AQ364" s="23"/>
      <c r="AR364" s="23"/>
      <c r="AS364" s="23"/>
      <c r="AT364" s="23"/>
      <c r="AU364" s="23"/>
      <c r="AV364" s="23"/>
      <c r="AW364" s="23"/>
      <c r="AX364" s="23"/>
      <c r="AY364" s="23"/>
      <c r="AZ364" s="23"/>
      <c r="BA364" s="23"/>
      <c r="BB364" s="23"/>
      <c r="BC364" s="23"/>
      <c r="BD364" s="23"/>
      <c r="BE364" s="23"/>
      <c r="BF364" s="23"/>
      <c r="BG364" s="23"/>
      <c r="BH364" s="23"/>
      <c r="BI364" s="23"/>
      <c r="BJ364" s="23"/>
      <c r="BK364" s="23"/>
      <c r="BL364" s="23"/>
      <c r="BM364" s="23"/>
      <c r="BN364" s="23"/>
      <c r="BO364" s="23"/>
      <c r="BP364" s="23"/>
      <c r="BQ364" s="23"/>
      <c r="BR364" s="23"/>
      <c r="BS364" s="23"/>
      <c r="BT364" s="23"/>
      <c r="BU364" s="23"/>
      <c r="BV364" s="23"/>
      <c r="BW364" s="23"/>
    </row>
    <row r="365" spans="1:75" ht="14.25" customHeight="1" x14ac:dyDescent="0.15">
      <c r="A365" s="83"/>
      <c r="B365" s="109"/>
      <c r="C365" s="109"/>
      <c r="D365" s="111"/>
      <c r="E365" s="96"/>
      <c r="F365" s="94"/>
      <c r="G365" s="113"/>
      <c r="H365" s="115"/>
      <c r="I365" s="99"/>
      <c r="J365" s="98"/>
      <c r="K365" s="100"/>
      <c r="L365" s="102"/>
      <c r="M365" s="104"/>
      <c r="N365" s="105"/>
      <c r="O365" s="107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72"/>
      <c r="AP365" s="72"/>
      <c r="AQ365" s="72"/>
      <c r="AR365" s="72"/>
      <c r="AS365" s="72"/>
      <c r="AT365" s="72"/>
      <c r="AU365" s="72"/>
      <c r="AV365" s="72"/>
      <c r="AW365" s="72"/>
      <c r="AX365" s="72"/>
      <c r="AY365" s="72"/>
      <c r="AZ365" s="72"/>
      <c r="BA365" s="72"/>
      <c r="BB365" s="72"/>
      <c r="BC365" s="72"/>
      <c r="BD365" s="72"/>
      <c r="BE365" s="72"/>
      <c r="BF365" s="72"/>
      <c r="BG365" s="72"/>
      <c r="BH365" s="72"/>
      <c r="BI365" s="72"/>
      <c r="BJ365" s="72"/>
      <c r="BK365" s="72"/>
      <c r="BL365" s="72"/>
      <c r="BM365" s="72"/>
      <c r="BN365" s="72"/>
      <c r="BO365" s="72"/>
      <c r="BP365" s="72"/>
      <c r="BQ365" s="72"/>
      <c r="BR365" s="72"/>
      <c r="BS365" s="72"/>
      <c r="BT365" s="72"/>
      <c r="BU365" s="72"/>
      <c r="BV365" s="72"/>
      <c r="BW365" s="72"/>
    </row>
    <row r="366" spans="1:75" ht="14.25" customHeight="1" x14ac:dyDescent="0.15">
      <c r="A366" s="82"/>
      <c r="B366" s="108"/>
      <c r="C366" s="108"/>
      <c r="D366" s="110"/>
      <c r="E366" s="95"/>
      <c r="F366" s="93"/>
      <c r="G366" s="112"/>
      <c r="H366" s="114"/>
      <c r="I366" s="99"/>
      <c r="J366" s="97"/>
      <c r="K366" s="100"/>
      <c r="L366" s="101"/>
      <c r="M366" s="103"/>
      <c r="N366" s="105"/>
      <c r="O366" s="106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  <c r="AY366" s="23"/>
      <c r="AZ366" s="23"/>
      <c r="BA366" s="23"/>
      <c r="BB366" s="23"/>
      <c r="BC366" s="23"/>
      <c r="BD366" s="23"/>
      <c r="BE366" s="23"/>
      <c r="BF366" s="23"/>
      <c r="BG366" s="23"/>
      <c r="BH366" s="23"/>
      <c r="BI366" s="23"/>
      <c r="BJ366" s="23"/>
      <c r="BK366" s="23"/>
      <c r="BL366" s="23"/>
      <c r="BM366" s="23"/>
      <c r="BN366" s="23"/>
      <c r="BO366" s="23"/>
      <c r="BP366" s="23"/>
      <c r="BQ366" s="23"/>
      <c r="BR366" s="23"/>
      <c r="BS366" s="23"/>
      <c r="BT366" s="23"/>
      <c r="BU366" s="23"/>
      <c r="BV366" s="23"/>
      <c r="BW366" s="23"/>
    </row>
    <row r="367" spans="1:75" ht="14.25" customHeight="1" x14ac:dyDescent="0.15">
      <c r="A367" s="83"/>
      <c r="B367" s="109"/>
      <c r="C367" s="109"/>
      <c r="D367" s="111"/>
      <c r="E367" s="96"/>
      <c r="F367" s="94"/>
      <c r="G367" s="113"/>
      <c r="H367" s="115"/>
      <c r="I367" s="99"/>
      <c r="J367" s="98"/>
      <c r="K367" s="100"/>
      <c r="L367" s="102"/>
      <c r="M367" s="104"/>
      <c r="N367" s="105"/>
      <c r="O367" s="107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72"/>
      <c r="AP367" s="72"/>
      <c r="AQ367" s="72"/>
      <c r="AR367" s="72"/>
      <c r="AS367" s="72"/>
      <c r="AT367" s="72"/>
      <c r="AU367" s="72"/>
      <c r="AV367" s="72"/>
      <c r="AW367" s="72"/>
      <c r="AX367" s="72"/>
      <c r="AY367" s="72"/>
      <c r="AZ367" s="72"/>
      <c r="BA367" s="72"/>
      <c r="BB367" s="72"/>
      <c r="BC367" s="72"/>
      <c r="BD367" s="72"/>
      <c r="BE367" s="72"/>
      <c r="BF367" s="72"/>
      <c r="BG367" s="72"/>
      <c r="BH367" s="72"/>
      <c r="BI367" s="72"/>
      <c r="BJ367" s="72"/>
      <c r="BK367" s="72"/>
      <c r="BL367" s="72"/>
      <c r="BM367" s="72"/>
      <c r="BN367" s="72"/>
      <c r="BO367" s="72"/>
      <c r="BP367" s="72"/>
      <c r="BQ367" s="72"/>
      <c r="BR367" s="72"/>
      <c r="BS367" s="72"/>
      <c r="BT367" s="72"/>
      <c r="BU367" s="72"/>
      <c r="BV367" s="72"/>
      <c r="BW367" s="72"/>
    </row>
    <row r="368" spans="1:75" ht="14.25" customHeight="1" x14ac:dyDescent="0.15">
      <c r="A368" s="82"/>
      <c r="B368" s="108"/>
      <c r="C368" s="108"/>
      <c r="D368" s="110"/>
      <c r="E368" s="95"/>
      <c r="F368" s="93"/>
      <c r="G368" s="112"/>
      <c r="H368" s="114"/>
      <c r="I368" s="99"/>
      <c r="J368" s="97"/>
      <c r="K368" s="100"/>
      <c r="L368" s="101"/>
      <c r="M368" s="103"/>
      <c r="N368" s="105"/>
      <c r="O368" s="106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  <c r="AO368" s="23"/>
      <c r="AP368" s="23"/>
      <c r="AQ368" s="23"/>
      <c r="AR368" s="23"/>
      <c r="AS368" s="23"/>
      <c r="AT368" s="23"/>
      <c r="AU368" s="23"/>
      <c r="AV368" s="23"/>
      <c r="AW368" s="23"/>
      <c r="AX368" s="23"/>
      <c r="AY368" s="23"/>
      <c r="AZ368" s="23"/>
      <c r="BA368" s="23"/>
      <c r="BB368" s="23"/>
      <c r="BC368" s="23"/>
      <c r="BD368" s="23"/>
      <c r="BE368" s="23"/>
      <c r="BF368" s="23"/>
      <c r="BG368" s="23"/>
      <c r="BH368" s="23"/>
      <c r="BI368" s="23"/>
      <c r="BJ368" s="23"/>
      <c r="BK368" s="23"/>
      <c r="BL368" s="23"/>
      <c r="BM368" s="23"/>
      <c r="BN368" s="23"/>
      <c r="BO368" s="23"/>
      <c r="BP368" s="23"/>
      <c r="BQ368" s="23"/>
      <c r="BR368" s="23"/>
      <c r="BS368" s="23"/>
      <c r="BT368" s="23"/>
      <c r="BU368" s="23"/>
      <c r="BV368" s="23"/>
      <c r="BW368" s="23"/>
    </row>
    <row r="369" spans="1:75" ht="14.25" customHeight="1" x14ac:dyDescent="0.15">
      <c r="A369" s="83"/>
      <c r="B369" s="109"/>
      <c r="C369" s="109"/>
      <c r="D369" s="111"/>
      <c r="E369" s="96"/>
      <c r="F369" s="94"/>
      <c r="G369" s="113"/>
      <c r="H369" s="115"/>
      <c r="I369" s="99"/>
      <c r="J369" s="98"/>
      <c r="K369" s="100"/>
      <c r="L369" s="102"/>
      <c r="M369" s="104"/>
      <c r="N369" s="105"/>
      <c r="O369" s="107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72"/>
      <c r="AP369" s="72"/>
      <c r="AQ369" s="72"/>
      <c r="AR369" s="72"/>
      <c r="AS369" s="72"/>
      <c r="AT369" s="72"/>
      <c r="AU369" s="72"/>
      <c r="AV369" s="72"/>
      <c r="AW369" s="72"/>
      <c r="AX369" s="72"/>
      <c r="AY369" s="72"/>
      <c r="AZ369" s="72"/>
      <c r="BA369" s="72"/>
      <c r="BB369" s="72"/>
      <c r="BC369" s="72"/>
      <c r="BD369" s="72"/>
      <c r="BE369" s="72"/>
      <c r="BF369" s="72"/>
      <c r="BG369" s="72"/>
      <c r="BH369" s="72"/>
      <c r="BI369" s="72"/>
      <c r="BJ369" s="72"/>
      <c r="BK369" s="72"/>
      <c r="BL369" s="72"/>
      <c r="BM369" s="72"/>
      <c r="BN369" s="72"/>
      <c r="BO369" s="72"/>
      <c r="BP369" s="72"/>
      <c r="BQ369" s="72"/>
      <c r="BR369" s="72"/>
      <c r="BS369" s="72"/>
      <c r="BT369" s="72"/>
      <c r="BU369" s="72"/>
      <c r="BV369" s="72"/>
      <c r="BW369" s="72"/>
    </row>
    <row r="370" spans="1:75" ht="14.25" customHeight="1" x14ac:dyDescent="0.15">
      <c r="A370" s="82"/>
      <c r="B370" s="108"/>
      <c r="C370" s="108"/>
      <c r="D370" s="110"/>
      <c r="E370" s="95"/>
      <c r="F370" s="93"/>
      <c r="G370" s="112"/>
      <c r="H370" s="114"/>
      <c r="I370" s="99"/>
      <c r="J370" s="97"/>
      <c r="K370" s="100"/>
      <c r="L370" s="101"/>
      <c r="M370" s="103"/>
      <c r="N370" s="105"/>
      <c r="O370" s="106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  <c r="AO370" s="23"/>
      <c r="AP370" s="23"/>
      <c r="AQ370" s="23"/>
      <c r="AR370" s="23"/>
      <c r="AS370" s="23"/>
      <c r="AT370" s="23"/>
      <c r="AU370" s="23"/>
      <c r="AV370" s="23"/>
      <c r="AW370" s="23"/>
      <c r="AX370" s="23"/>
      <c r="AY370" s="23"/>
      <c r="AZ370" s="23"/>
      <c r="BA370" s="23"/>
      <c r="BB370" s="23"/>
      <c r="BC370" s="23"/>
      <c r="BD370" s="23"/>
      <c r="BE370" s="23"/>
      <c r="BF370" s="23"/>
      <c r="BG370" s="23"/>
      <c r="BH370" s="23"/>
      <c r="BI370" s="23"/>
      <c r="BJ370" s="23"/>
      <c r="BK370" s="23"/>
      <c r="BL370" s="23"/>
      <c r="BM370" s="23"/>
      <c r="BN370" s="23"/>
      <c r="BO370" s="23"/>
      <c r="BP370" s="23"/>
      <c r="BQ370" s="23"/>
      <c r="BR370" s="23"/>
      <c r="BS370" s="23"/>
      <c r="BT370" s="23"/>
      <c r="BU370" s="23"/>
      <c r="BV370" s="23"/>
      <c r="BW370" s="23"/>
    </row>
    <row r="371" spans="1:75" ht="14.25" customHeight="1" x14ac:dyDescent="0.15">
      <c r="A371" s="83"/>
      <c r="B371" s="109"/>
      <c r="C371" s="109"/>
      <c r="D371" s="111"/>
      <c r="E371" s="96"/>
      <c r="F371" s="94"/>
      <c r="G371" s="113"/>
      <c r="H371" s="115"/>
      <c r="I371" s="99"/>
      <c r="J371" s="98"/>
      <c r="K371" s="100"/>
      <c r="L371" s="102"/>
      <c r="M371" s="104"/>
      <c r="N371" s="105"/>
      <c r="O371" s="107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72"/>
      <c r="AP371" s="72"/>
      <c r="AQ371" s="72"/>
      <c r="AR371" s="72"/>
      <c r="AS371" s="72"/>
      <c r="AT371" s="72"/>
      <c r="AU371" s="72"/>
      <c r="AV371" s="72"/>
      <c r="AW371" s="72"/>
      <c r="AX371" s="72"/>
      <c r="AY371" s="72"/>
      <c r="AZ371" s="72"/>
      <c r="BA371" s="72"/>
      <c r="BB371" s="72"/>
      <c r="BC371" s="72"/>
      <c r="BD371" s="72"/>
      <c r="BE371" s="72"/>
      <c r="BF371" s="72"/>
      <c r="BG371" s="72"/>
      <c r="BH371" s="72"/>
      <c r="BI371" s="72"/>
      <c r="BJ371" s="72"/>
      <c r="BK371" s="72"/>
      <c r="BL371" s="72"/>
      <c r="BM371" s="72"/>
      <c r="BN371" s="72"/>
      <c r="BO371" s="72"/>
      <c r="BP371" s="72"/>
      <c r="BQ371" s="72"/>
      <c r="BR371" s="72"/>
      <c r="BS371" s="72"/>
      <c r="BT371" s="72"/>
      <c r="BU371" s="72"/>
      <c r="BV371" s="72"/>
      <c r="BW371" s="72"/>
    </row>
    <row r="372" spans="1:75" ht="14.25" customHeight="1" x14ac:dyDescent="0.15">
      <c r="A372" s="82"/>
      <c r="B372" s="108"/>
      <c r="C372" s="108"/>
      <c r="D372" s="110"/>
      <c r="E372" s="95"/>
      <c r="F372" s="93"/>
      <c r="G372" s="112"/>
      <c r="H372" s="114"/>
      <c r="I372" s="99"/>
      <c r="J372" s="97"/>
      <c r="K372" s="100"/>
      <c r="L372" s="101"/>
      <c r="M372" s="103"/>
      <c r="N372" s="105"/>
      <c r="O372" s="106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  <c r="AO372" s="23"/>
      <c r="AP372" s="23"/>
      <c r="AQ372" s="23"/>
      <c r="AR372" s="23"/>
      <c r="AS372" s="23"/>
      <c r="AT372" s="23"/>
      <c r="AU372" s="23"/>
      <c r="AV372" s="23"/>
      <c r="AW372" s="23"/>
      <c r="AX372" s="23"/>
      <c r="AY372" s="23"/>
      <c r="AZ372" s="23"/>
      <c r="BA372" s="23"/>
      <c r="BB372" s="23"/>
      <c r="BC372" s="23"/>
      <c r="BD372" s="23"/>
      <c r="BE372" s="23"/>
      <c r="BF372" s="23"/>
      <c r="BG372" s="23"/>
      <c r="BH372" s="23"/>
      <c r="BI372" s="23"/>
      <c r="BJ372" s="23"/>
      <c r="BK372" s="23"/>
      <c r="BL372" s="23"/>
      <c r="BM372" s="23"/>
      <c r="BN372" s="23"/>
      <c r="BO372" s="23"/>
      <c r="BP372" s="23"/>
      <c r="BQ372" s="23"/>
      <c r="BR372" s="23"/>
      <c r="BS372" s="23"/>
      <c r="BT372" s="23"/>
      <c r="BU372" s="23"/>
      <c r="BV372" s="23"/>
      <c r="BW372" s="23"/>
    </row>
    <row r="373" spans="1:75" ht="14.25" customHeight="1" x14ac:dyDescent="0.15">
      <c r="A373" s="83"/>
      <c r="B373" s="109"/>
      <c r="C373" s="109"/>
      <c r="D373" s="111"/>
      <c r="E373" s="96"/>
      <c r="F373" s="94"/>
      <c r="G373" s="113"/>
      <c r="H373" s="115"/>
      <c r="I373" s="99"/>
      <c r="J373" s="98"/>
      <c r="K373" s="100"/>
      <c r="L373" s="102"/>
      <c r="M373" s="104"/>
      <c r="N373" s="105"/>
      <c r="O373" s="107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72"/>
      <c r="AP373" s="72"/>
      <c r="AQ373" s="72"/>
      <c r="AR373" s="72"/>
      <c r="AS373" s="72"/>
      <c r="AT373" s="72"/>
      <c r="AU373" s="72"/>
      <c r="AV373" s="72"/>
      <c r="AW373" s="72"/>
      <c r="AX373" s="72"/>
      <c r="AY373" s="72"/>
      <c r="AZ373" s="72"/>
      <c r="BA373" s="72"/>
      <c r="BB373" s="72"/>
      <c r="BC373" s="72"/>
      <c r="BD373" s="72"/>
      <c r="BE373" s="72"/>
      <c r="BF373" s="72"/>
      <c r="BG373" s="72"/>
      <c r="BH373" s="72"/>
      <c r="BI373" s="72"/>
      <c r="BJ373" s="72"/>
      <c r="BK373" s="72"/>
      <c r="BL373" s="72"/>
      <c r="BM373" s="72"/>
      <c r="BN373" s="72"/>
      <c r="BO373" s="72"/>
      <c r="BP373" s="72"/>
      <c r="BQ373" s="72"/>
      <c r="BR373" s="72"/>
      <c r="BS373" s="72"/>
      <c r="BT373" s="72"/>
      <c r="BU373" s="72"/>
      <c r="BV373" s="72"/>
      <c r="BW373" s="72"/>
    </row>
    <row r="374" spans="1:75" ht="14.25" customHeight="1" x14ac:dyDescent="0.15">
      <c r="A374" s="82"/>
      <c r="B374" s="108"/>
      <c r="C374" s="108"/>
      <c r="D374" s="110"/>
      <c r="E374" s="95"/>
      <c r="F374" s="93"/>
      <c r="G374" s="112"/>
      <c r="H374" s="114"/>
      <c r="I374" s="99"/>
      <c r="J374" s="97"/>
      <c r="K374" s="100"/>
      <c r="L374" s="101"/>
      <c r="M374" s="103"/>
      <c r="N374" s="105"/>
      <c r="O374" s="106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  <c r="AO374" s="23"/>
      <c r="AP374" s="23"/>
      <c r="AQ374" s="23"/>
      <c r="AR374" s="23"/>
      <c r="AS374" s="23"/>
      <c r="AT374" s="23"/>
      <c r="AU374" s="23"/>
      <c r="AV374" s="23"/>
      <c r="AW374" s="23"/>
      <c r="AX374" s="23"/>
      <c r="AY374" s="23"/>
      <c r="AZ374" s="23"/>
      <c r="BA374" s="23"/>
      <c r="BB374" s="23"/>
      <c r="BC374" s="23"/>
      <c r="BD374" s="23"/>
      <c r="BE374" s="23"/>
      <c r="BF374" s="23"/>
      <c r="BG374" s="23"/>
      <c r="BH374" s="23"/>
      <c r="BI374" s="23"/>
      <c r="BJ374" s="23"/>
      <c r="BK374" s="23"/>
      <c r="BL374" s="23"/>
      <c r="BM374" s="23"/>
      <c r="BN374" s="23"/>
      <c r="BO374" s="23"/>
      <c r="BP374" s="23"/>
      <c r="BQ374" s="23"/>
      <c r="BR374" s="23"/>
      <c r="BS374" s="23"/>
      <c r="BT374" s="23"/>
      <c r="BU374" s="23"/>
      <c r="BV374" s="23"/>
      <c r="BW374" s="23"/>
    </row>
    <row r="375" spans="1:75" ht="14.25" customHeight="1" x14ac:dyDescent="0.15">
      <c r="A375" s="83"/>
      <c r="B375" s="109"/>
      <c r="C375" s="109"/>
      <c r="D375" s="111"/>
      <c r="E375" s="96"/>
      <c r="F375" s="94"/>
      <c r="G375" s="113"/>
      <c r="H375" s="115"/>
      <c r="I375" s="99"/>
      <c r="J375" s="98"/>
      <c r="K375" s="100"/>
      <c r="L375" s="102"/>
      <c r="M375" s="104"/>
      <c r="N375" s="105"/>
      <c r="O375" s="107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72"/>
      <c r="AP375" s="72"/>
      <c r="AQ375" s="72"/>
      <c r="AR375" s="72"/>
      <c r="AS375" s="72"/>
      <c r="AT375" s="72"/>
      <c r="AU375" s="72"/>
      <c r="AV375" s="72"/>
      <c r="AW375" s="72"/>
      <c r="AX375" s="72"/>
      <c r="AY375" s="72"/>
      <c r="AZ375" s="72"/>
      <c r="BA375" s="72"/>
      <c r="BB375" s="72"/>
      <c r="BC375" s="72"/>
      <c r="BD375" s="72"/>
      <c r="BE375" s="72"/>
      <c r="BF375" s="72"/>
      <c r="BG375" s="72"/>
      <c r="BH375" s="72"/>
      <c r="BI375" s="72"/>
      <c r="BJ375" s="72"/>
      <c r="BK375" s="72"/>
      <c r="BL375" s="72"/>
      <c r="BM375" s="72"/>
      <c r="BN375" s="72"/>
      <c r="BO375" s="72"/>
      <c r="BP375" s="72"/>
      <c r="BQ375" s="72"/>
      <c r="BR375" s="72"/>
      <c r="BS375" s="72"/>
      <c r="BT375" s="72"/>
      <c r="BU375" s="72"/>
      <c r="BV375" s="72"/>
      <c r="BW375" s="72"/>
    </row>
    <row r="376" spans="1:75" ht="14.25" customHeight="1" x14ac:dyDescent="0.15">
      <c r="A376" s="82"/>
      <c r="B376" s="108"/>
      <c r="C376" s="108"/>
      <c r="D376" s="110"/>
      <c r="E376" s="95"/>
      <c r="F376" s="93"/>
      <c r="G376" s="112"/>
      <c r="H376" s="114"/>
      <c r="I376" s="99"/>
      <c r="J376" s="97"/>
      <c r="K376" s="100"/>
      <c r="L376" s="101"/>
      <c r="M376" s="103"/>
      <c r="N376" s="105"/>
      <c r="O376" s="106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  <c r="AO376" s="23"/>
      <c r="AP376" s="23"/>
      <c r="AQ376" s="23"/>
      <c r="AR376" s="23"/>
      <c r="AS376" s="23"/>
      <c r="AT376" s="23"/>
      <c r="AU376" s="23"/>
      <c r="AV376" s="23"/>
      <c r="AW376" s="23"/>
      <c r="AX376" s="23"/>
      <c r="AY376" s="23"/>
      <c r="AZ376" s="23"/>
      <c r="BA376" s="23"/>
      <c r="BB376" s="23"/>
      <c r="BC376" s="23"/>
      <c r="BD376" s="23"/>
      <c r="BE376" s="23"/>
      <c r="BF376" s="23"/>
      <c r="BG376" s="23"/>
      <c r="BH376" s="23"/>
      <c r="BI376" s="23"/>
      <c r="BJ376" s="23"/>
      <c r="BK376" s="23"/>
      <c r="BL376" s="23"/>
      <c r="BM376" s="23"/>
      <c r="BN376" s="23"/>
      <c r="BO376" s="23"/>
      <c r="BP376" s="23"/>
      <c r="BQ376" s="23"/>
      <c r="BR376" s="23"/>
      <c r="BS376" s="23"/>
      <c r="BT376" s="23"/>
      <c r="BU376" s="23"/>
      <c r="BV376" s="23"/>
      <c r="BW376" s="23"/>
    </row>
    <row r="377" spans="1:75" ht="14.25" customHeight="1" x14ac:dyDescent="0.15">
      <c r="A377" s="83"/>
      <c r="B377" s="109"/>
      <c r="C377" s="109"/>
      <c r="D377" s="111"/>
      <c r="E377" s="96"/>
      <c r="F377" s="94"/>
      <c r="G377" s="113"/>
      <c r="H377" s="115"/>
      <c r="I377" s="99"/>
      <c r="J377" s="98"/>
      <c r="K377" s="100"/>
      <c r="L377" s="102"/>
      <c r="M377" s="104"/>
      <c r="N377" s="105"/>
      <c r="O377" s="107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72"/>
      <c r="AP377" s="72"/>
      <c r="AQ377" s="72"/>
      <c r="AR377" s="72"/>
      <c r="AS377" s="72"/>
      <c r="AT377" s="72"/>
      <c r="AU377" s="72"/>
      <c r="AV377" s="72"/>
      <c r="AW377" s="72"/>
      <c r="AX377" s="72"/>
      <c r="AY377" s="72"/>
      <c r="AZ377" s="72"/>
      <c r="BA377" s="72"/>
      <c r="BB377" s="72"/>
      <c r="BC377" s="72"/>
      <c r="BD377" s="72"/>
      <c r="BE377" s="72"/>
      <c r="BF377" s="72"/>
      <c r="BG377" s="72"/>
      <c r="BH377" s="72"/>
      <c r="BI377" s="72"/>
      <c r="BJ377" s="72"/>
      <c r="BK377" s="72"/>
      <c r="BL377" s="72"/>
      <c r="BM377" s="72"/>
      <c r="BN377" s="72"/>
      <c r="BO377" s="72"/>
      <c r="BP377" s="72"/>
      <c r="BQ377" s="72"/>
      <c r="BR377" s="72"/>
      <c r="BS377" s="72"/>
      <c r="BT377" s="72"/>
      <c r="BU377" s="72"/>
      <c r="BV377" s="72"/>
      <c r="BW377" s="72"/>
    </row>
    <row r="378" spans="1:75" ht="14.25" customHeight="1" x14ac:dyDescent="0.15">
      <c r="A378" s="82"/>
      <c r="B378" s="108"/>
      <c r="C378" s="108"/>
      <c r="D378" s="110"/>
      <c r="E378" s="95"/>
      <c r="F378" s="93"/>
      <c r="G378" s="112"/>
      <c r="H378" s="114"/>
      <c r="I378" s="99"/>
      <c r="J378" s="97"/>
      <c r="K378" s="100"/>
      <c r="L378" s="101"/>
      <c r="M378" s="103"/>
      <c r="N378" s="105"/>
      <c r="O378" s="106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  <c r="AO378" s="23"/>
      <c r="AP378" s="23"/>
      <c r="AQ378" s="23"/>
      <c r="AR378" s="23"/>
      <c r="AS378" s="23"/>
      <c r="AT378" s="23"/>
      <c r="AU378" s="23"/>
      <c r="AV378" s="23"/>
      <c r="AW378" s="23"/>
      <c r="AX378" s="23"/>
      <c r="AY378" s="23"/>
      <c r="AZ378" s="23"/>
      <c r="BA378" s="23"/>
      <c r="BB378" s="23"/>
      <c r="BC378" s="23"/>
      <c r="BD378" s="23"/>
      <c r="BE378" s="23"/>
      <c r="BF378" s="23"/>
      <c r="BG378" s="23"/>
      <c r="BH378" s="23"/>
      <c r="BI378" s="23"/>
      <c r="BJ378" s="23"/>
      <c r="BK378" s="23"/>
      <c r="BL378" s="23"/>
      <c r="BM378" s="23"/>
      <c r="BN378" s="23"/>
      <c r="BO378" s="23"/>
      <c r="BP378" s="23"/>
      <c r="BQ378" s="23"/>
      <c r="BR378" s="23"/>
      <c r="BS378" s="23"/>
      <c r="BT378" s="23"/>
      <c r="BU378" s="23"/>
      <c r="BV378" s="23"/>
      <c r="BW378" s="23"/>
    </row>
    <row r="379" spans="1:75" ht="14.25" customHeight="1" x14ac:dyDescent="0.15">
      <c r="A379" s="83"/>
      <c r="B379" s="109"/>
      <c r="C379" s="109"/>
      <c r="D379" s="111"/>
      <c r="E379" s="96"/>
      <c r="F379" s="94"/>
      <c r="G379" s="113"/>
      <c r="H379" s="115"/>
      <c r="I379" s="99"/>
      <c r="J379" s="98"/>
      <c r="K379" s="100"/>
      <c r="L379" s="102"/>
      <c r="M379" s="104"/>
      <c r="N379" s="105"/>
      <c r="O379" s="107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72"/>
      <c r="AP379" s="72"/>
      <c r="AQ379" s="72"/>
      <c r="AR379" s="72"/>
      <c r="AS379" s="72"/>
      <c r="AT379" s="72"/>
      <c r="AU379" s="72"/>
      <c r="AV379" s="72"/>
      <c r="AW379" s="72"/>
      <c r="AX379" s="72"/>
      <c r="AY379" s="72"/>
      <c r="AZ379" s="72"/>
      <c r="BA379" s="72"/>
      <c r="BB379" s="72"/>
      <c r="BC379" s="72"/>
      <c r="BD379" s="72"/>
      <c r="BE379" s="72"/>
      <c r="BF379" s="72"/>
      <c r="BG379" s="72"/>
      <c r="BH379" s="72"/>
      <c r="BI379" s="72"/>
      <c r="BJ379" s="72"/>
      <c r="BK379" s="72"/>
      <c r="BL379" s="72"/>
      <c r="BM379" s="72"/>
      <c r="BN379" s="72"/>
      <c r="BO379" s="72"/>
      <c r="BP379" s="72"/>
      <c r="BQ379" s="72"/>
      <c r="BR379" s="72"/>
      <c r="BS379" s="72"/>
      <c r="BT379" s="72"/>
      <c r="BU379" s="72"/>
      <c r="BV379" s="72"/>
      <c r="BW379" s="72"/>
    </row>
    <row r="380" spans="1:75" ht="14.25" customHeight="1" x14ac:dyDescent="0.15">
      <c r="A380" s="82"/>
      <c r="B380" s="108"/>
      <c r="C380" s="108"/>
      <c r="D380" s="110"/>
      <c r="E380" s="95"/>
      <c r="F380" s="93"/>
      <c r="G380" s="112"/>
      <c r="H380" s="114"/>
      <c r="I380" s="99"/>
      <c r="J380" s="97"/>
      <c r="K380" s="100"/>
      <c r="L380" s="101"/>
      <c r="M380" s="103"/>
      <c r="N380" s="105"/>
      <c r="O380" s="106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  <c r="AO380" s="23"/>
      <c r="AP380" s="23"/>
      <c r="AQ380" s="23"/>
      <c r="AR380" s="23"/>
      <c r="AS380" s="23"/>
      <c r="AT380" s="23"/>
      <c r="AU380" s="23"/>
      <c r="AV380" s="23"/>
      <c r="AW380" s="23"/>
      <c r="AX380" s="23"/>
      <c r="AY380" s="23"/>
      <c r="AZ380" s="23"/>
      <c r="BA380" s="23"/>
      <c r="BB380" s="23"/>
      <c r="BC380" s="23"/>
      <c r="BD380" s="23"/>
      <c r="BE380" s="23"/>
      <c r="BF380" s="23"/>
      <c r="BG380" s="23"/>
      <c r="BH380" s="23"/>
      <c r="BI380" s="23"/>
      <c r="BJ380" s="23"/>
      <c r="BK380" s="23"/>
      <c r="BL380" s="23"/>
      <c r="BM380" s="23"/>
      <c r="BN380" s="23"/>
      <c r="BO380" s="23"/>
      <c r="BP380" s="23"/>
      <c r="BQ380" s="23"/>
      <c r="BR380" s="23"/>
      <c r="BS380" s="23"/>
      <c r="BT380" s="23"/>
      <c r="BU380" s="23"/>
      <c r="BV380" s="23"/>
      <c r="BW380" s="23"/>
    </row>
    <row r="381" spans="1:75" ht="14.25" customHeight="1" x14ac:dyDescent="0.15">
      <c r="A381" s="83"/>
      <c r="B381" s="109"/>
      <c r="C381" s="109"/>
      <c r="D381" s="111"/>
      <c r="E381" s="96"/>
      <c r="F381" s="94"/>
      <c r="G381" s="113"/>
      <c r="H381" s="115"/>
      <c r="I381" s="99"/>
      <c r="J381" s="98"/>
      <c r="K381" s="100"/>
      <c r="L381" s="102"/>
      <c r="M381" s="104"/>
      <c r="N381" s="105"/>
      <c r="O381" s="107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72"/>
      <c r="AP381" s="72"/>
      <c r="AQ381" s="72"/>
      <c r="AR381" s="72"/>
      <c r="AS381" s="72"/>
      <c r="AT381" s="72"/>
      <c r="AU381" s="72"/>
      <c r="AV381" s="72"/>
      <c r="AW381" s="72"/>
      <c r="AX381" s="72"/>
      <c r="AY381" s="72"/>
      <c r="AZ381" s="72"/>
      <c r="BA381" s="72"/>
      <c r="BB381" s="72"/>
      <c r="BC381" s="72"/>
      <c r="BD381" s="72"/>
      <c r="BE381" s="72"/>
      <c r="BF381" s="72"/>
      <c r="BG381" s="72"/>
      <c r="BH381" s="72"/>
      <c r="BI381" s="72"/>
      <c r="BJ381" s="72"/>
      <c r="BK381" s="72"/>
      <c r="BL381" s="72"/>
      <c r="BM381" s="72"/>
      <c r="BN381" s="72"/>
      <c r="BO381" s="72"/>
      <c r="BP381" s="72"/>
      <c r="BQ381" s="72"/>
      <c r="BR381" s="72"/>
      <c r="BS381" s="72"/>
      <c r="BT381" s="72"/>
      <c r="BU381" s="72"/>
      <c r="BV381" s="72"/>
      <c r="BW381" s="72"/>
    </row>
    <row r="382" spans="1:75" ht="14.25" customHeight="1" x14ac:dyDescent="0.15">
      <c r="A382" s="82"/>
      <c r="B382" s="108"/>
      <c r="C382" s="108"/>
      <c r="D382" s="110"/>
      <c r="E382" s="95"/>
      <c r="F382" s="93"/>
      <c r="G382" s="112"/>
      <c r="H382" s="114"/>
      <c r="I382" s="99"/>
      <c r="J382" s="97"/>
      <c r="K382" s="100"/>
      <c r="L382" s="101"/>
      <c r="M382" s="103"/>
      <c r="N382" s="105"/>
      <c r="O382" s="106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  <c r="AO382" s="23"/>
      <c r="AP382" s="23"/>
      <c r="AQ382" s="23"/>
      <c r="AR382" s="23"/>
      <c r="AS382" s="23"/>
      <c r="AT382" s="23"/>
      <c r="AU382" s="23"/>
      <c r="AV382" s="23"/>
      <c r="AW382" s="23"/>
      <c r="AX382" s="23"/>
      <c r="AY382" s="23"/>
      <c r="AZ382" s="23"/>
      <c r="BA382" s="23"/>
      <c r="BB382" s="23"/>
      <c r="BC382" s="23"/>
      <c r="BD382" s="23"/>
      <c r="BE382" s="23"/>
      <c r="BF382" s="23"/>
      <c r="BG382" s="23"/>
      <c r="BH382" s="23"/>
      <c r="BI382" s="23"/>
      <c r="BJ382" s="23"/>
      <c r="BK382" s="23"/>
      <c r="BL382" s="23"/>
      <c r="BM382" s="23"/>
      <c r="BN382" s="23"/>
      <c r="BO382" s="23"/>
      <c r="BP382" s="23"/>
      <c r="BQ382" s="23"/>
      <c r="BR382" s="23"/>
      <c r="BS382" s="23"/>
      <c r="BT382" s="23"/>
      <c r="BU382" s="23"/>
      <c r="BV382" s="23"/>
      <c r="BW382" s="23"/>
    </row>
    <row r="383" spans="1:75" ht="14.25" customHeight="1" x14ac:dyDescent="0.15">
      <c r="A383" s="83"/>
      <c r="B383" s="109"/>
      <c r="C383" s="109"/>
      <c r="D383" s="111"/>
      <c r="E383" s="96"/>
      <c r="F383" s="94"/>
      <c r="G383" s="113"/>
      <c r="H383" s="115"/>
      <c r="I383" s="99"/>
      <c r="J383" s="98"/>
      <c r="K383" s="100"/>
      <c r="L383" s="102"/>
      <c r="M383" s="104"/>
      <c r="N383" s="105"/>
      <c r="O383" s="107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72"/>
      <c r="AP383" s="72"/>
      <c r="AQ383" s="72"/>
      <c r="AR383" s="72"/>
      <c r="AS383" s="72"/>
      <c r="AT383" s="72"/>
      <c r="AU383" s="72"/>
      <c r="AV383" s="72"/>
      <c r="AW383" s="72"/>
      <c r="AX383" s="72"/>
      <c r="AY383" s="72"/>
      <c r="AZ383" s="72"/>
      <c r="BA383" s="72"/>
      <c r="BB383" s="72"/>
      <c r="BC383" s="72"/>
      <c r="BD383" s="72"/>
      <c r="BE383" s="72"/>
      <c r="BF383" s="72"/>
      <c r="BG383" s="72"/>
      <c r="BH383" s="72"/>
      <c r="BI383" s="72"/>
      <c r="BJ383" s="72"/>
      <c r="BK383" s="72"/>
      <c r="BL383" s="72"/>
      <c r="BM383" s="72"/>
      <c r="BN383" s="72"/>
      <c r="BO383" s="72"/>
      <c r="BP383" s="72"/>
      <c r="BQ383" s="72"/>
      <c r="BR383" s="72"/>
      <c r="BS383" s="72"/>
      <c r="BT383" s="72"/>
      <c r="BU383" s="72"/>
      <c r="BV383" s="72"/>
      <c r="BW383" s="72"/>
    </row>
    <row r="384" spans="1:75" ht="14.25" customHeight="1" x14ac:dyDescent="0.15">
      <c r="A384" s="82"/>
      <c r="B384" s="108"/>
      <c r="C384" s="108"/>
      <c r="D384" s="110"/>
      <c r="E384" s="95"/>
      <c r="F384" s="93"/>
      <c r="G384" s="112"/>
      <c r="H384" s="114"/>
      <c r="I384" s="99"/>
      <c r="J384" s="97"/>
      <c r="K384" s="100"/>
      <c r="L384" s="101"/>
      <c r="M384" s="103"/>
      <c r="N384" s="105"/>
      <c r="O384" s="106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/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/>
      <c r="BP384" s="23"/>
      <c r="BQ384" s="23"/>
      <c r="BR384" s="23"/>
      <c r="BS384" s="23"/>
      <c r="BT384" s="23"/>
      <c r="BU384" s="23"/>
      <c r="BV384" s="23"/>
      <c r="BW384" s="23"/>
    </row>
    <row r="385" spans="1:75" ht="14.25" customHeight="1" x14ac:dyDescent="0.15">
      <c r="A385" s="83"/>
      <c r="B385" s="109"/>
      <c r="C385" s="109"/>
      <c r="D385" s="111"/>
      <c r="E385" s="96"/>
      <c r="F385" s="94"/>
      <c r="G385" s="113"/>
      <c r="H385" s="115"/>
      <c r="I385" s="99"/>
      <c r="J385" s="98"/>
      <c r="K385" s="100"/>
      <c r="L385" s="102"/>
      <c r="M385" s="104"/>
      <c r="N385" s="105"/>
      <c r="O385" s="107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  <c r="AA385" s="72"/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72"/>
      <c r="AP385" s="72"/>
      <c r="AQ385" s="72"/>
      <c r="AR385" s="72"/>
      <c r="AS385" s="72"/>
      <c r="AT385" s="72"/>
      <c r="AU385" s="72"/>
      <c r="AV385" s="72"/>
      <c r="AW385" s="72"/>
      <c r="AX385" s="72"/>
      <c r="AY385" s="72"/>
      <c r="AZ385" s="72"/>
      <c r="BA385" s="72"/>
      <c r="BB385" s="72"/>
      <c r="BC385" s="72"/>
      <c r="BD385" s="72"/>
      <c r="BE385" s="72"/>
      <c r="BF385" s="72"/>
      <c r="BG385" s="72"/>
      <c r="BH385" s="72"/>
      <c r="BI385" s="72"/>
      <c r="BJ385" s="72"/>
      <c r="BK385" s="72"/>
      <c r="BL385" s="72"/>
      <c r="BM385" s="72"/>
      <c r="BN385" s="72"/>
      <c r="BO385" s="72"/>
      <c r="BP385" s="72"/>
      <c r="BQ385" s="72"/>
      <c r="BR385" s="72"/>
      <c r="BS385" s="72"/>
      <c r="BT385" s="72"/>
      <c r="BU385" s="72"/>
      <c r="BV385" s="72"/>
      <c r="BW385" s="72"/>
    </row>
    <row r="386" spans="1:75" ht="14.25" customHeight="1" x14ac:dyDescent="0.15">
      <c r="A386" s="82"/>
      <c r="B386" s="108"/>
      <c r="C386" s="108"/>
      <c r="D386" s="110"/>
      <c r="E386" s="95"/>
      <c r="F386" s="93"/>
      <c r="G386" s="112"/>
      <c r="H386" s="114"/>
      <c r="I386" s="99"/>
      <c r="J386" s="97"/>
      <c r="K386" s="100"/>
      <c r="L386" s="101"/>
      <c r="M386" s="103"/>
      <c r="N386" s="105"/>
      <c r="O386" s="106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  <c r="AO386" s="23"/>
      <c r="AP386" s="23"/>
      <c r="AQ386" s="23"/>
      <c r="AR386" s="23"/>
      <c r="AS386" s="23"/>
      <c r="AT386" s="23"/>
      <c r="AU386" s="23"/>
      <c r="AV386" s="23"/>
      <c r="AW386" s="23"/>
      <c r="AX386" s="23"/>
      <c r="AY386" s="23"/>
      <c r="AZ386" s="23"/>
      <c r="BA386" s="23"/>
      <c r="BB386" s="23"/>
      <c r="BC386" s="23"/>
      <c r="BD386" s="23"/>
      <c r="BE386" s="23"/>
      <c r="BF386" s="23"/>
      <c r="BG386" s="23"/>
      <c r="BH386" s="23"/>
      <c r="BI386" s="23"/>
      <c r="BJ386" s="23"/>
      <c r="BK386" s="23"/>
      <c r="BL386" s="23"/>
      <c r="BM386" s="23"/>
      <c r="BN386" s="23"/>
      <c r="BO386" s="23"/>
      <c r="BP386" s="23"/>
      <c r="BQ386" s="23"/>
      <c r="BR386" s="23"/>
      <c r="BS386" s="23"/>
      <c r="BT386" s="23"/>
      <c r="BU386" s="23"/>
      <c r="BV386" s="23"/>
      <c r="BW386" s="23"/>
    </row>
    <row r="387" spans="1:75" ht="14.25" customHeight="1" x14ac:dyDescent="0.15">
      <c r="A387" s="83"/>
      <c r="B387" s="109"/>
      <c r="C387" s="109"/>
      <c r="D387" s="111"/>
      <c r="E387" s="96"/>
      <c r="F387" s="94"/>
      <c r="G387" s="113"/>
      <c r="H387" s="115"/>
      <c r="I387" s="99"/>
      <c r="J387" s="98"/>
      <c r="K387" s="100"/>
      <c r="L387" s="102"/>
      <c r="M387" s="104"/>
      <c r="N387" s="105"/>
      <c r="O387" s="107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72"/>
      <c r="AP387" s="72"/>
      <c r="AQ387" s="72"/>
      <c r="AR387" s="72"/>
      <c r="AS387" s="72"/>
      <c r="AT387" s="72"/>
      <c r="AU387" s="72"/>
      <c r="AV387" s="72"/>
      <c r="AW387" s="72"/>
      <c r="AX387" s="72"/>
      <c r="AY387" s="72"/>
      <c r="AZ387" s="72"/>
      <c r="BA387" s="72"/>
      <c r="BB387" s="72"/>
      <c r="BC387" s="72"/>
      <c r="BD387" s="72"/>
      <c r="BE387" s="72"/>
      <c r="BF387" s="72"/>
      <c r="BG387" s="72"/>
      <c r="BH387" s="72"/>
      <c r="BI387" s="72"/>
      <c r="BJ387" s="72"/>
      <c r="BK387" s="72"/>
      <c r="BL387" s="72"/>
      <c r="BM387" s="72"/>
      <c r="BN387" s="72"/>
      <c r="BO387" s="72"/>
      <c r="BP387" s="72"/>
      <c r="BQ387" s="72"/>
      <c r="BR387" s="72"/>
      <c r="BS387" s="72"/>
      <c r="BT387" s="72"/>
      <c r="BU387" s="72"/>
      <c r="BV387" s="72"/>
      <c r="BW387" s="72"/>
    </row>
    <row r="388" spans="1:75" ht="14.25" customHeight="1" x14ac:dyDescent="0.15">
      <c r="A388" s="82"/>
      <c r="B388" s="108"/>
      <c r="C388" s="108"/>
      <c r="D388" s="110"/>
      <c r="E388" s="95"/>
      <c r="F388" s="93"/>
      <c r="G388" s="112"/>
      <c r="H388" s="114"/>
      <c r="I388" s="99"/>
      <c r="J388" s="97"/>
      <c r="K388" s="100"/>
      <c r="L388" s="101"/>
      <c r="M388" s="103"/>
      <c r="N388" s="105"/>
      <c r="O388" s="106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  <c r="AO388" s="23"/>
      <c r="AP388" s="23"/>
      <c r="AQ388" s="23"/>
      <c r="AR388" s="23"/>
      <c r="AS388" s="23"/>
      <c r="AT388" s="23"/>
      <c r="AU388" s="23"/>
      <c r="AV388" s="23"/>
      <c r="AW388" s="23"/>
      <c r="AX388" s="23"/>
      <c r="AY388" s="23"/>
      <c r="AZ388" s="23"/>
      <c r="BA388" s="23"/>
      <c r="BB388" s="23"/>
      <c r="BC388" s="23"/>
      <c r="BD388" s="23"/>
      <c r="BE388" s="23"/>
      <c r="BF388" s="23"/>
      <c r="BG388" s="23"/>
      <c r="BH388" s="23"/>
      <c r="BI388" s="23"/>
      <c r="BJ388" s="23"/>
      <c r="BK388" s="23"/>
      <c r="BL388" s="23"/>
      <c r="BM388" s="23"/>
      <c r="BN388" s="23"/>
      <c r="BO388" s="23"/>
      <c r="BP388" s="23"/>
      <c r="BQ388" s="23"/>
      <c r="BR388" s="23"/>
      <c r="BS388" s="23"/>
      <c r="BT388" s="23"/>
      <c r="BU388" s="23"/>
      <c r="BV388" s="23"/>
      <c r="BW388" s="23"/>
    </row>
    <row r="389" spans="1:75" ht="14.25" customHeight="1" x14ac:dyDescent="0.15">
      <c r="A389" s="83"/>
      <c r="B389" s="109"/>
      <c r="C389" s="109"/>
      <c r="D389" s="111"/>
      <c r="E389" s="96"/>
      <c r="F389" s="94"/>
      <c r="G389" s="113"/>
      <c r="H389" s="115"/>
      <c r="I389" s="99"/>
      <c r="J389" s="98"/>
      <c r="K389" s="100"/>
      <c r="L389" s="102"/>
      <c r="M389" s="104"/>
      <c r="N389" s="105"/>
      <c r="O389" s="107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72"/>
      <c r="AP389" s="72"/>
      <c r="AQ389" s="72"/>
      <c r="AR389" s="72"/>
      <c r="AS389" s="72"/>
      <c r="AT389" s="72"/>
      <c r="AU389" s="72"/>
      <c r="AV389" s="72"/>
      <c r="AW389" s="72"/>
      <c r="AX389" s="72"/>
      <c r="AY389" s="72"/>
      <c r="AZ389" s="72"/>
      <c r="BA389" s="72"/>
      <c r="BB389" s="72"/>
      <c r="BC389" s="72"/>
      <c r="BD389" s="72"/>
      <c r="BE389" s="72"/>
      <c r="BF389" s="72"/>
      <c r="BG389" s="72"/>
      <c r="BH389" s="72"/>
      <c r="BI389" s="72"/>
      <c r="BJ389" s="72"/>
      <c r="BK389" s="72"/>
      <c r="BL389" s="72"/>
      <c r="BM389" s="72"/>
      <c r="BN389" s="72"/>
      <c r="BO389" s="72"/>
      <c r="BP389" s="72"/>
      <c r="BQ389" s="72"/>
      <c r="BR389" s="72"/>
      <c r="BS389" s="72"/>
      <c r="BT389" s="72"/>
      <c r="BU389" s="72"/>
      <c r="BV389" s="72"/>
      <c r="BW389" s="72"/>
    </row>
    <row r="390" spans="1:75" ht="14.25" customHeight="1" x14ac:dyDescent="0.15">
      <c r="A390" s="82"/>
      <c r="B390" s="108"/>
      <c r="C390" s="108"/>
      <c r="D390" s="110"/>
      <c r="E390" s="95"/>
      <c r="F390" s="93"/>
      <c r="G390" s="112"/>
      <c r="H390" s="114"/>
      <c r="I390" s="99"/>
      <c r="J390" s="97"/>
      <c r="K390" s="100"/>
      <c r="L390" s="101"/>
      <c r="M390" s="103"/>
      <c r="N390" s="105"/>
      <c r="O390" s="106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  <c r="AO390" s="23"/>
      <c r="AP390" s="23"/>
      <c r="AQ390" s="23"/>
      <c r="AR390" s="23"/>
      <c r="AS390" s="23"/>
      <c r="AT390" s="23"/>
      <c r="AU390" s="23"/>
      <c r="AV390" s="23"/>
      <c r="AW390" s="23"/>
      <c r="AX390" s="23"/>
      <c r="AY390" s="23"/>
      <c r="AZ390" s="23"/>
      <c r="BA390" s="23"/>
      <c r="BB390" s="23"/>
      <c r="BC390" s="23"/>
      <c r="BD390" s="23"/>
      <c r="BE390" s="23"/>
      <c r="BF390" s="23"/>
      <c r="BG390" s="23"/>
      <c r="BH390" s="23"/>
      <c r="BI390" s="23"/>
      <c r="BJ390" s="23"/>
      <c r="BK390" s="23"/>
      <c r="BL390" s="23"/>
      <c r="BM390" s="23"/>
      <c r="BN390" s="23"/>
      <c r="BO390" s="23"/>
      <c r="BP390" s="23"/>
      <c r="BQ390" s="23"/>
      <c r="BR390" s="23"/>
      <c r="BS390" s="23"/>
      <c r="BT390" s="23"/>
      <c r="BU390" s="23"/>
      <c r="BV390" s="23"/>
      <c r="BW390" s="23"/>
    </row>
    <row r="391" spans="1:75" ht="14.25" customHeight="1" x14ac:dyDescent="0.15">
      <c r="A391" s="83"/>
      <c r="B391" s="109"/>
      <c r="C391" s="109"/>
      <c r="D391" s="111"/>
      <c r="E391" s="96"/>
      <c r="F391" s="94"/>
      <c r="G391" s="113"/>
      <c r="H391" s="115"/>
      <c r="I391" s="99"/>
      <c r="J391" s="98"/>
      <c r="K391" s="100"/>
      <c r="L391" s="102"/>
      <c r="M391" s="104"/>
      <c r="N391" s="105"/>
      <c r="O391" s="107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72"/>
      <c r="AP391" s="72"/>
      <c r="AQ391" s="72"/>
      <c r="AR391" s="72"/>
      <c r="AS391" s="72"/>
      <c r="AT391" s="72"/>
      <c r="AU391" s="72"/>
      <c r="AV391" s="72"/>
      <c r="AW391" s="72"/>
      <c r="AX391" s="72"/>
      <c r="AY391" s="72"/>
      <c r="AZ391" s="72"/>
      <c r="BA391" s="72"/>
      <c r="BB391" s="72"/>
      <c r="BC391" s="72"/>
      <c r="BD391" s="72"/>
      <c r="BE391" s="72"/>
      <c r="BF391" s="72"/>
      <c r="BG391" s="72"/>
      <c r="BH391" s="72"/>
      <c r="BI391" s="72"/>
      <c r="BJ391" s="72"/>
      <c r="BK391" s="72"/>
      <c r="BL391" s="72"/>
      <c r="BM391" s="72"/>
      <c r="BN391" s="72"/>
      <c r="BO391" s="72"/>
      <c r="BP391" s="72"/>
      <c r="BQ391" s="72"/>
      <c r="BR391" s="72"/>
      <c r="BS391" s="72"/>
      <c r="BT391" s="72"/>
      <c r="BU391" s="72"/>
      <c r="BV391" s="72"/>
      <c r="BW391" s="72"/>
    </row>
    <row r="392" spans="1:75" ht="14.25" customHeight="1" x14ac:dyDescent="0.15">
      <c r="A392" s="82"/>
      <c r="B392" s="108"/>
      <c r="C392" s="108"/>
      <c r="D392" s="110"/>
      <c r="E392" s="95"/>
      <c r="F392" s="93"/>
      <c r="G392" s="112"/>
      <c r="H392" s="114"/>
      <c r="I392" s="99"/>
      <c r="J392" s="97"/>
      <c r="K392" s="100"/>
      <c r="L392" s="101"/>
      <c r="M392" s="103"/>
      <c r="N392" s="105"/>
      <c r="O392" s="106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  <c r="AO392" s="23"/>
      <c r="AP392" s="23"/>
      <c r="AQ392" s="23"/>
      <c r="AR392" s="23"/>
      <c r="AS392" s="23"/>
      <c r="AT392" s="23"/>
      <c r="AU392" s="23"/>
      <c r="AV392" s="23"/>
      <c r="AW392" s="23"/>
      <c r="AX392" s="23"/>
      <c r="AY392" s="23"/>
      <c r="AZ392" s="23"/>
      <c r="BA392" s="23"/>
      <c r="BB392" s="23"/>
      <c r="BC392" s="23"/>
      <c r="BD392" s="23"/>
      <c r="BE392" s="23"/>
      <c r="BF392" s="23"/>
      <c r="BG392" s="23"/>
      <c r="BH392" s="23"/>
      <c r="BI392" s="23"/>
      <c r="BJ392" s="23"/>
      <c r="BK392" s="23"/>
      <c r="BL392" s="23"/>
      <c r="BM392" s="23"/>
      <c r="BN392" s="23"/>
      <c r="BO392" s="23"/>
      <c r="BP392" s="23"/>
      <c r="BQ392" s="23"/>
      <c r="BR392" s="23"/>
      <c r="BS392" s="23"/>
      <c r="BT392" s="23"/>
      <c r="BU392" s="23"/>
      <c r="BV392" s="23"/>
      <c r="BW392" s="23"/>
    </row>
    <row r="393" spans="1:75" ht="14.25" customHeight="1" x14ac:dyDescent="0.15">
      <c r="A393" s="83"/>
      <c r="B393" s="109"/>
      <c r="C393" s="109"/>
      <c r="D393" s="111"/>
      <c r="E393" s="96"/>
      <c r="F393" s="94"/>
      <c r="G393" s="113"/>
      <c r="H393" s="115"/>
      <c r="I393" s="99"/>
      <c r="J393" s="98"/>
      <c r="K393" s="100"/>
      <c r="L393" s="102"/>
      <c r="M393" s="104"/>
      <c r="N393" s="105"/>
      <c r="O393" s="107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72"/>
      <c r="AP393" s="72"/>
      <c r="AQ393" s="72"/>
      <c r="AR393" s="72"/>
      <c r="AS393" s="72"/>
      <c r="AT393" s="72"/>
      <c r="AU393" s="72"/>
      <c r="AV393" s="72"/>
      <c r="AW393" s="72"/>
      <c r="AX393" s="72"/>
      <c r="AY393" s="72"/>
      <c r="AZ393" s="72"/>
      <c r="BA393" s="72"/>
      <c r="BB393" s="72"/>
      <c r="BC393" s="72"/>
      <c r="BD393" s="72"/>
      <c r="BE393" s="72"/>
      <c r="BF393" s="72"/>
      <c r="BG393" s="72"/>
      <c r="BH393" s="72"/>
      <c r="BI393" s="72"/>
      <c r="BJ393" s="72"/>
      <c r="BK393" s="72"/>
      <c r="BL393" s="72"/>
      <c r="BM393" s="72"/>
      <c r="BN393" s="72"/>
      <c r="BO393" s="72"/>
      <c r="BP393" s="72"/>
      <c r="BQ393" s="72"/>
      <c r="BR393" s="72"/>
      <c r="BS393" s="72"/>
      <c r="BT393" s="72"/>
      <c r="BU393" s="72"/>
      <c r="BV393" s="72"/>
      <c r="BW393" s="72"/>
    </row>
    <row r="394" spans="1:75" ht="14.25" customHeight="1" x14ac:dyDescent="0.15">
      <c r="A394" s="82"/>
      <c r="B394" s="108"/>
      <c r="C394" s="108"/>
      <c r="D394" s="110"/>
      <c r="E394" s="95"/>
      <c r="F394" s="93"/>
      <c r="G394" s="112"/>
      <c r="H394" s="114"/>
      <c r="I394" s="99"/>
      <c r="J394" s="97"/>
      <c r="K394" s="100"/>
      <c r="L394" s="101"/>
      <c r="M394" s="103"/>
      <c r="N394" s="105"/>
      <c r="O394" s="106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  <c r="AO394" s="23"/>
      <c r="AP394" s="23"/>
      <c r="AQ394" s="23"/>
      <c r="AR394" s="23"/>
      <c r="AS394" s="23"/>
      <c r="AT394" s="23"/>
      <c r="AU394" s="23"/>
      <c r="AV394" s="23"/>
      <c r="AW394" s="23"/>
      <c r="AX394" s="23"/>
      <c r="AY394" s="23"/>
      <c r="AZ394" s="23"/>
      <c r="BA394" s="23"/>
      <c r="BB394" s="23"/>
      <c r="BC394" s="23"/>
      <c r="BD394" s="23"/>
      <c r="BE394" s="23"/>
      <c r="BF394" s="23"/>
      <c r="BG394" s="23"/>
      <c r="BH394" s="23"/>
      <c r="BI394" s="23"/>
      <c r="BJ394" s="23"/>
      <c r="BK394" s="23"/>
      <c r="BL394" s="23"/>
      <c r="BM394" s="23"/>
      <c r="BN394" s="23"/>
      <c r="BO394" s="23"/>
      <c r="BP394" s="23"/>
      <c r="BQ394" s="23"/>
      <c r="BR394" s="23"/>
      <c r="BS394" s="23"/>
      <c r="BT394" s="23"/>
      <c r="BU394" s="23"/>
      <c r="BV394" s="23"/>
      <c r="BW394" s="23"/>
    </row>
    <row r="395" spans="1:75" ht="14.25" customHeight="1" x14ac:dyDescent="0.15">
      <c r="A395" s="83"/>
      <c r="B395" s="109"/>
      <c r="C395" s="109"/>
      <c r="D395" s="111"/>
      <c r="E395" s="96"/>
      <c r="F395" s="94"/>
      <c r="G395" s="113"/>
      <c r="H395" s="115"/>
      <c r="I395" s="99"/>
      <c r="J395" s="98"/>
      <c r="K395" s="100"/>
      <c r="L395" s="102"/>
      <c r="M395" s="104"/>
      <c r="N395" s="105"/>
      <c r="O395" s="107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72"/>
      <c r="AP395" s="72"/>
      <c r="AQ395" s="72"/>
      <c r="AR395" s="72"/>
      <c r="AS395" s="72"/>
      <c r="AT395" s="72"/>
      <c r="AU395" s="72"/>
      <c r="AV395" s="72"/>
      <c r="AW395" s="72"/>
      <c r="AX395" s="72"/>
      <c r="AY395" s="72"/>
      <c r="AZ395" s="72"/>
      <c r="BA395" s="72"/>
      <c r="BB395" s="72"/>
      <c r="BC395" s="72"/>
      <c r="BD395" s="72"/>
      <c r="BE395" s="72"/>
      <c r="BF395" s="72"/>
      <c r="BG395" s="72"/>
      <c r="BH395" s="72"/>
      <c r="BI395" s="72"/>
      <c r="BJ395" s="72"/>
      <c r="BK395" s="72"/>
      <c r="BL395" s="72"/>
      <c r="BM395" s="72"/>
      <c r="BN395" s="72"/>
      <c r="BO395" s="72"/>
      <c r="BP395" s="72"/>
      <c r="BQ395" s="72"/>
      <c r="BR395" s="72"/>
      <c r="BS395" s="72"/>
      <c r="BT395" s="72"/>
      <c r="BU395" s="72"/>
      <c r="BV395" s="72"/>
      <c r="BW395" s="72"/>
    </row>
    <row r="396" spans="1:75" ht="14.25" customHeight="1" x14ac:dyDescent="0.15">
      <c r="A396" s="82"/>
      <c r="B396" s="108"/>
      <c r="C396" s="108"/>
      <c r="D396" s="110"/>
      <c r="E396" s="95"/>
      <c r="F396" s="93"/>
      <c r="G396" s="112"/>
      <c r="H396" s="114"/>
      <c r="I396" s="99"/>
      <c r="J396" s="97"/>
      <c r="K396" s="100"/>
      <c r="L396" s="101"/>
      <c r="M396" s="103"/>
      <c r="N396" s="105"/>
      <c r="O396" s="106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  <c r="AO396" s="23"/>
      <c r="AP396" s="23"/>
      <c r="AQ396" s="23"/>
      <c r="AR396" s="23"/>
      <c r="AS396" s="23"/>
      <c r="AT396" s="23"/>
      <c r="AU396" s="23"/>
      <c r="AV396" s="23"/>
      <c r="AW396" s="23"/>
      <c r="AX396" s="23"/>
      <c r="AY396" s="23"/>
      <c r="AZ396" s="23"/>
      <c r="BA396" s="23"/>
      <c r="BB396" s="23"/>
      <c r="BC396" s="23"/>
      <c r="BD396" s="23"/>
      <c r="BE396" s="23"/>
      <c r="BF396" s="23"/>
      <c r="BG396" s="23"/>
      <c r="BH396" s="23"/>
      <c r="BI396" s="23"/>
      <c r="BJ396" s="23"/>
      <c r="BK396" s="23"/>
      <c r="BL396" s="23"/>
      <c r="BM396" s="23"/>
      <c r="BN396" s="23"/>
      <c r="BO396" s="23"/>
      <c r="BP396" s="23"/>
      <c r="BQ396" s="23"/>
      <c r="BR396" s="23"/>
      <c r="BS396" s="23"/>
      <c r="BT396" s="23"/>
      <c r="BU396" s="23"/>
      <c r="BV396" s="23"/>
      <c r="BW396" s="23"/>
    </row>
    <row r="397" spans="1:75" ht="14.25" customHeight="1" x14ac:dyDescent="0.15">
      <c r="A397" s="83"/>
      <c r="B397" s="109"/>
      <c r="C397" s="109"/>
      <c r="D397" s="111"/>
      <c r="E397" s="96"/>
      <c r="F397" s="94"/>
      <c r="G397" s="113"/>
      <c r="H397" s="115"/>
      <c r="I397" s="99"/>
      <c r="J397" s="98"/>
      <c r="K397" s="100"/>
      <c r="L397" s="102"/>
      <c r="M397" s="104"/>
      <c r="N397" s="105"/>
      <c r="O397" s="107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72"/>
      <c r="AP397" s="72"/>
      <c r="AQ397" s="72"/>
      <c r="AR397" s="72"/>
      <c r="AS397" s="72"/>
      <c r="AT397" s="72"/>
      <c r="AU397" s="72"/>
      <c r="AV397" s="72"/>
      <c r="AW397" s="72"/>
      <c r="AX397" s="72"/>
      <c r="AY397" s="72"/>
      <c r="AZ397" s="72"/>
      <c r="BA397" s="72"/>
      <c r="BB397" s="72"/>
      <c r="BC397" s="72"/>
      <c r="BD397" s="72"/>
      <c r="BE397" s="72"/>
      <c r="BF397" s="72"/>
      <c r="BG397" s="72"/>
      <c r="BH397" s="72"/>
      <c r="BI397" s="72"/>
      <c r="BJ397" s="72"/>
      <c r="BK397" s="72"/>
      <c r="BL397" s="72"/>
      <c r="BM397" s="72"/>
      <c r="BN397" s="72"/>
      <c r="BO397" s="72"/>
      <c r="BP397" s="72"/>
      <c r="BQ397" s="72"/>
      <c r="BR397" s="72"/>
      <c r="BS397" s="72"/>
      <c r="BT397" s="72"/>
      <c r="BU397" s="72"/>
      <c r="BV397" s="72"/>
      <c r="BW397" s="72"/>
    </row>
    <row r="398" spans="1:75" ht="14.25" customHeight="1" x14ac:dyDescent="0.15">
      <c r="A398" s="82"/>
      <c r="B398" s="108"/>
      <c r="C398" s="108"/>
      <c r="D398" s="110"/>
      <c r="E398" s="95"/>
      <c r="F398" s="93"/>
      <c r="G398" s="112"/>
      <c r="H398" s="114"/>
      <c r="I398" s="99"/>
      <c r="J398" s="97"/>
      <c r="K398" s="100"/>
      <c r="L398" s="101"/>
      <c r="M398" s="103"/>
      <c r="N398" s="105"/>
      <c r="O398" s="106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  <c r="AO398" s="23"/>
      <c r="AP398" s="23"/>
      <c r="AQ398" s="23"/>
      <c r="AR398" s="23"/>
      <c r="AS398" s="23"/>
      <c r="AT398" s="23"/>
      <c r="AU398" s="23"/>
      <c r="AV398" s="23"/>
      <c r="AW398" s="23"/>
      <c r="AX398" s="23"/>
      <c r="AY398" s="23"/>
      <c r="AZ398" s="23"/>
      <c r="BA398" s="23"/>
      <c r="BB398" s="23"/>
      <c r="BC398" s="23"/>
      <c r="BD398" s="23"/>
      <c r="BE398" s="23"/>
      <c r="BF398" s="23"/>
      <c r="BG398" s="23"/>
      <c r="BH398" s="23"/>
      <c r="BI398" s="23"/>
      <c r="BJ398" s="23"/>
      <c r="BK398" s="23"/>
      <c r="BL398" s="23"/>
      <c r="BM398" s="23"/>
      <c r="BN398" s="23"/>
      <c r="BO398" s="23"/>
      <c r="BP398" s="23"/>
      <c r="BQ398" s="23"/>
      <c r="BR398" s="23"/>
      <c r="BS398" s="23"/>
      <c r="BT398" s="23"/>
      <c r="BU398" s="23"/>
      <c r="BV398" s="23"/>
      <c r="BW398" s="23"/>
    </row>
    <row r="399" spans="1:75" ht="14.25" customHeight="1" x14ac:dyDescent="0.15">
      <c r="A399" s="83"/>
      <c r="B399" s="109"/>
      <c r="C399" s="109"/>
      <c r="D399" s="111"/>
      <c r="E399" s="96"/>
      <c r="F399" s="94"/>
      <c r="G399" s="113"/>
      <c r="H399" s="115"/>
      <c r="I399" s="99"/>
      <c r="J399" s="98"/>
      <c r="K399" s="100"/>
      <c r="L399" s="102"/>
      <c r="M399" s="104"/>
      <c r="N399" s="105"/>
      <c r="O399" s="107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  <c r="AA399" s="72"/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72"/>
      <c r="AP399" s="72"/>
      <c r="AQ399" s="72"/>
      <c r="AR399" s="72"/>
      <c r="AS399" s="72"/>
      <c r="AT399" s="72"/>
      <c r="AU399" s="72"/>
      <c r="AV399" s="72"/>
      <c r="AW399" s="72"/>
      <c r="AX399" s="72"/>
      <c r="AY399" s="72"/>
      <c r="AZ399" s="72"/>
      <c r="BA399" s="72"/>
      <c r="BB399" s="72"/>
      <c r="BC399" s="72"/>
      <c r="BD399" s="72"/>
      <c r="BE399" s="72"/>
      <c r="BF399" s="72"/>
      <c r="BG399" s="72"/>
      <c r="BH399" s="72"/>
      <c r="BI399" s="72"/>
      <c r="BJ399" s="72"/>
      <c r="BK399" s="72"/>
      <c r="BL399" s="72"/>
      <c r="BM399" s="72"/>
      <c r="BN399" s="72"/>
      <c r="BO399" s="72"/>
      <c r="BP399" s="72"/>
      <c r="BQ399" s="72"/>
      <c r="BR399" s="72"/>
      <c r="BS399" s="72"/>
      <c r="BT399" s="72"/>
      <c r="BU399" s="72"/>
      <c r="BV399" s="72"/>
      <c r="BW399" s="72"/>
    </row>
    <row r="400" spans="1:75" ht="14.25" customHeight="1" x14ac:dyDescent="0.15">
      <c r="A400" s="82"/>
      <c r="B400" s="108"/>
      <c r="C400" s="108"/>
      <c r="D400" s="110"/>
      <c r="E400" s="95"/>
      <c r="F400" s="93"/>
      <c r="G400" s="112"/>
      <c r="H400" s="114"/>
      <c r="I400" s="99"/>
      <c r="J400" s="97"/>
      <c r="K400" s="100"/>
      <c r="L400" s="101"/>
      <c r="M400" s="103"/>
      <c r="N400" s="105"/>
      <c r="O400" s="106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  <c r="AO400" s="23"/>
      <c r="AP400" s="23"/>
      <c r="AQ400" s="23"/>
      <c r="AR400" s="23"/>
      <c r="AS400" s="23"/>
      <c r="AT400" s="23"/>
      <c r="AU400" s="23"/>
      <c r="AV400" s="23"/>
      <c r="AW400" s="23"/>
      <c r="AX400" s="23"/>
      <c r="AY400" s="23"/>
      <c r="AZ400" s="23"/>
      <c r="BA400" s="23"/>
      <c r="BB400" s="23"/>
      <c r="BC400" s="23"/>
      <c r="BD400" s="23"/>
      <c r="BE400" s="23"/>
      <c r="BF400" s="23"/>
      <c r="BG400" s="23"/>
      <c r="BH400" s="23"/>
      <c r="BI400" s="23"/>
      <c r="BJ400" s="23"/>
      <c r="BK400" s="23"/>
      <c r="BL400" s="23"/>
      <c r="BM400" s="23"/>
      <c r="BN400" s="23"/>
      <c r="BO400" s="23"/>
      <c r="BP400" s="23"/>
      <c r="BQ400" s="23"/>
      <c r="BR400" s="23"/>
      <c r="BS400" s="23"/>
      <c r="BT400" s="23"/>
      <c r="BU400" s="23"/>
      <c r="BV400" s="23"/>
      <c r="BW400" s="23"/>
    </row>
    <row r="401" spans="1:75" ht="14.25" customHeight="1" x14ac:dyDescent="0.15">
      <c r="A401" s="83"/>
      <c r="B401" s="109"/>
      <c r="C401" s="109"/>
      <c r="D401" s="111"/>
      <c r="E401" s="96"/>
      <c r="F401" s="94"/>
      <c r="G401" s="113"/>
      <c r="H401" s="115"/>
      <c r="I401" s="99"/>
      <c r="J401" s="98"/>
      <c r="K401" s="100"/>
      <c r="L401" s="102"/>
      <c r="M401" s="104"/>
      <c r="N401" s="105"/>
      <c r="O401" s="107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72"/>
      <c r="AP401" s="72"/>
      <c r="AQ401" s="72"/>
      <c r="AR401" s="72"/>
      <c r="AS401" s="72"/>
      <c r="AT401" s="72"/>
      <c r="AU401" s="72"/>
      <c r="AV401" s="72"/>
      <c r="AW401" s="72"/>
      <c r="AX401" s="72"/>
      <c r="AY401" s="72"/>
      <c r="AZ401" s="72"/>
      <c r="BA401" s="72"/>
      <c r="BB401" s="72"/>
      <c r="BC401" s="72"/>
      <c r="BD401" s="72"/>
      <c r="BE401" s="72"/>
      <c r="BF401" s="72"/>
      <c r="BG401" s="72"/>
      <c r="BH401" s="72"/>
      <c r="BI401" s="72"/>
      <c r="BJ401" s="72"/>
      <c r="BK401" s="72"/>
      <c r="BL401" s="72"/>
      <c r="BM401" s="72"/>
      <c r="BN401" s="72"/>
      <c r="BO401" s="72"/>
      <c r="BP401" s="72"/>
      <c r="BQ401" s="72"/>
      <c r="BR401" s="72"/>
      <c r="BS401" s="72"/>
      <c r="BT401" s="72"/>
      <c r="BU401" s="72"/>
      <c r="BV401" s="72"/>
      <c r="BW401" s="72"/>
    </row>
    <row r="402" spans="1:75" ht="14.25" customHeight="1" x14ac:dyDescent="0.15">
      <c r="A402" s="82"/>
      <c r="B402" s="108"/>
      <c r="C402" s="108"/>
      <c r="D402" s="110"/>
      <c r="E402" s="95"/>
      <c r="F402" s="93"/>
      <c r="G402" s="112"/>
      <c r="H402" s="114"/>
      <c r="I402" s="99"/>
      <c r="J402" s="97"/>
      <c r="K402" s="100"/>
      <c r="L402" s="101"/>
      <c r="M402" s="103"/>
      <c r="N402" s="105"/>
      <c r="O402" s="106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O402" s="23"/>
      <c r="AP402" s="23"/>
      <c r="AQ402" s="23"/>
      <c r="AR402" s="23"/>
      <c r="AS402" s="23"/>
      <c r="AT402" s="23"/>
      <c r="AU402" s="23"/>
      <c r="AV402" s="23"/>
      <c r="AW402" s="23"/>
      <c r="AX402" s="23"/>
      <c r="AY402" s="23"/>
      <c r="AZ402" s="23"/>
      <c r="BA402" s="23"/>
      <c r="BB402" s="23"/>
      <c r="BC402" s="23"/>
      <c r="BD402" s="23"/>
      <c r="BE402" s="23"/>
      <c r="BF402" s="23"/>
      <c r="BG402" s="23"/>
      <c r="BH402" s="23"/>
      <c r="BI402" s="23"/>
      <c r="BJ402" s="23"/>
      <c r="BK402" s="23"/>
      <c r="BL402" s="23"/>
      <c r="BM402" s="23"/>
      <c r="BN402" s="23"/>
      <c r="BO402" s="23"/>
      <c r="BP402" s="23"/>
      <c r="BQ402" s="23"/>
      <c r="BR402" s="23"/>
      <c r="BS402" s="23"/>
      <c r="BT402" s="23"/>
      <c r="BU402" s="23"/>
      <c r="BV402" s="23"/>
      <c r="BW402" s="23"/>
    </row>
    <row r="403" spans="1:75" ht="14.25" customHeight="1" x14ac:dyDescent="0.15">
      <c r="A403" s="83"/>
      <c r="B403" s="109"/>
      <c r="C403" s="109"/>
      <c r="D403" s="111"/>
      <c r="E403" s="96"/>
      <c r="F403" s="94"/>
      <c r="G403" s="113"/>
      <c r="H403" s="115"/>
      <c r="I403" s="99"/>
      <c r="J403" s="98"/>
      <c r="K403" s="100"/>
      <c r="L403" s="102"/>
      <c r="M403" s="104"/>
      <c r="N403" s="105"/>
      <c r="O403" s="107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72"/>
      <c r="AP403" s="72"/>
      <c r="AQ403" s="72"/>
      <c r="AR403" s="72"/>
      <c r="AS403" s="72"/>
      <c r="AT403" s="72"/>
      <c r="AU403" s="72"/>
      <c r="AV403" s="72"/>
      <c r="AW403" s="72"/>
      <c r="AX403" s="72"/>
      <c r="AY403" s="72"/>
      <c r="AZ403" s="72"/>
      <c r="BA403" s="72"/>
      <c r="BB403" s="72"/>
      <c r="BC403" s="72"/>
      <c r="BD403" s="72"/>
      <c r="BE403" s="72"/>
      <c r="BF403" s="72"/>
      <c r="BG403" s="72"/>
      <c r="BH403" s="72"/>
      <c r="BI403" s="72"/>
      <c r="BJ403" s="72"/>
      <c r="BK403" s="72"/>
      <c r="BL403" s="72"/>
      <c r="BM403" s="72"/>
      <c r="BN403" s="72"/>
      <c r="BO403" s="72"/>
      <c r="BP403" s="72"/>
      <c r="BQ403" s="72"/>
      <c r="BR403" s="72"/>
      <c r="BS403" s="72"/>
      <c r="BT403" s="72"/>
      <c r="BU403" s="72"/>
      <c r="BV403" s="72"/>
      <c r="BW403" s="72"/>
    </row>
    <row r="404" spans="1:75" ht="14.25" customHeight="1" x14ac:dyDescent="0.15">
      <c r="A404" s="82"/>
      <c r="B404" s="108"/>
      <c r="C404" s="108"/>
      <c r="D404" s="110"/>
      <c r="E404" s="95"/>
      <c r="F404" s="93"/>
      <c r="G404" s="112"/>
      <c r="H404" s="114"/>
      <c r="I404" s="99"/>
      <c r="J404" s="97"/>
      <c r="K404" s="100"/>
      <c r="L404" s="101"/>
      <c r="M404" s="103"/>
      <c r="N404" s="105"/>
      <c r="O404" s="106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/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  <c r="AY404" s="23"/>
      <c r="AZ404" s="23"/>
      <c r="BA404" s="23"/>
      <c r="BB404" s="23"/>
      <c r="BC404" s="23"/>
      <c r="BD404" s="23"/>
      <c r="BE404" s="23"/>
      <c r="BF404" s="23"/>
      <c r="BG404" s="23"/>
      <c r="BH404" s="23"/>
      <c r="BI404" s="23"/>
      <c r="BJ404" s="23"/>
      <c r="BK404" s="23"/>
      <c r="BL404" s="23"/>
      <c r="BM404" s="23"/>
      <c r="BN404" s="23"/>
      <c r="BO404" s="23"/>
      <c r="BP404" s="23"/>
      <c r="BQ404" s="23"/>
      <c r="BR404" s="23"/>
      <c r="BS404" s="23"/>
      <c r="BT404" s="23"/>
      <c r="BU404" s="23"/>
      <c r="BV404" s="23"/>
      <c r="BW404" s="23"/>
    </row>
    <row r="405" spans="1:75" ht="14.25" customHeight="1" x14ac:dyDescent="0.15">
      <c r="A405" s="83"/>
      <c r="B405" s="109"/>
      <c r="C405" s="109"/>
      <c r="D405" s="111"/>
      <c r="E405" s="96"/>
      <c r="F405" s="94"/>
      <c r="G405" s="113"/>
      <c r="H405" s="115"/>
      <c r="I405" s="99"/>
      <c r="J405" s="98"/>
      <c r="K405" s="100"/>
      <c r="L405" s="102"/>
      <c r="M405" s="104"/>
      <c r="N405" s="105"/>
      <c r="O405" s="107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72"/>
      <c r="AP405" s="72"/>
      <c r="AQ405" s="72"/>
      <c r="AR405" s="72"/>
      <c r="AS405" s="72"/>
      <c r="AT405" s="72"/>
      <c r="AU405" s="72"/>
      <c r="AV405" s="72"/>
      <c r="AW405" s="72"/>
      <c r="AX405" s="72"/>
      <c r="AY405" s="72"/>
      <c r="AZ405" s="72"/>
      <c r="BA405" s="72"/>
      <c r="BB405" s="72"/>
      <c r="BC405" s="72"/>
      <c r="BD405" s="72"/>
      <c r="BE405" s="72"/>
      <c r="BF405" s="72"/>
      <c r="BG405" s="72"/>
      <c r="BH405" s="72"/>
      <c r="BI405" s="72"/>
      <c r="BJ405" s="72"/>
      <c r="BK405" s="72"/>
      <c r="BL405" s="72"/>
      <c r="BM405" s="72"/>
      <c r="BN405" s="72"/>
      <c r="BO405" s="72"/>
      <c r="BP405" s="72"/>
      <c r="BQ405" s="72"/>
      <c r="BR405" s="72"/>
      <c r="BS405" s="72"/>
      <c r="BT405" s="72"/>
      <c r="BU405" s="72"/>
      <c r="BV405" s="72"/>
      <c r="BW405" s="72"/>
    </row>
    <row r="406" spans="1:75" ht="14.25" customHeight="1" x14ac:dyDescent="0.15">
      <c r="A406" s="82"/>
      <c r="B406" s="108"/>
      <c r="C406" s="108"/>
      <c r="D406" s="110"/>
      <c r="E406" s="95"/>
      <c r="F406" s="93"/>
      <c r="G406" s="112"/>
      <c r="H406" s="114"/>
      <c r="I406" s="99"/>
      <c r="J406" s="97"/>
      <c r="K406" s="100"/>
      <c r="L406" s="101"/>
      <c r="M406" s="103"/>
      <c r="N406" s="105"/>
      <c r="O406" s="106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  <c r="AL406" s="23"/>
      <c r="AM406" s="23"/>
      <c r="AN406" s="23"/>
      <c r="AO406" s="23"/>
      <c r="AP406" s="23"/>
      <c r="AQ406" s="23"/>
      <c r="AR406" s="23"/>
      <c r="AS406" s="23"/>
      <c r="AT406" s="23"/>
      <c r="AU406" s="23"/>
      <c r="AV406" s="23"/>
      <c r="AW406" s="23"/>
      <c r="AX406" s="23"/>
      <c r="AY406" s="23"/>
      <c r="AZ406" s="23"/>
      <c r="BA406" s="23"/>
      <c r="BB406" s="23"/>
      <c r="BC406" s="23"/>
      <c r="BD406" s="23"/>
      <c r="BE406" s="23"/>
      <c r="BF406" s="23"/>
      <c r="BG406" s="23"/>
      <c r="BH406" s="23"/>
      <c r="BI406" s="23"/>
      <c r="BJ406" s="23"/>
      <c r="BK406" s="23"/>
      <c r="BL406" s="23"/>
      <c r="BM406" s="23"/>
      <c r="BN406" s="23"/>
      <c r="BO406" s="23"/>
      <c r="BP406" s="23"/>
      <c r="BQ406" s="23"/>
      <c r="BR406" s="23"/>
      <c r="BS406" s="23"/>
      <c r="BT406" s="23"/>
      <c r="BU406" s="23"/>
      <c r="BV406" s="23"/>
      <c r="BW406" s="23"/>
    </row>
    <row r="407" spans="1:75" ht="14.25" customHeight="1" x14ac:dyDescent="0.15">
      <c r="A407" s="83"/>
      <c r="B407" s="109"/>
      <c r="C407" s="109"/>
      <c r="D407" s="111"/>
      <c r="E407" s="96"/>
      <c r="F407" s="94"/>
      <c r="G407" s="113"/>
      <c r="H407" s="115"/>
      <c r="I407" s="99"/>
      <c r="J407" s="98"/>
      <c r="K407" s="100"/>
      <c r="L407" s="102"/>
      <c r="M407" s="104"/>
      <c r="N407" s="105"/>
      <c r="O407" s="107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72"/>
      <c r="AP407" s="72"/>
      <c r="AQ407" s="72"/>
      <c r="AR407" s="72"/>
      <c r="AS407" s="72"/>
      <c r="AT407" s="72"/>
      <c r="AU407" s="72"/>
      <c r="AV407" s="72"/>
      <c r="AW407" s="72"/>
      <c r="AX407" s="72"/>
      <c r="AY407" s="72"/>
      <c r="AZ407" s="72"/>
      <c r="BA407" s="72"/>
      <c r="BB407" s="72"/>
      <c r="BC407" s="72"/>
      <c r="BD407" s="72"/>
      <c r="BE407" s="72"/>
      <c r="BF407" s="72"/>
      <c r="BG407" s="72"/>
      <c r="BH407" s="72"/>
      <c r="BI407" s="72"/>
      <c r="BJ407" s="72"/>
      <c r="BK407" s="72"/>
      <c r="BL407" s="72"/>
      <c r="BM407" s="72"/>
      <c r="BN407" s="72"/>
      <c r="BO407" s="72"/>
      <c r="BP407" s="72"/>
      <c r="BQ407" s="72"/>
      <c r="BR407" s="72"/>
      <c r="BS407" s="72"/>
      <c r="BT407" s="72"/>
      <c r="BU407" s="72"/>
      <c r="BV407" s="72"/>
      <c r="BW407" s="72"/>
    </row>
    <row r="408" spans="1:75" ht="14.25" customHeight="1" x14ac:dyDescent="0.15">
      <c r="A408" s="82"/>
      <c r="B408" s="108"/>
      <c r="C408" s="108"/>
      <c r="D408" s="110"/>
      <c r="E408" s="95"/>
      <c r="F408" s="93"/>
      <c r="G408" s="112"/>
      <c r="H408" s="114"/>
      <c r="I408" s="99"/>
      <c r="J408" s="97"/>
      <c r="K408" s="100"/>
      <c r="L408" s="101"/>
      <c r="M408" s="103"/>
      <c r="N408" s="105"/>
      <c r="O408" s="106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  <c r="AL408" s="23"/>
      <c r="AM408" s="23"/>
      <c r="AN408" s="23"/>
      <c r="AO408" s="23"/>
      <c r="AP408" s="23"/>
      <c r="AQ408" s="23"/>
      <c r="AR408" s="23"/>
      <c r="AS408" s="23"/>
      <c r="AT408" s="23"/>
      <c r="AU408" s="23"/>
      <c r="AV408" s="23"/>
      <c r="AW408" s="23"/>
      <c r="AX408" s="23"/>
      <c r="AY408" s="23"/>
      <c r="AZ408" s="23"/>
      <c r="BA408" s="23"/>
      <c r="BB408" s="23"/>
      <c r="BC408" s="23"/>
      <c r="BD408" s="23"/>
      <c r="BE408" s="23"/>
      <c r="BF408" s="23"/>
      <c r="BG408" s="23"/>
      <c r="BH408" s="23"/>
      <c r="BI408" s="23"/>
      <c r="BJ408" s="23"/>
      <c r="BK408" s="23"/>
      <c r="BL408" s="23"/>
      <c r="BM408" s="23"/>
      <c r="BN408" s="23"/>
      <c r="BO408" s="23"/>
      <c r="BP408" s="23"/>
      <c r="BQ408" s="23"/>
      <c r="BR408" s="23"/>
      <c r="BS408" s="23"/>
      <c r="BT408" s="23"/>
      <c r="BU408" s="23"/>
      <c r="BV408" s="23"/>
      <c r="BW408" s="23"/>
    </row>
    <row r="409" spans="1:75" ht="14.25" customHeight="1" x14ac:dyDescent="0.15">
      <c r="A409" s="83"/>
      <c r="B409" s="109"/>
      <c r="C409" s="109"/>
      <c r="D409" s="111"/>
      <c r="E409" s="96"/>
      <c r="F409" s="94"/>
      <c r="G409" s="113"/>
      <c r="H409" s="115"/>
      <c r="I409" s="99"/>
      <c r="J409" s="98"/>
      <c r="K409" s="100"/>
      <c r="L409" s="102"/>
      <c r="M409" s="104"/>
      <c r="N409" s="105"/>
      <c r="O409" s="107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72"/>
      <c r="AP409" s="72"/>
      <c r="AQ409" s="72"/>
      <c r="AR409" s="72"/>
      <c r="AS409" s="72"/>
      <c r="AT409" s="72"/>
      <c r="AU409" s="72"/>
      <c r="AV409" s="72"/>
      <c r="AW409" s="72"/>
      <c r="AX409" s="72"/>
      <c r="AY409" s="72"/>
      <c r="AZ409" s="72"/>
      <c r="BA409" s="72"/>
      <c r="BB409" s="72"/>
      <c r="BC409" s="72"/>
      <c r="BD409" s="72"/>
      <c r="BE409" s="72"/>
      <c r="BF409" s="72"/>
      <c r="BG409" s="72"/>
      <c r="BH409" s="72"/>
      <c r="BI409" s="72"/>
      <c r="BJ409" s="72"/>
      <c r="BK409" s="72"/>
      <c r="BL409" s="72"/>
      <c r="BM409" s="72"/>
      <c r="BN409" s="72"/>
      <c r="BO409" s="72"/>
      <c r="BP409" s="72"/>
      <c r="BQ409" s="72"/>
      <c r="BR409" s="72"/>
      <c r="BS409" s="72"/>
      <c r="BT409" s="72"/>
      <c r="BU409" s="72"/>
      <c r="BV409" s="72"/>
      <c r="BW409" s="72"/>
    </row>
    <row r="410" spans="1:75" ht="14.25" customHeight="1" x14ac:dyDescent="0.15">
      <c r="A410" s="82"/>
      <c r="B410" s="108"/>
      <c r="C410" s="108"/>
      <c r="D410" s="110"/>
      <c r="E410" s="95"/>
      <c r="F410" s="93"/>
      <c r="G410" s="112"/>
      <c r="H410" s="114"/>
      <c r="I410" s="99"/>
      <c r="J410" s="97"/>
      <c r="K410" s="100"/>
      <c r="L410" s="101"/>
      <c r="M410" s="103"/>
      <c r="N410" s="105"/>
      <c r="O410" s="106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  <c r="AL410" s="23"/>
      <c r="AM410" s="23"/>
      <c r="AN410" s="23"/>
      <c r="AO410" s="23"/>
      <c r="AP410" s="23"/>
      <c r="AQ410" s="23"/>
      <c r="AR410" s="23"/>
      <c r="AS410" s="23"/>
      <c r="AT410" s="23"/>
      <c r="AU410" s="23"/>
      <c r="AV410" s="23"/>
      <c r="AW410" s="23"/>
      <c r="AX410" s="23"/>
      <c r="AY410" s="23"/>
      <c r="AZ410" s="23"/>
      <c r="BA410" s="23"/>
      <c r="BB410" s="23"/>
      <c r="BC410" s="23"/>
      <c r="BD410" s="23"/>
      <c r="BE410" s="23"/>
      <c r="BF410" s="23"/>
      <c r="BG410" s="23"/>
      <c r="BH410" s="23"/>
      <c r="BI410" s="23"/>
      <c r="BJ410" s="23"/>
      <c r="BK410" s="23"/>
      <c r="BL410" s="23"/>
      <c r="BM410" s="23"/>
      <c r="BN410" s="23"/>
      <c r="BO410" s="23"/>
      <c r="BP410" s="23"/>
      <c r="BQ410" s="23"/>
      <c r="BR410" s="23"/>
      <c r="BS410" s="23"/>
      <c r="BT410" s="23"/>
      <c r="BU410" s="23"/>
      <c r="BV410" s="23"/>
      <c r="BW410" s="23"/>
    </row>
    <row r="411" spans="1:75" ht="14.25" customHeight="1" x14ac:dyDescent="0.15">
      <c r="A411" s="83"/>
      <c r="B411" s="109"/>
      <c r="C411" s="109"/>
      <c r="D411" s="111"/>
      <c r="E411" s="96"/>
      <c r="F411" s="94"/>
      <c r="G411" s="113"/>
      <c r="H411" s="115"/>
      <c r="I411" s="99"/>
      <c r="J411" s="98"/>
      <c r="K411" s="100"/>
      <c r="L411" s="102"/>
      <c r="M411" s="104"/>
      <c r="N411" s="105"/>
      <c r="O411" s="107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  <c r="AA411" s="72"/>
      <c r="AB411" s="72"/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72"/>
      <c r="AP411" s="72"/>
      <c r="AQ411" s="72"/>
      <c r="AR411" s="72"/>
      <c r="AS411" s="72"/>
      <c r="AT411" s="72"/>
      <c r="AU411" s="72"/>
      <c r="AV411" s="72"/>
      <c r="AW411" s="72"/>
      <c r="AX411" s="72"/>
      <c r="AY411" s="72"/>
      <c r="AZ411" s="72"/>
      <c r="BA411" s="72"/>
      <c r="BB411" s="72"/>
      <c r="BC411" s="72"/>
      <c r="BD411" s="72"/>
      <c r="BE411" s="72"/>
      <c r="BF411" s="72"/>
      <c r="BG411" s="72"/>
      <c r="BH411" s="72"/>
      <c r="BI411" s="72"/>
      <c r="BJ411" s="72"/>
      <c r="BK411" s="72"/>
      <c r="BL411" s="72"/>
      <c r="BM411" s="72"/>
      <c r="BN411" s="72"/>
      <c r="BO411" s="72"/>
      <c r="BP411" s="72"/>
      <c r="BQ411" s="72"/>
      <c r="BR411" s="72"/>
      <c r="BS411" s="72"/>
      <c r="BT411" s="72"/>
      <c r="BU411" s="72"/>
      <c r="BV411" s="72"/>
      <c r="BW411" s="72"/>
    </row>
    <row r="412" spans="1:75" ht="14.25" customHeight="1" x14ac:dyDescent="0.15">
      <c r="A412" s="82"/>
      <c r="B412" s="118"/>
      <c r="C412" s="118"/>
      <c r="D412" s="120"/>
      <c r="E412" s="95" t="str">
        <f ca="1">IF(DATEDIF(C412,M$2,"m")&lt;1,"",IF(C412=0,"",IF(EDATE(C412,12)&lt;IF($D412&gt;0,$D412-1,M$2),EDATE(C412,DATEDIF(C412,IF($D412&gt;0,$D412-1,M$2+1),"y")*12),EDATE(C412,DATEDIF(C412,IF($D412&gt;0,$D412-1,M$2+1),"m")))))</f>
        <v/>
      </c>
      <c r="F412" s="93">
        <f ca="1">IF(E412="",0,IF(EDATE(C412,12)&lt;=E412,15+IF((YEAR(E412)-YEAR($C412))&gt;20,10,INT((YEAR(E412)-YEAR($C412)-1)/2)),0))</f>
        <v>0</v>
      </c>
      <c r="G412" s="112">
        <f ca="1">IF(E412="",0,IF(E412&gt;=EDATE(C412,12),IF(E412&lt;EDATE(C412,24),IF(C412&lt;SET!$J$20,0,MIN(DATEDIF(C412,E412,"m"),11)),0),IF(D412&gt;C412,IF(E412&lt;=EDATE(C412,12),MIN(DATEDIF(C412,D412+1,"m"),11),0),MIN(DATEDIF(C412,E412,"m"),11))))</f>
        <v>0</v>
      </c>
      <c r="H412" s="114"/>
      <c r="I412" s="124">
        <f>COUNTIF(P412:BW412,SET!$C$15)*SET!$C$16+COUNTIF(P412:BW412,SET!$D$15)*SET!$D$16+COUNTIF(P412:BW412,SET!$E$15)*SET!$E$16+COUNTIF(P412:BW412,SET!$F$15)*SET!$F$16+COUNTIF(P412:BW412,SET!$G$15)*SET!$G$16+COUNTIF(P412:BW412,SET!$H$15)*SET!$H$16+COUNTIF(P412:BW412,SET!$I$15)*SET!$I$16+COUNTIF(P412:BW412,SET!#REF!)*SET!$H$16+COUNTIF(P412:BW412,SET!$L$15)*SET!$L$16</f>
        <v>0</v>
      </c>
      <c r="J412" s="97">
        <f ca="1">F412+G412+H412-I412</f>
        <v>0</v>
      </c>
      <c r="K412" s="116" t="str">
        <f ca="1">IF(E412="","",IF(AND(D412&gt;C412,EDATE(IF(EDATE(C412,12)&lt;D412,C412,E412),12)&gt;D412),"퇴직정산",IF((E412-C412)&gt;=365,EDATE(E412,12),EDATE(C412,24))))</f>
        <v/>
      </c>
      <c r="L412" s="101">
        <f ca="1">IF(K412="퇴직정산",J412,IF((M$2-C412)&lt;365,"미확정",IF(M412="유예","유예",J412-M412)))</f>
        <v>0</v>
      </c>
      <c r="M412" s="103">
        <f>IF(C412=0,0,IF(K412="퇴직정산",0,IF(J412&lt;=0,0,IF(EDATE(C412,3)&gt;M$2,"유예",IF(SET!$J$3="없음",0,IF(SET!$J$3="전부",IF(E412&gt;=DATE(YEAR(SET!$I$11),MONTH(SET!$J$11),DAY(SET!$L$11)),MAX(0,F412-IF(I412&lt;(G412+H412),0,(I412-(G412+H412)))),0),IF(E412&gt;=DATE(YEAR(SET!$I$11),MONTH(SET!$J$11),DAY(SET!$L$11)),MAX(0,MIN(F412,SET!$L$3)-IF(I412&lt;(G412+H412),0,(I412-(G412+H412)))),0)))))))</f>
        <v>0</v>
      </c>
      <c r="N412" s="105" t="str">
        <f>IF(D412=0,IF(M412&gt;0,IF((E412-C412)&gt;=365,EDATE(E412,6),EDATE(K412,-6)),""),"")</f>
        <v/>
      </c>
      <c r="O412" s="106" t="str">
        <f>IF(D412=0,IF(M412&gt;0,IF((E412-C412)&gt;=365,EDATE(E412,10),EDATE(K412,-2)),""),"")</f>
        <v/>
      </c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  <c r="AL412" s="23"/>
      <c r="AM412" s="23"/>
      <c r="AN412" s="23"/>
      <c r="AO412" s="23"/>
      <c r="AP412" s="23"/>
      <c r="AQ412" s="23"/>
      <c r="AR412" s="23"/>
      <c r="AS412" s="23"/>
      <c r="AT412" s="23"/>
      <c r="AU412" s="23"/>
      <c r="AV412" s="23"/>
      <c r="AW412" s="23"/>
      <c r="AX412" s="23"/>
      <c r="AY412" s="23"/>
      <c r="AZ412" s="23"/>
      <c r="BA412" s="23"/>
      <c r="BB412" s="23"/>
      <c r="BC412" s="23"/>
      <c r="BD412" s="23"/>
      <c r="BE412" s="23"/>
      <c r="BF412" s="23"/>
      <c r="BG412" s="23"/>
      <c r="BH412" s="23"/>
      <c r="BI412" s="23"/>
      <c r="BJ412" s="23"/>
      <c r="BK412" s="23"/>
      <c r="BL412" s="23"/>
      <c r="BM412" s="23"/>
      <c r="BN412" s="23"/>
      <c r="BO412" s="23"/>
      <c r="BP412" s="23"/>
      <c r="BQ412" s="23"/>
      <c r="BR412" s="23"/>
      <c r="BS412" s="23"/>
      <c r="BT412" s="23"/>
      <c r="BU412" s="23"/>
      <c r="BV412" s="23"/>
      <c r="BW412" s="23"/>
    </row>
    <row r="413" spans="1:75" ht="14.25" customHeight="1" x14ac:dyDescent="0.15">
      <c r="A413" s="83"/>
      <c r="B413" s="119"/>
      <c r="C413" s="119"/>
      <c r="D413" s="121"/>
      <c r="E413" s="96"/>
      <c r="F413" s="94"/>
      <c r="G413" s="113"/>
      <c r="H413" s="115"/>
      <c r="I413" s="125"/>
      <c r="J413" s="98"/>
      <c r="K413" s="117"/>
      <c r="L413" s="102"/>
      <c r="M413" s="104"/>
      <c r="N413" s="105"/>
      <c r="O413" s="107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72"/>
      <c r="AP413" s="72"/>
      <c r="AQ413" s="72"/>
      <c r="AR413" s="72"/>
      <c r="AS413" s="72"/>
      <c r="AT413" s="72"/>
      <c r="AU413" s="72"/>
      <c r="AV413" s="72"/>
      <c r="AW413" s="72"/>
      <c r="AX413" s="72"/>
      <c r="AY413" s="72"/>
      <c r="AZ413" s="72"/>
      <c r="BA413" s="72"/>
      <c r="BB413" s="72"/>
      <c r="BC413" s="72"/>
      <c r="BD413" s="72"/>
      <c r="BE413" s="72"/>
      <c r="BF413" s="72"/>
      <c r="BG413" s="72"/>
      <c r="BH413" s="72"/>
      <c r="BI413" s="72"/>
      <c r="BJ413" s="72"/>
      <c r="BK413" s="72"/>
      <c r="BL413" s="72"/>
      <c r="BM413" s="72"/>
      <c r="BN413" s="72"/>
      <c r="BO413" s="72"/>
      <c r="BP413" s="72"/>
      <c r="BQ413" s="72"/>
      <c r="BR413" s="72"/>
      <c r="BS413" s="72"/>
      <c r="BT413" s="72"/>
      <c r="BU413" s="72"/>
      <c r="BV413" s="72"/>
      <c r="BW413" s="72"/>
    </row>
    <row r="414" spans="1:75" ht="14.25" customHeight="1" x14ac:dyDescent="0.15">
      <c r="A414" s="82"/>
      <c r="B414" s="118"/>
      <c r="C414" s="118"/>
      <c r="D414" s="120"/>
      <c r="E414" s="95" t="str">
        <f ca="1">IF(DATEDIF(C414,M$2,"m")&lt;1,"",IF(C414=0,"",IF(EDATE(C414,12)&lt;IF($D414&gt;0,$D414-1,M$2),EDATE(C414,DATEDIF(C414,IF($D414&gt;0,$D414-1,M$2+1),"y")*12),EDATE(C414,DATEDIF(C414,IF($D414&gt;0,$D414-1,M$2+1),"m")))))</f>
        <v/>
      </c>
      <c r="F414" s="93">
        <f ca="1">IF(E414="",0,IF(EDATE(C414,12)&lt;=E414,15+IF((YEAR(E414)-YEAR($C414))&gt;20,10,INT((YEAR(E414)-YEAR($C414)-1)/2)),0))</f>
        <v>0</v>
      </c>
      <c r="G414" s="112">
        <f ca="1">IF(E414="",0,IF(E414&gt;=EDATE(C414,12),IF(E414&lt;EDATE(C414,24),IF(C414&lt;SET!$J$20,0,MIN(DATEDIF(C414,E414,"m"),11)),0),IF(D414&gt;C414,IF(E414&lt;=EDATE(C414,12),MIN(DATEDIF(C414,D414+1,"m"),11),0),MIN(DATEDIF(C414,E414,"m"),11))))</f>
        <v>0</v>
      </c>
      <c r="H414" s="114"/>
      <c r="I414" s="124">
        <f>COUNTIF(P414:BW414,SET!$C$15)*SET!$C$16+COUNTIF(P414:BW414,SET!$D$15)*SET!$D$16+COUNTIF(P414:BW414,SET!$E$15)*SET!$E$16+COUNTIF(P414:BW414,SET!$F$15)*SET!$F$16+COUNTIF(P414:BW414,SET!$G$15)*SET!$G$16+COUNTIF(P414:BW414,SET!$H$15)*SET!$H$16+COUNTIF(P414:BW414,SET!$I$15)*SET!$I$16+COUNTIF(P414:BW414,SET!#REF!)*SET!$H$16+COUNTIF(P414:BW414,SET!$L$15)*SET!$L$16</f>
        <v>0</v>
      </c>
      <c r="J414" s="97">
        <f ca="1">F414+G414+H414-I414</f>
        <v>0</v>
      </c>
      <c r="K414" s="116" t="str">
        <f ca="1">IF(E414="","",IF(AND(D414&gt;C414,EDATE(IF(EDATE(C414,12)&lt;D414,C414,E414),12)&gt;D414),"퇴직정산",IF((E414-C414)&gt;=365,EDATE(E414,12),EDATE(C414,24))))</f>
        <v/>
      </c>
      <c r="L414" s="101">
        <f ca="1">IF(K414="퇴직정산",J414,IF((M$2-C414)&lt;365,"미확정",IF(M414="유예","유예",J414-M414)))</f>
        <v>0</v>
      </c>
      <c r="M414" s="103">
        <f>IF(C414=0,0,IF(K414="퇴직정산",0,IF(J414&lt;=0,0,IF(EDATE(C414,3)&gt;M$2,"유예",IF(SET!$J$3="없음",0,IF(SET!$J$3="전부",IF(E414&gt;=DATE(YEAR(SET!$I$11),MONTH(SET!$J$11),DAY(SET!$L$11)),MAX(0,F414-IF(I414&lt;(G414+H414),0,(I414-(G414+H414)))),0),IF(E414&gt;=DATE(YEAR(SET!$I$11),MONTH(SET!$J$11),DAY(SET!$L$11)),MAX(0,MIN(F414,SET!$L$3)-IF(I414&lt;(G414+H414),0,(I414-(G414+H414)))),0)))))))</f>
        <v>0</v>
      </c>
      <c r="N414" s="105" t="str">
        <f>IF(D414=0,IF(M414&gt;0,IF((E414-C414)&gt;=365,EDATE(E414,6),EDATE(K414,-6)),""),"")</f>
        <v/>
      </c>
      <c r="O414" s="106" t="str">
        <f>IF(D414=0,IF(M414&gt;0,IF((E414-C414)&gt;=365,EDATE(E414,10),EDATE(K414,-2)),""),"")</f>
        <v/>
      </c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  <c r="AL414" s="23"/>
      <c r="AM414" s="23"/>
      <c r="AN414" s="23"/>
      <c r="AO414" s="23"/>
      <c r="AP414" s="23"/>
      <c r="AQ414" s="23"/>
      <c r="AR414" s="23"/>
      <c r="AS414" s="23"/>
      <c r="AT414" s="23"/>
      <c r="AU414" s="23"/>
      <c r="AV414" s="23"/>
      <c r="AW414" s="23"/>
      <c r="AX414" s="23"/>
      <c r="AY414" s="23"/>
      <c r="AZ414" s="23"/>
      <c r="BA414" s="23"/>
      <c r="BB414" s="23"/>
      <c r="BC414" s="23"/>
      <c r="BD414" s="23"/>
      <c r="BE414" s="23"/>
      <c r="BF414" s="23"/>
      <c r="BG414" s="23"/>
      <c r="BH414" s="23"/>
      <c r="BI414" s="23"/>
      <c r="BJ414" s="23"/>
      <c r="BK414" s="23"/>
      <c r="BL414" s="23"/>
      <c r="BM414" s="23"/>
      <c r="BN414" s="23"/>
      <c r="BO414" s="23"/>
      <c r="BP414" s="23"/>
      <c r="BQ414" s="23"/>
      <c r="BR414" s="23"/>
      <c r="BS414" s="23"/>
      <c r="BT414" s="23"/>
      <c r="BU414" s="23"/>
      <c r="BV414" s="23"/>
      <c r="BW414" s="23"/>
    </row>
    <row r="415" spans="1:75" ht="14.25" customHeight="1" x14ac:dyDescent="0.15">
      <c r="A415" s="83"/>
      <c r="B415" s="119"/>
      <c r="C415" s="119"/>
      <c r="D415" s="121"/>
      <c r="E415" s="96"/>
      <c r="F415" s="94"/>
      <c r="G415" s="113"/>
      <c r="H415" s="115"/>
      <c r="I415" s="125"/>
      <c r="J415" s="98"/>
      <c r="K415" s="117"/>
      <c r="L415" s="102"/>
      <c r="M415" s="104"/>
      <c r="N415" s="105"/>
      <c r="O415" s="107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72"/>
      <c r="AP415" s="72"/>
      <c r="AQ415" s="72"/>
      <c r="AR415" s="72"/>
      <c r="AS415" s="72"/>
      <c r="AT415" s="72"/>
      <c r="AU415" s="72"/>
      <c r="AV415" s="72"/>
      <c r="AW415" s="72"/>
      <c r="AX415" s="72"/>
      <c r="AY415" s="72"/>
      <c r="AZ415" s="72"/>
      <c r="BA415" s="72"/>
      <c r="BB415" s="72"/>
      <c r="BC415" s="72"/>
      <c r="BD415" s="72"/>
      <c r="BE415" s="72"/>
      <c r="BF415" s="72"/>
      <c r="BG415" s="72"/>
      <c r="BH415" s="72"/>
      <c r="BI415" s="72"/>
      <c r="BJ415" s="72"/>
      <c r="BK415" s="72"/>
      <c r="BL415" s="72"/>
      <c r="BM415" s="72"/>
      <c r="BN415" s="72"/>
      <c r="BO415" s="72"/>
      <c r="BP415" s="72"/>
      <c r="BQ415" s="72"/>
      <c r="BR415" s="72"/>
      <c r="BS415" s="72"/>
      <c r="BT415" s="72"/>
      <c r="BU415" s="72"/>
      <c r="BV415" s="72"/>
      <c r="BW415" s="72"/>
    </row>
    <row r="416" spans="1:75" ht="14.25" customHeight="1" x14ac:dyDescent="0.15">
      <c r="A416" s="82"/>
      <c r="B416" s="118"/>
      <c r="C416" s="118"/>
      <c r="D416" s="120"/>
      <c r="E416" s="95" t="str">
        <f ca="1">IF(DATEDIF(C416,M$2,"m")&lt;1,"",IF(C416=0,"",IF(EDATE(C416,12)&lt;IF($D416&gt;0,$D416-1,M$2),EDATE(C416,DATEDIF(C416,IF($D416&gt;0,$D416-1,M$2+1),"y")*12),EDATE(C416,DATEDIF(C416,IF($D416&gt;0,$D416-1,M$2+1),"m")))))</f>
        <v/>
      </c>
      <c r="F416" s="93">
        <f ca="1">IF(E416="",0,IF(EDATE(C416,12)&lt;=E416,15+IF((YEAR(E416)-YEAR($C416))&gt;20,10,INT((YEAR(E416)-YEAR($C416)-1)/2)),0))</f>
        <v>0</v>
      </c>
      <c r="G416" s="112">
        <f ca="1">IF(E416="",0,IF(E416&gt;=EDATE(C416,12),IF(E416&lt;EDATE(C416,24),IF(C416&lt;SET!$J$20,0,MIN(DATEDIF(C416,E416,"m"),11)),0),IF(D416&gt;C416,IF(E416&lt;=EDATE(C416,12),MIN(DATEDIF(C416,D416+1,"m"),11),0),MIN(DATEDIF(C416,E416,"m"),11))))</f>
        <v>0</v>
      </c>
      <c r="H416" s="114"/>
      <c r="I416" s="124">
        <f>COUNTIF(P416:BW416,SET!$C$15)*SET!$C$16+COUNTIF(P416:BW416,SET!$D$15)*SET!$D$16+COUNTIF(P416:BW416,SET!$E$15)*SET!$E$16+COUNTIF(P416:BW416,SET!$F$15)*SET!$F$16+COUNTIF(P416:BW416,SET!$G$15)*SET!$G$16+COUNTIF(P416:BW416,SET!$H$15)*SET!$H$16+COUNTIF(P416:BW416,SET!$I$15)*SET!$I$16+COUNTIF(P416:BW416,SET!#REF!)*SET!$H$16+COUNTIF(P416:BW416,SET!$L$15)*SET!$L$16</f>
        <v>0</v>
      </c>
      <c r="J416" s="97">
        <f ca="1">F416+G416+H416-I416</f>
        <v>0</v>
      </c>
      <c r="K416" s="116" t="str">
        <f ca="1">IF(E416="","",IF(AND(D416&gt;C416,EDATE(IF(EDATE(C416,12)&lt;D416,C416,E416),12)&gt;D416),"퇴직정산",IF((E416-C416)&gt;=365,EDATE(E416,12),EDATE(C416,24))))</f>
        <v/>
      </c>
      <c r="L416" s="101">
        <f ca="1">IF(K416="퇴직정산",J416,IF((M$2-C416)&lt;365,"미확정",IF(M416="유예","유예",J416-M416)))</f>
        <v>0</v>
      </c>
      <c r="M416" s="103">
        <f>IF(C416=0,0,IF(K416="퇴직정산",0,IF(J416&lt;=0,0,IF(EDATE(C416,3)&gt;M$2,"유예",IF(SET!$J$3="없음",0,IF(SET!$J$3="전부",IF(E416&gt;=DATE(YEAR(SET!$I$11),MONTH(SET!$J$11),DAY(SET!$L$11)),MAX(0,F416-IF(I416&lt;(G416+H416),0,(I416-(G416+H416)))),0),IF(E416&gt;=DATE(YEAR(SET!$I$11),MONTH(SET!$J$11),DAY(SET!$L$11)),MAX(0,MIN(F416,SET!$L$3)-IF(I416&lt;(G416+H416),0,(I416-(G416+H416)))),0)))))))</f>
        <v>0</v>
      </c>
      <c r="N416" s="105" t="str">
        <f>IF(D416=0,IF(M416&gt;0,IF((E416-C416)&gt;=365,EDATE(E416,6),EDATE(K416,-6)),""),"")</f>
        <v/>
      </c>
      <c r="O416" s="106" t="str">
        <f>IF(D416=0,IF(M416&gt;0,IF((E416-C416)&gt;=365,EDATE(E416,10),EDATE(K416,-2)),""),"")</f>
        <v/>
      </c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  <c r="AL416" s="23"/>
      <c r="AM416" s="23"/>
      <c r="AN416" s="23"/>
      <c r="AO416" s="23"/>
      <c r="AP416" s="23"/>
      <c r="AQ416" s="23"/>
      <c r="AR416" s="23"/>
      <c r="AS416" s="23"/>
      <c r="AT416" s="23"/>
      <c r="AU416" s="23"/>
      <c r="AV416" s="23"/>
      <c r="AW416" s="23"/>
      <c r="AX416" s="23"/>
      <c r="AY416" s="23"/>
      <c r="AZ416" s="23"/>
      <c r="BA416" s="23"/>
      <c r="BB416" s="23"/>
      <c r="BC416" s="23"/>
      <c r="BD416" s="23"/>
      <c r="BE416" s="23"/>
      <c r="BF416" s="23"/>
      <c r="BG416" s="23"/>
      <c r="BH416" s="23"/>
      <c r="BI416" s="23"/>
      <c r="BJ416" s="23"/>
      <c r="BK416" s="23"/>
      <c r="BL416" s="23"/>
      <c r="BM416" s="23"/>
      <c r="BN416" s="23"/>
      <c r="BO416" s="23"/>
      <c r="BP416" s="23"/>
      <c r="BQ416" s="23"/>
      <c r="BR416" s="23"/>
      <c r="BS416" s="23"/>
      <c r="BT416" s="23"/>
      <c r="BU416" s="23"/>
      <c r="BV416" s="23"/>
      <c r="BW416" s="23"/>
    </row>
    <row r="417" spans="1:75" ht="14.25" customHeight="1" x14ac:dyDescent="0.15">
      <c r="A417" s="83"/>
      <c r="B417" s="119"/>
      <c r="C417" s="119"/>
      <c r="D417" s="121"/>
      <c r="E417" s="96"/>
      <c r="F417" s="94"/>
      <c r="G417" s="113"/>
      <c r="H417" s="115"/>
      <c r="I417" s="125"/>
      <c r="J417" s="98"/>
      <c r="K417" s="117"/>
      <c r="L417" s="102"/>
      <c r="M417" s="104"/>
      <c r="N417" s="105"/>
      <c r="O417" s="107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72"/>
      <c r="AP417" s="72"/>
      <c r="AQ417" s="72"/>
      <c r="AR417" s="72"/>
      <c r="AS417" s="72"/>
      <c r="AT417" s="72"/>
      <c r="AU417" s="72"/>
      <c r="AV417" s="72"/>
      <c r="AW417" s="72"/>
      <c r="AX417" s="72"/>
      <c r="AY417" s="72"/>
      <c r="AZ417" s="72"/>
      <c r="BA417" s="72"/>
      <c r="BB417" s="72"/>
      <c r="BC417" s="72"/>
      <c r="BD417" s="72"/>
      <c r="BE417" s="72"/>
      <c r="BF417" s="72"/>
      <c r="BG417" s="72"/>
      <c r="BH417" s="72"/>
      <c r="BI417" s="72"/>
      <c r="BJ417" s="72"/>
      <c r="BK417" s="72"/>
      <c r="BL417" s="72"/>
      <c r="BM417" s="72"/>
      <c r="BN417" s="72"/>
      <c r="BO417" s="72"/>
      <c r="BP417" s="72"/>
      <c r="BQ417" s="72"/>
      <c r="BR417" s="72"/>
      <c r="BS417" s="72"/>
      <c r="BT417" s="72"/>
      <c r="BU417" s="72"/>
      <c r="BV417" s="72"/>
      <c r="BW417" s="72"/>
    </row>
    <row r="418" spans="1:75" ht="14.25" customHeight="1" x14ac:dyDescent="0.15">
      <c r="A418" s="82"/>
      <c r="B418" s="118"/>
      <c r="C418" s="118"/>
      <c r="D418" s="120"/>
      <c r="E418" s="95" t="str">
        <f ca="1">IF(DATEDIF(C418,M$2,"m")&lt;1,"",IF(C418=0,"",IF(EDATE(C418,12)&lt;IF($D418&gt;0,$D418-1,M$2),EDATE(C418,DATEDIF(C418,IF($D418&gt;0,$D418-1,M$2+1),"y")*12),EDATE(C418,DATEDIF(C418,IF($D418&gt;0,$D418-1,M$2+1),"m")))))</f>
        <v/>
      </c>
      <c r="F418" s="93">
        <f ca="1">IF(E418="",0,IF(EDATE(C418,12)&lt;=E418,15+IF((YEAR(E418)-YEAR($C418))&gt;20,10,INT((YEAR(E418)-YEAR($C418)-1)/2)),0))</f>
        <v>0</v>
      </c>
      <c r="G418" s="112">
        <f ca="1">IF(E418="",0,IF(E418&gt;=EDATE(C418,12),IF(E418&lt;EDATE(C418,24),IF(C418&lt;SET!$J$20,0,MIN(DATEDIF(C418,E418,"m"),11)),0),IF(D418&gt;C418,IF(E418&lt;=EDATE(C418,12),MIN(DATEDIF(C418,D418+1,"m"),11),0),MIN(DATEDIF(C418,E418,"m"),11))))</f>
        <v>0</v>
      </c>
      <c r="H418" s="114"/>
      <c r="I418" s="124">
        <f>COUNTIF(P418:BW418,SET!$C$15)*SET!$C$16+COUNTIF(P418:BW418,SET!$D$15)*SET!$D$16+COUNTIF(P418:BW418,SET!$E$15)*SET!$E$16+COUNTIF(P418:BW418,SET!$F$15)*SET!$F$16+COUNTIF(P418:BW418,SET!$G$15)*SET!$G$16+COUNTIF(P418:BW418,SET!$H$15)*SET!$H$16+COUNTIF(P418:BW418,SET!$I$15)*SET!$I$16+COUNTIF(P418:BW418,SET!#REF!)*SET!$H$16+COUNTIF(P418:BW418,SET!$L$15)*SET!$L$16</f>
        <v>0</v>
      </c>
      <c r="J418" s="97">
        <f ca="1">F418+G418+H418-I418</f>
        <v>0</v>
      </c>
      <c r="K418" s="116" t="str">
        <f ca="1">IF(E418="","",IF(AND(D418&gt;C418,EDATE(IF(EDATE(C418,12)&lt;D418,C418,E418),12)&gt;D418),"퇴직정산",IF((E418-C418)&gt;=365,EDATE(E418,12),EDATE(C418,24))))</f>
        <v/>
      </c>
      <c r="L418" s="101">
        <f ca="1">IF(K418="퇴직정산",J418,IF((M$2-C418)&lt;365,"미확정",IF(M418="유예","유예",J418-M418)))</f>
        <v>0</v>
      </c>
      <c r="M418" s="103">
        <f>IF(C418=0,0,IF(K418="퇴직정산",0,IF(J418&lt;=0,0,IF(EDATE(C418,3)&gt;M$2,"유예",IF(SET!$J$3="없음",0,IF(SET!$J$3="전부",IF(E418&gt;=DATE(YEAR(SET!$I$11),MONTH(SET!$J$11),DAY(SET!$L$11)),MAX(0,F418-IF(I418&lt;(G418+H418),0,(I418-(G418+H418)))),0),IF(E418&gt;=DATE(YEAR(SET!$I$11),MONTH(SET!$J$11),DAY(SET!$L$11)),MAX(0,MIN(F418,SET!$L$3)-IF(I418&lt;(G418+H418),0,(I418-(G418+H418)))),0)))))))</f>
        <v>0</v>
      </c>
      <c r="N418" s="105" t="str">
        <f>IF(D418=0,IF(M418&gt;0,IF((E418-C418)&gt;=365,EDATE(E418,6),EDATE(K418,-6)),""),"")</f>
        <v/>
      </c>
      <c r="O418" s="106" t="str">
        <f>IF(D418=0,IF(M418&gt;0,IF((E418-C418)&gt;=365,EDATE(E418,10),EDATE(K418,-2)),""),"")</f>
        <v/>
      </c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  <c r="AL418" s="23"/>
      <c r="AM418" s="23"/>
      <c r="AN418" s="23"/>
      <c r="AO418" s="23"/>
      <c r="AP418" s="23"/>
      <c r="AQ418" s="23"/>
      <c r="AR418" s="23"/>
      <c r="AS418" s="23"/>
      <c r="AT418" s="23"/>
      <c r="AU418" s="23"/>
      <c r="AV418" s="23"/>
      <c r="AW418" s="23"/>
      <c r="AX418" s="23"/>
      <c r="AY418" s="23"/>
      <c r="AZ418" s="23"/>
      <c r="BA418" s="23"/>
      <c r="BB418" s="23"/>
      <c r="BC418" s="23"/>
      <c r="BD418" s="23"/>
      <c r="BE418" s="23"/>
      <c r="BF418" s="23"/>
      <c r="BG418" s="23"/>
      <c r="BH418" s="23"/>
      <c r="BI418" s="23"/>
      <c r="BJ418" s="23"/>
      <c r="BK418" s="23"/>
      <c r="BL418" s="23"/>
      <c r="BM418" s="23"/>
      <c r="BN418" s="23"/>
      <c r="BO418" s="23"/>
      <c r="BP418" s="23"/>
      <c r="BQ418" s="23"/>
      <c r="BR418" s="23"/>
      <c r="BS418" s="23"/>
      <c r="BT418" s="23"/>
      <c r="BU418" s="23"/>
      <c r="BV418" s="23"/>
      <c r="BW418" s="23"/>
    </row>
    <row r="419" spans="1:75" ht="14.25" customHeight="1" x14ac:dyDescent="0.15">
      <c r="A419" s="83"/>
      <c r="B419" s="119"/>
      <c r="C419" s="119"/>
      <c r="D419" s="121"/>
      <c r="E419" s="96"/>
      <c r="F419" s="94"/>
      <c r="G419" s="113"/>
      <c r="H419" s="115"/>
      <c r="I419" s="125"/>
      <c r="J419" s="98"/>
      <c r="K419" s="117"/>
      <c r="L419" s="102"/>
      <c r="M419" s="104"/>
      <c r="N419" s="105"/>
      <c r="O419" s="107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72"/>
      <c r="AP419" s="72"/>
      <c r="AQ419" s="72"/>
      <c r="AR419" s="72"/>
      <c r="AS419" s="72"/>
      <c r="AT419" s="72"/>
      <c r="AU419" s="72"/>
      <c r="AV419" s="72"/>
      <c r="AW419" s="72"/>
      <c r="AX419" s="72"/>
      <c r="AY419" s="72"/>
      <c r="AZ419" s="72"/>
      <c r="BA419" s="72"/>
      <c r="BB419" s="72"/>
      <c r="BC419" s="72"/>
      <c r="BD419" s="72"/>
      <c r="BE419" s="72"/>
      <c r="BF419" s="72"/>
      <c r="BG419" s="72"/>
      <c r="BH419" s="72"/>
      <c r="BI419" s="72"/>
      <c r="BJ419" s="72"/>
      <c r="BK419" s="72"/>
      <c r="BL419" s="72"/>
      <c r="BM419" s="72"/>
      <c r="BN419" s="72"/>
      <c r="BO419" s="72"/>
      <c r="BP419" s="72"/>
      <c r="BQ419" s="72"/>
      <c r="BR419" s="72"/>
      <c r="BS419" s="72"/>
      <c r="BT419" s="72"/>
      <c r="BU419" s="72"/>
      <c r="BV419" s="72"/>
      <c r="BW419" s="72"/>
    </row>
    <row r="420" spans="1:75" ht="14.25" customHeight="1" x14ac:dyDescent="0.15">
      <c r="A420" s="82"/>
      <c r="B420" s="118"/>
      <c r="C420" s="118"/>
      <c r="D420" s="120"/>
      <c r="E420" s="95" t="str">
        <f ca="1">IF(DATEDIF(C420,M$2,"m")&lt;1,"",IF(C420=0,"",IF(EDATE(C420,12)&lt;IF($D420&gt;0,$D420-1,M$2),EDATE(C420,DATEDIF(C420,IF($D420&gt;0,$D420-1,M$2+1),"y")*12),EDATE(C420,DATEDIF(C420,IF($D420&gt;0,$D420-1,M$2+1),"m")))))</f>
        <v/>
      </c>
      <c r="F420" s="93">
        <f ca="1">IF(E420="",0,IF(EDATE(C420,12)&lt;=E420,15+IF((YEAR(E420)-YEAR($C420))&gt;20,10,INT((YEAR(E420)-YEAR($C420)-1)/2)),0))</f>
        <v>0</v>
      </c>
      <c r="G420" s="112">
        <f ca="1">IF(E420="",0,IF(E420&gt;=EDATE(C420,12),IF(E420&lt;EDATE(C420,24),IF(C420&lt;SET!$J$20,0,MIN(DATEDIF(C420,E420,"m"),11)),0),IF(D420&gt;C420,IF(E420&lt;=EDATE(C420,12),MIN(DATEDIF(C420,D420+1,"m"),11),0),MIN(DATEDIF(C420,E420,"m"),11))))</f>
        <v>0</v>
      </c>
      <c r="H420" s="114"/>
      <c r="I420" s="124">
        <f>COUNTIF(P420:BW420,SET!$C$15)*SET!$C$16+COUNTIF(P420:BW420,SET!$D$15)*SET!$D$16+COUNTIF(P420:BW420,SET!$E$15)*SET!$E$16+COUNTIF(P420:BW420,SET!$F$15)*SET!$F$16+COUNTIF(P420:BW420,SET!$G$15)*SET!$G$16+COUNTIF(P420:BW420,SET!$H$15)*SET!$H$16+COUNTIF(P420:BW420,SET!$I$15)*SET!$I$16+COUNTIF(P420:BW420,SET!#REF!)*SET!$H$16+COUNTIF(P420:BW420,SET!$L$15)*SET!$L$16</f>
        <v>0</v>
      </c>
      <c r="J420" s="97">
        <f ca="1">F420+G420+H420-I420</f>
        <v>0</v>
      </c>
      <c r="K420" s="116" t="str">
        <f ca="1">IF(E420="","",IF(AND(D420&gt;C420,EDATE(IF(EDATE(C420,12)&lt;D420,C420,E420),12)&gt;D420),"퇴직정산",IF((E420-C420)&gt;=365,EDATE(E420,12),EDATE(C420,24))))</f>
        <v/>
      </c>
      <c r="L420" s="101">
        <f ca="1">IF(K420="퇴직정산",J420,IF((M$2-C420)&lt;365,"미확정",IF(M420="유예","유예",J420-M420)))</f>
        <v>0</v>
      </c>
      <c r="M420" s="103">
        <f>IF(C420=0,0,IF(K420="퇴직정산",0,IF(J420&lt;=0,0,IF(EDATE(C420,3)&gt;M$2,"유예",IF(SET!$J$3="없음",0,IF(SET!$J$3="전부",IF(E420&gt;=DATE(YEAR(SET!$I$11),MONTH(SET!$J$11),DAY(SET!$L$11)),MAX(0,F420-IF(I420&lt;(G420+H420),0,(I420-(G420+H420)))),0),IF(E420&gt;=DATE(YEAR(SET!$I$11),MONTH(SET!$J$11),DAY(SET!$L$11)),MAX(0,MIN(F420,SET!$L$3)-IF(I420&lt;(G420+H420),0,(I420-(G420+H420)))),0)))))))</f>
        <v>0</v>
      </c>
      <c r="N420" s="105" t="str">
        <f>IF(D420=0,IF(M420&gt;0,IF((E420-C420)&gt;=365,EDATE(E420,6),EDATE(K420,-6)),""),"")</f>
        <v/>
      </c>
      <c r="O420" s="106" t="str">
        <f>IF(D420=0,IF(M420&gt;0,IF((E420-C420)&gt;=365,EDATE(E420,10),EDATE(K420,-2)),""),"")</f>
        <v/>
      </c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  <c r="AL420" s="23"/>
      <c r="AM420" s="23"/>
      <c r="AN420" s="23"/>
      <c r="AO420" s="23"/>
      <c r="AP420" s="23"/>
      <c r="AQ420" s="23"/>
      <c r="AR420" s="23"/>
      <c r="AS420" s="23"/>
      <c r="AT420" s="23"/>
      <c r="AU420" s="23"/>
      <c r="AV420" s="23"/>
      <c r="AW420" s="23"/>
      <c r="AX420" s="23"/>
      <c r="AY420" s="23"/>
      <c r="AZ420" s="23"/>
      <c r="BA420" s="23"/>
      <c r="BB420" s="23"/>
      <c r="BC420" s="23"/>
      <c r="BD420" s="23"/>
      <c r="BE420" s="23"/>
      <c r="BF420" s="23"/>
      <c r="BG420" s="23"/>
      <c r="BH420" s="23"/>
      <c r="BI420" s="23"/>
      <c r="BJ420" s="23"/>
      <c r="BK420" s="23"/>
      <c r="BL420" s="23"/>
      <c r="BM420" s="23"/>
      <c r="BN420" s="23"/>
      <c r="BO420" s="23"/>
      <c r="BP420" s="23"/>
      <c r="BQ420" s="23"/>
      <c r="BR420" s="23"/>
      <c r="BS420" s="23"/>
      <c r="BT420" s="23"/>
      <c r="BU420" s="23"/>
      <c r="BV420" s="23"/>
      <c r="BW420" s="23"/>
    </row>
    <row r="421" spans="1:75" ht="14.25" customHeight="1" x14ac:dyDescent="0.15">
      <c r="A421" s="83"/>
      <c r="B421" s="119"/>
      <c r="C421" s="119"/>
      <c r="D421" s="121"/>
      <c r="E421" s="96"/>
      <c r="F421" s="94"/>
      <c r="G421" s="113"/>
      <c r="H421" s="115"/>
      <c r="I421" s="125"/>
      <c r="J421" s="98"/>
      <c r="K421" s="117"/>
      <c r="L421" s="102"/>
      <c r="M421" s="104"/>
      <c r="N421" s="105"/>
      <c r="O421" s="107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72"/>
      <c r="AP421" s="72"/>
      <c r="AQ421" s="72"/>
      <c r="AR421" s="72"/>
      <c r="AS421" s="72"/>
      <c r="AT421" s="72"/>
      <c r="AU421" s="72"/>
      <c r="AV421" s="72"/>
      <c r="AW421" s="72"/>
      <c r="AX421" s="72"/>
      <c r="AY421" s="72"/>
      <c r="AZ421" s="72"/>
      <c r="BA421" s="72"/>
      <c r="BB421" s="72"/>
      <c r="BC421" s="72"/>
      <c r="BD421" s="72"/>
      <c r="BE421" s="72"/>
      <c r="BF421" s="72"/>
      <c r="BG421" s="72"/>
      <c r="BH421" s="72"/>
      <c r="BI421" s="72"/>
      <c r="BJ421" s="72"/>
      <c r="BK421" s="72"/>
      <c r="BL421" s="72"/>
      <c r="BM421" s="72"/>
      <c r="BN421" s="72"/>
      <c r="BO421" s="72"/>
      <c r="BP421" s="72"/>
      <c r="BQ421" s="72"/>
      <c r="BR421" s="72"/>
      <c r="BS421" s="72"/>
      <c r="BT421" s="72"/>
      <c r="BU421" s="72"/>
      <c r="BV421" s="72"/>
      <c r="BW421" s="72"/>
    </row>
    <row r="422" spans="1:75" ht="14.25" customHeight="1" x14ac:dyDescent="0.15">
      <c r="A422" s="82"/>
      <c r="B422" s="118"/>
      <c r="C422" s="118"/>
      <c r="D422" s="120"/>
      <c r="E422" s="95" t="str">
        <f ca="1">IF(DATEDIF(C422,M$2,"m")&lt;1,"",IF(C422=0,"",IF(EDATE(C422,12)&lt;IF($D422&gt;0,$D422-1,M$2),EDATE(C422,DATEDIF(C422,IF($D422&gt;0,$D422-1,M$2+1),"y")*12),EDATE(C422,DATEDIF(C422,IF($D422&gt;0,$D422-1,M$2+1),"m")))))</f>
        <v/>
      </c>
      <c r="F422" s="93">
        <f ca="1">IF(E422="",0,IF(EDATE(C422,12)&lt;=E422,15+IF((YEAR(E422)-YEAR($C422))&gt;20,10,INT((YEAR(E422)-YEAR($C422)-1)/2)),0))</f>
        <v>0</v>
      </c>
      <c r="G422" s="112">
        <f ca="1">IF(E422="",0,IF(E422&gt;=EDATE(C422,12),IF(E422&lt;EDATE(C422,24),IF(C422&lt;SET!$J$20,0,MIN(DATEDIF(C422,E422,"m"),11)),0),IF(D422&gt;C422,IF(E422&lt;=EDATE(C422,12),MIN(DATEDIF(C422,D422+1,"m"),11),0),MIN(DATEDIF(C422,E422,"m"),11))))</f>
        <v>0</v>
      </c>
      <c r="H422" s="114"/>
      <c r="I422" s="124">
        <f>COUNTIF(P422:BW422,SET!$C$15)*SET!$C$16+COUNTIF(P422:BW422,SET!$D$15)*SET!$D$16+COUNTIF(P422:BW422,SET!$E$15)*SET!$E$16+COUNTIF(P422:BW422,SET!$F$15)*SET!$F$16+COUNTIF(P422:BW422,SET!$G$15)*SET!$G$16+COUNTIF(P422:BW422,SET!$H$15)*SET!$H$16+COUNTIF(P422:BW422,SET!$I$15)*SET!$I$16+COUNTIF(P422:BW422,SET!#REF!)*SET!$H$16+COUNTIF(P422:BW422,SET!$L$15)*SET!$L$16</f>
        <v>0</v>
      </c>
      <c r="J422" s="97">
        <f ca="1">F422+G422+H422-I422</f>
        <v>0</v>
      </c>
      <c r="K422" s="116" t="str">
        <f ca="1">IF(E422="","",IF(AND(D422&gt;C422,EDATE(IF(EDATE(C422,12)&lt;D422,C422,E422),12)&gt;D422),"퇴직정산",IF((E422-C422)&gt;=365,EDATE(E422,12),EDATE(C422,24))))</f>
        <v/>
      </c>
      <c r="L422" s="101">
        <f ca="1">IF(K422="퇴직정산",J422,IF((M$2-C422)&lt;365,"미확정",IF(M422="유예","유예",J422-M422)))</f>
        <v>0</v>
      </c>
      <c r="M422" s="103">
        <f>IF(C422=0,0,IF(K422="퇴직정산",0,IF(J422&lt;=0,0,IF(EDATE(C422,3)&gt;M$2,"유예",IF(SET!$J$3="없음",0,IF(SET!$J$3="전부",IF(E422&gt;=DATE(YEAR(SET!$I$11),MONTH(SET!$J$11),DAY(SET!$L$11)),MAX(0,F422-IF(I422&lt;(G422+H422),0,(I422-(G422+H422)))),0),IF(E422&gt;=DATE(YEAR(SET!$I$11),MONTH(SET!$J$11),DAY(SET!$L$11)),MAX(0,MIN(F422,SET!$L$3)-IF(I422&lt;(G422+H422),0,(I422-(G422+H422)))),0)))))))</f>
        <v>0</v>
      </c>
      <c r="N422" s="105" t="str">
        <f>IF(D422=0,IF(M422&gt;0,IF((E422-C422)&gt;=365,EDATE(E422,6),EDATE(K422,-6)),""),"")</f>
        <v/>
      </c>
      <c r="O422" s="106" t="str">
        <f>IF(D422=0,IF(M422&gt;0,IF((E422-C422)&gt;=365,EDATE(E422,10),EDATE(K422,-2)),""),"")</f>
        <v/>
      </c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  <c r="AL422" s="23"/>
      <c r="AM422" s="23"/>
      <c r="AN422" s="23"/>
      <c r="AO422" s="23"/>
      <c r="AP422" s="23"/>
      <c r="AQ422" s="23"/>
      <c r="AR422" s="23"/>
      <c r="AS422" s="23"/>
      <c r="AT422" s="23"/>
      <c r="AU422" s="23"/>
      <c r="AV422" s="23"/>
      <c r="AW422" s="23"/>
      <c r="AX422" s="23"/>
      <c r="AY422" s="23"/>
      <c r="AZ422" s="23"/>
      <c r="BA422" s="23"/>
      <c r="BB422" s="23"/>
      <c r="BC422" s="23"/>
      <c r="BD422" s="23"/>
      <c r="BE422" s="23"/>
      <c r="BF422" s="23"/>
      <c r="BG422" s="23"/>
      <c r="BH422" s="23"/>
      <c r="BI422" s="23"/>
      <c r="BJ422" s="23"/>
      <c r="BK422" s="23"/>
      <c r="BL422" s="23"/>
      <c r="BM422" s="23"/>
      <c r="BN422" s="23"/>
      <c r="BO422" s="23"/>
      <c r="BP422" s="23"/>
      <c r="BQ422" s="23"/>
      <c r="BR422" s="23"/>
      <c r="BS422" s="23"/>
      <c r="BT422" s="23"/>
      <c r="BU422" s="23"/>
      <c r="BV422" s="23"/>
      <c r="BW422" s="23"/>
    </row>
    <row r="423" spans="1:75" ht="14.25" customHeight="1" x14ac:dyDescent="0.15">
      <c r="A423" s="83"/>
      <c r="B423" s="119"/>
      <c r="C423" s="119"/>
      <c r="D423" s="121"/>
      <c r="E423" s="96"/>
      <c r="F423" s="94"/>
      <c r="G423" s="113"/>
      <c r="H423" s="115"/>
      <c r="I423" s="125"/>
      <c r="J423" s="98"/>
      <c r="K423" s="117"/>
      <c r="L423" s="102"/>
      <c r="M423" s="104"/>
      <c r="N423" s="105"/>
      <c r="O423" s="107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72"/>
      <c r="AP423" s="72"/>
      <c r="AQ423" s="72"/>
      <c r="AR423" s="72"/>
      <c r="AS423" s="72"/>
      <c r="AT423" s="72"/>
      <c r="AU423" s="72"/>
      <c r="AV423" s="72"/>
      <c r="AW423" s="72"/>
      <c r="AX423" s="72"/>
      <c r="AY423" s="72"/>
      <c r="AZ423" s="72"/>
      <c r="BA423" s="72"/>
      <c r="BB423" s="72"/>
      <c r="BC423" s="72"/>
      <c r="BD423" s="72"/>
      <c r="BE423" s="72"/>
      <c r="BF423" s="72"/>
      <c r="BG423" s="72"/>
      <c r="BH423" s="72"/>
      <c r="BI423" s="72"/>
      <c r="BJ423" s="72"/>
      <c r="BK423" s="72"/>
      <c r="BL423" s="72"/>
      <c r="BM423" s="72"/>
      <c r="BN423" s="72"/>
      <c r="BO423" s="72"/>
      <c r="BP423" s="72"/>
      <c r="BQ423" s="72"/>
      <c r="BR423" s="72"/>
      <c r="BS423" s="72"/>
      <c r="BT423" s="72"/>
      <c r="BU423" s="72"/>
      <c r="BV423" s="72"/>
      <c r="BW423" s="72"/>
    </row>
    <row r="424" spans="1:75" ht="14.25" customHeight="1" x14ac:dyDescent="0.15">
      <c r="A424" s="82"/>
      <c r="B424" s="118"/>
      <c r="C424" s="118"/>
      <c r="D424" s="120"/>
      <c r="E424" s="95" t="str">
        <f ca="1">IF(DATEDIF(C424,M$2,"m")&lt;1,"",IF(C424=0,"",IF(EDATE(C424,12)&lt;IF($D424&gt;0,$D424-1,M$2),EDATE(C424,DATEDIF(C424,IF($D424&gt;0,$D424-1,M$2+1),"y")*12),EDATE(C424,DATEDIF(C424,IF($D424&gt;0,$D424-1,M$2+1),"m")))))</f>
        <v/>
      </c>
      <c r="F424" s="93">
        <f ca="1">IF(E424="",0,IF(EDATE(C424,12)&lt;=E424,15+IF((YEAR(E424)-YEAR($C424))&gt;20,10,INT((YEAR(E424)-YEAR($C424)-1)/2)),0))</f>
        <v>0</v>
      </c>
      <c r="G424" s="112">
        <f ca="1">IF(E424="",0,IF(E424&gt;=EDATE(C424,12),IF(E424&lt;EDATE(C424,24),IF(C424&lt;SET!$J$20,0,MIN(DATEDIF(C424,E424,"m"),11)),0),IF(D424&gt;C424,IF(E424&lt;=EDATE(C424,12),MIN(DATEDIF(C424,D424+1,"m"),11),0),MIN(DATEDIF(C424,E424,"m"),11))))</f>
        <v>0</v>
      </c>
      <c r="H424" s="114"/>
      <c r="I424" s="124">
        <f>COUNTIF(P424:BW424,SET!$C$15)*SET!$C$16+COUNTIF(P424:BW424,SET!$D$15)*SET!$D$16+COUNTIF(P424:BW424,SET!$E$15)*SET!$E$16+COUNTIF(P424:BW424,SET!$F$15)*SET!$F$16+COUNTIF(P424:BW424,SET!$G$15)*SET!$G$16+COUNTIF(P424:BW424,SET!$H$15)*SET!$H$16+COUNTIF(P424:BW424,SET!$I$15)*SET!$I$16+COUNTIF(P424:BW424,SET!#REF!)*SET!$H$16+COUNTIF(P424:BW424,SET!$L$15)*SET!$L$16</f>
        <v>0</v>
      </c>
      <c r="J424" s="97">
        <f ca="1">F424+G424+H424-I424</f>
        <v>0</v>
      </c>
      <c r="K424" s="116" t="str">
        <f ca="1">IF(E424="","",IF(AND(D424&gt;C424,EDATE(IF(EDATE(C424,12)&lt;D424,C424,E424),12)&gt;D424),"퇴직정산",IF((E424-C424)&gt;=365,EDATE(E424,12),EDATE(C424,24))))</f>
        <v/>
      </c>
      <c r="L424" s="101">
        <f ca="1">IF(K424="퇴직정산",J424,IF((M$2-C424)&lt;365,"미확정",IF(M424="유예","유예",J424-M424)))</f>
        <v>0</v>
      </c>
      <c r="M424" s="103">
        <f>IF(C424=0,0,IF(K424="퇴직정산",0,IF(J424&lt;=0,0,IF(EDATE(C424,3)&gt;M$2,"유예",IF(SET!$J$3="없음",0,IF(SET!$J$3="전부",IF(E424&gt;=DATE(YEAR(SET!$I$11),MONTH(SET!$J$11),DAY(SET!$L$11)),MAX(0,F424-IF(I424&lt;(G424+H424),0,(I424-(G424+H424)))),0),IF(E424&gt;=DATE(YEAR(SET!$I$11),MONTH(SET!$J$11),DAY(SET!$L$11)),MAX(0,MIN(F424,SET!$L$3)-IF(I424&lt;(G424+H424),0,(I424-(G424+H424)))),0)))))))</f>
        <v>0</v>
      </c>
      <c r="N424" s="105" t="str">
        <f>IF(D424=0,IF(M424&gt;0,IF((E424-C424)&gt;=365,EDATE(E424,6),EDATE(K424,-6)),""),"")</f>
        <v/>
      </c>
      <c r="O424" s="106" t="str">
        <f>IF(D424=0,IF(M424&gt;0,IF((E424-C424)&gt;=365,EDATE(E424,10),EDATE(K424,-2)),""),"")</f>
        <v/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/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/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/>
      <c r="BP424" s="23"/>
      <c r="BQ424" s="23"/>
      <c r="BR424" s="23"/>
      <c r="BS424" s="23"/>
      <c r="BT424" s="23"/>
      <c r="BU424" s="23"/>
      <c r="BV424" s="23"/>
      <c r="BW424" s="23"/>
    </row>
    <row r="425" spans="1:75" ht="14.25" customHeight="1" x14ac:dyDescent="0.15">
      <c r="A425" s="83"/>
      <c r="B425" s="119"/>
      <c r="C425" s="119"/>
      <c r="D425" s="121"/>
      <c r="E425" s="96"/>
      <c r="F425" s="94"/>
      <c r="G425" s="113"/>
      <c r="H425" s="115"/>
      <c r="I425" s="125"/>
      <c r="J425" s="98"/>
      <c r="K425" s="117"/>
      <c r="L425" s="102"/>
      <c r="M425" s="104"/>
      <c r="N425" s="105"/>
      <c r="O425" s="107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72"/>
      <c r="AP425" s="72"/>
      <c r="AQ425" s="72"/>
      <c r="AR425" s="72"/>
      <c r="AS425" s="72"/>
      <c r="AT425" s="72"/>
      <c r="AU425" s="72"/>
      <c r="AV425" s="72"/>
      <c r="AW425" s="72"/>
      <c r="AX425" s="72"/>
      <c r="AY425" s="72"/>
      <c r="AZ425" s="72"/>
      <c r="BA425" s="72"/>
      <c r="BB425" s="72"/>
      <c r="BC425" s="72"/>
      <c r="BD425" s="72"/>
      <c r="BE425" s="72"/>
      <c r="BF425" s="72"/>
      <c r="BG425" s="72"/>
      <c r="BH425" s="72"/>
      <c r="BI425" s="72"/>
      <c r="BJ425" s="72"/>
      <c r="BK425" s="72"/>
      <c r="BL425" s="72"/>
      <c r="BM425" s="72"/>
      <c r="BN425" s="72"/>
      <c r="BO425" s="72"/>
      <c r="BP425" s="72"/>
      <c r="BQ425" s="72"/>
      <c r="BR425" s="72"/>
      <c r="BS425" s="72"/>
      <c r="BT425" s="72"/>
      <c r="BU425" s="72"/>
      <c r="BV425" s="72"/>
      <c r="BW425" s="72"/>
    </row>
    <row r="426" spans="1:75" ht="14.25" customHeight="1" x14ac:dyDescent="0.15">
      <c r="A426" s="82"/>
      <c r="B426" s="118"/>
      <c r="C426" s="118"/>
      <c r="D426" s="120"/>
      <c r="E426" s="95" t="str">
        <f ca="1">IF(DATEDIF(C426,M$2,"m")&lt;1,"",IF(C426=0,"",IF(EDATE(C426,12)&lt;IF($D426&gt;0,$D426-1,M$2),EDATE(C426,DATEDIF(C426,IF($D426&gt;0,$D426-1,M$2+1),"y")*12),EDATE(C426,DATEDIF(C426,IF($D426&gt;0,$D426-1,M$2+1),"m")))))</f>
        <v/>
      </c>
      <c r="F426" s="93">
        <f ca="1">IF(E426="",0,IF(EDATE(C426,12)&lt;=E426,15+IF((YEAR(E426)-YEAR($C426))&gt;20,10,INT((YEAR(E426)-YEAR($C426)-1)/2)),0))</f>
        <v>0</v>
      </c>
      <c r="G426" s="112">
        <f ca="1">IF(E426="",0,IF(E426&gt;=EDATE(C426,12),IF(E426&lt;EDATE(C426,24),IF(C426&lt;SET!$J$20,0,MIN(DATEDIF(C426,E426,"m"),11)),0),IF(D426&gt;C426,IF(E426&lt;=EDATE(C426,12),MIN(DATEDIF(C426,D426+1,"m"),11),0),MIN(DATEDIF(C426,E426,"m"),11))))</f>
        <v>0</v>
      </c>
      <c r="H426" s="114"/>
      <c r="I426" s="124">
        <f>COUNTIF(P426:BW426,SET!$C$15)*SET!$C$16+COUNTIF(P426:BW426,SET!$D$15)*SET!$D$16+COUNTIF(P426:BW426,SET!$E$15)*SET!$E$16+COUNTIF(P426:BW426,SET!$F$15)*SET!$F$16+COUNTIF(P426:BW426,SET!$G$15)*SET!$G$16+COUNTIF(P426:BW426,SET!$H$15)*SET!$H$16+COUNTIF(P426:BW426,SET!$I$15)*SET!$I$16+COUNTIF(P426:BW426,SET!#REF!)*SET!$H$16+COUNTIF(P426:BW426,SET!$L$15)*SET!$L$16</f>
        <v>0</v>
      </c>
      <c r="J426" s="97">
        <f ca="1">F426+G426+H426-I426</f>
        <v>0</v>
      </c>
      <c r="K426" s="116" t="str">
        <f ca="1">IF(E426="","",IF(AND(D426&gt;C426,EDATE(IF(EDATE(C426,12)&lt;D426,C426,E426),12)&gt;D426),"퇴직정산",IF((E426-C426)&gt;=365,EDATE(E426,12),EDATE(C426,24))))</f>
        <v/>
      </c>
      <c r="L426" s="101">
        <f ca="1">IF(K426="퇴직정산",J426,IF((M$2-C426)&lt;365,"미확정",IF(M426="유예","유예",J426-M426)))</f>
        <v>0</v>
      </c>
      <c r="M426" s="103">
        <f>IF(C426=0,0,IF(K426="퇴직정산",0,IF(J426&lt;=0,0,IF(EDATE(C426,3)&gt;M$2,"유예",IF(SET!$J$3="없음",0,IF(SET!$J$3="전부",IF(E426&gt;=DATE(YEAR(SET!$I$11),MONTH(SET!$J$11),DAY(SET!$L$11)),MAX(0,F426-IF(I426&lt;(G426+H426),0,(I426-(G426+H426)))),0),IF(E426&gt;=DATE(YEAR(SET!$I$11),MONTH(SET!$J$11),DAY(SET!$L$11)),MAX(0,MIN(F426,SET!$L$3)-IF(I426&lt;(G426+H426),0,(I426-(G426+H426)))),0)))))))</f>
        <v>0</v>
      </c>
      <c r="N426" s="105" t="str">
        <f>IF(D426=0,IF(M426&gt;0,IF((E426-C426)&gt;=365,EDATE(E426,6),EDATE(K426,-6)),""),"")</f>
        <v/>
      </c>
      <c r="O426" s="106" t="str">
        <f>IF(D426=0,IF(M426&gt;0,IF((E426-C426)&gt;=365,EDATE(E426,10),EDATE(K426,-2)),""),"")</f>
        <v/>
      </c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  <c r="AL426" s="23"/>
      <c r="AM426" s="23"/>
      <c r="AN426" s="23"/>
      <c r="AO426" s="23"/>
      <c r="AP426" s="23"/>
      <c r="AQ426" s="23"/>
      <c r="AR426" s="23"/>
      <c r="AS426" s="23"/>
      <c r="AT426" s="23"/>
      <c r="AU426" s="23"/>
      <c r="AV426" s="23"/>
      <c r="AW426" s="23"/>
      <c r="AX426" s="23"/>
      <c r="AY426" s="23"/>
      <c r="AZ426" s="23"/>
      <c r="BA426" s="23"/>
      <c r="BB426" s="23"/>
      <c r="BC426" s="23"/>
      <c r="BD426" s="23"/>
      <c r="BE426" s="23"/>
      <c r="BF426" s="23"/>
      <c r="BG426" s="23"/>
      <c r="BH426" s="23"/>
      <c r="BI426" s="23"/>
      <c r="BJ426" s="23"/>
      <c r="BK426" s="23"/>
      <c r="BL426" s="23"/>
      <c r="BM426" s="23"/>
      <c r="BN426" s="23"/>
      <c r="BO426" s="23"/>
      <c r="BP426" s="23"/>
      <c r="BQ426" s="23"/>
      <c r="BR426" s="23"/>
      <c r="BS426" s="23"/>
      <c r="BT426" s="23"/>
      <c r="BU426" s="23"/>
      <c r="BV426" s="23"/>
      <c r="BW426" s="23"/>
    </row>
    <row r="427" spans="1:75" ht="14.25" customHeight="1" x14ac:dyDescent="0.15">
      <c r="A427" s="83"/>
      <c r="B427" s="119"/>
      <c r="C427" s="119"/>
      <c r="D427" s="121"/>
      <c r="E427" s="96"/>
      <c r="F427" s="94"/>
      <c r="G427" s="113"/>
      <c r="H427" s="115"/>
      <c r="I427" s="125"/>
      <c r="J427" s="98"/>
      <c r="K427" s="117"/>
      <c r="L427" s="102"/>
      <c r="M427" s="104"/>
      <c r="N427" s="105"/>
      <c r="O427" s="107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72"/>
      <c r="AP427" s="72"/>
      <c r="AQ427" s="72"/>
      <c r="AR427" s="72"/>
      <c r="AS427" s="72"/>
      <c r="AT427" s="72"/>
      <c r="AU427" s="72"/>
      <c r="AV427" s="72"/>
      <c r="AW427" s="72"/>
      <c r="AX427" s="72"/>
      <c r="AY427" s="72"/>
      <c r="AZ427" s="72"/>
      <c r="BA427" s="72"/>
      <c r="BB427" s="72"/>
      <c r="BC427" s="72"/>
      <c r="BD427" s="72"/>
      <c r="BE427" s="72"/>
      <c r="BF427" s="72"/>
      <c r="BG427" s="72"/>
      <c r="BH427" s="72"/>
      <c r="BI427" s="72"/>
      <c r="BJ427" s="72"/>
      <c r="BK427" s="72"/>
      <c r="BL427" s="72"/>
      <c r="BM427" s="72"/>
      <c r="BN427" s="72"/>
      <c r="BO427" s="72"/>
      <c r="BP427" s="72"/>
      <c r="BQ427" s="72"/>
      <c r="BR427" s="72"/>
      <c r="BS427" s="72"/>
      <c r="BT427" s="72"/>
      <c r="BU427" s="72"/>
      <c r="BV427" s="72"/>
      <c r="BW427" s="72"/>
    </row>
    <row r="428" spans="1:75" ht="14.25" customHeight="1" x14ac:dyDescent="0.15">
      <c r="A428" s="82"/>
      <c r="B428" s="118"/>
      <c r="C428" s="118"/>
      <c r="D428" s="120"/>
      <c r="E428" s="95" t="str">
        <f ca="1">IF(DATEDIF(C428,M$2,"m")&lt;1,"",IF(C428=0,"",IF(EDATE(C428,12)&lt;IF($D428&gt;0,$D428-1,M$2),EDATE(C428,DATEDIF(C428,IF($D428&gt;0,$D428-1,M$2+1),"y")*12),EDATE(C428,DATEDIF(C428,IF($D428&gt;0,$D428-1,M$2+1),"m")))))</f>
        <v/>
      </c>
      <c r="F428" s="93">
        <f ca="1">IF(E428="",0,IF(EDATE(C428,12)&lt;=E428,15+IF((YEAR(E428)-YEAR($C428))&gt;20,10,INT((YEAR(E428)-YEAR($C428)-1)/2)),0))</f>
        <v>0</v>
      </c>
      <c r="G428" s="112">
        <f ca="1">IF(E428="",0,IF(E428&gt;=EDATE(C428,12),IF(E428&lt;EDATE(C428,24),IF(C428&lt;SET!$J$20,0,MIN(DATEDIF(C428,E428,"m"),11)),0),IF(D428&gt;C428,IF(E428&lt;=EDATE(C428,12),MIN(DATEDIF(C428,D428+1,"m"),11),0),MIN(DATEDIF(C428,E428,"m"),11))))</f>
        <v>0</v>
      </c>
      <c r="H428" s="114"/>
      <c r="I428" s="124">
        <f>COUNTIF(P428:BW428,SET!$C$15)*SET!$C$16+COUNTIF(P428:BW428,SET!$D$15)*SET!$D$16+COUNTIF(P428:BW428,SET!$E$15)*SET!$E$16+COUNTIF(P428:BW428,SET!$F$15)*SET!$F$16+COUNTIF(P428:BW428,SET!$G$15)*SET!$G$16+COUNTIF(P428:BW428,SET!$H$15)*SET!$H$16+COUNTIF(P428:BW428,SET!$I$15)*SET!$I$16+COUNTIF(P428:BW428,SET!#REF!)*SET!$H$16+COUNTIF(P428:BW428,SET!$L$15)*SET!$L$16</f>
        <v>0</v>
      </c>
      <c r="J428" s="97">
        <f ca="1">F428+G428+H428-I428</f>
        <v>0</v>
      </c>
      <c r="K428" s="116" t="str">
        <f ca="1">IF(E428="","",IF(AND(D428&gt;C428,EDATE(IF(EDATE(C428,12)&lt;D428,C428,E428),12)&gt;D428),"퇴직정산",IF((E428-C428)&gt;=365,EDATE(E428,12),EDATE(C428,24))))</f>
        <v/>
      </c>
      <c r="L428" s="101">
        <f ca="1">IF(K428="퇴직정산",J428,IF((M$2-C428)&lt;365,"미확정",IF(M428="유예","유예",J428-M428)))</f>
        <v>0</v>
      </c>
      <c r="M428" s="103">
        <f>IF(C428=0,0,IF(K428="퇴직정산",0,IF(J428&lt;=0,0,IF(EDATE(C428,3)&gt;M$2,"유예",IF(SET!$J$3="없음",0,IF(SET!$J$3="전부",IF(E428&gt;=DATE(YEAR(SET!$I$11),MONTH(SET!$J$11),DAY(SET!$L$11)),MAX(0,F428-IF(I428&lt;(G428+H428),0,(I428-(G428+H428)))),0),IF(E428&gt;=DATE(YEAR(SET!$I$11),MONTH(SET!$J$11),DAY(SET!$L$11)),MAX(0,MIN(F428,SET!$L$3)-IF(I428&lt;(G428+H428),0,(I428-(G428+H428)))),0)))))))</f>
        <v>0</v>
      </c>
      <c r="N428" s="105" t="str">
        <f>IF(D428=0,IF(M428&gt;0,IF((E428-C428)&gt;=365,EDATE(E428,6),EDATE(K428,-6)),""),"")</f>
        <v/>
      </c>
      <c r="O428" s="106" t="str">
        <f>IF(D428=0,IF(M428&gt;0,IF((E428-C428)&gt;=365,EDATE(E428,10),EDATE(K428,-2)),""),"")</f>
        <v/>
      </c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  <c r="AL428" s="23"/>
      <c r="AM428" s="23"/>
      <c r="AN428" s="23"/>
      <c r="AO428" s="23"/>
      <c r="AP428" s="23"/>
      <c r="AQ428" s="23"/>
      <c r="AR428" s="23"/>
      <c r="AS428" s="23"/>
      <c r="AT428" s="23"/>
      <c r="AU428" s="23"/>
      <c r="AV428" s="23"/>
      <c r="AW428" s="23"/>
      <c r="AX428" s="23"/>
      <c r="AY428" s="23"/>
      <c r="AZ428" s="23"/>
      <c r="BA428" s="23"/>
      <c r="BB428" s="23"/>
      <c r="BC428" s="23"/>
      <c r="BD428" s="23"/>
      <c r="BE428" s="23"/>
      <c r="BF428" s="23"/>
      <c r="BG428" s="23"/>
      <c r="BH428" s="23"/>
      <c r="BI428" s="23"/>
      <c r="BJ428" s="23"/>
      <c r="BK428" s="23"/>
      <c r="BL428" s="23"/>
      <c r="BM428" s="23"/>
      <c r="BN428" s="23"/>
      <c r="BO428" s="23"/>
      <c r="BP428" s="23"/>
      <c r="BQ428" s="23"/>
      <c r="BR428" s="23"/>
      <c r="BS428" s="23"/>
      <c r="BT428" s="23"/>
      <c r="BU428" s="23"/>
      <c r="BV428" s="23"/>
      <c r="BW428" s="23"/>
    </row>
    <row r="429" spans="1:75" ht="14.25" customHeight="1" x14ac:dyDescent="0.15">
      <c r="A429" s="83"/>
      <c r="B429" s="119"/>
      <c r="C429" s="119"/>
      <c r="D429" s="121"/>
      <c r="E429" s="96"/>
      <c r="F429" s="94"/>
      <c r="G429" s="113"/>
      <c r="H429" s="115"/>
      <c r="I429" s="125"/>
      <c r="J429" s="98"/>
      <c r="K429" s="117"/>
      <c r="L429" s="102"/>
      <c r="M429" s="104"/>
      <c r="N429" s="105"/>
      <c r="O429" s="107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72"/>
      <c r="AP429" s="72"/>
      <c r="AQ429" s="72"/>
      <c r="AR429" s="72"/>
      <c r="AS429" s="72"/>
      <c r="AT429" s="72"/>
      <c r="AU429" s="72"/>
      <c r="AV429" s="72"/>
      <c r="AW429" s="72"/>
      <c r="AX429" s="72"/>
      <c r="AY429" s="72"/>
      <c r="AZ429" s="72"/>
      <c r="BA429" s="72"/>
      <c r="BB429" s="72"/>
      <c r="BC429" s="72"/>
      <c r="BD429" s="72"/>
      <c r="BE429" s="72"/>
      <c r="BF429" s="72"/>
      <c r="BG429" s="72"/>
      <c r="BH429" s="72"/>
      <c r="BI429" s="72"/>
      <c r="BJ429" s="72"/>
      <c r="BK429" s="72"/>
      <c r="BL429" s="72"/>
      <c r="BM429" s="72"/>
      <c r="BN429" s="72"/>
      <c r="BO429" s="72"/>
      <c r="BP429" s="72"/>
      <c r="BQ429" s="72"/>
      <c r="BR429" s="72"/>
      <c r="BS429" s="72"/>
      <c r="BT429" s="72"/>
      <c r="BU429" s="72"/>
      <c r="BV429" s="72"/>
      <c r="BW429" s="72"/>
    </row>
    <row r="430" spans="1:75" ht="14.25" customHeight="1" x14ac:dyDescent="0.15">
      <c r="A430" s="82"/>
      <c r="B430" s="118"/>
      <c r="C430" s="118"/>
      <c r="D430" s="120"/>
      <c r="E430" s="95" t="str">
        <f ca="1">IF(DATEDIF(C430,M$2,"m")&lt;1,"",IF(C430=0,"",IF(EDATE(C430,12)&lt;IF($D430&gt;0,$D430-1,M$2),EDATE(C430,DATEDIF(C430,IF($D430&gt;0,$D430-1,M$2+1),"y")*12),EDATE(C430,DATEDIF(C430,IF($D430&gt;0,$D430-1,M$2+1),"m")))))</f>
        <v/>
      </c>
      <c r="F430" s="93">
        <f ca="1">IF(E430="",0,IF(EDATE(C430,12)&lt;=E430,15+IF((YEAR(E430)-YEAR($C430))&gt;20,10,INT((YEAR(E430)-YEAR($C430)-1)/2)),0))</f>
        <v>0</v>
      </c>
      <c r="G430" s="112">
        <f ca="1">IF(E430="",0,IF(E430&gt;=EDATE(C430,12),IF(E430&lt;EDATE(C430,24),IF(C430&lt;SET!$J$20,0,MIN(DATEDIF(C430,E430,"m"),11)),0),IF(D430&gt;C430,IF(E430&lt;=EDATE(C430,12),MIN(DATEDIF(C430,D430+1,"m"),11),0),MIN(DATEDIF(C430,E430,"m"),11))))</f>
        <v>0</v>
      </c>
      <c r="H430" s="114"/>
      <c r="I430" s="124">
        <f>COUNTIF(P430:BW430,SET!$C$15)*SET!$C$16+COUNTIF(P430:BW430,SET!$D$15)*SET!$D$16+COUNTIF(P430:BW430,SET!$E$15)*SET!$E$16+COUNTIF(P430:BW430,SET!$F$15)*SET!$F$16+COUNTIF(P430:BW430,SET!$G$15)*SET!$G$16+COUNTIF(P430:BW430,SET!$H$15)*SET!$H$16+COUNTIF(P430:BW430,SET!$I$15)*SET!$I$16+COUNTIF(P430:BW430,SET!#REF!)*SET!$H$16+COUNTIF(P430:BW430,SET!$L$15)*SET!$L$16</f>
        <v>0</v>
      </c>
      <c r="J430" s="97">
        <f ca="1">F430+G430+H430-I430</f>
        <v>0</v>
      </c>
      <c r="K430" s="116" t="str">
        <f ca="1">IF(E430="","",IF(AND(D430&gt;C430,EDATE(IF(EDATE(C430,12)&lt;D430,C430,E430),12)&gt;D430),"퇴직정산",IF((E430-C430)&gt;=365,EDATE(E430,12),EDATE(C430,24))))</f>
        <v/>
      </c>
      <c r="L430" s="101">
        <f ca="1">IF(K430="퇴직정산",J430,IF((M$2-C430)&lt;365,"미확정",IF(M430="유예","유예",J430-M430)))</f>
        <v>0</v>
      </c>
      <c r="M430" s="103">
        <f>IF(C430=0,0,IF(K430="퇴직정산",0,IF(J430&lt;=0,0,IF(EDATE(C430,3)&gt;M$2,"유예",IF(SET!$J$3="없음",0,IF(SET!$J$3="전부",IF(E430&gt;=DATE(YEAR(SET!$I$11),MONTH(SET!$J$11),DAY(SET!$L$11)),MAX(0,F430-IF(I430&lt;(G430+H430),0,(I430-(G430+H430)))),0),IF(E430&gt;=DATE(YEAR(SET!$I$11),MONTH(SET!$J$11),DAY(SET!$L$11)),MAX(0,MIN(F430,SET!$L$3)-IF(I430&lt;(G430+H430),0,(I430-(G430+H430)))),0)))))))</f>
        <v>0</v>
      </c>
      <c r="N430" s="105" t="str">
        <f>IF(D430=0,IF(M430&gt;0,IF((E430-C430)&gt;=365,EDATE(E430,6),EDATE(K430,-6)),""),"")</f>
        <v/>
      </c>
      <c r="O430" s="106" t="str">
        <f>IF(D430=0,IF(M430&gt;0,IF((E430-C430)&gt;=365,EDATE(E430,10),EDATE(K430,-2)),""),"")</f>
        <v/>
      </c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  <c r="AL430" s="23"/>
      <c r="AM430" s="23"/>
      <c r="AN430" s="23"/>
      <c r="AO430" s="23"/>
      <c r="AP430" s="23"/>
      <c r="AQ430" s="23"/>
      <c r="AR430" s="23"/>
      <c r="AS430" s="23"/>
      <c r="AT430" s="23"/>
      <c r="AU430" s="23"/>
      <c r="AV430" s="23"/>
      <c r="AW430" s="23"/>
      <c r="AX430" s="23"/>
      <c r="AY430" s="23"/>
      <c r="AZ430" s="23"/>
      <c r="BA430" s="23"/>
      <c r="BB430" s="23"/>
      <c r="BC430" s="23"/>
      <c r="BD430" s="23"/>
      <c r="BE430" s="23"/>
      <c r="BF430" s="23"/>
      <c r="BG430" s="23"/>
      <c r="BH430" s="23"/>
      <c r="BI430" s="23"/>
      <c r="BJ430" s="23"/>
      <c r="BK430" s="23"/>
      <c r="BL430" s="23"/>
      <c r="BM430" s="23"/>
      <c r="BN430" s="23"/>
      <c r="BO430" s="23"/>
      <c r="BP430" s="23"/>
      <c r="BQ430" s="23"/>
      <c r="BR430" s="23"/>
      <c r="BS430" s="23"/>
      <c r="BT430" s="23"/>
      <c r="BU430" s="23"/>
      <c r="BV430" s="23"/>
      <c r="BW430" s="23"/>
    </row>
    <row r="431" spans="1:75" ht="14.25" customHeight="1" x14ac:dyDescent="0.15">
      <c r="A431" s="83"/>
      <c r="B431" s="119"/>
      <c r="C431" s="119"/>
      <c r="D431" s="121"/>
      <c r="E431" s="96"/>
      <c r="F431" s="94"/>
      <c r="G431" s="113"/>
      <c r="H431" s="115"/>
      <c r="I431" s="125"/>
      <c r="J431" s="98"/>
      <c r="K431" s="117"/>
      <c r="L431" s="102"/>
      <c r="M431" s="104"/>
      <c r="N431" s="105"/>
      <c r="O431" s="107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72"/>
      <c r="AP431" s="72"/>
      <c r="AQ431" s="72"/>
      <c r="AR431" s="72"/>
      <c r="AS431" s="72"/>
      <c r="AT431" s="72"/>
      <c r="AU431" s="72"/>
      <c r="AV431" s="72"/>
      <c r="AW431" s="72"/>
      <c r="AX431" s="72"/>
      <c r="AY431" s="72"/>
      <c r="AZ431" s="72"/>
      <c r="BA431" s="72"/>
      <c r="BB431" s="72"/>
      <c r="BC431" s="72"/>
      <c r="BD431" s="72"/>
      <c r="BE431" s="72"/>
      <c r="BF431" s="72"/>
      <c r="BG431" s="72"/>
      <c r="BH431" s="72"/>
      <c r="BI431" s="72"/>
      <c r="BJ431" s="72"/>
      <c r="BK431" s="72"/>
      <c r="BL431" s="72"/>
      <c r="BM431" s="72"/>
      <c r="BN431" s="72"/>
      <c r="BO431" s="72"/>
      <c r="BP431" s="72"/>
      <c r="BQ431" s="72"/>
      <c r="BR431" s="72"/>
      <c r="BS431" s="72"/>
      <c r="BT431" s="72"/>
      <c r="BU431" s="72"/>
      <c r="BV431" s="72"/>
      <c r="BW431" s="72"/>
    </row>
    <row r="432" spans="1:75" ht="14.25" customHeight="1" x14ac:dyDescent="0.15">
      <c r="A432" s="82"/>
      <c r="B432" s="118"/>
      <c r="C432" s="118"/>
      <c r="D432" s="120"/>
      <c r="E432" s="95" t="str">
        <f ca="1">IF(DATEDIF(C432,M$2,"m")&lt;1,"",IF(C432=0,"",IF(EDATE(C432,12)&lt;IF($D432&gt;0,$D432-1,M$2),EDATE(C432,DATEDIF(C432,IF($D432&gt;0,$D432-1,M$2+1),"y")*12),EDATE(C432,DATEDIF(C432,IF($D432&gt;0,$D432-1,M$2+1),"m")))))</f>
        <v/>
      </c>
      <c r="F432" s="93">
        <f ca="1">IF(E432="",0,IF(EDATE(C432,12)&lt;=E432,15+IF((YEAR(E432)-YEAR($C432))&gt;20,10,INT((YEAR(E432)-YEAR($C432)-1)/2)),0))</f>
        <v>0</v>
      </c>
      <c r="G432" s="112">
        <f ca="1">IF(E432="",0,IF(E432&gt;=EDATE(C432,12),IF(E432&lt;EDATE(C432,24),IF(C432&lt;SET!$J$20,0,MIN(DATEDIF(C432,E432,"m"),11)),0),IF(D432&gt;C432,IF(E432&lt;=EDATE(C432,12),MIN(DATEDIF(C432,D432+1,"m"),11),0),MIN(DATEDIF(C432,E432,"m"),11))))</f>
        <v>0</v>
      </c>
      <c r="H432" s="114"/>
      <c r="I432" s="124">
        <f>COUNTIF(P432:BW432,SET!$C$15)*SET!$C$16+COUNTIF(P432:BW432,SET!$D$15)*SET!$D$16+COUNTIF(P432:BW432,SET!$E$15)*SET!$E$16+COUNTIF(P432:BW432,SET!$F$15)*SET!$F$16+COUNTIF(P432:BW432,SET!$G$15)*SET!$G$16+COUNTIF(P432:BW432,SET!$H$15)*SET!$H$16+COUNTIF(P432:BW432,SET!$I$15)*SET!$I$16+COUNTIF(P432:BW432,SET!#REF!)*SET!$H$16+COUNTIF(P432:BW432,SET!$L$15)*SET!$L$16</f>
        <v>0</v>
      </c>
      <c r="J432" s="97">
        <f ca="1">F432+G432+H432-I432</f>
        <v>0</v>
      </c>
      <c r="K432" s="116" t="str">
        <f ca="1">IF(E432="","",IF(AND(D432&gt;C432,EDATE(IF(EDATE(C432,12)&lt;D432,C432,E432),12)&gt;D432),"퇴직정산",IF((E432-C432)&gt;=365,EDATE(E432,12),EDATE(C432,24))))</f>
        <v/>
      </c>
      <c r="L432" s="101">
        <f ca="1">IF(K432="퇴직정산",J432,IF((M$2-C432)&lt;365,"미확정",IF(M432="유예","유예",J432-M432)))</f>
        <v>0</v>
      </c>
      <c r="M432" s="103">
        <f>IF(C432=0,0,IF(K432="퇴직정산",0,IF(J432&lt;=0,0,IF(EDATE(C432,3)&gt;M$2,"유예",IF(SET!$J$3="없음",0,IF(SET!$J$3="전부",IF(E432&gt;=DATE(YEAR(SET!$I$11),MONTH(SET!$J$11),DAY(SET!$L$11)),MAX(0,F432-IF(I432&lt;(G432+H432),0,(I432-(G432+H432)))),0),IF(E432&gt;=DATE(YEAR(SET!$I$11),MONTH(SET!$J$11),DAY(SET!$L$11)),MAX(0,MIN(F432,SET!$L$3)-IF(I432&lt;(G432+H432),0,(I432-(G432+H432)))),0)))))))</f>
        <v>0</v>
      </c>
      <c r="N432" s="105" t="str">
        <f>IF(D432=0,IF(M432&gt;0,IF((E432-C432)&gt;=365,EDATE(E432,6),EDATE(K432,-6)),""),"")</f>
        <v/>
      </c>
      <c r="O432" s="106" t="str">
        <f>IF(D432=0,IF(M432&gt;0,IF((E432-C432)&gt;=365,EDATE(E432,10),EDATE(K432,-2)),""),"")</f>
        <v/>
      </c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  <c r="AL432" s="23"/>
      <c r="AM432" s="23"/>
      <c r="AN432" s="23"/>
      <c r="AO432" s="23"/>
      <c r="AP432" s="23"/>
      <c r="AQ432" s="23"/>
      <c r="AR432" s="23"/>
      <c r="AS432" s="23"/>
      <c r="AT432" s="23"/>
      <c r="AU432" s="23"/>
      <c r="AV432" s="23"/>
      <c r="AW432" s="23"/>
      <c r="AX432" s="23"/>
      <c r="AY432" s="23"/>
      <c r="AZ432" s="23"/>
      <c r="BA432" s="23"/>
      <c r="BB432" s="23"/>
      <c r="BC432" s="23"/>
      <c r="BD432" s="23"/>
      <c r="BE432" s="23"/>
      <c r="BF432" s="23"/>
      <c r="BG432" s="23"/>
      <c r="BH432" s="23"/>
      <c r="BI432" s="23"/>
      <c r="BJ432" s="23"/>
      <c r="BK432" s="23"/>
      <c r="BL432" s="23"/>
      <c r="BM432" s="23"/>
      <c r="BN432" s="23"/>
      <c r="BO432" s="23"/>
      <c r="BP432" s="23"/>
      <c r="BQ432" s="23"/>
      <c r="BR432" s="23"/>
      <c r="BS432" s="23"/>
      <c r="BT432" s="23"/>
      <c r="BU432" s="23"/>
      <c r="BV432" s="23"/>
      <c r="BW432" s="23"/>
    </row>
    <row r="433" spans="1:75" ht="14.25" customHeight="1" x14ac:dyDescent="0.15">
      <c r="A433" s="83"/>
      <c r="B433" s="119"/>
      <c r="C433" s="119"/>
      <c r="D433" s="121"/>
      <c r="E433" s="96"/>
      <c r="F433" s="94"/>
      <c r="G433" s="113"/>
      <c r="H433" s="115"/>
      <c r="I433" s="125"/>
      <c r="J433" s="98"/>
      <c r="K433" s="117"/>
      <c r="L433" s="102"/>
      <c r="M433" s="104"/>
      <c r="N433" s="105"/>
      <c r="O433" s="107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72"/>
      <c r="AP433" s="72"/>
      <c r="AQ433" s="72"/>
      <c r="AR433" s="72"/>
      <c r="AS433" s="72"/>
      <c r="AT433" s="72"/>
      <c r="AU433" s="72"/>
      <c r="AV433" s="72"/>
      <c r="AW433" s="72"/>
      <c r="AX433" s="72"/>
      <c r="AY433" s="72"/>
      <c r="AZ433" s="72"/>
      <c r="BA433" s="72"/>
      <c r="BB433" s="72"/>
      <c r="BC433" s="72"/>
      <c r="BD433" s="72"/>
      <c r="BE433" s="72"/>
      <c r="BF433" s="72"/>
      <c r="BG433" s="72"/>
      <c r="BH433" s="72"/>
      <c r="BI433" s="72"/>
      <c r="BJ433" s="72"/>
      <c r="BK433" s="72"/>
      <c r="BL433" s="72"/>
      <c r="BM433" s="72"/>
      <c r="BN433" s="72"/>
      <c r="BO433" s="72"/>
      <c r="BP433" s="72"/>
      <c r="BQ433" s="72"/>
      <c r="BR433" s="72"/>
      <c r="BS433" s="72"/>
      <c r="BT433" s="72"/>
      <c r="BU433" s="72"/>
      <c r="BV433" s="72"/>
      <c r="BW433" s="72"/>
    </row>
    <row r="434" spans="1:75" ht="14.25" customHeight="1" x14ac:dyDescent="0.15">
      <c r="A434" s="82"/>
      <c r="B434" s="118"/>
      <c r="C434" s="118"/>
      <c r="D434" s="120"/>
      <c r="E434" s="95" t="str">
        <f ca="1">IF(DATEDIF(C434,M$2,"m")&lt;1,"",IF(C434=0,"",IF(EDATE(C434,12)&lt;IF($D434&gt;0,$D434-1,M$2),EDATE(C434,DATEDIF(C434,IF($D434&gt;0,$D434-1,M$2+1),"y")*12),EDATE(C434,DATEDIF(C434,IF($D434&gt;0,$D434-1,M$2+1),"m")))))</f>
        <v/>
      </c>
      <c r="F434" s="93">
        <f ca="1">IF(E434="",0,IF(EDATE(C434,12)&lt;=E434,15+IF((YEAR(E434)-YEAR($C434))&gt;20,10,INT((YEAR(E434)-YEAR($C434)-1)/2)),0))</f>
        <v>0</v>
      </c>
      <c r="G434" s="112">
        <f ca="1">IF(E434="",0,IF(E434&gt;=EDATE(C434,12),IF(E434&lt;EDATE(C434,24),IF(C434&lt;SET!$J$20,0,MIN(DATEDIF(C434,E434,"m"),11)),0),IF(D434&gt;C434,IF(E434&lt;=EDATE(C434,12),MIN(DATEDIF(C434,D434+1,"m"),11),0),MIN(DATEDIF(C434,E434,"m"),11))))</f>
        <v>0</v>
      </c>
      <c r="H434" s="114"/>
      <c r="I434" s="124">
        <f>COUNTIF(P434:BW434,SET!$C$15)*SET!$C$16+COUNTIF(P434:BW434,SET!$D$15)*SET!$D$16+COUNTIF(P434:BW434,SET!$E$15)*SET!$E$16+COUNTIF(P434:BW434,SET!$F$15)*SET!$F$16+COUNTIF(P434:BW434,SET!$G$15)*SET!$G$16+COUNTIF(P434:BW434,SET!$H$15)*SET!$H$16+COUNTIF(P434:BW434,SET!$I$15)*SET!$I$16+COUNTIF(P434:BW434,SET!#REF!)*SET!$H$16+COUNTIF(P434:BW434,SET!$L$15)*SET!$L$16</f>
        <v>0</v>
      </c>
      <c r="J434" s="97">
        <f ca="1">F434+G434+H434-I434</f>
        <v>0</v>
      </c>
      <c r="K434" s="116" t="str">
        <f ca="1">IF(E434="","",IF(AND(D434&gt;C434,EDATE(IF(EDATE(C434,12)&lt;D434,C434,E434),12)&gt;D434),"퇴직정산",IF((E434-C434)&gt;=365,EDATE(E434,12),EDATE(C434,24))))</f>
        <v/>
      </c>
      <c r="L434" s="101">
        <f ca="1">IF(K434="퇴직정산",J434,IF((M$2-C434)&lt;365,"미확정",IF(M434="유예","유예",J434-M434)))</f>
        <v>0</v>
      </c>
      <c r="M434" s="103">
        <f>IF(C434=0,0,IF(K434="퇴직정산",0,IF(J434&lt;=0,0,IF(EDATE(C434,3)&gt;M$2,"유예",IF(SET!$J$3="없음",0,IF(SET!$J$3="전부",IF(E434&gt;=DATE(YEAR(SET!$I$11),MONTH(SET!$J$11),DAY(SET!$L$11)),MAX(0,F434-IF(I434&lt;(G434+H434),0,(I434-(G434+H434)))),0),IF(E434&gt;=DATE(YEAR(SET!$I$11),MONTH(SET!$J$11),DAY(SET!$L$11)),MAX(0,MIN(F434,SET!$L$3)-IF(I434&lt;(G434+H434),0,(I434-(G434+H434)))),0)))))))</f>
        <v>0</v>
      </c>
      <c r="N434" s="105" t="str">
        <f>IF(D434=0,IF(M434&gt;0,IF((E434-C434)&gt;=365,EDATE(E434,6),EDATE(K434,-6)),""),"")</f>
        <v/>
      </c>
      <c r="O434" s="106" t="str">
        <f>IF(D434=0,IF(M434&gt;0,IF((E434-C434)&gt;=365,EDATE(E434,10),EDATE(K434,-2)),""),"")</f>
        <v/>
      </c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  <c r="AL434" s="23"/>
      <c r="AM434" s="23"/>
      <c r="AN434" s="23"/>
      <c r="AO434" s="23"/>
      <c r="AP434" s="23"/>
      <c r="AQ434" s="23"/>
      <c r="AR434" s="23"/>
      <c r="AS434" s="23"/>
      <c r="AT434" s="23"/>
      <c r="AU434" s="23"/>
      <c r="AV434" s="23"/>
      <c r="AW434" s="23"/>
      <c r="AX434" s="23"/>
      <c r="AY434" s="23"/>
      <c r="AZ434" s="23"/>
      <c r="BA434" s="23"/>
      <c r="BB434" s="23"/>
      <c r="BC434" s="23"/>
      <c r="BD434" s="23"/>
      <c r="BE434" s="23"/>
      <c r="BF434" s="23"/>
      <c r="BG434" s="23"/>
      <c r="BH434" s="23"/>
      <c r="BI434" s="23"/>
      <c r="BJ434" s="23"/>
      <c r="BK434" s="23"/>
      <c r="BL434" s="23"/>
      <c r="BM434" s="23"/>
      <c r="BN434" s="23"/>
      <c r="BO434" s="23"/>
      <c r="BP434" s="23"/>
      <c r="BQ434" s="23"/>
      <c r="BR434" s="23"/>
      <c r="BS434" s="23"/>
      <c r="BT434" s="23"/>
      <c r="BU434" s="23"/>
      <c r="BV434" s="23"/>
      <c r="BW434" s="23"/>
    </row>
    <row r="435" spans="1:75" ht="14.25" customHeight="1" x14ac:dyDescent="0.15">
      <c r="A435" s="83"/>
      <c r="B435" s="119"/>
      <c r="C435" s="119"/>
      <c r="D435" s="121"/>
      <c r="E435" s="96"/>
      <c r="F435" s="94"/>
      <c r="G435" s="113"/>
      <c r="H435" s="115"/>
      <c r="I435" s="125"/>
      <c r="J435" s="98"/>
      <c r="K435" s="117"/>
      <c r="L435" s="102"/>
      <c r="M435" s="104"/>
      <c r="N435" s="105"/>
      <c r="O435" s="107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72"/>
      <c r="AP435" s="72"/>
      <c r="AQ435" s="72"/>
      <c r="AR435" s="72"/>
      <c r="AS435" s="72"/>
      <c r="AT435" s="72"/>
      <c r="AU435" s="72"/>
      <c r="AV435" s="72"/>
      <c r="AW435" s="72"/>
      <c r="AX435" s="72"/>
      <c r="AY435" s="72"/>
      <c r="AZ435" s="72"/>
      <c r="BA435" s="72"/>
      <c r="BB435" s="72"/>
      <c r="BC435" s="72"/>
      <c r="BD435" s="72"/>
      <c r="BE435" s="72"/>
      <c r="BF435" s="72"/>
      <c r="BG435" s="72"/>
      <c r="BH435" s="72"/>
      <c r="BI435" s="72"/>
      <c r="BJ435" s="72"/>
      <c r="BK435" s="72"/>
      <c r="BL435" s="72"/>
      <c r="BM435" s="72"/>
      <c r="BN435" s="72"/>
      <c r="BO435" s="72"/>
      <c r="BP435" s="72"/>
      <c r="BQ435" s="72"/>
      <c r="BR435" s="72"/>
      <c r="BS435" s="72"/>
      <c r="BT435" s="72"/>
      <c r="BU435" s="72"/>
      <c r="BV435" s="72"/>
      <c r="BW435" s="72"/>
    </row>
    <row r="436" spans="1:75" ht="14.25" customHeight="1" x14ac:dyDescent="0.15">
      <c r="A436" s="82"/>
      <c r="B436" s="118"/>
      <c r="C436" s="118"/>
      <c r="D436" s="120"/>
      <c r="E436" s="95" t="str">
        <f ca="1">IF(DATEDIF(C436,M$2,"m")&lt;1,"",IF(C436=0,"",IF(EDATE(C436,12)&lt;IF($D436&gt;0,$D436-1,M$2),EDATE(C436,DATEDIF(C436,IF($D436&gt;0,$D436-1,M$2+1),"y")*12),EDATE(C436,DATEDIF(C436,IF($D436&gt;0,$D436-1,M$2+1),"m")))))</f>
        <v/>
      </c>
      <c r="F436" s="93">
        <f ca="1">IF(E436="",0,IF(EDATE(C436,12)&lt;=E436,15+IF((YEAR(E436)-YEAR($C436))&gt;20,10,INT((YEAR(E436)-YEAR($C436)-1)/2)),0))</f>
        <v>0</v>
      </c>
      <c r="G436" s="112">
        <f ca="1">IF(E436="",0,IF(E436&gt;=EDATE(C436,12),IF(E436&lt;EDATE(C436,24),IF(C436&lt;SET!$J$20,0,MIN(DATEDIF(C436,E436,"m"),11)),0),IF(D436&gt;C436,IF(E436&lt;=EDATE(C436,12),MIN(DATEDIF(C436,D436+1,"m"),11),0),MIN(DATEDIF(C436,E436,"m"),11))))</f>
        <v>0</v>
      </c>
      <c r="H436" s="114"/>
      <c r="I436" s="124">
        <f>COUNTIF(P436:BW436,SET!$C$15)*SET!$C$16+COUNTIF(P436:BW436,SET!$D$15)*SET!$D$16+COUNTIF(P436:BW436,SET!$E$15)*SET!$E$16+COUNTIF(P436:BW436,SET!$F$15)*SET!$F$16+COUNTIF(P436:BW436,SET!$G$15)*SET!$G$16+COUNTIF(P436:BW436,SET!$H$15)*SET!$H$16+COUNTIF(P436:BW436,SET!$I$15)*SET!$I$16+COUNTIF(P436:BW436,SET!#REF!)*SET!$H$16+COUNTIF(P436:BW436,SET!$L$15)*SET!$L$16</f>
        <v>0</v>
      </c>
      <c r="J436" s="97">
        <f ca="1">F436+G436+H436-I436</f>
        <v>0</v>
      </c>
      <c r="K436" s="116" t="str">
        <f ca="1">IF(E436="","",IF(AND(D436&gt;C436,EDATE(IF(EDATE(C436,12)&lt;D436,C436,E436),12)&gt;D436),"퇴직정산",IF((E436-C436)&gt;=365,EDATE(E436,12),EDATE(C436,24))))</f>
        <v/>
      </c>
      <c r="L436" s="101">
        <f ca="1">IF(K436="퇴직정산",J436,IF((M$2-C436)&lt;365,"미확정",IF(M436="유예","유예",J436-M436)))</f>
        <v>0</v>
      </c>
      <c r="M436" s="103">
        <f>IF(C436=0,0,IF(K436="퇴직정산",0,IF(J436&lt;=0,0,IF(EDATE(C436,3)&gt;M$2,"유예",IF(SET!$J$3="없음",0,IF(SET!$J$3="전부",IF(E436&gt;=DATE(YEAR(SET!$I$11),MONTH(SET!$J$11),DAY(SET!$L$11)),MAX(0,F436-IF(I436&lt;(G436+H436),0,(I436-(G436+H436)))),0),IF(E436&gt;=DATE(YEAR(SET!$I$11),MONTH(SET!$J$11),DAY(SET!$L$11)),MAX(0,MIN(F436,SET!$L$3)-IF(I436&lt;(G436+H436),0,(I436-(G436+H436)))),0)))))))</f>
        <v>0</v>
      </c>
      <c r="N436" s="105" t="str">
        <f>IF(D436=0,IF(M436&gt;0,IF((E436-C436)&gt;=365,EDATE(E436,6),EDATE(K436,-6)),""),"")</f>
        <v/>
      </c>
      <c r="O436" s="106" t="str">
        <f>IF(D436=0,IF(M436&gt;0,IF((E436-C436)&gt;=365,EDATE(E436,10),EDATE(K436,-2)),""),"")</f>
        <v/>
      </c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  <c r="AL436" s="23"/>
      <c r="AM436" s="23"/>
      <c r="AN436" s="23"/>
      <c r="AO436" s="23"/>
      <c r="AP436" s="23"/>
      <c r="AQ436" s="23"/>
      <c r="AR436" s="23"/>
      <c r="AS436" s="23"/>
      <c r="AT436" s="23"/>
      <c r="AU436" s="23"/>
      <c r="AV436" s="23"/>
      <c r="AW436" s="23"/>
      <c r="AX436" s="23"/>
      <c r="AY436" s="23"/>
      <c r="AZ436" s="23"/>
      <c r="BA436" s="23"/>
      <c r="BB436" s="23"/>
      <c r="BC436" s="23"/>
      <c r="BD436" s="23"/>
      <c r="BE436" s="23"/>
      <c r="BF436" s="23"/>
      <c r="BG436" s="23"/>
      <c r="BH436" s="23"/>
      <c r="BI436" s="23"/>
      <c r="BJ436" s="23"/>
      <c r="BK436" s="23"/>
      <c r="BL436" s="23"/>
      <c r="BM436" s="23"/>
      <c r="BN436" s="23"/>
      <c r="BO436" s="23"/>
      <c r="BP436" s="23"/>
      <c r="BQ436" s="23"/>
      <c r="BR436" s="23"/>
      <c r="BS436" s="23"/>
      <c r="BT436" s="23"/>
      <c r="BU436" s="23"/>
      <c r="BV436" s="23"/>
      <c r="BW436" s="23"/>
    </row>
    <row r="437" spans="1:75" ht="14.25" customHeight="1" x14ac:dyDescent="0.15">
      <c r="A437" s="83"/>
      <c r="B437" s="119"/>
      <c r="C437" s="119"/>
      <c r="D437" s="121"/>
      <c r="E437" s="96"/>
      <c r="F437" s="94"/>
      <c r="G437" s="113"/>
      <c r="H437" s="115"/>
      <c r="I437" s="125"/>
      <c r="J437" s="98"/>
      <c r="K437" s="117"/>
      <c r="L437" s="102"/>
      <c r="M437" s="104"/>
      <c r="N437" s="105"/>
      <c r="O437" s="107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72"/>
      <c r="AP437" s="72"/>
      <c r="AQ437" s="72"/>
      <c r="AR437" s="72"/>
      <c r="AS437" s="72"/>
      <c r="AT437" s="72"/>
      <c r="AU437" s="72"/>
      <c r="AV437" s="72"/>
      <c r="AW437" s="72"/>
      <c r="AX437" s="72"/>
      <c r="AY437" s="72"/>
      <c r="AZ437" s="72"/>
      <c r="BA437" s="72"/>
      <c r="BB437" s="72"/>
      <c r="BC437" s="72"/>
      <c r="BD437" s="72"/>
      <c r="BE437" s="72"/>
      <c r="BF437" s="72"/>
      <c r="BG437" s="72"/>
      <c r="BH437" s="72"/>
      <c r="BI437" s="72"/>
      <c r="BJ437" s="72"/>
      <c r="BK437" s="72"/>
      <c r="BL437" s="72"/>
      <c r="BM437" s="72"/>
      <c r="BN437" s="72"/>
      <c r="BO437" s="72"/>
      <c r="BP437" s="72"/>
      <c r="BQ437" s="72"/>
      <c r="BR437" s="72"/>
      <c r="BS437" s="72"/>
      <c r="BT437" s="72"/>
      <c r="BU437" s="72"/>
      <c r="BV437" s="72"/>
      <c r="BW437" s="72"/>
    </row>
    <row r="438" spans="1:75" ht="14.25" customHeight="1" x14ac:dyDescent="0.15">
      <c r="A438" s="82"/>
      <c r="B438" s="118"/>
      <c r="C438" s="118"/>
      <c r="D438" s="120"/>
      <c r="E438" s="95" t="str">
        <f ca="1">IF(DATEDIF(C438,M$2,"m")&lt;1,"",IF(C438=0,"",IF(EDATE(C438,12)&lt;IF($D438&gt;0,$D438-1,M$2),EDATE(C438,DATEDIF(C438,IF($D438&gt;0,$D438-1,M$2+1),"y")*12),EDATE(C438,DATEDIF(C438,IF($D438&gt;0,$D438-1,M$2+1),"m")))))</f>
        <v/>
      </c>
      <c r="F438" s="93">
        <f ca="1">IF(E438="",0,IF(EDATE(C438,12)&lt;=E438,15+IF((YEAR(E438)-YEAR($C438))&gt;20,10,INT((YEAR(E438)-YEAR($C438)-1)/2)),0))</f>
        <v>0</v>
      </c>
      <c r="G438" s="112">
        <f ca="1">IF(E438="",0,IF(E438&gt;=EDATE(C438,12),IF(E438&lt;EDATE(C438,24),IF(C438&lt;SET!$J$20,0,MIN(DATEDIF(C438,E438,"m"),11)),0),IF(D438&gt;C438,IF(E438&lt;=EDATE(C438,12),MIN(DATEDIF(C438,D438+1,"m"),11),0),MIN(DATEDIF(C438,E438,"m"),11))))</f>
        <v>0</v>
      </c>
      <c r="H438" s="114"/>
      <c r="I438" s="124">
        <f>COUNTIF(P438:BW438,SET!$C$15)*SET!$C$16+COUNTIF(P438:BW438,SET!$D$15)*SET!$D$16+COUNTIF(P438:BW438,SET!$E$15)*SET!$E$16+COUNTIF(P438:BW438,SET!$F$15)*SET!$F$16+COUNTIF(P438:BW438,SET!$G$15)*SET!$G$16+COUNTIF(P438:BW438,SET!$H$15)*SET!$H$16+COUNTIF(P438:BW438,SET!$I$15)*SET!$I$16+COUNTIF(P438:BW438,SET!#REF!)*SET!$H$16+COUNTIF(P438:BW438,SET!$L$15)*SET!$L$16</f>
        <v>0</v>
      </c>
      <c r="J438" s="97">
        <f ca="1">F438+G438+H438-I438</f>
        <v>0</v>
      </c>
      <c r="K438" s="116" t="str">
        <f ca="1">IF(E438="","",IF(AND(D438&gt;C438,EDATE(IF(EDATE(C438,12)&lt;D438,C438,E438),12)&gt;D438),"퇴직정산",IF((E438-C438)&gt;=365,EDATE(E438,12),EDATE(C438,24))))</f>
        <v/>
      </c>
      <c r="L438" s="101">
        <f ca="1">IF(K438="퇴직정산",J438,IF((M$2-C438)&lt;365,"미확정",IF(M438="유예","유예",J438-M438)))</f>
        <v>0</v>
      </c>
      <c r="M438" s="103">
        <f>IF(C438=0,0,IF(K438="퇴직정산",0,IF(J438&lt;=0,0,IF(EDATE(C438,3)&gt;M$2,"유예",IF(SET!$J$3="없음",0,IF(SET!$J$3="전부",IF(E438&gt;=DATE(YEAR(SET!$I$11),MONTH(SET!$J$11),DAY(SET!$L$11)),MAX(0,F438-IF(I438&lt;(G438+H438),0,(I438-(G438+H438)))),0),IF(E438&gt;=DATE(YEAR(SET!$I$11),MONTH(SET!$J$11),DAY(SET!$L$11)),MAX(0,MIN(F438,SET!$L$3)-IF(I438&lt;(G438+H438),0,(I438-(G438+H438)))),0)))))))</f>
        <v>0</v>
      </c>
      <c r="N438" s="105" t="str">
        <f>IF(D438=0,IF(M438&gt;0,IF((E438-C438)&gt;=365,EDATE(E438,6),EDATE(K438,-6)),""),"")</f>
        <v/>
      </c>
      <c r="O438" s="106" t="str">
        <f>IF(D438=0,IF(M438&gt;0,IF((E438-C438)&gt;=365,EDATE(E438,10),EDATE(K438,-2)),""),"")</f>
        <v/>
      </c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  <c r="AL438" s="23"/>
      <c r="AM438" s="23"/>
      <c r="AN438" s="23"/>
      <c r="AO438" s="23"/>
      <c r="AP438" s="23"/>
      <c r="AQ438" s="23"/>
      <c r="AR438" s="23"/>
      <c r="AS438" s="23"/>
      <c r="AT438" s="23"/>
      <c r="AU438" s="23"/>
      <c r="AV438" s="23"/>
      <c r="AW438" s="23"/>
      <c r="AX438" s="23"/>
      <c r="AY438" s="23"/>
      <c r="AZ438" s="23"/>
      <c r="BA438" s="23"/>
      <c r="BB438" s="23"/>
      <c r="BC438" s="23"/>
      <c r="BD438" s="23"/>
      <c r="BE438" s="23"/>
      <c r="BF438" s="23"/>
      <c r="BG438" s="23"/>
      <c r="BH438" s="23"/>
      <c r="BI438" s="23"/>
      <c r="BJ438" s="23"/>
      <c r="BK438" s="23"/>
      <c r="BL438" s="23"/>
      <c r="BM438" s="23"/>
      <c r="BN438" s="23"/>
      <c r="BO438" s="23"/>
      <c r="BP438" s="23"/>
      <c r="BQ438" s="23"/>
      <c r="BR438" s="23"/>
      <c r="BS438" s="23"/>
      <c r="BT438" s="23"/>
      <c r="BU438" s="23"/>
      <c r="BV438" s="23"/>
      <c r="BW438" s="23"/>
    </row>
    <row r="439" spans="1:75" ht="14.25" customHeight="1" x14ac:dyDescent="0.15">
      <c r="A439" s="83"/>
      <c r="B439" s="119"/>
      <c r="C439" s="119"/>
      <c r="D439" s="121"/>
      <c r="E439" s="96"/>
      <c r="F439" s="94"/>
      <c r="G439" s="113"/>
      <c r="H439" s="115"/>
      <c r="I439" s="125"/>
      <c r="J439" s="98"/>
      <c r="K439" s="117"/>
      <c r="L439" s="102"/>
      <c r="M439" s="104"/>
      <c r="N439" s="105"/>
      <c r="O439" s="107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72"/>
      <c r="AP439" s="72"/>
      <c r="AQ439" s="72"/>
      <c r="AR439" s="72"/>
      <c r="AS439" s="72"/>
      <c r="AT439" s="72"/>
      <c r="AU439" s="72"/>
      <c r="AV439" s="72"/>
      <c r="AW439" s="72"/>
      <c r="AX439" s="72"/>
      <c r="AY439" s="72"/>
      <c r="AZ439" s="72"/>
      <c r="BA439" s="72"/>
      <c r="BB439" s="72"/>
      <c r="BC439" s="72"/>
      <c r="BD439" s="72"/>
      <c r="BE439" s="72"/>
      <c r="BF439" s="72"/>
      <c r="BG439" s="72"/>
      <c r="BH439" s="72"/>
      <c r="BI439" s="72"/>
      <c r="BJ439" s="72"/>
      <c r="BK439" s="72"/>
      <c r="BL439" s="72"/>
      <c r="BM439" s="72"/>
      <c r="BN439" s="72"/>
      <c r="BO439" s="72"/>
      <c r="BP439" s="72"/>
      <c r="BQ439" s="72"/>
      <c r="BR439" s="72"/>
      <c r="BS439" s="72"/>
      <c r="BT439" s="72"/>
      <c r="BU439" s="72"/>
      <c r="BV439" s="72"/>
      <c r="BW439" s="72"/>
    </row>
    <row r="440" spans="1:75" ht="14.25" customHeight="1" x14ac:dyDescent="0.15">
      <c r="A440" s="82"/>
      <c r="B440" s="118"/>
      <c r="C440" s="118"/>
      <c r="D440" s="120"/>
      <c r="E440" s="95" t="str">
        <f ca="1">IF(DATEDIF(C440,M$2,"m")&lt;1,"",IF(C440=0,"",IF(EDATE(C440,12)&lt;IF($D440&gt;0,$D440-1,M$2),EDATE(C440,DATEDIF(C440,IF($D440&gt;0,$D440-1,M$2+1),"y")*12),EDATE(C440,DATEDIF(C440,IF($D440&gt;0,$D440-1,M$2+1),"m")))))</f>
        <v/>
      </c>
      <c r="F440" s="93">
        <f ca="1">IF(E440="",0,IF(EDATE(C440,12)&lt;=E440,15+IF((YEAR(E440)-YEAR($C440))&gt;20,10,INT((YEAR(E440)-YEAR($C440)-1)/2)),0))</f>
        <v>0</v>
      </c>
      <c r="G440" s="112">
        <f ca="1">IF(E440="",0,IF(E440&gt;=EDATE(C440,12),IF(E440&lt;EDATE(C440,24),IF(C440&lt;SET!$J$20,0,MIN(DATEDIF(C440,E440,"m"),11)),0),IF(D440&gt;C440,IF(E440&lt;=EDATE(C440,12),MIN(DATEDIF(C440,D440+1,"m"),11),0),MIN(DATEDIF(C440,E440,"m"),11))))</f>
        <v>0</v>
      </c>
      <c r="H440" s="114"/>
      <c r="I440" s="124">
        <f>COUNTIF(P440:BW440,SET!$C$15)*SET!$C$16+COUNTIF(P440:BW440,SET!$D$15)*SET!$D$16+COUNTIF(P440:BW440,SET!$E$15)*SET!$E$16+COUNTIF(P440:BW440,SET!$F$15)*SET!$F$16+COUNTIF(P440:BW440,SET!$G$15)*SET!$G$16+COUNTIF(P440:BW440,SET!$H$15)*SET!$H$16+COUNTIF(P440:BW440,SET!$I$15)*SET!$I$16+COUNTIF(P440:BW440,SET!#REF!)*SET!$H$16+COUNTIF(P440:BW440,SET!$L$15)*SET!$L$16</f>
        <v>0</v>
      </c>
      <c r="J440" s="97">
        <f ca="1">F440+G440+H440-I440</f>
        <v>0</v>
      </c>
      <c r="K440" s="116" t="str">
        <f ca="1">IF(E440="","",IF(AND(D440&gt;C440,EDATE(IF(EDATE(C440,12)&lt;D440,C440,E440),12)&gt;D440),"퇴직정산",IF((E440-C440)&gt;=365,EDATE(E440,12),EDATE(C440,24))))</f>
        <v/>
      </c>
      <c r="L440" s="101">
        <f ca="1">IF(K440="퇴직정산",J440,IF((M$2-C440)&lt;365,"미확정",IF(M440="유예","유예",J440-M440)))</f>
        <v>0</v>
      </c>
      <c r="M440" s="103">
        <f>IF(C440=0,0,IF(K440="퇴직정산",0,IF(J440&lt;=0,0,IF(EDATE(C440,3)&gt;M$2,"유예",IF(SET!$J$3="없음",0,IF(SET!$J$3="전부",IF(E440&gt;=DATE(YEAR(SET!$I$11),MONTH(SET!$J$11),DAY(SET!$L$11)),MAX(0,F440-IF(I440&lt;(G440+H440),0,(I440-(G440+H440)))),0),IF(E440&gt;=DATE(YEAR(SET!$I$11),MONTH(SET!$J$11),DAY(SET!$L$11)),MAX(0,MIN(F440,SET!$L$3)-IF(I440&lt;(G440+H440),0,(I440-(G440+H440)))),0)))))))</f>
        <v>0</v>
      </c>
      <c r="N440" s="105" t="str">
        <f>IF(D440=0,IF(M440&gt;0,IF((E440-C440)&gt;=365,EDATE(E440,6),EDATE(K440,-6)),""),"")</f>
        <v/>
      </c>
      <c r="O440" s="106" t="str">
        <f>IF(D440=0,IF(M440&gt;0,IF((E440-C440)&gt;=365,EDATE(E440,10),EDATE(K440,-2)),""),"")</f>
        <v/>
      </c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  <c r="AL440" s="23"/>
      <c r="AM440" s="23"/>
      <c r="AN440" s="23"/>
      <c r="AO440" s="23"/>
      <c r="AP440" s="23"/>
      <c r="AQ440" s="23"/>
      <c r="AR440" s="23"/>
      <c r="AS440" s="23"/>
      <c r="AT440" s="23"/>
      <c r="AU440" s="23"/>
      <c r="AV440" s="23"/>
      <c r="AW440" s="23"/>
      <c r="AX440" s="23"/>
      <c r="AY440" s="23"/>
      <c r="AZ440" s="23"/>
      <c r="BA440" s="23"/>
      <c r="BB440" s="23"/>
      <c r="BC440" s="23"/>
      <c r="BD440" s="23"/>
      <c r="BE440" s="23"/>
      <c r="BF440" s="23"/>
      <c r="BG440" s="23"/>
      <c r="BH440" s="23"/>
      <c r="BI440" s="23"/>
      <c r="BJ440" s="23"/>
      <c r="BK440" s="23"/>
      <c r="BL440" s="23"/>
      <c r="BM440" s="23"/>
      <c r="BN440" s="23"/>
      <c r="BO440" s="23"/>
      <c r="BP440" s="23"/>
      <c r="BQ440" s="23"/>
      <c r="BR440" s="23"/>
      <c r="BS440" s="23"/>
      <c r="BT440" s="23"/>
      <c r="BU440" s="23"/>
      <c r="BV440" s="23"/>
      <c r="BW440" s="23"/>
    </row>
    <row r="441" spans="1:75" ht="14.25" customHeight="1" x14ac:dyDescent="0.15">
      <c r="A441" s="83"/>
      <c r="B441" s="119"/>
      <c r="C441" s="119"/>
      <c r="D441" s="121"/>
      <c r="E441" s="96"/>
      <c r="F441" s="94"/>
      <c r="G441" s="113"/>
      <c r="H441" s="115"/>
      <c r="I441" s="125"/>
      <c r="J441" s="98"/>
      <c r="K441" s="117"/>
      <c r="L441" s="102"/>
      <c r="M441" s="104"/>
      <c r="N441" s="105"/>
      <c r="O441" s="107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72"/>
      <c r="AP441" s="72"/>
      <c r="AQ441" s="72"/>
      <c r="AR441" s="72"/>
      <c r="AS441" s="72"/>
      <c r="AT441" s="72"/>
      <c r="AU441" s="72"/>
      <c r="AV441" s="72"/>
      <c r="AW441" s="72"/>
      <c r="AX441" s="72"/>
      <c r="AY441" s="72"/>
      <c r="AZ441" s="72"/>
      <c r="BA441" s="72"/>
      <c r="BB441" s="72"/>
      <c r="BC441" s="72"/>
      <c r="BD441" s="72"/>
      <c r="BE441" s="72"/>
      <c r="BF441" s="72"/>
      <c r="BG441" s="72"/>
      <c r="BH441" s="72"/>
      <c r="BI441" s="72"/>
      <c r="BJ441" s="72"/>
      <c r="BK441" s="72"/>
      <c r="BL441" s="72"/>
      <c r="BM441" s="72"/>
      <c r="BN441" s="72"/>
      <c r="BO441" s="72"/>
      <c r="BP441" s="72"/>
      <c r="BQ441" s="72"/>
      <c r="BR441" s="72"/>
      <c r="BS441" s="72"/>
      <c r="BT441" s="72"/>
      <c r="BU441" s="72"/>
      <c r="BV441" s="72"/>
      <c r="BW441" s="72"/>
    </row>
    <row r="442" spans="1:75" ht="14.25" customHeight="1" x14ac:dyDescent="0.15">
      <c r="A442" s="82"/>
      <c r="B442" s="118"/>
      <c r="C442" s="118"/>
      <c r="D442" s="120"/>
      <c r="E442" s="95" t="str">
        <f ca="1">IF(DATEDIF(C442,M$2,"m")&lt;1,"",IF(C442=0,"",IF(EDATE(C442,12)&lt;IF($D442&gt;0,$D442-1,M$2),EDATE(C442,DATEDIF(C442,IF($D442&gt;0,$D442-1,M$2+1),"y")*12),EDATE(C442,DATEDIF(C442,IF($D442&gt;0,$D442-1,M$2+1),"m")))))</f>
        <v/>
      </c>
      <c r="F442" s="93">
        <f ca="1">IF(E442="",0,IF(EDATE(C442,12)&lt;=E442,15+IF((YEAR(E442)-YEAR($C442))&gt;20,10,INT((YEAR(E442)-YEAR($C442)-1)/2)),0))</f>
        <v>0</v>
      </c>
      <c r="G442" s="112">
        <f ca="1">IF(E442="",0,IF(E442&gt;=EDATE(C442,12),IF(E442&lt;EDATE(C442,24),IF(C442&lt;SET!$J$20,0,MIN(DATEDIF(C442,E442,"m"),11)),0),IF(D442&gt;C442,IF(E442&lt;=EDATE(C442,12),MIN(DATEDIF(C442,D442+1,"m"),11),0),MIN(DATEDIF(C442,E442,"m"),11))))</f>
        <v>0</v>
      </c>
      <c r="H442" s="114"/>
      <c r="I442" s="124">
        <f>COUNTIF(P442:BW442,SET!$C$15)*SET!$C$16+COUNTIF(P442:BW442,SET!$D$15)*SET!$D$16+COUNTIF(P442:BW442,SET!$E$15)*SET!$E$16+COUNTIF(P442:BW442,SET!$F$15)*SET!$F$16+COUNTIF(P442:BW442,SET!$G$15)*SET!$G$16+COUNTIF(P442:BW442,SET!$H$15)*SET!$H$16+COUNTIF(P442:BW442,SET!$I$15)*SET!$I$16+COUNTIF(P442:BW442,SET!#REF!)*SET!$H$16+COUNTIF(P442:BW442,SET!$L$15)*SET!$L$16</f>
        <v>0</v>
      </c>
      <c r="J442" s="97">
        <f ca="1">F442+G442+H442-I442</f>
        <v>0</v>
      </c>
      <c r="K442" s="116" t="str">
        <f ca="1">IF(E442="","",IF(AND(D442&gt;C442,EDATE(IF(EDATE(C442,12)&lt;D442,C442,E442),12)&gt;D442),"퇴직정산",IF((E442-C442)&gt;=365,EDATE(E442,12),EDATE(C442,24))))</f>
        <v/>
      </c>
      <c r="L442" s="101">
        <f ca="1">IF(K442="퇴직정산",J442,IF((M$2-C442)&lt;365,"미확정",IF(M442="유예","유예",J442-M442)))</f>
        <v>0</v>
      </c>
      <c r="M442" s="103">
        <f>IF(C442=0,0,IF(K442="퇴직정산",0,IF(J442&lt;=0,0,IF(EDATE(C442,3)&gt;M$2,"유예",IF(SET!$J$3="없음",0,IF(SET!$J$3="전부",IF(E442&gt;=DATE(YEAR(SET!$I$11),MONTH(SET!$J$11),DAY(SET!$L$11)),MAX(0,F442-IF(I442&lt;(G442+H442),0,(I442-(G442+H442)))),0),IF(E442&gt;=DATE(YEAR(SET!$I$11),MONTH(SET!$J$11),DAY(SET!$L$11)),MAX(0,MIN(F442,SET!$L$3)-IF(I442&lt;(G442+H442),0,(I442-(G442+H442)))),0)))))))</f>
        <v>0</v>
      </c>
      <c r="N442" s="105" t="str">
        <f>IF(D442=0,IF(M442&gt;0,IF((E442-C442)&gt;=365,EDATE(E442,6),EDATE(K442,-6)),""),"")</f>
        <v/>
      </c>
      <c r="O442" s="106" t="str">
        <f>IF(D442=0,IF(M442&gt;0,IF((E442-C442)&gt;=365,EDATE(E442,10),EDATE(K442,-2)),""),"")</f>
        <v/>
      </c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/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  <c r="AY442" s="23"/>
      <c r="AZ442" s="23"/>
      <c r="BA442" s="23"/>
      <c r="BB442" s="23"/>
      <c r="BC442" s="23"/>
      <c r="BD442" s="23"/>
      <c r="BE442" s="23"/>
      <c r="BF442" s="23"/>
      <c r="BG442" s="23"/>
      <c r="BH442" s="23"/>
      <c r="BI442" s="23"/>
      <c r="BJ442" s="23"/>
      <c r="BK442" s="23"/>
      <c r="BL442" s="23"/>
      <c r="BM442" s="23"/>
      <c r="BN442" s="23"/>
      <c r="BO442" s="23"/>
      <c r="BP442" s="23"/>
      <c r="BQ442" s="23"/>
      <c r="BR442" s="23"/>
      <c r="BS442" s="23"/>
      <c r="BT442" s="23"/>
      <c r="BU442" s="23"/>
      <c r="BV442" s="23"/>
      <c r="BW442" s="23"/>
    </row>
    <row r="443" spans="1:75" ht="14.25" customHeight="1" x14ac:dyDescent="0.15">
      <c r="A443" s="83"/>
      <c r="B443" s="119"/>
      <c r="C443" s="119"/>
      <c r="D443" s="121"/>
      <c r="E443" s="96"/>
      <c r="F443" s="94"/>
      <c r="G443" s="113"/>
      <c r="H443" s="115"/>
      <c r="I443" s="125"/>
      <c r="J443" s="98"/>
      <c r="K443" s="117"/>
      <c r="L443" s="102"/>
      <c r="M443" s="104"/>
      <c r="N443" s="105"/>
      <c r="O443" s="107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72"/>
      <c r="AP443" s="72"/>
      <c r="AQ443" s="72"/>
      <c r="AR443" s="72"/>
      <c r="AS443" s="72"/>
      <c r="AT443" s="72"/>
      <c r="AU443" s="72"/>
      <c r="AV443" s="72"/>
      <c r="AW443" s="72"/>
      <c r="AX443" s="72"/>
      <c r="AY443" s="72"/>
      <c r="AZ443" s="72"/>
      <c r="BA443" s="72"/>
      <c r="BB443" s="72"/>
      <c r="BC443" s="72"/>
      <c r="BD443" s="72"/>
      <c r="BE443" s="72"/>
      <c r="BF443" s="72"/>
      <c r="BG443" s="72"/>
      <c r="BH443" s="72"/>
      <c r="BI443" s="72"/>
      <c r="BJ443" s="72"/>
      <c r="BK443" s="72"/>
      <c r="BL443" s="72"/>
      <c r="BM443" s="72"/>
      <c r="BN443" s="72"/>
      <c r="BO443" s="72"/>
      <c r="BP443" s="72"/>
      <c r="BQ443" s="72"/>
      <c r="BR443" s="72"/>
      <c r="BS443" s="72"/>
      <c r="BT443" s="72"/>
      <c r="BU443" s="72"/>
      <c r="BV443" s="72"/>
      <c r="BW443" s="72"/>
    </row>
    <row r="444" spans="1:75" ht="14.25" customHeight="1" x14ac:dyDescent="0.15">
      <c r="A444" s="82"/>
      <c r="B444" s="118"/>
      <c r="C444" s="118"/>
      <c r="D444" s="120"/>
      <c r="E444" s="95" t="str">
        <f ca="1">IF(DATEDIF(C444,M$2,"m")&lt;1,"",IF(C444=0,"",IF(EDATE(C444,12)&lt;IF($D444&gt;0,$D444-1,M$2),EDATE(C444,DATEDIF(C444,IF($D444&gt;0,$D444-1,M$2+1),"y")*12),EDATE(C444,DATEDIF(C444,IF($D444&gt;0,$D444-1,M$2+1),"m")))))</f>
        <v/>
      </c>
      <c r="F444" s="93">
        <f ca="1">IF(E444="",0,IF(EDATE(C444,12)&lt;=E444,15+IF((YEAR(E444)-YEAR($C444))&gt;20,10,INT((YEAR(E444)-YEAR($C444)-1)/2)),0))</f>
        <v>0</v>
      </c>
      <c r="G444" s="112">
        <f ca="1">IF(E444="",0,IF(E444&gt;=EDATE(C444,12),IF(E444&lt;EDATE(C444,24),IF(C444&lt;SET!$J$20,0,MIN(DATEDIF(C444,E444,"m"),11)),0),IF(D444&gt;C444,IF(E444&lt;=EDATE(C444,12),MIN(DATEDIF(C444,D444+1,"m"),11),0),MIN(DATEDIF(C444,E444,"m"),11))))</f>
        <v>0</v>
      </c>
      <c r="H444" s="114"/>
      <c r="I444" s="124">
        <f>COUNTIF(P444:BW444,SET!$C$15)*SET!$C$16+COUNTIF(P444:BW444,SET!$D$15)*SET!$D$16+COUNTIF(P444:BW444,SET!$E$15)*SET!$E$16+COUNTIF(P444:BW444,SET!$F$15)*SET!$F$16+COUNTIF(P444:BW444,SET!$G$15)*SET!$G$16+COUNTIF(P444:BW444,SET!$H$15)*SET!$H$16+COUNTIF(P444:BW444,SET!$I$15)*SET!$I$16+COUNTIF(P444:BW444,SET!#REF!)*SET!$H$16+COUNTIF(P444:BW444,SET!$L$15)*SET!$L$16</f>
        <v>0</v>
      </c>
      <c r="J444" s="97">
        <f ca="1">F444+G444+H444-I444</f>
        <v>0</v>
      </c>
      <c r="K444" s="116" t="str">
        <f ca="1">IF(E444="","",IF(AND(D444&gt;C444,EDATE(IF(EDATE(C444,12)&lt;D444,C444,E444),12)&gt;D444),"퇴직정산",IF((E444-C444)&gt;=365,EDATE(E444,12),EDATE(C444,24))))</f>
        <v/>
      </c>
      <c r="L444" s="101">
        <f ca="1">IF(K444="퇴직정산",J444,IF((M$2-C444)&lt;365,"미확정",IF(M444="유예","유예",J444-M444)))</f>
        <v>0</v>
      </c>
      <c r="M444" s="103">
        <f>IF(C444=0,0,IF(K444="퇴직정산",0,IF(J444&lt;=0,0,IF(EDATE(C444,3)&gt;M$2,"유예",IF(SET!$J$3="없음",0,IF(SET!$J$3="전부",IF(E444&gt;=DATE(YEAR(SET!$I$11),MONTH(SET!$J$11),DAY(SET!$L$11)),MAX(0,F444-IF(I444&lt;(G444+H444),0,(I444-(G444+H444)))),0),IF(E444&gt;=DATE(YEAR(SET!$I$11),MONTH(SET!$J$11),DAY(SET!$L$11)),MAX(0,MIN(F444,SET!$L$3)-IF(I444&lt;(G444+H444),0,(I444-(G444+H444)))),0)))))))</f>
        <v>0</v>
      </c>
      <c r="N444" s="105" t="str">
        <f>IF(D444=0,IF(M444&gt;0,IF((E444-C444)&gt;=365,EDATE(E444,6),EDATE(K444,-6)),""),"")</f>
        <v/>
      </c>
      <c r="O444" s="106" t="str">
        <f>IF(D444=0,IF(M444&gt;0,IF((E444-C444)&gt;=365,EDATE(E444,10),EDATE(K444,-2)),""),"")</f>
        <v/>
      </c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  <c r="AL444" s="23"/>
      <c r="AM444" s="23"/>
      <c r="AN444" s="23"/>
      <c r="AO444" s="23"/>
      <c r="AP444" s="23"/>
      <c r="AQ444" s="23"/>
      <c r="AR444" s="23"/>
      <c r="AS444" s="23"/>
      <c r="AT444" s="23"/>
      <c r="AU444" s="23"/>
      <c r="AV444" s="23"/>
      <c r="AW444" s="23"/>
      <c r="AX444" s="23"/>
      <c r="AY444" s="23"/>
      <c r="AZ444" s="23"/>
      <c r="BA444" s="23"/>
      <c r="BB444" s="23"/>
      <c r="BC444" s="23"/>
      <c r="BD444" s="23"/>
      <c r="BE444" s="23"/>
      <c r="BF444" s="23"/>
      <c r="BG444" s="23"/>
      <c r="BH444" s="23"/>
      <c r="BI444" s="23"/>
      <c r="BJ444" s="23"/>
      <c r="BK444" s="23"/>
      <c r="BL444" s="23"/>
      <c r="BM444" s="23"/>
      <c r="BN444" s="23"/>
      <c r="BO444" s="23"/>
      <c r="BP444" s="23"/>
      <c r="BQ444" s="23"/>
      <c r="BR444" s="23"/>
      <c r="BS444" s="23"/>
      <c r="BT444" s="23"/>
      <c r="BU444" s="23"/>
      <c r="BV444" s="23"/>
      <c r="BW444" s="23"/>
    </row>
    <row r="445" spans="1:75" ht="14.25" customHeight="1" x14ac:dyDescent="0.15">
      <c r="A445" s="83"/>
      <c r="B445" s="119"/>
      <c r="C445" s="119"/>
      <c r="D445" s="121"/>
      <c r="E445" s="96"/>
      <c r="F445" s="94"/>
      <c r="G445" s="113"/>
      <c r="H445" s="115"/>
      <c r="I445" s="125"/>
      <c r="J445" s="98"/>
      <c r="K445" s="117"/>
      <c r="L445" s="102"/>
      <c r="M445" s="104"/>
      <c r="N445" s="105"/>
      <c r="O445" s="107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72"/>
      <c r="AP445" s="72"/>
      <c r="AQ445" s="72"/>
      <c r="AR445" s="72"/>
      <c r="AS445" s="72"/>
      <c r="AT445" s="72"/>
      <c r="AU445" s="72"/>
      <c r="AV445" s="72"/>
      <c r="AW445" s="72"/>
      <c r="AX445" s="72"/>
      <c r="AY445" s="72"/>
      <c r="AZ445" s="72"/>
      <c r="BA445" s="72"/>
      <c r="BB445" s="72"/>
      <c r="BC445" s="72"/>
      <c r="BD445" s="72"/>
      <c r="BE445" s="72"/>
      <c r="BF445" s="72"/>
      <c r="BG445" s="72"/>
      <c r="BH445" s="72"/>
      <c r="BI445" s="72"/>
      <c r="BJ445" s="72"/>
      <c r="BK445" s="72"/>
      <c r="BL445" s="72"/>
      <c r="BM445" s="72"/>
      <c r="BN445" s="72"/>
      <c r="BO445" s="72"/>
      <c r="BP445" s="72"/>
      <c r="BQ445" s="72"/>
      <c r="BR445" s="72"/>
      <c r="BS445" s="72"/>
      <c r="BT445" s="72"/>
      <c r="BU445" s="72"/>
      <c r="BV445" s="72"/>
      <c r="BW445" s="72"/>
    </row>
    <row r="446" spans="1:75" ht="14.25" customHeight="1" x14ac:dyDescent="0.15">
      <c r="A446" s="82"/>
      <c r="B446" s="118"/>
      <c r="C446" s="118"/>
      <c r="D446" s="120"/>
      <c r="E446" s="95" t="str">
        <f ca="1">IF(DATEDIF(C446,M$2,"m")&lt;1,"",IF(C446=0,"",IF(EDATE(C446,12)&lt;IF($D446&gt;0,$D446-1,M$2),EDATE(C446,DATEDIF(C446,IF($D446&gt;0,$D446-1,M$2+1),"y")*12),EDATE(C446,DATEDIF(C446,IF($D446&gt;0,$D446-1,M$2+1),"m")))))</f>
        <v/>
      </c>
      <c r="F446" s="93">
        <f ca="1">IF(E446="",0,IF(EDATE(C446,12)&lt;=E446,15+IF((YEAR(E446)-YEAR($C446))&gt;20,10,INT((YEAR(E446)-YEAR($C446)-1)/2)),0))</f>
        <v>0</v>
      </c>
      <c r="G446" s="112">
        <f ca="1">IF(E446="",0,IF(E446&gt;=EDATE(C446,12),IF(E446&lt;EDATE(C446,24),IF(C446&lt;SET!$J$20,0,MIN(DATEDIF(C446,E446,"m"),11)),0),IF(D446&gt;C446,IF(E446&lt;=EDATE(C446,12),MIN(DATEDIF(C446,D446+1,"m"),11),0),MIN(DATEDIF(C446,E446,"m"),11))))</f>
        <v>0</v>
      </c>
      <c r="H446" s="114"/>
      <c r="I446" s="124">
        <f>COUNTIF(P446:BW446,SET!$C$15)*SET!$C$16+COUNTIF(P446:BW446,SET!$D$15)*SET!$D$16+COUNTIF(P446:BW446,SET!$E$15)*SET!$E$16+COUNTIF(P446:BW446,SET!$F$15)*SET!$F$16+COUNTIF(P446:BW446,SET!$G$15)*SET!$G$16+COUNTIF(P446:BW446,SET!$H$15)*SET!$H$16+COUNTIF(P446:BW446,SET!$I$15)*SET!$I$16+COUNTIF(P446:BW446,SET!#REF!)*SET!$H$16+COUNTIF(P446:BW446,SET!$L$15)*SET!$L$16</f>
        <v>0</v>
      </c>
      <c r="J446" s="97">
        <f ca="1">F446+G446+H446-I446</f>
        <v>0</v>
      </c>
      <c r="K446" s="116" t="str">
        <f ca="1">IF(E446="","",IF(AND(D446&gt;C446,EDATE(IF(EDATE(C446,12)&lt;D446,C446,E446),12)&gt;D446),"퇴직정산",IF((E446-C446)&gt;=365,EDATE(E446,12),EDATE(C446,24))))</f>
        <v/>
      </c>
      <c r="L446" s="101">
        <f ca="1">IF(K446="퇴직정산",J446,IF((M$2-C446)&lt;365,"미확정",IF(M446="유예","유예",J446-M446)))</f>
        <v>0</v>
      </c>
      <c r="M446" s="103">
        <f>IF(C446=0,0,IF(K446="퇴직정산",0,IF(J446&lt;=0,0,IF(EDATE(C446,3)&gt;M$2,"유예",IF(SET!$J$3="없음",0,IF(SET!$J$3="전부",IF(E446&gt;=DATE(YEAR(SET!$I$11),MONTH(SET!$J$11),DAY(SET!$L$11)),MAX(0,F446-IF(I446&lt;(G446+H446),0,(I446-(G446+H446)))),0),IF(E446&gt;=DATE(YEAR(SET!$I$11),MONTH(SET!$J$11),DAY(SET!$L$11)),MAX(0,MIN(F446,SET!$L$3)-IF(I446&lt;(G446+H446),0,(I446-(G446+H446)))),0)))))))</f>
        <v>0</v>
      </c>
      <c r="N446" s="105" t="str">
        <f>IF(D446=0,IF(M446&gt;0,IF((E446-C446)&gt;=365,EDATE(E446,6),EDATE(K446,-6)),""),"")</f>
        <v/>
      </c>
      <c r="O446" s="106" t="str">
        <f>IF(D446=0,IF(M446&gt;0,IF((E446-C446)&gt;=365,EDATE(E446,10),EDATE(K446,-2)),""),"")</f>
        <v/>
      </c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  <c r="AL446" s="23"/>
      <c r="AM446" s="23"/>
      <c r="AN446" s="23"/>
      <c r="AO446" s="23"/>
      <c r="AP446" s="23"/>
      <c r="AQ446" s="23"/>
      <c r="AR446" s="23"/>
      <c r="AS446" s="23"/>
      <c r="AT446" s="23"/>
      <c r="AU446" s="23"/>
      <c r="AV446" s="23"/>
      <c r="AW446" s="23"/>
      <c r="AX446" s="23"/>
      <c r="AY446" s="23"/>
      <c r="AZ446" s="23"/>
      <c r="BA446" s="23"/>
      <c r="BB446" s="23"/>
      <c r="BC446" s="23"/>
      <c r="BD446" s="23"/>
      <c r="BE446" s="23"/>
      <c r="BF446" s="23"/>
      <c r="BG446" s="23"/>
      <c r="BH446" s="23"/>
      <c r="BI446" s="23"/>
      <c r="BJ446" s="23"/>
      <c r="BK446" s="23"/>
      <c r="BL446" s="23"/>
      <c r="BM446" s="23"/>
      <c r="BN446" s="23"/>
      <c r="BO446" s="23"/>
      <c r="BP446" s="23"/>
      <c r="BQ446" s="23"/>
      <c r="BR446" s="23"/>
      <c r="BS446" s="23"/>
      <c r="BT446" s="23"/>
      <c r="BU446" s="23"/>
      <c r="BV446" s="23"/>
      <c r="BW446" s="23"/>
    </row>
    <row r="447" spans="1:75" ht="14.25" customHeight="1" x14ac:dyDescent="0.15">
      <c r="A447" s="83"/>
      <c r="B447" s="119"/>
      <c r="C447" s="119"/>
      <c r="D447" s="121"/>
      <c r="E447" s="96"/>
      <c r="F447" s="94"/>
      <c r="G447" s="113"/>
      <c r="H447" s="115"/>
      <c r="I447" s="125"/>
      <c r="J447" s="98"/>
      <c r="K447" s="117"/>
      <c r="L447" s="102"/>
      <c r="M447" s="104"/>
      <c r="N447" s="105"/>
      <c r="O447" s="107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72"/>
      <c r="AP447" s="72"/>
      <c r="AQ447" s="72"/>
      <c r="AR447" s="72"/>
      <c r="AS447" s="72"/>
      <c r="AT447" s="72"/>
      <c r="AU447" s="72"/>
      <c r="AV447" s="72"/>
      <c r="AW447" s="72"/>
      <c r="AX447" s="72"/>
      <c r="AY447" s="72"/>
      <c r="AZ447" s="72"/>
      <c r="BA447" s="72"/>
      <c r="BB447" s="72"/>
      <c r="BC447" s="72"/>
      <c r="BD447" s="72"/>
      <c r="BE447" s="72"/>
      <c r="BF447" s="72"/>
      <c r="BG447" s="72"/>
      <c r="BH447" s="72"/>
      <c r="BI447" s="72"/>
      <c r="BJ447" s="72"/>
      <c r="BK447" s="72"/>
      <c r="BL447" s="72"/>
      <c r="BM447" s="72"/>
      <c r="BN447" s="72"/>
      <c r="BO447" s="72"/>
      <c r="BP447" s="72"/>
      <c r="BQ447" s="72"/>
      <c r="BR447" s="72"/>
      <c r="BS447" s="72"/>
      <c r="BT447" s="72"/>
      <c r="BU447" s="72"/>
      <c r="BV447" s="72"/>
      <c r="BW447" s="72"/>
    </row>
    <row r="448" spans="1:75" ht="14.25" customHeight="1" x14ac:dyDescent="0.15">
      <c r="A448" s="82"/>
      <c r="B448" s="118"/>
      <c r="C448" s="118"/>
      <c r="D448" s="120"/>
      <c r="E448" s="95" t="str">
        <f ca="1">IF(DATEDIF(C448,M$2,"m")&lt;1,"",IF(C448=0,"",IF(EDATE(C448,12)&lt;IF($D448&gt;0,$D448-1,M$2),EDATE(C448,DATEDIF(C448,IF($D448&gt;0,$D448-1,M$2+1),"y")*12),EDATE(C448,DATEDIF(C448,IF($D448&gt;0,$D448-1,M$2+1),"m")))))</f>
        <v/>
      </c>
      <c r="F448" s="93">
        <f ca="1">IF(E448="",0,IF(EDATE(C448,12)&lt;=E448,15+IF((YEAR(E448)-YEAR($C448))&gt;20,10,INT((YEAR(E448)-YEAR($C448)-1)/2)),0))</f>
        <v>0</v>
      </c>
      <c r="G448" s="112">
        <f ca="1">IF(E448="",0,IF(E448&gt;=EDATE(C448,12),IF(E448&lt;EDATE(C448,24),IF(C448&lt;SET!$J$20,0,MIN(DATEDIF(C448,E448,"m"),11)),0),IF(D448&gt;C448,IF(E448&lt;=EDATE(C448,12),MIN(DATEDIF(C448,D448+1,"m"),11),0),MIN(DATEDIF(C448,E448,"m"),11))))</f>
        <v>0</v>
      </c>
      <c r="H448" s="114"/>
      <c r="I448" s="124">
        <f>COUNTIF(P448:BW448,SET!$C$15)*SET!$C$16+COUNTIF(P448:BW448,SET!$D$15)*SET!$D$16+COUNTIF(P448:BW448,SET!$E$15)*SET!$E$16+COUNTIF(P448:BW448,SET!$F$15)*SET!$F$16+COUNTIF(P448:BW448,SET!$G$15)*SET!$G$16+COUNTIF(P448:BW448,SET!$H$15)*SET!$H$16+COUNTIF(P448:BW448,SET!$I$15)*SET!$I$16+COUNTIF(P448:BW448,SET!#REF!)*SET!$H$16+COUNTIF(P448:BW448,SET!$L$15)*SET!$L$16</f>
        <v>0</v>
      </c>
      <c r="J448" s="97">
        <f ca="1">F448+G448+H448-I448</f>
        <v>0</v>
      </c>
      <c r="K448" s="116" t="str">
        <f ca="1">IF(E448="","",IF(AND(D448&gt;C448,EDATE(IF(EDATE(C448,12)&lt;D448,C448,E448),12)&gt;D448),"퇴직정산",IF((E448-C448)&gt;=365,EDATE(E448,12),EDATE(C448,24))))</f>
        <v/>
      </c>
      <c r="L448" s="101">
        <f ca="1">IF(K448="퇴직정산",J448,IF((M$2-C448)&lt;365,"미확정",IF(M448="유예","유예",J448-M448)))</f>
        <v>0</v>
      </c>
      <c r="M448" s="103">
        <f>IF(C448=0,0,IF(K448="퇴직정산",0,IF(J448&lt;=0,0,IF(EDATE(C448,3)&gt;M$2,"유예",IF(SET!$J$3="없음",0,IF(SET!$J$3="전부",IF(E448&gt;=DATE(YEAR(SET!$I$11),MONTH(SET!$J$11),DAY(SET!$L$11)),MAX(0,F448-IF(I448&lt;(G448+H448),0,(I448-(G448+H448)))),0),IF(E448&gt;=DATE(YEAR(SET!$I$11),MONTH(SET!$J$11),DAY(SET!$L$11)),MAX(0,MIN(F448,SET!$L$3)-IF(I448&lt;(G448+H448),0,(I448-(G448+H448)))),0)))))))</f>
        <v>0</v>
      </c>
      <c r="N448" s="105" t="str">
        <f>IF(D448=0,IF(M448&gt;0,IF((E448-C448)&gt;=365,EDATE(E448,6),EDATE(K448,-6)),""),"")</f>
        <v/>
      </c>
      <c r="O448" s="106" t="str">
        <f>IF(D448=0,IF(M448&gt;0,IF((E448-C448)&gt;=365,EDATE(E448,10),EDATE(K448,-2)),""),"")</f>
        <v/>
      </c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  <c r="AL448" s="23"/>
      <c r="AM448" s="23"/>
      <c r="AN448" s="23"/>
      <c r="AO448" s="23"/>
      <c r="AP448" s="23"/>
      <c r="AQ448" s="23"/>
      <c r="AR448" s="23"/>
      <c r="AS448" s="23"/>
      <c r="AT448" s="23"/>
      <c r="AU448" s="23"/>
      <c r="AV448" s="23"/>
      <c r="AW448" s="23"/>
      <c r="AX448" s="23"/>
      <c r="AY448" s="23"/>
      <c r="AZ448" s="23"/>
      <c r="BA448" s="23"/>
      <c r="BB448" s="23"/>
      <c r="BC448" s="23"/>
      <c r="BD448" s="23"/>
      <c r="BE448" s="23"/>
      <c r="BF448" s="23"/>
      <c r="BG448" s="23"/>
      <c r="BH448" s="23"/>
      <c r="BI448" s="23"/>
      <c r="BJ448" s="23"/>
      <c r="BK448" s="23"/>
      <c r="BL448" s="23"/>
      <c r="BM448" s="23"/>
      <c r="BN448" s="23"/>
      <c r="BO448" s="23"/>
      <c r="BP448" s="23"/>
      <c r="BQ448" s="23"/>
      <c r="BR448" s="23"/>
      <c r="BS448" s="23"/>
      <c r="BT448" s="23"/>
      <c r="BU448" s="23"/>
      <c r="BV448" s="23"/>
      <c r="BW448" s="23"/>
    </row>
    <row r="449" spans="1:75" ht="14.25" customHeight="1" x14ac:dyDescent="0.15">
      <c r="A449" s="83"/>
      <c r="B449" s="119"/>
      <c r="C449" s="119"/>
      <c r="D449" s="121"/>
      <c r="E449" s="96"/>
      <c r="F449" s="94"/>
      <c r="G449" s="113"/>
      <c r="H449" s="115"/>
      <c r="I449" s="125"/>
      <c r="J449" s="98"/>
      <c r="K449" s="117"/>
      <c r="L449" s="102"/>
      <c r="M449" s="104"/>
      <c r="N449" s="105"/>
      <c r="O449" s="107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72"/>
      <c r="AP449" s="72"/>
      <c r="AQ449" s="72"/>
      <c r="AR449" s="72"/>
      <c r="AS449" s="72"/>
      <c r="AT449" s="72"/>
      <c r="AU449" s="72"/>
      <c r="AV449" s="72"/>
      <c r="AW449" s="72"/>
      <c r="AX449" s="72"/>
      <c r="AY449" s="72"/>
      <c r="AZ449" s="72"/>
      <c r="BA449" s="72"/>
      <c r="BB449" s="72"/>
      <c r="BC449" s="72"/>
      <c r="BD449" s="72"/>
      <c r="BE449" s="72"/>
      <c r="BF449" s="72"/>
      <c r="BG449" s="72"/>
      <c r="BH449" s="72"/>
      <c r="BI449" s="72"/>
      <c r="BJ449" s="72"/>
      <c r="BK449" s="72"/>
      <c r="BL449" s="72"/>
      <c r="BM449" s="72"/>
      <c r="BN449" s="72"/>
      <c r="BO449" s="72"/>
      <c r="BP449" s="72"/>
      <c r="BQ449" s="72"/>
      <c r="BR449" s="72"/>
      <c r="BS449" s="72"/>
      <c r="BT449" s="72"/>
      <c r="BU449" s="72"/>
      <c r="BV449" s="72"/>
      <c r="BW449" s="72"/>
    </row>
    <row r="450" spans="1:75" ht="14.25" customHeight="1" x14ac:dyDescent="0.15">
      <c r="A450" s="82"/>
      <c r="B450" s="118"/>
      <c r="C450" s="118"/>
      <c r="D450" s="120"/>
      <c r="E450" s="95" t="str">
        <f ca="1">IF(DATEDIF(C450,M$2,"m")&lt;1,"",IF(C450=0,"",IF(EDATE(C450,12)&lt;IF($D450&gt;0,$D450-1,M$2),EDATE(C450,DATEDIF(C450,IF($D450&gt;0,$D450-1,M$2+1),"y")*12),EDATE(C450,DATEDIF(C450,IF($D450&gt;0,$D450-1,M$2+1),"m")))))</f>
        <v/>
      </c>
      <c r="F450" s="93">
        <f ca="1">IF(E450="",0,IF(EDATE(C450,12)&lt;=E450,15+IF((YEAR(E450)-YEAR($C450))&gt;20,10,INT((YEAR(E450)-YEAR($C450)-1)/2)),0))</f>
        <v>0</v>
      </c>
      <c r="G450" s="112">
        <f ca="1">IF(E450="",0,IF(E450&gt;=EDATE(C450,12),IF(E450&lt;EDATE(C450,24),IF(C450&lt;SET!$J$20,0,MIN(DATEDIF(C450,E450,"m"),11)),0),IF(D450&gt;C450,IF(E450&lt;=EDATE(C450,12),MIN(DATEDIF(C450,D450+1,"m"),11),0),MIN(DATEDIF(C450,E450,"m"),11))))</f>
        <v>0</v>
      </c>
      <c r="H450" s="114"/>
      <c r="I450" s="124">
        <f>COUNTIF(P450:BW450,SET!$C$15)*SET!$C$16+COUNTIF(P450:BW450,SET!$D$15)*SET!$D$16+COUNTIF(P450:BW450,SET!$E$15)*SET!$E$16+COUNTIF(P450:BW450,SET!$F$15)*SET!$F$16+COUNTIF(P450:BW450,SET!$G$15)*SET!$G$16+COUNTIF(P450:BW450,SET!$H$15)*SET!$H$16+COUNTIF(P450:BW450,SET!$I$15)*SET!$I$16+COUNTIF(P450:BW450,SET!#REF!)*SET!$H$16+COUNTIF(P450:BW450,SET!$L$15)*SET!$L$16</f>
        <v>0</v>
      </c>
      <c r="J450" s="97">
        <f ca="1">F450+G450+H450-I450</f>
        <v>0</v>
      </c>
      <c r="K450" s="116" t="str">
        <f ca="1">IF(E450="","",IF(AND(D450&gt;C450,EDATE(IF(EDATE(C450,12)&lt;D450,C450,E450),12)&gt;D450),"퇴직정산",IF((E450-C450)&gt;=365,EDATE(E450,12),EDATE(C450,24))))</f>
        <v/>
      </c>
      <c r="L450" s="101">
        <f ca="1">IF(K450="퇴직정산",J450,IF((M$2-C450)&lt;365,"미확정",IF(M450="유예","유예",J450-M450)))</f>
        <v>0</v>
      </c>
      <c r="M450" s="103">
        <f>IF(C450=0,0,IF(K450="퇴직정산",0,IF(J450&lt;=0,0,IF(EDATE(C450,3)&gt;M$2,"유예",IF(SET!$J$3="없음",0,IF(SET!$J$3="전부",IF(E450&gt;=DATE(YEAR(SET!$I$11),MONTH(SET!$J$11),DAY(SET!$L$11)),MAX(0,F450-IF(I450&lt;(G450+H450),0,(I450-(G450+H450)))),0),IF(E450&gt;=DATE(YEAR(SET!$I$11),MONTH(SET!$J$11),DAY(SET!$L$11)),MAX(0,MIN(F450,SET!$L$3)-IF(I450&lt;(G450+H450),0,(I450-(G450+H450)))),0)))))))</f>
        <v>0</v>
      </c>
      <c r="N450" s="105" t="str">
        <f>IF(D450=0,IF(M450&gt;0,IF((E450-C450)&gt;=365,EDATE(E450,6),EDATE(K450,-6)),""),"")</f>
        <v/>
      </c>
      <c r="O450" s="106" t="str">
        <f>IF(D450=0,IF(M450&gt;0,IF((E450-C450)&gt;=365,EDATE(E450,10),EDATE(K450,-2)),""),"")</f>
        <v/>
      </c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  <c r="AL450" s="23"/>
      <c r="AM450" s="23"/>
      <c r="AN450" s="23"/>
      <c r="AO450" s="23"/>
      <c r="AP450" s="23"/>
      <c r="AQ450" s="23"/>
      <c r="AR450" s="23"/>
      <c r="AS450" s="23"/>
      <c r="AT450" s="23"/>
      <c r="AU450" s="23"/>
      <c r="AV450" s="23"/>
      <c r="AW450" s="23"/>
      <c r="AX450" s="23"/>
      <c r="AY450" s="23"/>
      <c r="AZ450" s="23"/>
      <c r="BA450" s="23"/>
      <c r="BB450" s="23"/>
      <c r="BC450" s="23"/>
      <c r="BD450" s="23"/>
      <c r="BE450" s="23"/>
      <c r="BF450" s="23"/>
      <c r="BG450" s="23"/>
      <c r="BH450" s="23"/>
      <c r="BI450" s="23"/>
      <c r="BJ450" s="23"/>
      <c r="BK450" s="23"/>
      <c r="BL450" s="23"/>
      <c r="BM450" s="23"/>
      <c r="BN450" s="23"/>
      <c r="BO450" s="23"/>
      <c r="BP450" s="23"/>
      <c r="BQ450" s="23"/>
      <c r="BR450" s="23"/>
      <c r="BS450" s="23"/>
      <c r="BT450" s="23"/>
      <c r="BU450" s="23"/>
      <c r="BV450" s="23"/>
      <c r="BW450" s="23"/>
    </row>
    <row r="451" spans="1:75" ht="14.25" customHeight="1" x14ac:dyDescent="0.15">
      <c r="A451" s="83"/>
      <c r="B451" s="119"/>
      <c r="C451" s="119"/>
      <c r="D451" s="121"/>
      <c r="E451" s="96"/>
      <c r="F451" s="94"/>
      <c r="G451" s="113"/>
      <c r="H451" s="115"/>
      <c r="I451" s="125"/>
      <c r="J451" s="98"/>
      <c r="K451" s="117"/>
      <c r="L451" s="102"/>
      <c r="M451" s="104"/>
      <c r="N451" s="105"/>
      <c r="O451" s="107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72"/>
      <c r="AP451" s="72"/>
      <c r="AQ451" s="72"/>
      <c r="AR451" s="72"/>
      <c r="AS451" s="72"/>
      <c r="AT451" s="72"/>
      <c r="AU451" s="72"/>
      <c r="AV451" s="72"/>
      <c r="AW451" s="72"/>
      <c r="AX451" s="72"/>
      <c r="AY451" s="72"/>
      <c r="AZ451" s="72"/>
      <c r="BA451" s="72"/>
      <c r="BB451" s="72"/>
      <c r="BC451" s="72"/>
      <c r="BD451" s="72"/>
      <c r="BE451" s="72"/>
      <c r="BF451" s="72"/>
      <c r="BG451" s="72"/>
      <c r="BH451" s="72"/>
      <c r="BI451" s="72"/>
      <c r="BJ451" s="72"/>
      <c r="BK451" s="72"/>
      <c r="BL451" s="72"/>
      <c r="BM451" s="72"/>
      <c r="BN451" s="72"/>
      <c r="BO451" s="72"/>
      <c r="BP451" s="72"/>
      <c r="BQ451" s="72"/>
      <c r="BR451" s="72"/>
      <c r="BS451" s="72"/>
      <c r="BT451" s="72"/>
      <c r="BU451" s="72"/>
      <c r="BV451" s="72"/>
      <c r="BW451" s="72"/>
    </row>
    <row r="452" spans="1:75" ht="14.25" customHeight="1" x14ac:dyDescent="0.15">
      <c r="A452" s="82"/>
      <c r="B452" s="118"/>
      <c r="C452" s="118"/>
      <c r="D452" s="120"/>
      <c r="E452" s="95" t="str">
        <f ca="1">IF(DATEDIF(C452,M$2,"m")&lt;1,"",IF(C452=0,"",IF(EDATE(C452,12)&lt;IF($D452&gt;0,$D452-1,M$2),EDATE(C452,DATEDIF(C452,IF($D452&gt;0,$D452-1,M$2+1),"y")*12),EDATE(C452,DATEDIF(C452,IF($D452&gt;0,$D452-1,M$2+1),"m")))))</f>
        <v/>
      </c>
      <c r="F452" s="93">
        <f ca="1">IF(E452="",0,IF(EDATE(C452,12)&lt;=E452,15+IF((YEAR(E452)-YEAR($C452))&gt;20,10,INT((YEAR(E452)-YEAR($C452)-1)/2)),0))</f>
        <v>0</v>
      </c>
      <c r="G452" s="112">
        <f ca="1">IF(E452="",0,IF(E452&gt;=EDATE(C452,12),IF(E452&lt;EDATE(C452,24),IF(C452&lt;SET!$J$20,0,MIN(DATEDIF(C452,E452,"m"),11)),0),IF(D452&gt;C452,IF(E452&lt;=EDATE(C452,12),MIN(DATEDIF(C452,D452+1,"m"),11),0),MIN(DATEDIF(C452,E452,"m"),11))))</f>
        <v>0</v>
      </c>
      <c r="H452" s="114"/>
      <c r="I452" s="124">
        <f>COUNTIF(P452:BW452,SET!$C$15)*SET!$C$16+COUNTIF(P452:BW452,SET!$D$15)*SET!$D$16+COUNTIF(P452:BW452,SET!$E$15)*SET!$E$16+COUNTIF(P452:BW452,SET!$F$15)*SET!$F$16+COUNTIF(P452:BW452,SET!$G$15)*SET!$G$16+COUNTIF(P452:BW452,SET!$H$15)*SET!$H$16+COUNTIF(P452:BW452,SET!$I$15)*SET!$I$16+COUNTIF(P452:BW452,SET!#REF!)*SET!$H$16+COUNTIF(P452:BW452,SET!$L$15)*SET!$L$16</f>
        <v>0</v>
      </c>
      <c r="J452" s="97">
        <f ca="1">F452+G452+H452-I452</f>
        <v>0</v>
      </c>
      <c r="K452" s="116" t="str">
        <f ca="1">IF(E452="","",IF(AND(D452&gt;C452,EDATE(IF(EDATE(C452,12)&lt;D452,C452,E452),12)&gt;D452),"퇴직정산",IF((E452-C452)&gt;=365,EDATE(E452,12),EDATE(C452,24))))</f>
        <v/>
      </c>
      <c r="L452" s="101">
        <f ca="1">IF(K452="퇴직정산",J452,IF((M$2-C452)&lt;365,"미확정",IF(M452="유예","유예",J452-M452)))</f>
        <v>0</v>
      </c>
      <c r="M452" s="103">
        <f>IF(C452=0,0,IF(K452="퇴직정산",0,IF(J452&lt;=0,0,IF(EDATE(C452,3)&gt;M$2,"유예",IF(SET!$J$3="없음",0,IF(SET!$J$3="전부",IF(E452&gt;=DATE(YEAR(SET!$I$11),MONTH(SET!$J$11),DAY(SET!$L$11)),MAX(0,F452-IF(I452&lt;(G452+H452),0,(I452-(G452+H452)))),0),IF(E452&gt;=DATE(YEAR(SET!$I$11),MONTH(SET!$J$11),DAY(SET!$L$11)),MAX(0,MIN(F452,SET!$L$3)-IF(I452&lt;(G452+H452),0,(I452-(G452+H452)))),0)))))))</f>
        <v>0</v>
      </c>
      <c r="N452" s="105" t="str">
        <f>IF(D452=0,IF(M452&gt;0,IF((E452-C452)&gt;=365,EDATE(E452,6),EDATE(K452,-6)),""),"")</f>
        <v/>
      </c>
      <c r="O452" s="106" t="str">
        <f>IF(D452=0,IF(M452&gt;0,IF((E452-C452)&gt;=365,EDATE(E452,10),EDATE(K452,-2)),""),"")</f>
        <v/>
      </c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  <c r="AL452" s="23"/>
      <c r="AM452" s="23"/>
      <c r="AN452" s="23"/>
      <c r="AO452" s="23"/>
      <c r="AP452" s="23"/>
      <c r="AQ452" s="23"/>
      <c r="AR452" s="23"/>
      <c r="AS452" s="23"/>
      <c r="AT452" s="23"/>
      <c r="AU452" s="23"/>
      <c r="AV452" s="23"/>
      <c r="AW452" s="23"/>
      <c r="AX452" s="23"/>
      <c r="AY452" s="23"/>
      <c r="AZ452" s="23"/>
      <c r="BA452" s="23"/>
      <c r="BB452" s="23"/>
      <c r="BC452" s="23"/>
      <c r="BD452" s="23"/>
      <c r="BE452" s="23"/>
      <c r="BF452" s="23"/>
      <c r="BG452" s="23"/>
      <c r="BH452" s="23"/>
      <c r="BI452" s="23"/>
      <c r="BJ452" s="23"/>
      <c r="BK452" s="23"/>
      <c r="BL452" s="23"/>
      <c r="BM452" s="23"/>
      <c r="BN452" s="23"/>
      <c r="BO452" s="23"/>
      <c r="BP452" s="23"/>
      <c r="BQ452" s="23"/>
      <c r="BR452" s="23"/>
      <c r="BS452" s="23"/>
      <c r="BT452" s="23"/>
      <c r="BU452" s="23"/>
      <c r="BV452" s="23"/>
      <c r="BW452" s="23"/>
    </row>
    <row r="453" spans="1:75" ht="14.25" customHeight="1" x14ac:dyDescent="0.15">
      <c r="A453" s="83"/>
      <c r="B453" s="119"/>
      <c r="C453" s="119"/>
      <c r="D453" s="121"/>
      <c r="E453" s="96"/>
      <c r="F453" s="94"/>
      <c r="G453" s="113"/>
      <c r="H453" s="115"/>
      <c r="I453" s="125"/>
      <c r="J453" s="98"/>
      <c r="K453" s="117"/>
      <c r="L453" s="102"/>
      <c r="M453" s="104"/>
      <c r="N453" s="105"/>
      <c r="O453" s="107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72"/>
      <c r="AP453" s="72"/>
      <c r="AQ453" s="72"/>
      <c r="AR453" s="72"/>
      <c r="AS453" s="72"/>
      <c r="AT453" s="72"/>
      <c r="AU453" s="72"/>
      <c r="AV453" s="72"/>
      <c r="AW453" s="72"/>
      <c r="AX453" s="72"/>
      <c r="AY453" s="72"/>
      <c r="AZ453" s="72"/>
      <c r="BA453" s="72"/>
      <c r="BB453" s="72"/>
      <c r="BC453" s="72"/>
      <c r="BD453" s="72"/>
      <c r="BE453" s="72"/>
      <c r="BF453" s="72"/>
      <c r="BG453" s="72"/>
      <c r="BH453" s="72"/>
      <c r="BI453" s="72"/>
      <c r="BJ453" s="72"/>
      <c r="BK453" s="72"/>
      <c r="BL453" s="72"/>
      <c r="BM453" s="72"/>
      <c r="BN453" s="72"/>
      <c r="BO453" s="72"/>
      <c r="BP453" s="72"/>
      <c r="BQ453" s="72"/>
      <c r="BR453" s="72"/>
      <c r="BS453" s="72"/>
      <c r="BT453" s="72"/>
      <c r="BU453" s="72"/>
      <c r="BV453" s="72"/>
      <c r="BW453" s="72"/>
    </row>
    <row r="454" spans="1:75" ht="14.25" customHeight="1" x14ac:dyDescent="0.15">
      <c r="A454" s="82"/>
      <c r="B454" s="118"/>
      <c r="C454" s="118"/>
      <c r="D454" s="120"/>
      <c r="E454" s="95" t="str">
        <f ca="1">IF(DATEDIF(C454,M$2,"m")&lt;1,"",IF(C454=0,"",IF(EDATE(C454,12)&lt;IF($D454&gt;0,$D454-1,M$2),EDATE(C454,DATEDIF(C454,IF($D454&gt;0,$D454-1,M$2+1),"y")*12),EDATE(C454,DATEDIF(C454,IF($D454&gt;0,$D454-1,M$2+1),"m")))))</f>
        <v/>
      </c>
      <c r="F454" s="93">
        <f ca="1">IF(E454="",0,IF(EDATE(C454,12)&lt;=E454,15+IF((YEAR(E454)-YEAR($C454))&gt;20,10,INT((YEAR(E454)-YEAR($C454)-1)/2)),0))</f>
        <v>0</v>
      </c>
      <c r="G454" s="112">
        <f ca="1">IF(E454="",0,IF(E454&gt;=EDATE(C454,12),IF(E454&lt;EDATE(C454,24),IF(C454&lt;SET!$J$20,0,MIN(DATEDIF(C454,E454,"m"),11)),0),IF(D454&gt;C454,IF(E454&lt;=EDATE(C454,12),MIN(DATEDIF(C454,D454+1,"m"),11),0),MIN(DATEDIF(C454,E454,"m"),11))))</f>
        <v>0</v>
      </c>
      <c r="H454" s="114"/>
      <c r="I454" s="124">
        <f>COUNTIF(P454:BW454,SET!$C$15)*SET!$C$16+COUNTIF(P454:BW454,SET!$D$15)*SET!$D$16+COUNTIF(P454:BW454,SET!$E$15)*SET!$E$16+COUNTIF(P454:BW454,SET!$F$15)*SET!$F$16+COUNTIF(P454:BW454,SET!$G$15)*SET!$G$16+COUNTIF(P454:BW454,SET!$H$15)*SET!$H$16+COUNTIF(P454:BW454,SET!$I$15)*SET!$I$16+COUNTIF(P454:BW454,SET!#REF!)*SET!$H$16+COUNTIF(P454:BW454,SET!$L$15)*SET!$L$16</f>
        <v>0</v>
      </c>
      <c r="J454" s="97">
        <f ca="1">F454+G454+H454-I454</f>
        <v>0</v>
      </c>
      <c r="K454" s="116" t="str">
        <f ca="1">IF(E454="","",IF(AND(D454&gt;C454,EDATE(IF(EDATE(C454,12)&lt;D454,C454,E454),12)&gt;D454),"퇴직정산",IF((E454-C454)&gt;=365,EDATE(E454,12),EDATE(C454,24))))</f>
        <v/>
      </c>
      <c r="L454" s="101">
        <f ca="1">IF(K454="퇴직정산",J454,IF((M$2-C454)&lt;365,"미확정",IF(M454="유예","유예",J454-M454)))</f>
        <v>0</v>
      </c>
      <c r="M454" s="103">
        <f>IF(C454=0,0,IF(K454="퇴직정산",0,IF(J454&lt;=0,0,IF(EDATE(C454,3)&gt;M$2,"유예",IF(SET!$J$3="없음",0,IF(SET!$J$3="전부",IF(E454&gt;=DATE(YEAR(SET!$I$11),MONTH(SET!$J$11),DAY(SET!$L$11)),MAX(0,F454-IF(I454&lt;(G454+H454),0,(I454-(G454+H454)))),0),IF(E454&gt;=DATE(YEAR(SET!$I$11),MONTH(SET!$J$11),DAY(SET!$L$11)),MAX(0,MIN(F454,SET!$L$3)-IF(I454&lt;(G454+H454),0,(I454-(G454+H454)))),0)))))))</f>
        <v>0</v>
      </c>
      <c r="N454" s="105" t="str">
        <f>IF(D454=0,IF(M454&gt;0,IF((E454-C454)&gt;=365,EDATE(E454,6),EDATE(K454,-6)),""),"")</f>
        <v/>
      </c>
      <c r="O454" s="106" t="str">
        <f>IF(D454=0,IF(M454&gt;0,IF((E454-C454)&gt;=365,EDATE(E454,10),EDATE(K454,-2)),""),"")</f>
        <v/>
      </c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  <c r="AL454" s="23"/>
      <c r="AM454" s="23"/>
      <c r="AN454" s="23"/>
      <c r="AO454" s="23"/>
      <c r="AP454" s="23"/>
      <c r="AQ454" s="23"/>
      <c r="AR454" s="23"/>
      <c r="AS454" s="23"/>
      <c r="AT454" s="23"/>
      <c r="AU454" s="23"/>
      <c r="AV454" s="23"/>
      <c r="AW454" s="23"/>
      <c r="AX454" s="23"/>
      <c r="AY454" s="23"/>
      <c r="AZ454" s="23"/>
      <c r="BA454" s="23"/>
      <c r="BB454" s="23"/>
      <c r="BC454" s="23"/>
      <c r="BD454" s="23"/>
      <c r="BE454" s="23"/>
      <c r="BF454" s="23"/>
      <c r="BG454" s="23"/>
      <c r="BH454" s="23"/>
      <c r="BI454" s="23"/>
      <c r="BJ454" s="23"/>
      <c r="BK454" s="23"/>
      <c r="BL454" s="23"/>
      <c r="BM454" s="23"/>
      <c r="BN454" s="23"/>
      <c r="BO454" s="23"/>
      <c r="BP454" s="23"/>
      <c r="BQ454" s="23"/>
      <c r="BR454" s="23"/>
      <c r="BS454" s="23"/>
      <c r="BT454" s="23"/>
      <c r="BU454" s="23"/>
      <c r="BV454" s="23"/>
      <c r="BW454" s="23"/>
    </row>
    <row r="455" spans="1:75" ht="14.25" customHeight="1" x14ac:dyDescent="0.15">
      <c r="A455" s="83"/>
      <c r="B455" s="119"/>
      <c r="C455" s="119"/>
      <c r="D455" s="121"/>
      <c r="E455" s="96"/>
      <c r="F455" s="94"/>
      <c r="G455" s="113"/>
      <c r="H455" s="115"/>
      <c r="I455" s="125"/>
      <c r="J455" s="98"/>
      <c r="K455" s="117"/>
      <c r="L455" s="102"/>
      <c r="M455" s="104"/>
      <c r="N455" s="105"/>
      <c r="O455" s="107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72"/>
      <c r="AP455" s="72"/>
      <c r="AQ455" s="72"/>
      <c r="AR455" s="72"/>
      <c r="AS455" s="72"/>
      <c r="AT455" s="72"/>
      <c r="AU455" s="72"/>
      <c r="AV455" s="72"/>
      <c r="AW455" s="72"/>
      <c r="AX455" s="72"/>
      <c r="AY455" s="72"/>
      <c r="AZ455" s="72"/>
      <c r="BA455" s="72"/>
      <c r="BB455" s="72"/>
      <c r="BC455" s="72"/>
      <c r="BD455" s="72"/>
      <c r="BE455" s="72"/>
      <c r="BF455" s="72"/>
      <c r="BG455" s="72"/>
      <c r="BH455" s="72"/>
      <c r="BI455" s="72"/>
      <c r="BJ455" s="72"/>
      <c r="BK455" s="72"/>
      <c r="BL455" s="72"/>
      <c r="BM455" s="72"/>
      <c r="BN455" s="72"/>
      <c r="BO455" s="72"/>
      <c r="BP455" s="72"/>
      <c r="BQ455" s="72"/>
      <c r="BR455" s="72"/>
      <c r="BS455" s="72"/>
      <c r="BT455" s="72"/>
      <c r="BU455" s="72"/>
      <c r="BV455" s="72"/>
      <c r="BW455" s="72"/>
    </row>
    <row r="456" spans="1:75" ht="14.25" customHeight="1" x14ac:dyDescent="0.15">
      <c r="A456" s="82"/>
      <c r="B456" s="118"/>
      <c r="C456" s="118"/>
      <c r="D456" s="120"/>
      <c r="E456" s="95" t="str">
        <f ca="1">IF(DATEDIF(C456,M$2,"m")&lt;1,"",IF(C456=0,"",IF(EDATE(C456,12)&lt;IF($D456&gt;0,$D456-1,M$2),EDATE(C456,DATEDIF(C456,IF($D456&gt;0,$D456-1,M$2+1),"y")*12),EDATE(C456,DATEDIF(C456,IF($D456&gt;0,$D456-1,M$2+1),"m")))))</f>
        <v/>
      </c>
      <c r="F456" s="93">
        <f ca="1">IF(E456="",0,IF(EDATE(C456,12)&lt;=E456,15+IF((YEAR(E456)-YEAR($C456))&gt;20,10,INT((YEAR(E456)-YEAR($C456)-1)/2)),0))</f>
        <v>0</v>
      </c>
      <c r="G456" s="112">
        <f ca="1">IF(E456="",0,IF(E456&gt;=EDATE(C456,12),IF(E456&lt;EDATE(C456,24),IF(C456&lt;SET!$J$20,0,MIN(DATEDIF(C456,E456,"m"),11)),0),IF(D456&gt;C456,IF(E456&lt;=EDATE(C456,12),MIN(DATEDIF(C456,D456+1,"m"),11),0),MIN(DATEDIF(C456,E456,"m"),11))))</f>
        <v>0</v>
      </c>
      <c r="H456" s="114"/>
      <c r="I456" s="124">
        <f>COUNTIF(P456:BW456,SET!$C$15)*SET!$C$16+COUNTIF(P456:BW456,SET!$D$15)*SET!$D$16+COUNTIF(P456:BW456,SET!$E$15)*SET!$E$16+COUNTIF(P456:BW456,SET!$F$15)*SET!$F$16+COUNTIF(P456:BW456,SET!$G$15)*SET!$G$16+COUNTIF(P456:BW456,SET!$H$15)*SET!$H$16+COUNTIF(P456:BW456,SET!$I$15)*SET!$I$16+COUNTIF(P456:BW456,SET!#REF!)*SET!$H$16+COUNTIF(P456:BW456,SET!$L$15)*SET!$L$16</f>
        <v>0</v>
      </c>
      <c r="J456" s="97">
        <f ca="1">F456+G456+H456-I456</f>
        <v>0</v>
      </c>
      <c r="K456" s="116" t="str">
        <f ca="1">IF(E456="","",IF(AND(D456&gt;C456,EDATE(IF(EDATE(C456,12)&lt;D456,C456,E456),12)&gt;D456),"퇴직정산",IF((E456-C456)&gt;=365,EDATE(E456,12),EDATE(C456,24))))</f>
        <v/>
      </c>
      <c r="L456" s="101">
        <f ca="1">IF(K456="퇴직정산",J456,IF((M$2-C456)&lt;365,"미확정",IF(M456="유예","유예",J456-M456)))</f>
        <v>0</v>
      </c>
      <c r="M456" s="103">
        <f>IF(C456=0,0,IF(K456="퇴직정산",0,IF(J456&lt;=0,0,IF(EDATE(C456,3)&gt;M$2,"유예",IF(SET!$J$3="없음",0,IF(SET!$J$3="전부",IF(E456&gt;=DATE(YEAR(SET!$I$11),MONTH(SET!$J$11),DAY(SET!$L$11)),MAX(0,F456-IF(I456&lt;(G456+H456),0,(I456-(G456+H456)))),0),IF(E456&gt;=DATE(YEAR(SET!$I$11),MONTH(SET!$J$11),DAY(SET!$L$11)),MAX(0,MIN(F456,SET!$L$3)-IF(I456&lt;(G456+H456),0,(I456-(G456+H456)))),0)))))))</f>
        <v>0</v>
      </c>
      <c r="N456" s="105" t="str">
        <f>IF(D456=0,IF(M456&gt;0,IF((E456-C456)&gt;=365,EDATE(E456,6),EDATE(K456,-6)),""),"")</f>
        <v/>
      </c>
      <c r="O456" s="106" t="str">
        <f>IF(D456=0,IF(M456&gt;0,IF((E456-C456)&gt;=365,EDATE(E456,10),EDATE(K456,-2)),""),"")</f>
        <v/>
      </c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  <c r="AL456" s="23"/>
      <c r="AM456" s="23"/>
      <c r="AN456" s="23"/>
      <c r="AO456" s="23"/>
      <c r="AP456" s="23"/>
      <c r="AQ456" s="23"/>
      <c r="AR456" s="23"/>
      <c r="AS456" s="23"/>
      <c r="AT456" s="23"/>
      <c r="AU456" s="23"/>
      <c r="AV456" s="23"/>
      <c r="AW456" s="23"/>
      <c r="AX456" s="23"/>
      <c r="AY456" s="23"/>
      <c r="AZ456" s="23"/>
      <c r="BA456" s="23"/>
      <c r="BB456" s="23"/>
      <c r="BC456" s="23"/>
      <c r="BD456" s="23"/>
      <c r="BE456" s="23"/>
      <c r="BF456" s="23"/>
      <c r="BG456" s="23"/>
      <c r="BH456" s="23"/>
      <c r="BI456" s="23"/>
      <c r="BJ456" s="23"/>
      <c r="BK456" s="23"/>
      <c r="BL456" s="23"/>
      <c r="BM456" s="23"/>
      <c r="BN456" s="23"/>
      <c r="BO456" s="23"/>
      <c r="BP456" s="23"/>
      <c r="BQ456" s="23"/>
      <c r="BR456" s="23"/>
      <c r="BS456" s="23"/>
      <c r="BT456" s="23"/>
      <c r="BU456" s="23"/>
      <c r="BV456" s="23"/>
      <c r="BW456" s="23"/>
    </row>
    <row r="457" spans="1:75" ht="14.25" customHeight="1" x14ac:dyDescent="0.15">
      <c r="A457" s="83"/>
      <c r="B457" s="119"/>
      <c r="C457" s="119"/>
      <c r="D457" s="121"/>
      <c r="E457" s="96"/>
      <c r="F457" s="94"/>
      <c r="G457" s="113"/>
      <c r="H457" s="115"/>
      <c r="I457" s="125"/>
      <c r="J457" s="98"/>
      <c r="K457" s="117"/>
      <c r="L457" s="102"/>
      <c r="M457" s="104"/>
      <c r="N457" s="105"/>
      <c r="O457" s="107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72"/>
      <c r="AP457" s="72"/>
      <c r="AQ457" s="72"/>
      <c r="AR457" s="72"/>
      <c r="AS457" s="72"/>
      <c r="AT457" s="72"/>
      <c r="AU457" s="72"/>
      <c r="AV457" s="72"/>
      <c r="AW457" s="72"/>
      <c r="AX457" s="72"/>
      <c r="AY457" s="72"/>
      <c r="AZ457" s="72"/>
      <c r="BA457" s="72"/>
      <c r="BB457" s="72"/>
      <c r="BC457" s="72"/>
      <c r="BD457" s="72"/>
      <c r="BE457" s="72"/>
      <c r="BF457" s="72"/>
      <c r="BG457" s="72"/>
      <c r="BH457" s="72"/>
      <c r="BI457" s="72"/>
      <c r="BJ457" s="72"/>
      <c r="BK457" s="72"/>
      <c r="BL457" s="72"/>
      <c r="BM457" s="72"/>
      <c r="BN457" s="72"/>
      <c r="BO457" s="72"/>
      <c r="BP457" s="72"/>
      <c r="BQ457" s="72"/>
      <c r="BR457" s="72"/>
      <c r="BS457" s="72"/>
      <c r="BT457" s="72"/>
      <c r="BU457" s="72"/>
      <c r="BV457" s="72"/>
      <c r="BW457" s="72"/>
    </row>
    <row r="458" spans="1:75" ht="14.25" customHeight="1" x14ac:dyDescent="0.15">
      <c r="A458" s="82"/>
      <c r="B458" s="118"/>
      <c r="C458" s="118"/>
      <c r="D458" s="120"/>
      <c r="E458" s="95" t="str">
        <f ca="1">IF(DATEDIF(C458,M$2,"m")&lt;1,"",IF(C458=0,"",IF(EDATE(C458,12)&lt;IF($D458&gt;0,$D458-1,M$2),EDATE(C458,DATEDIF(C458,IF($D458&gt;0,$D458-1,M$2+1),"y")*12),EDATE(C458,DATEDIF(C458,IF($D458&gt;0,$D458-1,M$2+1),"m")))))</f>
        <v/>
      </c>
      <c r="F458" s="93">
        <f ca="1">IF(E458="",0,IF(EDATE(C458,12)&lt;=E458,15+IF((YEAR(E458)-YEAR($C458))&gt;20,10,INT((YEAR(E458)-YEAR($C458)-1)/2)),0))</f>
        <v>0</v>
      </c>
      <c r="G458" s="112">
        <f ca="1">IF(E458="",0,IF(E458&gt;=EDATE(C458,12),IF(E458&lt;EDATE(C458,24),IF(C458&lt;SET!$J$20,0,MIN(DATEDIF(C458,E458,"m"),11)),0),IF(D458&gt;C458,IF(E458&lt;=EDATE(C458,12),MIN(DATEDIF(C458,D458+1,"m"),11),0),MIN(DATEDIF(C458,E458,"m"),11))))</f>
        <v>0</v>
      </c>
      <c r="H458" s="114"/>
      <c r="I458" s="124">
        <f>COUNTIF(P458:BW458,SET!$C$15)*SET!$C$16+COUNTIF(P458:BW458,SET!$D$15)*SET!$D$16+COUNTIF(P458:BW458,SET!$E$15)*SET!$E$16+COUNTIF(P458:BW458,SET!$F$15)*SET!$F$16+COUNTIF(P458:BW458,SET!$G$15)*SET!$G$16+COUNTIF(P458:BW458,SET!$H$15)*SET!$H$16+COUNTIF(P458:BW458,SET!$I$15)*SET!$I$16+COUNTIF(P458:BW458,SET!#REF!)*SET!$H$16+COUNTIF(P458:BW458,SET!$L$15)*SET!$L$16</f>
        <v>0</v>
      </c>
      <c r="J458" s="97">
        <f ca="1">F458+G458+H458-I458</f>
        <v>0</v>
      </c>
      <c r="K458" s="116" t="str">
        <f ca="1">IF(E458="","",IF(AND(D458&gt;C458,EDATE(IF(EDATE(C458,12)&lt;D458,C458,E458),12)&gt;D458),"퇴직정산",IF((E458-C458)&gt;=365,EDATE(E458,12),EDATE(C458,24))))</f>
        <v/>
      </c>
      <c r="L458" s="101">
        <f ca="1">IF(K458="퇴직정산",J458,IF((M$2-C458)&lt;365,"미확정",IF(M458="유예","유예",J458-M458)))</f>
        <v>0</v>
      </c>
      <c r="M458" s="103">
        <f>IF(C458=0,0,IF(K458="퇴직정산",0,IF(J458&lt;=0,0,IF(EDATE(C458,3)&gt;M$2,"유예",IF(SET!$J$3="없음",0,IF(SET!$J$3="전부",IF(E458&gt;=DATE(YEAR(SET!$I$11),MONTH(SET!$J$11),DAY(SET!$L$11)),MAX(0,F458-IF(I458&lt;(G458+H458),0,(I458-(G458+H458)))),0),IF(E458&gt;=DATE(YEAR(SET!$I$11),MONTH(SET!$J$11),DAY(SET!$L$11)),MAX(0,MIN(F458,SET!$L$3)-IF(I458&lt;(G458+H458),0,(I458-(G458+H458)))),0)))))))</f>
        <v>0</v>
      </c>
      <c r="N458" s="105" t="str">
        <f>IF(D458=0,IF(M458&gt;0,IF((E458-C458)&gt;=365,EDATE(E458,6),EDATE(K458,-6)),""),"")</f>
        <v/>
      </c>
      <c r="O458" s="106" t="str">
        <f>IF(D458=0,IF(M458&gt;0,IF((E458-C458)&gt;=365,EDATE(E458,10),EDATE(K458,-2)),""),"")</f>
        <v/>
      </c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  <c r="AL458" s="23"/>
      <c r="AM458" s="23"/>
      <c r="AN458" s="23"/>
      <c r="AO458" s="23"/>
      <c r="AP458" s="23"/>
      <c r="AQ458" s="23"/>
      <c r="AR458" s="23"/>
      <c r="AS458" s="23"/>
      <c r="AT458" s="23"/>
      <c r="AU458" s="23"/>
      <c r="AV458" s="23"/>
      <c r="AW458" s="23"/>
      <c r="AX458" s="23"/>
      <c r="AY458" s="23"/>
      <c r="AZ458" s="23"/>
      <c r="BA458" s="23"/>
      <c r="BB458" s="23"/>
      <c r="BC458" s="23"/>
      <c r="BD458" s="23"/>
      <c r="BE458" s="23"/>
      <c r="BF458" s="23"/>
      <c r="BG458" s="23"/>
      <c r="BH458" s="23"/>
      <c r="BI458" s="23"/>
      <c r="BJ458" s="23"/>
      <c r="BK458" s="23"/>
      <c r="BL458" s="23"/>
      <c r="BM458" s="23"/>
      <c r="BN458" s="23"/>
      <c r="BO458" s="23"/>
      <c r="BP458" s="23"/>
      <c r="BQ458" s="23"/>
      <c r="BR458" s="23"/>
      <c r="BS458" s="23"/>
      <c r="BT458" s="23"/>
      <c r="BU458" s="23"/>
      <c r="BV458" s="23"/>
      <c r="BW458" s="23"/>
    </row>
    <row r="459" spans="1:75" ht="14.25" customHeight="1" x14ac:dyDescent="0.15">
      <c r="A459" s="83"/>
      <c r="B459" s="119"/>
      <c r="C459" s="119"/>
      <c r="D459" s="121"/>
      <c r="E459" s="96"/>
      <c r="F459" s="94"/>
      <c r="G459" s="113"/>
      <c r="H459" s="115"/>
      <c r="I459" s="125"/>
      <c r="J459" s="98"/>
      <c r="K459" s="117"/>
      <c r="L459" s="102"/>
      <c r="M459" s="104"/>
      <c r="N459" s="105"/>
      <c r="O459" s="107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72"/>
      <c r="AP459" s="72"/>
      <c r="AQ459" s="72"/>
      <c r="AR459" s="72"/>
      <c r="AS459" s="72"/>
      <c r="AT459" s="72"/>
      <c r="AU459" s="72"/>
      <c r="AV459" s="72"/>
      <c r="AW459" s="72"/>
      <c r="AX459" s="72"/>
      <c r="AY459" s="72"/>
      <c r="AZ459" s="72"/>
      <c r="BA459" s="72"/>
      <c r="BB459" s="72"/>
      <c r="BC459" s="72"/>
      <c r="BD459" s="72"/>
      <c r="BE459" s="72"/>
      <c r="BF459" s="72"/>
      <c r="BG459" s="72"/>
      <c r="BH459" s="72"/>
      <c r="BI459" s="72"/>
      <c r="BJ459" s="72"/>
      <c r="BK459" s="72"/>
      <c r="BL459" s="72"/>
      <c r="BM459" s="72"/>
      <c r="BN459" s="72"/>
      <c r="BO459" s="72"/>
      <c r="BP459" s="72"/>
      <c r="BQ459" s="72"/>
      <c r="BR459" s="72"/>
      <c r="BS459" s="72"/>
      <c r="BT459" s="72"/>
      <c r="BU459" s="72"/>
      <c r="BV459" s="72"/>
      <c r="BW459" s="72"/>
    </row>
    <row r="460" spans="1:75" ht="14.25" customHeight="1" x14ac:dyDescent="0.15">
      <c r="A460" s="82"/>
      <c r="B460" s="118"/>
      <c r="C460" s="118"/>
      <c r="D460" s="120"/>
      <c r="E460" s="95" t="str">
        <f ca="1">IF(DATEDIF(C460,M$2,"m")&lt;1,"",IF(C460=0,"",IF(EDATE(C460,12)&lt;IF($D460&gt;0,$D460-1,M$2),EDATE(C460,DATEDIF(C460,IF($D460&gt;0,$D460-1,M$2+1),"y")*12),EDATE(C460,DATEDIF(C460,IF($D460&gt;0,$D460-1,M$2+1),"m")))))</f>
        <v/>
      </c>
      <c r="F460" s="93">
        <f ca="1">IF(E460="",0,IF(EDATE(C460,12)&lt;=E460,15+IF((YEAR(E460)-YEAR($C460))&gt;20,10,INT((YEAR(E460)-YEAR($C460)-1)/2)),0))</f>
        <v>0</v>
      </c>
      <c r="G460" s="112">
        <f ca="1">IF(E460="",0,IF(E460&gt;=EDATE(C460,12),IF(E460&lt;EDATE(C460,24),IF(C460&lt;SET!$J$20,0,MIN(DATEDIF(C460,E460,"m"),11)),0),IF(D460&gt;C460,IF(E460&lt;=EDATE(C460,12),MIN(DATEDIF(C460,D460+1,"m"),11),0),MIN(DATEDIF(C460,E460,"m"),11))))</f>
        <v>0</v>
      </c>
      <c r="H460" s="114"/>
      <c r="I460" s="124">
        <f>COUNTIF(P460:BW460,SET!$C$15)*SET!$C$16+COUNTIF(P460:BW460,SET!$D$15)*SET!$D$16+COUNTIF(P460:BW460,SET!$E$15)*SET!$E$16+COUNTIF(P460:BW460,SET!$F$15)*SET!$F$16+COUNTIF(P460:BW460,SET!$G$15)*SET!$G$16+COUNTIF(P460:BW460,SET!$H$15)*SET!$H$16+COUNTIF(P460:BW460,SET!$I$15)*SET!$I$16+COUNTIF(P460:BW460,SET!#REF!)*SET!$H$16+COUNTIF(P460:BW460,SET!$L$15)*SET!$L$16</f>
        <v>0</v>
      </c>
      <c r="J460" s="97">
        <f ca="1">F460+G460+H460-I460</f>
        <v>0</v>
      </c>
      <c r="K460" s="116" t="str">
        <f ca="1">IF(E460="","",IF(AND(D460&gt;C460,EDATE(IF(EDATE(C460,12)&lt;D460,C460,E460),12)&gt;D460),"퇴직정산",IF((E460-C460)&gt;=365,EDATE(E460,12),EDATE(C460,24))))</f>
        <v/>
      </c>
      <c r="L460" s="101">
        <f ca="1">IF(K460="퇴직정산",J460,IF((M$2-C460)&lt;365,"미확정",IF(M460="유예","유예",J460-M460)))</f>
        <v>0</v>
      </c>
      <c r="M460" s="103">
        <f>IF(C460=0,0,IF(K460="퇴직정산",0,IF(J460&lt;=0,0,IF(EDATE(C460,3)&gt;M$2,"유예",IF(SET!$J$3="없음",0,IF(SET!$J$3="전부",IF(E460&gt;=DATE(YEAR(SET!$I$11),MONTH(SET!$J$11),DAY(SET!$L$11)),MAX(0,F460-IF(I460&lt;(G460+H460),0,(I460-(G460+H460)))),0),IF(E460&gt;=DATE(YEAR(SET!$I$11),MONTH(SET!$J$11),DAY(SET!$L$11)),MAX(0,MIN(F460,SET!$L$3)-IF(I460&lt;(G460+H460),0,(I460-(G460+H460)))),0)))))))</f>
        <v>0</v>
      </c>
      <c r="N460" s="105" t="str">
        <f>IF(D460=0,IF(M460&gt;0,IF((E460-C460)&gt;=365,EDATE(E460,6),EDATE(K460,-6)),""),"")</f>
        <v/>
      </c>
      <c r="O460" s="106" t="str">
        <f>IF(D460=0,IF(M460&gt;0,IF((E460-C460)&gt;=365,EDATE(E460,10),EDATE(K460,-2)),""),"")</f>
        <v/>
      </c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  <c r="AL460" s="23"/>
      <c r="AM460" s="23"/>
      <c r="AN460" s="23"/>
      <c r="AO460" s="23"/>
      <c r="AP460" s="23"/>
      <c r="AQ460" s="23"/>
      <c r="AR460" s="23"/>
      <c r="AS460" s="23"/>
      <c r="AT460" s="23"/>
      <c r="AU460" s="23"/>
      <c r="AV460" s="23"/>
      <c r="AW460" s="23"/>
      <c r="AX460" s="23"/>
      <c r="AY460" s="23"/>
      <c r="AZ460" s="23"/>
      <c r="BA460" s="23"/>
      <c r="BB460" s="23"/>
      <c r="BC460" s="23"/>
      <c r="BD460" s="23"/>
      <c r="BE460" s="23"/>
      <c r="BF460" s="23"/>
      <c r="BG460" s="23"/>
      <c r="BH460" s="23"/>
      <c r="BI460" s="23"/>
      <c r="BJ460" s="23"/>
      <c r="BK460" s="23"/>
      <c r="BL460" s="23"/>
      <c r="BM460" s="23"/>
      <c r="BN460" s="23"/>
      <c r="BO460" s="23"/>
      <c r="BP460" s="23"/>
      <c r="BQ460" s="23"/>
      <c r="BR460" s="23"/>
      <c r="BS460" s="23"/>
      <c r="BT460" s="23"/>
      <c r="BU460" s="23"/>
      <c r="BV460" s="23"/>
      <c r="BW460" s="23"/>
    </row>
    <row r="461" spans="1:75" ht="14.25" customHeight="1" x14ac:dyDescent="0.15">
      <c r="A461" s="83"/>
      <c r="B461" s="119"/>
      <c r="C461" s="119"/>
      <c r="D461" s="121"/>
      <c r="E461" s="96"/>
      <c r="F461" s="94"/>
      <c r="G461" s="113"/>
      <c r="H461" s="115"/>
      <c r="I461" s="125"/>
      <c r="J461" s="98"/>
      <c r="K461" s="117"/>
      <c r="L461" s="102"/>
      <c r="M461" s="104"/>
      <c r="N461" s="105"/>
      <c r="O461" s="107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72"/>
      <c r="AP461" s="72"/>
      <c r="AQ461" s="72"/>
      <c r="AR461" s="72"/>
      <c r="AS461" s="72"/>
      <c r="AT461" s="72"/>
      <c r="AU461" s="72"/>
      <c r="AV461" s="72"/>
      <c r="AW461" s="72"/>
      <c r="AX461" s="72"/>
      <c r="AY461" s="72"/>
      <c r="AZ461" s="72"/>
      <c r="BA461" s="72"/>
      <c r="BB461" s="72"/>
      <c r="BC461" s="72"/>
      <c r="BD461" s="72"/>
      <c r="BE461" s="72"/>
      <c r="BF461" s="72"/>
      <c r="BG461" s="72"/>
      <c r="BH461" s="72"/>
      <c r="BI461" s="72"/>
      <c r="BJ461" s="72"/>
      <c r="BK461" s="72"/>
      <c r="BL461" s="72"/>
      <c r="BM461" s="72"/>
      <c r="BN461" s="72"/>
      <c r="BO461" s="72"/>
      <c r="BP461" s="72"/>
      <c r="BQ461" s="72"/>
      <c r="BR461" s="72"/>
      <c r="BS461" s="72"/>
      <c r="BT461" s="72"/>
      <c r="BU461" s="72"/>
      <c r="BV461" s="72"/>
      <c r="BW461" s="72"/>
    </row>
    <row r="462" spans="1:75" ht="14.25" customHeight="1" x14ac:dyDescent="0.15">
      <c r="A462" s="82"/>
      <c r="B462" s="118"/>
      <c r="C462" s="118"/>
      <c r="D462" s="120"/>
      <c r="E462" s="95" t="str">
        <f ca="1">IF(DATEDIF(C462,M$2,"m")&lt;1,"",IF(C462=0,"",IF(EDATE(C462,12)&lt;IF($D462&gt;0,$D462-1,M$2),EDATE(C462,DATEDIF(C462,IF($D462&gt;0,$D462-1,M$2+1),"y")*12),EDATE(C462,DATEDIF(C462,IF($D462&gt;0,$D462-1,M$2+1),"m")))))</f>
        <v/>
      </c>
      <c r="F462" s="93">
        <f ca="1">IF(E462="",0,IF(EDATE(C462,12)&lt;=E462,15+IF((YEAR(E462)-YEAR($C462))&gt;20,10,INT((YEAR(E462)-YEAR($C462)-1)/2)),0))</f>
        <v>0</v>
      </c>
      <c r="G462" s="112">
        <f ca="1">IF(E462="",0,IF(E462&gt;=EDATE(C462,12),IF(E462&lt;EDATE(C462,24),IF(C462&lt;SET!$J$20,0,MIN(DATEDIF(C462,E462,"m"),11)),0),IF(D462&gt;C462,IF(E462&lt;=EDATE(C462,12),MIN(DATEDIF(C462,D462+1,"m"),11),0),MIN(DATEDIF(C462,E462,"m"),11))))</f>
        <v>0</v>
      </c>
      <c r="H462" s="114"/>
      <c r="I462" s="124">
        <f>COUNTIF(P462:BW462,SET!$C$15)*SET!$C$16+COUNTIF(P462:BW462,SET!$D$15)*SET!$D$16+COUNTIF(P462:BW462,SET!$E$15)*SET!$E$16+COUNTIF(P462:BW462,SET!$F$15)*SET!$F$16+COUNTIF(P462:BW462,SET!$G$15)*SET!$G$16+COUNTIF(P462:BW462,SET!$H$15)*SET!$H$16+COUNTIF(P462:BW462,SET!$I$15)*SET!$I$16+COUNTIF(P462:BW462,SET!#REF!)*SET!$H$16+COUNTIF(P462:BW462,SET!$L$15)*SET!$L$16</f>
        <v>0</v>
      </c>
      <c r="J462" s="97">
        <f ca="1">F462+G462+H462-I462</f>
        <v>0</v>
      </c>
      <c r="K462" s="116" t="str">
        <f ca="1">IF(E462="","",IF(AND(D462&gt;C462,EDATE(IF(EDATE(C462,12)&lt;D462,C462,E462),12)&gt;D462),"퇴직정산",IF((E462-C462)&gt;=365,EDATE(E462,12),EDATE(C462,24))))</f>
        <v/>
      </c>
      <c r="L462" s="101">
        <f ca="1">IF(K462="퇴직정산",J462,IF((M$2-C462)&lt;365,"미확정",IF(M462="유예","유예",J462-M462)))</f>
        <v>0</v>
      </c>
      <c r="M462" s="103">
        <f>IF(C462=0,0,IF(K462="퇴직정산",0,IF(J462&lt;=0,0,IF(EDATE(C462,3)&gt;M$2,"유예",IF(SET!$J$3="없음",0,IF(SET!$J$3="전부",IF(E462&gt;=DATE(YEAR(SET!$I$11),MONTH(SET!$J$11),DAY(SET!$L$11)),MAX(0,F462-IF(I462&lt;(G462+H462),0,(I462-(G462+H462)))),0),IF(E462&gt;=DATE(YEAR(SET!$I$11),MONTH(SET!$J$11),DAY(SET!$L$11)),MAX(0,MIN(F462,SET!$L$3)-IF(I462&lt;(G462+H462),0,(I462-(G462+H462)))),0)))))))</f>
        <v>0</v>
      </c>
      <c r="N462" s="105" t="str">
        <f>IF(D462=0,IF(M462&gt;0,IF((E462-C462)&gt;=365,EDATE(E462,6),EDATE(K462,-6)),""),"")</f>
        <v/>
      </c>
      <c r="O462" s="106" t="str">
        <f>IF(D462=0,IF(M462&gt;0,IF((E462-C462)&gt;=365,EDATE(E462,10),EDATE(K462,-2)),""),"")</f>
        <v/>
      </c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  <c r="AL462" s="23"/>
      <c r="AM462" s="23"/>
      <c r="AN462" s="23"/>
      <c r="AO462" s="23"/>
      <c r="AP462" s="23"/>
      <c r="AQ462" s="23"/>
      <c r="AR462" s="23"/>
      <c r="AS462" s="23"/>
      <c r="AT462" s="23"/>
      <c r="AU462" s="23"/>
      <c r="AV462" s="23"/>
      <c r="AW462" s="23"/>
      <c r="AX462" s="23"/>
      <c r="AY462" s="23"/>
      <c r="AZ462" s="23"/>
      <c r="BA462" s="23"/>
      <c r="BB462" s="23"/>
      <c r="BC462" s="23"/>
      <c r="BD462" s="23"/>
      <c r="BE462" s="23"/>
      <c r="BF462" s="23"/>
      <c r="BG462" s="23"/>
      <c r="BH462" s="23"/>
      <c r="BI462" s="23"/>
      <c r="BJ462" s="23"/>
      <c r="BK462" s="23"/>
      <c r="BL462" s="23"/>
      <c r="BM462" s="23"/>
      <c r="BN462" s="23"/>
      <c r="BO462" s="23"/>
      <c r="BP462" s="23"/>
      <c r="BQ462" s="23"/>
      <c r="BR462" s="23"/>
      <c r="BS462" s="23"/>
      <c r="BT462" s="23"/>
      <c r="BU462" s="23"/>
      <c r="BV462" s="23"/>
      <c r="BW462" s="23"/>
    </row>
    <row r="463" spans="1:75" ht="14.25" customHeight="1" x14ac:dyDescent="0.15">
      <c r="A463" s="83"/>
      <c r="B463" s="119"/>
      <c r="C463" s="119"/>
      <c r="D463" s="121"/>
      <c r="E463" s="96"/>
      <c r="F463" s="94"/>
      <c r="G463" s="113"/>
      <c r="H463" s="115"/>
      <c r="I463" s="125"/>
      <c r="J463" s="98"/>
      <c r="K463" s="117"/>
      <c r="L463" s="102"/>
      <c r="M463" s="104"/>
      <c r="N463" s="105"/>
      <c r="O463" s="107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72"/>
      <c r="AP463" s="72"/>
      <c r="AQ463" s="72"/>
      <c r="AR463" s="72"/>
      <c r="AS463" s="72"/>
      <c r="AT463" s="72"/>
      <c r="AU463" s="72"/>
      <c r="AV463" s="72"/>
      <c r="AW463" s="72"/>
      <c r="AX463" s="72"/>
      <c r="AY463" s="72"/>
      <c r="AZ463" s="72"/>
      <c r="BA463" s="72"/>
      <c r="BB463" s="72"/>
      <c r="BC463" s="72"/>
      <c r="BD463" s="72"/>
      <c r="BE463" s="72"/>
      <c r="BF463" s="72"/>
      <c r="BG463" s="72"/>
      <c r="BH463" s="72"/>
      <c r="BI463" s="72"/>
      <c r="BJ463" s="72"/>
      <c r="BK463" s="72"/>
      <c r="BL463" s="72"/>
      <c r="BM463" s="72"/>
      <c r="BN463" s="72"/>
      <c r="BO463" s="72"/>
      <c r="BP463" s="72"/>
      <c r="BQ463" s="72"/>
      <c r="BR463" s="72"/>
      <c r="BS463" s="72"/>
      <c r="BT463" s="72"/>
      <c r="BU463" s="72"/>
      <c r="BV463" s="72"/>
      <c r="BW463" s="72"/>
    </row>
    <row r="464" spans="1:75" ht="14.25" customHeight="1" x14ac:dyDescent="0.15">
      <c r="A464" s="82"/>
      <c r="B464" s="118"/>
      <c r="C464" s="118"/>
      <c r="D464" s="120"/>
      <c r="E464" s="95" t="str">
        <f ca="1">IF(DATEDIF(C464,M$2,"m")&lt;1,"",IF(C464=0,"",IF(EDATE(C464,12)&lt;IF($D464&gt;0,$D464-1,M$2),EDATE(C464,DATEDIF(C464,IF($D464&gt;0,$D464-1,M$2+1),"y")*12),EDATE(C464,DATEDIF(C464,IF($D464&gt;0,$D464-1,M$2+1),"m")))))</f>
        <v/>
      </c>
      <c r="F464" s="93">
        <f ca="1">IF(E464="",0,IF(EDATE(C464,12)&lt;=E464,15+IF((YEAR(E464)-YEAR($C464))&gt;20,10,INT((YEAR(E464)-YEAR($C464)-1)/2)),0))</f>
        <v>0</v>
      </c>
      <c r="G464" s="112">
        <f ca="1">IF(E464="",0,IF(E464&gt;=EDATE(C464,12),IF(E464&lt;EDATE(C464,24),IF(C464&lt;SET!$J$20,0,MIN(DATEDIF(C464,E464,"m"),11)),0),IF(D464&gt;C464,IF(E464&lt;=EDATE(C464,12),MIN(DATEDIF(C464,D464+1,"m"),11),0),MIN(DATEDIF(C464,E464,"m"),11))))</f>
        <v>0</v>
      </c>
      <c r="H464" s="114"/>
      <c r="I464" s="124">
        <f>COUNTIF(P464:BW464,SET!$C$15)*SET!$C$16+COUNTIF(P464:BW464,SET!$D$15)*SET!$D$16+COUNTIF(P464:BW464,SET!$E$15)*SET!$E$16+COUNTIF(P464:BW464,SET!$F$15)*SET!$F$16+COUNTIF(P464:BW464,SET!$G$15)*SET!$G$16+COUNTIF(P464:BW464,SET!$H$15)*SET!$H$16+COUNTIF(P464:BW464,SET!$I$15)*SET!$I$16+COUNTIF(P464:BW464,SET!#REF!)*SET!$H$16+COUNTIF(P464:BW464,SET!$L$15)*SET!$L$16</f>
        <v>0</v>
      </c>
      <c r="J464" s="97">
        <f ca="1">F464+G464+H464-I464</f>
        <v>0</v>
      </c>
      <c r="K464" s="116" t="str">
        <f ca="1">IF(E464="","",IF(AND(D464&gt;C464,EDATE(IF(EDATE(C464,12)&lt;D464,C464,E464),12)&gt;D464),"퇴직정산",IF((E464-C464)&gt;=365,EDATE(E464,12),EDATE(C464,24))))</f>
        <v/>
      </c>
      <c r="L464" s="101">
        <f ca="1">IF(K464="퇴직정산",J464,IF((M$2-C464)&lt;365,"미확정",IF(M464="유예","유예",J464-M464)))</f>
        <v>0</v>
      </c>
      <c r="M464" s="103">
        <f>IF(C464=0,0,IF(K464="퇴직정산",0,IF(J464&lt;=0,0,IF(EDATE(C464,3)&gt;M$2,"유예",IF(SET!$J$3="없음",0,IF(SET!$J$3="전부",IF(E464&gt;=DATE(YEAR(SET!$I$11),MONTH(SET!$J$11),DAY(SET!$L$11)),MAX(0,F464-IF(I464&lt;(G464+H464),0,(I464-(G464+H464)))),0),IF(E464&gt;=DATE(YEAR(SET!$I$11),MONTH(SET!$J$11),DAY(SET!$L$11)),MAX(0,MIN(F464,SET!$L$3)-IF(I464&lt;(G464+H464),0,(I464-(G464+H464)))),0)))))))</f>
        <v>0</v>
      </c>
      <c r="N464" s="105" t="str">
        <f>IF(D464=0,IF(M464&gt;0,IF((E464-C464)&gt;=365,EDATE(E464,6),EDATE(K464,-6)),""),"")</f>
        <v/>
      </c>
      <c r="O464" s="106" t="str">
        <f>IF(D464=0,IF(M464&gt;0,IF((E464-C464)&gt;=365,EDATE(E464,10),EDATE(K464,-2)),""),"")</f>
        <v/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/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/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/>
      <c r="BP464" s="23"/>
      <c r="BQ464" s="23"/>
      <c r="BR464" s="23"/>
      <c r="BS464" s="23"/>
      <c r="BT464" s="23"/>
      <c r="BU464" s="23"/>
      <c r="BV464" s="23"/>
      <c r="BW464" s="23"/>
    </row>
    <row r="465" spans="1:75" ht="14.25" customHeight="1" x14ac:dyDescent="0.15">
      <c r="A465" s="83"/>
      <c r="B465" s="119"/>
      <c r="C465" s="119"/>
      <c r="D465" s="121"/>
      <c r="E465" s="96"/>
      <c r="F465" s="94"/>
      <c r="G465" s="113"/>
      <c r="H465" s="115"/>
      <c r="I465" s="125"/>
      <c r="J465" s="98"/>
      <c r="K465" s="117"/>
      <c r="L465" s="102"/>
      <c r="M465" s="104"/>
      <c r="N465" s="105"/>
      <c r="O465" s="107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72"/>
      <c r="AP465" s="72"/>
      <c r="AQ465" s="72"/>
      <c r="AR465" s="72"/>
      <c r="AS465" s="72"/>
      <c r="AT465" s="72"/>
      <c r="AU465" s="72"/>
      <c r="AV465" s="72"/>
      <c r="AW465" s="72"/>
      <c r="AX465" s="72"/>
      <c r="AY465" s="72"/>
      <c r="AZ465" s="72"/>
      <c r="BA465" s="72"/>
      <c r="BB465" s="72"/>
      <c r="BC465" s="72"/>
      <c r="BD465" s="72"/>
      <c r="BE465" s="72"/>
      <c r="BF465" s="72"/>
      <c r="BG465" s="72"/>
      <c r="BH465" s="72"/>
      <c r="BI465" s="72"/>
      <c r="BJ465" s="72"/>
      <c r="BK465" s="72"/>
      <c r="BL465" s="72"/>
      <c r="BM465" s="72"/>
      <c r="BN465" s="72"/>
      <c r="BO465" s="72"/>
      <c r="BP465" s="72"/>
      <c r="BQ465" s="72"/>
      <c r="BR465" s="72"/>
      <c r="BS465" s="72"/>
      <c r="BT465" s="72"/>
      <c r="BU465" s="72"/>
      <c r="BV465" s="72"/>
      <c r="BW465" s="72"/>
    </row>
    <row r="466" spans="1:75" ht="14.25" customHeight="1" x14ac:dyDescent="0.15">
      <c r="A466" s="82"/>
      <c r="B466" s="118"/>
      <c r="C466" s="118"/>
      <c r="D466" s="120"/>
      <c r="E466" s="95" t="str">
        <f ca="1">IF(DATEDIF(C466,M$2,"m")&lt;1,"",IF(C466=0,"",IF(EDATE(C466,12)&lt;IF($D466&gt;0,$D466-1,M$2),EDATE(C466,DATEDIF(C466,IF($D466&gt;0,$D466-1,M$2+1),"y")*12),EDATE(C466,DATEDIF(C466,IF($D466&gt;0,$D466-1,M$2+1),"m")))))</f>
        <v/>
      </c>
      <c r="F466" s="93">
        <f ca="1">IF(E466="",0,IF(EDATE(C466,12)&lt;=E466,15+IF((YEAR(E466)-YEAR($C466))&gt;20,10,INT((YEAR(E466)-YEAR($C466)-1)/2)),0))</f>
        <v>0</v>
      </c>
      <c r="G466" s="112">
        <f ca="1">IF(E466="",0,IF(E466&gt;=EDATE(C466,12),IF(E466&lt;EDATE(C466,24),IF(C466&lt;SET!$J$20,0,MIN(DATEDIF(C466,E466,"m"),11)),0),IF(D466&gt;C466,IF(E466&lt;=EDATE(C466,12),MIN(DATEDIF(C466,D466+1,"m"),11),0),MIN(DATEDIF(C466,E466,"m"),11))))</f>
        <v>0</v>
      </c>
      <c r="H466" s="114"/>
      <c r="I466" s="124">
        <f>COUNTIF(P466:BW466,SET!$C$15)*SET!$C$16+COUNTIF(P466:BW466,SET!$D$15)*SET!$D$16+COUNTIF(P466:BW466,SET!$E$15)*SET!$E$16+COUNTIF(P466:BW466,SET!$F$15)*SET!$F$16+COUNTIF(P466:BW466,SET!$G$15)*SET!$G$16+COUNTIF(P466:BW466,SET!$H$15)*SET!$H$16+COUNTIF(P466:BW466,SET!$I$15)*SET!$I$16+COUNTIF(P466:BW466,SET!#REF!)*SET!$H$16+COUNTIF(P466:BW466,SET!$L$15)*SET!$L$16</f>
        <v>0</v>
      </c>
      <c r="J466" s="97">
        <f ca="1">F466+G466+H466-I466</f>
        <v>0</v>
      </c>
      <c r="K466" s="116" t="str">
        <f ca="1">IF(E466="","",IF(AND(D466&gt;C466,EDATE(IF(EDATE(C466,12)&lt;D466,C466,E466),12)&gt;D466),"퇴직정산",IF((E466-C466)&gt;=365,EDATE(E466,12),EDATE(C466,24))))</f>
        <v/>
      </c>
      <c r="L466" s="101">
        <f ca="1">IF(K466="퇴직정산",J466,IF((M$2-C466)&lt;365,"미확정",IF(M466="유예","유예",J466-M466)))</f>
        <v>0</v>
      </c>
      <c r="M466" s="103">
        <f>IF(C466=0,0,IF(K466="퇴직정산",0,IF(J466&lt;=0,0,IF(EDATE(C466,3)&gt;M$2,"유예",IF(SET!$J$3="없음",0,IF(SET!$J$3="전부",IF(E466&gt;=DATE(YEAR(SET!$I$11),MONTH(SET!$J$11),DAY(SET!$L$11)),MAX(0,F466-IF(I466&lt;(G466+H466),0,(I466-(G466+H466)))),0),IF(E466&gt;=DATE(YEAR(SET!$I$11),MONTH(SET!$J$11),DAY(SET!$L$11)),MAX(0,MIN(F466,SET!$L$3)-IF(I466&lt;(G466+H466),0,(I466-(G466+H466)))),0)))))))</f>
        <v>0</v>
      </c>
      <c r="N466" s="105" t="str">
        <f>IF(D466=0,IF(M466&gt;0,IF((E466-C466)&gt;=365,EDATE(E466,6),EDATE(K466,-6)),""),"")</f>
        <v/>
      </c>
      <c r="O466" s="106" t="str">
        <f>IF(D466=0,IF(M466&gt;0,IF((E466-C466)&gt;=365,EDATE(E466,10),EDATE(K466,-2)),""),"")</f>
        <v/>
      </c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  <c r="AL466" s="23"/>
      <c r="AM466" s="23"/>
      <c r="AN466" s="23"/>
      <c r="AO466" s="23"/>
      <c r="AP466" s="23"/>
      <c r="AQ466" s="23"/>
      <c r="AR466" s="23"/>
      <c r="AS466" s="23"/>
      <c r="AT466" s="23"/>
      <c r="AU466" s="23"/>
      <c r="AV466" s="23"/>
      <c r="AW466" s="23"/>
      <c r="AX466" s="23"/>
      <c r="AY466" s="23"/>
      <c r="AZ466" s="23"/>
      <c r="BA466" s="23"/>
      <c r="BB466" s="23"/>
      <c r="BC466" s="23"/>
      <c r="BD466" s="23"/>
      <c r="BE466" s="23"/>
      <c r="BF466" s="23"/>
      <c r="BG466" s="23"/>
      <c r="BH466" s="23"/>
      <c r="BI466" s="23"/>
      <c r="BJ466" s="23"/>
      <c r="BK466" s="23"/>
      <c r="BL466" s="23"/>
      <c r="BM466" s="23"/>
      <c r="BN466" s="23"/>
      <c r="BO466" s="23"/>
      <c r="BP466" s="23"/>
      <c r="BQ466" s="23"/>
      <c r="BR466" s="23"/>
      <c r="BS466" s="23"/>
      <c r="BT466" s="23"/>
      <c r="BU466" s="23"/>
      <c r="BV466" s="23"/>
      <c r="BW466" s="23"/>
    </row>
    <row r="467" spans="1:75" ht="14.25" customHeight="1" x14ac:dyDescent="0.15">
      <c r="A467" s="83"/>
      <c r="B467" s="119"/>
      <c r="C467" s="119"/>
      <c r="D467" s="121"/>
      <c r="E467" s="96"/>
      <c r="F467" s="94"/>
      <c r="G467" s="113"/>
      <c r="H467" s="115"/>
      <c r="I467" s="125"/>
      <c r="J467" s="98"/>
      <c r="K467" s="117"/>
      <c r="L467" s="102"/>
      <c r="M467" s="104"/>
      <c r="N467" s="105"/>
      <c r="O467" s="107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  <c r="AA467" s="72"/>
      <c r="AB467" s="72"/>
      <c r="AC467" s="72"/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72"/>
      <c r="AP467" s="72"/>
      <c r="AQ467" s="72"/>
      <c r="AR467" s="72"/>
      <c r="AS467" s="72"/>
      <c r="AT467" s="72"/>
      <c r="AU467" s="72"/>
      <c r="AV467" s="72"/>
      <c r="AW467" s="72"/>
      <c r="AX467" s="72"/>
      <c r="AY467" s="72"/>
      <c r="AZ467" s="72"/>
      <c r="BA467" s="72"/>
      <c r="BB467" s="72"/>
      <c r="BC467" s="72"/>
      <c r="BD467" s="72"/>
      <c r="BE467" s="72"/>
      <c r="BF467" s="72"/>
      <c r="BG467" s="72"/>
      <c r="BH467" s="72"/>
      <c r="BI467" s="72"/>
      <c r="BJ467" s="72"/>
      <c r="BK467" s="72"/>
      <c r="BL467" s="72"/>
      <c r="BM467" s="72"/>
      <c r="BN467" s="72"/>
      <c r="BO467" s="72"/>
      <c r="BP467" s="72"/>
      <c r="BQ467" s="72"/>
      <c r="BR467" s="72"/>
      <c r="BS467" s="72"/>
      <c r="BT467" s="72"/>
      <c r="BU467" s="72"/>
      <c r="BV467" s="72"/>
      <c r="BW467" s="72"/>
    </row>
    <row r="468" spans="1:75" ht="14.25" customHeight="1" x14ac:dyDescent="0.15">
      <c r="A468" s="82"/>
      <c r="B468" s="118"/>
      <c r="C468" s="118"/>
      <c r="D468" s="120"/>
      <c r="E468" s="95" t="str">
        <f ca="1">IF(DATEDIF(C468,M$2,"m")&lt;1,"",IF(C468=0,"",IF(EDATE(C468,12)&lt;IF($D468&gt;0,$D468-1,M$2),EDATE(C468,DATEDIF(C468,IF($D468&gt;0,$D468-1,M$2+1),"y")*12),EDATE(C468,DATEDIF(C468,IF($D468&gt;0,$D468-1,M$2+1),"m")))))</f>
        <v/>
      </c>
      <c r="F468" s="93">
        <f ca="1">IF(E468="",0,IF(EDATE(C468,12)&lt;=E468,15+IF((YEAR(E468)-YEAR($C468))&gt;20,10,INT((YEAR(E468)-YEAR($C468)-1)/2)),0))</f>
        <v>0</v>
      </c>
      <c r="G468" s="112">
        <f ca="1">IF(E468="",0,IF(E468&gt;=EDATE(C468,12),IF(E468&lt;EDATE(C468,24),IF(C468&lt;SET!$J$20,0,MIN(DATEDIF(C468,E468,"m"),11)),0),IF(D468&gt;C468,IF(E468&lt;=EDATE(C468,12),MIN(DATEDIF(C468,D468+1,"m"),11),0),MIN(DATEDIF(C468,E468,"m"),11))))</f>
        <v>0</v>
      </c>
      <c r="H468" s="114"/>
      <c r="I468" s="124">
        <f>COUNTIF(P468:BW468,SET!$C$15)*SET!$C$16+COUNTIF(P468:BW468,SET!$D$15)*SET!$D$16+COUNTIF(P468:BW468,SET!$E$15)*SET!$E$16+COUNTIF(P468:BW468,SET!$F$15)*SET!$F$16+COUNTIF(P468:BW468,SET!$G$15)*SET!$G$16+COUNTIF(P468:BW468,SET!$H$15)*SET!$H$16+COUNTIF(P468:BW468,SET!$I$15)*SET!$I$16+COUNTIF(P468:BW468,SET!#REF!)*SET!$H$16+COUNTIF(P468:BW468,SET!$L$15)*SET!$L$16</f>
        <v>0</v>
      </c>
      <c r="J468" s="97">
        <f ca="1">F468+G468+H468-I468</f>
        <v>0</v>
      </c>
      <c r="K468" s="116" t="str">
        <f ca="1">IF(E468="","",IF(AND(D468&gt;C468,EDATE(IF(EDATE(C468,12)&lt;D468,C468,E468),12)&gt;D468),"퇴직정산",IF((E468-C468)&gt;=365,EDATE(E468,12),EDATE(C468,24))))</f>
        <v/>
      </c>
      <c r="L468" s="101">
        <f ca="1">IF(K468="퇴직정산",J468,IF((M$2-C468)&lt;365,"미확정",IF(M468="유예","유예",J468-M468)))</f>
        <v>0</v>
      </c>
      <c r="M468" s="103">
        <f>IF(C468=0,0,IF(K468="퇴직정산",0,IF(J468&lt;=0,0,IF(EDATE(C468,3)&gt;M$2,"유예",IF(SET!$J$3="없음",0,IF(SET!$J$3="전부",IF(E468&gt;=DATE(YEAR(SET!$I$11),MONTH(SET!$J$11),DAY(SET!$L$11)),MAX(0,F468-IF(I468&lt;(G468+H468),0,(I468-(G468+H468)))),0),IF(E468&gt;=DATE(YEAR(SET!$I$11),MONTH(SET!$J$11),DAY(SET!$L$11)),MAX(0,MIN(F468,SET!$L$3)-IF(I468&lt;(G468+H468),0,(I468-(G468+H468)))),0)))))))</f>
        <v>0</v>
      </c>
      <c r="N468" s="105" t="str">
        <f>IF(D468=0,IF(M468&gt;0,IF((E468-C468)&gt;=365,EDATE(E468,6),EDATE(K468,-6)),""),"")</f>
        <v/>
      </c>
      <c r="O468" s="106" t="str">
        <f>IF(D468=0,IF(M468&gt;0,IF((E468-C468)&gt;=365,EDATE(E468,10),EDATE(K468,-2)),""),"")</f>
        <v/>
      </c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  <c r="AL468" s="23"/>
      <c r="AM468" s="23"/>
      <c r="AN468" s="23"/>
      <c r="AO468" s="23"/>
      <c r="AP468" s="23"/>
      <c r="AQ468" s="23"/>
      <c r="AR468" s="23"/>
      <c r="AS468" s="23"/>
      <c r="AT468" s="23"/>
      <c r="AU468" s="23"/>
      <c r="AV468" s="23"/>
      <c r="AW468" s="23"/>
      <c r="AX468" s="23"/>
      <c r="AY468" s="23"/>
      <c r="AZ468" s="23"/>
      <c r="BA468" s="23"/>
      <c r="BB468" s="23"/>
      <c r="BC468" s="23"/>
      <c r="BD468" s="23"/>
      <c r="BE468" s="23"/>
      <c r="BF468" s="23"/>
      <c r="BG468" s="23"/>
      <c r="BH468" s="23"/>
      <c r="BI468" s="23"/>
      <c r="BJ468" s="23"/>
      <c r="BK468" s="23"/>
      <c r="BL468" s="23"/>
      <c r="BM468" s="23"/>
      <c r="BN468" s="23"/>
      <c r="BO468" s="23"/>
      <c r="BP468" s="23"/>
      <c r="BQ468" s="23"/>
      <c r="BR468" s="23"/>
      <c r="BS468" s="23"/>
      <c r="BT468" s="23"/>
      <c r="BU468" s="23"/>
      <c r="BV468" s="23"/>
      <c r="BW468" s="23"/>
    </row>
    <row r="469" spans="1:75" ht="14.25" customHeight="1" x14ac:dyDescent="0.15">
      <c r="A469" s="83"/>
      <c r="B469" s="119"/>
      <c r="C469" s="119"/>
      <c r="D469" s="121"/>
      <c r="E469" s="96"/>
      <c r="F469" s="94"/>
      <c r="G469" s="113"/>
      <c r="H469" s="115"/>
      <c r="I469" s="125"/>
      <c r="J469" s="98"/>
      <c r="K469" s="117"/>
      <c r="L469" s="102"/>
      <c r="M469" s="104"/>
      <c r="N469" s="105"/>
      <c r="O469" s="107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72"/>
      <c r="AP469" s="72"/>
      <c r="AQ469" s="72"/>
      <c r="AR469" s="72"/>
      <c r="AS469" s="72"/>
      <c r="AT469" s="72"/>
      <c r="AU469" s="72"/>
      <c r="AV469" s="72"/>
      <c r="AW469" s="72"/>
      <c r="AX469" s="72"/>
      <c r="AY469" s="72"/>
      <c r="AZ469" s="72"/>
      <c r="BA469" s="72"/>
      <c r="BB469" s="72"/>
      <c r="BC469" s="72"/>
      <c r="BD469" s="72"/>
      <c r="BE469" s="72"/>
      <c r="BF469" s="72"/>
      <c r="BG469" s="72"/>
      <c r="BH469" s="72"/>
      <c r="BI469" s="72"/>
      <c r="BJ469" s="72"/>
      <c r="BK469" s="72"/>
      <c r="BL469" s="72"/>
      <c r="BM469" s="72"/>
      <c r="BN469" s="72"/>
      <c r="BO469" s="72"/>
      <c r="BP469" s="72"/>
      <c r="BQ469" s="72"/>
      <c r="BR469" s="72"/>
      <c r="BS469" s="72"/>
      <c r="BT469" s="72"/>
      <c r="BU469" s="72"/>
      <c r="BV469" s="72"/>
      <c r="BW469" s="72"/>
    </row>
    <row r="470" spans="1:75" ht="14.25" customHeight="1" x14ac:dyDescent="0.15">
      <c r="A470" s="82"/>
      <c r="B470" s="118"/>
      <c r="C470" s="118"/>
      <c r="D470" s="120"/>
      <c r="E470" s="95" t="str">
        <f ca="1">IF(DATEDIF(C470,M$2,"m")&lt;1,"",IF(C470=0,"",IF(EDATE(C470,12)&lt;IF($D470&gt;0,$D470-1,M$2),EDATE(C470,DATEDIF(C470,IF($D470&gt;0,$D470-1,M$2+1),"y")*12),EDATE(C470,DATEDIF(C470,IF($D470&gt;0,$D470-1,M$2+1),"m")))))</f>
        <v/>
      </c>
      <c r="F470" s="93">
        <f ca="1">IF(E470="",0,IF(EDATE(C470,12)&lt;=E470,15+IF((YEAR(E470)-YEAR($C470))&gt;20,10,INT((YEAR(E470)-YEAR($C470)-1)/2)),0))</f>
        <v>0</v>
      </c>
      <c r="G470" s="112">
        <f ca="1">IF(E470="",0,IF(E470&gt;=EDATE(C470,12),IF(E470&lt;EDATE(C470,24),IF(C470&lt;SET!$J$20,0,MIN(DATEDIF(C470,E470,"m"),11)),0),IF(D470&gt;C470,IF(E470&lt;=EDATE(C470,12),MIN(DATEDIF(C470,D470+1,"m"),11),0),MIN(DATEDIF(C470,E470,"m"),11))))</f>
        <v>0</v>
      </c>
      <c r="H470" s="114"/>
      <c r="I470" s="124">
        <f>COUNTIF(P470:BW470,SET!$C$15)*SET!$C$16+COUNTIF(P470:BW470,SET!$D$15)*SET!$D$16+COUNTIF(P470:BW470,SET!$E$15)*SET!$E$16+COUNTIF(P470:BW470,SET!$F$15)*SET!$F$16+COUNTIF(P470:BW470,SET!$G$15)*SET!$G$16+COUNTIF(P470:BW470,SET!$H$15)*SET!$H$16+COUNTIF(P470:BW470,SET!$I$15)*SET!$I$16+COUNTIF(P470:BW470,SET!#REF!)*SET!$H$16+COUNTIF(P470:BW470,SET!$L$15)*SET!$L$16</f>
        <v>0</v>
      </c>
      <c r="J470" s="97">
        <f ca="1">F470+G470+H470-I470</f>
        <v>0</v>
      </c>
      <c r="K470" s="116" t="str">
        <f ca="1">IF(E470="","",IF(AND(D470&gt;C470,EDATE(IF(EDATE(C470,12)&lt;D470,C470,E470),12)&gt;D470),"퇴직정산",IF((E470-C470)&gt;=365,EDATE(E470,12),EDATE(C470,24))))</f>
        <v/>
      </c>
      <c r="L470" s="101">
        <f ca="1">IF(K470="퇴직정산",J470,IF((M$2-C470)&lt;365,"미확정",IF(M470="유예","유예",J470-M470)))</f>
        <v>0</v>
      </c>
      <c r="M470" s="103">
        <f>IF(C470=0,0,IF(K470="퇴직정산",0,IF(J470&lt;=0,0,IF(EDATE(C470,3)&gt;M$2,"유예",IF(SET!$J$3="없음",0,IF(SET!$J$3="전부",IF(E470&gt;=DATE(YEAR(SET!$I$11),MONTH(SET!$J$11),DAY(SET!$L$11)),MAX(0,F470-IF(I470&lt;(G470+H470),0,(I470-(G470+H470)))),0),IF(E470&gt;=DATE(YEAR(SET!$I$11),MONTH(SET!$J$11),DAY(SET!$L$11)),MAX(0,MIN(F470,SET!$L$3)-IF(I470&lt;(G470+H470),0,(I470-(G470+H470)))),0)))))))</f>
        <v>0</v>
      </c>
      <c r="N470" s="105" t="str">
        <f>IF(D470=0,IF(M470&gt;0,IF((E470-C470)&gt;=365,EDATE(E470,6),EDATE(K470,-6)),""),"")</f>
        <v/>
      </c>
      <c r="O470" s="106" t="str">
        <f>IF(D470=0,IF(M470&gt;0,IF((E470-C470)&gt;=365,EDATE(E470,10),EDATE(K470,-2)),""),"")</f>
        <v/>
      </c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  <c r="AL470" s="23"/>
      <c r="AM470" s="23"/>
      <c r="AN470" s="23"/>
      <c r="AO470" s="23"/>
      <c r="AP470" s="23"/>
      <c r="AQ470" s="23"/>
      <c r="AR470" s="23"/>
      <c r="AS470" s="23"/>
      <c r="AT470" s="23"/>
      <c r="AU470" s="23"/>
      <c r="AV470" s="23"/>
      <c r="AW470" s="23"/>
      <c r="AX470" s="23"/>
      <c r="AY470" s="23"/>
      <c r="AZ470" s="23"/>
      <c r="BA470" s="23"/>
      <c r="BB470" s="23"/>
      <c r="BC470" s="23"/>
      <c r="BD470" s="23"/>
      <c r="BE470" s="23"/>
      <c r="BF470" s="23"/>
      <c r="BG470" s="23"/>
      <c r="BH470" s="23"/>
      <c r="BI470" s="23"/>
      <c r="BJ470" s="23"/>
      <c r="BK470" s="23"/>
      <c r="BL470" s="23"/>
      <c r="BM470" s="23"/>
      <c r="BN470" s="23"/>
      <c r="BO470" s="23"/>
      <c r="BP470" s="23"/>
      <c r="BQ470" s="23"/>
      <c r="BR470" s="23"/>
      <c r="BS470" s="23"/>
      <c r="BT470" s="23"/>
      <c r="BU470" s="23"/>
      <c r="BV470" s="23"/>
      <c r="BW470" s="23"/>
    </row>
    <row r="471" spans="1:75" ht="14.25" customHeight="1" x14ac:dyDescent="0.15">
      <c r="A471" s="83"/>
      <c r="B471" s="119"/>
      <c r="C471" s="119"/>
      <c r="D471" s="121"/>
      <c r="E471" s="96"/>
      <c r="F471" s="94"/>
      <c r="G471" s="113"/>
      <c r="H471" s="115"/>
      <c r="I471" s="125"/>
      <c r="J471" s="98"/>
      <c r="K471" s="117"/>
      <c r="L471" s="102"/>
      <c r="M471" s="104"/>
      <c r="N471" s="105"/>
      <c r="O471" s="107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72"/>
      <c r="AP471" s="72"/>
      <c r="AQ471" s="72"/>
      <c r="AR471" s="72"/>
      <c r="AS471" s="72"/>
      <c r="AT471" s="72"/>
      <c r="AU471" s="72"/>
      <c r="AV471" s="72"/>
      <c r="AW471" s="72"/>
      <c r="AX471" s="72"/>
      <c r="AY471" s="72"/>
      <c r="AZ471" s="72"/>
      <c r="BA471" s="72"/>
      <c r="BB471" s="72"/>
      <c r="BC471" s="72"/>
      <c r="BD471" s="72"/>
      <c r="BE471" s="72"/>
      <c r="BF471" s="72"/>
      <c r="BG471" s="72"/>
      <c r="BH471" s="72"/>
      <c r="BI471" s="72"/>
      <c r="BJ471" s="72"/>
      <c r="BK471" s="72"/>
      <c r="BL471" s="72"/>
      <c r="BM471" s="72"/>
      <c r="BN471" s="72"/>
      <c r="BO471" s="72"/>
      <c r="BP471" s="72"/>
      <c r="BQ471" s="72"/>
      <c r="BR471" s="72"/>
      <c r="BS471" s="72"/>
      <c r="BT471" s="72"/>
      <c r="BU471" s="72"/>
      <c r="BV471" s="72"/>
      <c r="BW471" s="72"/>
    </row>
    <row r="472" spans="1:75" ht="14.25" customHeight="1" x14ac:dyDescent="0.15">
      <c r="A472" s="82"/>
      <c r="B472" s="118"/>
      <c r="C472" s="118"/>
      <c r="D472" s="120"/>
      <c r="E472" s="95" t="str">
        <f ca="1">IF(DATEDIF(C472,M$2,"m")&lt;1,"",IF(C472=0,"",IF(EDATE(C472,12)&lt;IF($D472&gt;0,$D472-1,M$2),EDATE(C472,DATEDIF(C472,IF($D472&gt;0,$D472-1,M$2+1),"y")*12),EDATE(C472,DATEDIF(C472,IF($D472&gt;0,$D472-1,M$2+1),"m")))))</f>
        <v/>
      </c>
      <c r="F472" s="93">
        <f ca="1">IF(E472="",0,IF(EDATE(C472,12)&lt;=E472,15+IF((YEAR(E472)-YEAR($C472))&gt;20,10,INT((YEAR(E472)-YEAR($C472)-1)/2)),0))</f>
        <v>0</v>
      </c>
      <c r="G472" s="112">
        <f ca="1">IF(E472="",0,IF(E472&gt;=EDATE(C472,12),IF(E472&lt;EDATE(C472,24),IF(C472&lt;SET!$J$20,0,MIN(DATEDIF(C472,E472,"m"),11)),0),IF(D472&gt;C472,IF(E472&lt;=EDATE(C472,12),MIN(DATEDIF(C472,D472+1,"m"),11),0),MIN(DATEDIF(C472,E472,"m"),11))))</f>
        <v>0</v>
      </c>
      <c r="H472" s="114"/>
      <c r="I472" s="124">
        <f>COUNTIF(P472:BW472,SET!$C$15)*SET!$C$16+COUNTIF(P472:BW472,SET!$D$15)*SET!$D$16+COUNTIF(P472:BW472,SET!$E$15)*SET!$E$16+COUNTIF(P472:BW472,SET!$F$15)*SET!$F$16+COUNTIF(P472:BW472,SET!$G$15)*SET!$G$16+COUNTIF(P472:BW472,SET!$H$15)*SET!$H$16+COUNTIF(P472:BW472,SET!$I$15)*SET!$I$16+COUNTIF(P472:BW472,SET!#REF!)*SET!$H$16+COUNTIF(P472:BW472,SET!$L$15)*SET!$L$16</f>
        <v>0</v>
      </c>
      <c r="J472" s="97">
        <f ca="1">F472+G472+H472-I472</f>
        <v>0</v>
      </c>
      <c r="K472" s="116" t="str">
        <f ca="1">IF(E472="","",IF(AND(D472&gt;C472,EDATE(IF(EDATE(C472,12)&lt;D472,C472,E472),12)&gt;D472),"퇴직정산",IF((E472-C472)&gt;=365,EDATE(E472,12),EDATE(C472,24))))</f>
        <v/>
      </c>
      <c r="L472" s="101">
        <f ca="1">IF(K472="퇴직정산",J472,IF((M$2-C472)&lt;365,"미확정",IF(M472="유예","유예",J472-M472)))</f>
        <v>0</v>
      </c>
      <c r="M472" s="103">
        <f>IF(C472=0,0,IF(K472="퇴직정산",0,IF(J472&lt;=0,0,IF(EDATE(C472,3)&gt;M$2,"유예",IF(SET!$J$3="없음",0,IF(SET!$J$3="전부",IF(E472&gt;=DATE(YEAR(SET!$I$11),MONTH(SET!$J$11),DAY(SET!$L$11)),MAX(0,F472-IF(I472&lt;(G472+H472),0,(I472-(G472+H472)))),0),IF(E472&gt;=DATE(YEAR(SET!$I$11),MONTH(SET!$J$11),DAY(SET!$L$11)),MAX(0,MIN(F472,SET!$L$3)-IF(I472&lt;(G472+H472),0,(I472-(G472+H472)))),0)))))))</f>
        <v>0</v>
      </c>
      <c r="N472" s="105" t="str">
        <f>IF(D472=0,IF(M472&gt;0,IF((E472-C472)&gt;=365,EDATE(E472,6),EDATE(K472,-6)),""),"")</f>
        <v/>
      </c>
      <c r="O472" s="106" t="str">
        <f>IF(D472=0,IF(M472&gt;0,IF((E472-C472)&gt;=365,EDATE(E472,10),EDATE(K472,-2)),""),"")</f>
        <v/>
      </c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  <c r="AL472" s="23"/>
      <c r="AM472" s="23"/>
      <c r="AN472" s="23"/>
      <c r="AO472" s="23"/>
      <c r="AP472" s="23"/>
      <c r="AQ472" s="23"/>
      <c r="AR472" s="23"/>
      <c r="AS472" s="23"/>
      <c r="AT472" s="23"/>
      <c r="AU472" s="23"/>
      <c r="AV472" s="23"/>
      <c r="AW472" s="23"/>
      <c r="AX472" s="23"/>
      <c r="AY472" s="23"/>
      <c r="AZ472" s="23"/>
      <c r="BA472" s="23"/>
      <c r="BB472" s="23"/>
      <c r="BC472" s="23"/>
      <c r="BD472" s="23"/>
      <c r="BE472" s="23"/>
      <c r="BF472" s="23"/>
      <c r="BG472" s="23"/>
      <c r="BH472" s="23"/>
      <c r="BI472" s="23"/>
      <c r="BJ472" s="23"/>
      <c r="BK472" s="23"/>
      <c r="BL472" s="23"/>
      <c r="BM472" s="23"/>
      <c r="BN472" s="23"/>
      <c r="BO472" s="23"/>
      <c r="BP472" s="23"/>
      <c r="BQ472" s="23"/>
      <c r="BR472" s="23"/>
      <c r="BS472" s="23"/>
      <c r="BT472" s="23"/>
      <c r="BU472" s="23"/>
      <c r="BV472" s="23"/>
      <c r="BW472" s="23"/>
    </row>
    <row r="473" spans="1:75" ht="14.25" customHeight="1" x14ac:dyDescent="0.15">
      <c r="A473" s="83"/>
      <c r="B473" s="119"/>
      <c r="C473" s="119"/>
      <c r="D473" s="121"/>
      <c r="E473" s="96"/>
      <c r="F473" s="94"/>
      <c r="G473" s="113"/>
      <c r="H473" s="115"/>
      <c r="I473" s="125"/>
      <c r="J473" s="98"/>
      <c r="K473" s="117"/>
      <c r="L473" s="102"/>
      <c r="M473" s="104"/>
      <c r="N473" s="105"/>
      <c r="O473" s="107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72"/>
      <c r="AP473" s="72"/>
      <c r="AQ473" s="72"/>
      <c r="AR473" s="72"/>
      <c r="AS473" s="72"/>
      <c r="AT473" s="72"/>
      <c r="AU473" s="72"/>
      <c r="AV473" s="72"/>
      <c r="AW473" s="72"/>
      <c r="AX473" s="72"/>
      <c r="AY473" s="72"/>
      <c r="AZ473" s="72"/>
      <c r="BA473" s="72"/>
      <c r="BB473" s="72"/>
      <c r="BC473" s="72"/>
      <c r="BD473" s="72"/>
      <c r="BE473" s="72"/>
      <c r="BF473" s="72"/>
      <c r="BG473" s="72"/>
      <c r="BH473" s="72"/>
      <c r="BI473" s="72"/>
      <c r="BJ473" s="72"/>
      <c r="BK473" s="72"/>
      <c r="BL473" s="72"/>
      <c r="BM473" s="72"/>
      <c r="BN473" s="72"/>
      <c r="BO473" s="72"/>
      <c r="BP473" s="72"/>
      <c r="BQ473" s="72"/>
      <c r="BR473" s="72"/>
      <c r="BS473" s="72"/>
      <c r="BT473" s="72"/>
      <c r="BU473" s="72"/>
      <c r="BV473" s="72"/>
      <c r="BW473" s="72"/>
    </row>
    <row r="474" spans="1:75" ht="14.25" customHeight="1" x14ac:dyDescent="0.15">
      <c r="A474" s="82"/>
      <c r="B474" s="118"/>
      <c r="C474" s="118"/>
      <c r="D474" s="120"/>
      <c r="E474" s="95" t="str">
        <f ca="1">IF(DATEDIF(C474,M$2,"m")&lt;1,"",IF(C474=0,"",IF(EDATE(C474,12)&lt;IF($D474&gt;0,$D474-1,M$2),EDATE(C474,DATEDIF(C474,IF($D474&gt;0,$D474-1,M$2+1),"y")*12),EDATE(C474,DATEDIF(C474,IF($D474&gt;0,$D474-1,M$2+1),"m")))))</f>
        <v/>
      </c>
      <c r="F474" s="93">
        <f ca="1">IF(E474="",0,IF(EDATE(C474,12)&lt;=E474,15+IF((YEAR(E474)-YEAR($C474))&gt;20,10,INT((YEAR(E474)-YEAR($C474)-1)/2)),0))</f>
        <v>0</v>
      </c>
      <c r="G474" s="112">
        <f ca="1">IF(E474="",0,IF(E474&gt;=EDATE(C474,12),IF(E474&lt;EDATE(C474,24),IF(C474&lt;SET!$J$20,0,MIN(DATEDIF(C474,E474,"m"),11)),0),IF(D474&gt;C474,IF(E474&lt;=EDATE(C474,12),MIN(DATEDIF(C474,D474+1,"m"),11),0),MIN(DATEDIF(C474,E474,"m"),11))))</f>
        <v>0</v>
      </c>
      <c r="H474" s="114"/>
      <c r="I474" s="124">
        <f>COUNTIF(P474:BW474,SET!$C$15)*SET!$C$16+COUNTIF(P474:BW474,SET!$D$15)*SET!$D$16+COUNTIF(P474:BW474,SET!$E$15)*SET!$E$16+COUNTIF(P474:BW474,SET!$F$15)*SET!$F$16+COUNTIF(P474:BW474,SET!$G$15)*SET!$G$16+COUNTIF(P474:BW474,SET!$H$15)*SET!$H$16+COUNTIF(P474:BW474,SET!$I$15)*SET!$I$16+COUNTIF(P474:BW474,SET!#REF!)*SET!$H$16+COUNTIF(P474:BW474,SET!$L$15)*SET!$L$16</f>
        <v>0</v>
      </c>
      <c r="J474" s="97">
        <f ca="1">F474+G474+H474-I474</f>
        <v>0</v>
      </c>
      <c r="K474" s="116" t="str">
        <f ca="1">IF(E474="","",IF(AND(D474&gt;C474,EDATE(IF(EDATE(C474,12)&lt;D474,C474,E474),12)&gt;D474),"퇴직정산",IF((E474-C474)&gt;=365,EDATE(E474,12),EDATE(C474,24))))</f>
        <v/>
      </c>
      <c r="L474" s="101">
        <f ca="1">IF(K474="퇴직정산",J474,IF((M$2-C474)&lt;365,"미확정",IF(M474="유예","유예",J474-M474)))</f>
        <v>0</v>
      </c>
      <c r="M474" s="103">
        <f>IF(C474=0,0,IF(K474="퇴직정산",0,IF(J474&lt;=0,0,IF(EDATE(C474,3)&gt;M$2,"유예",IF(SET!$J$3="없음",0,IF(SET!$J$3="전부",IF(E474&gt;=DATE(YEAR(SET!$I$11),MONTH(SET!$J$11),DAY(SET!$L$11)),MAX(0,F474-IF(I474&lt;(G474+H474),0,(I474-(G474+H474)))),0),IF(E474&gt;=DATE(YEAR(SET!$I$11),MONTH(SET!$J$11),DAY(SET!$L$11)),MAX(0,MIN(F474,SET!$L$3)-IF(I474&lt;(G474+H474),0,(I474-(G474+H474)))),0)))))))</f>
        <v>0</v>
      </c>
      <c r="N474" s="105" t="str">
        <f>IF(D474=0,IF(M474&gt;0,IF((E474-C474)&gt;=365,EDATE(E474,6),EDATE(K474,-6)),""),"")</f>
        <v/>
      </c>
      <c r="O474" s="106" t="str">
        <f>IF(D474=0,IF(M474&gt;0,IF((E474-C474)&gt;=365,EDATE(E474,10),EDATE(K474,-2)),""),"")</f>
        <v/>
      </c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  <c r="AL474" s="23"/>
      <c r="AM474" s="23"/>
      <c r="AN474" s="23"/>
      <c r="AO474" s="23"/>
      <c r="AP474" s="23"/>
      <c r="AQ474" s="23"/>
      <c r="AR474" s="23"/>
      <c r="AS474" s="23"/>
      <c r="AT474" s="23"/>
      <c r="AU474" s="23"/>
      <c r="AV474" s="23"/>
      <c r="AW474" s="23"/>
      <c r="AX474" s="23"/>
      <c r="AY474" s="23"/>
      <c r="AZ474" s="23"/>
      <c r="BA474" s="23"/>
      <c r="BB474" s="23"/>
      <c r="BC474" s="23"/>
      <c r="BD474" s="23"/>
      <c r="BE474" s="23"/>
      <c r="BF474" s="23"/>
      <c r="BG474" s="23"/>
      <c r="BH474" s="23"/>
      <c r="BI474" s="23"/>
      <c r="BJ474" s="23"/>
      <c r="BK474" s="23"/>
      <c r="BL474" s="23"/>
      <c r="BM474" s="23"/>
      <c r="BN474" s="23"/>
      <c r="BO474" s="23"/>
      <c r="BP474" s="23"/>
      <c r="BQ474" s="23"/>
      <c r="BR474" s="23"/>
      <c r="BS474" s="23"/>
      <c r="BT474" s="23"/>
      <c r="BU474" s="23"/>
      <c r="BV474" s="23"/>
      <c r="BW474" s="23"/>
    </row>
    <row r="475" spans="1:75" ht="14.25" customHeight="1" x14ac:dyDescent="0.15">
      <c r="A475" s="83"/>
      <c r="B475" s="119"/>
      <c r="C475" s="119"/>
      <c r="D475" s="121"/>
      <c r="E475" s="96"/>
      <c r="F475" s="94"/>
      <c r="G475" s="113"/>
      <c r="H475" s="115"/>
      <c r="I475" s="125"/>
      <c r="J475" s="98"/>
      <c r="K475" s="117"/>
      <c r="L475" s="102"/>
      <c r="M475" s="104"/>
      <c r="N475" s="105"/>
      <c r="O475" s="107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72"/>
      <c r="AP475" s="72"/>
      <c r="AQ475" s="72"/>
      <c r="AR475" s="72"/>
      <c r="AS475" s="72"/>
      <c r="AT475" s="72"/>
      <c r="AU475" s="72"/>
      <c r="AV475" s="72"/>
      <c r="AW475" s="72"/>
      <c r="AX475" s="72"/>
      <c r="AY475" s="72"/>
      <c r="AZ475" s="72"/>
      <c r="BA475" s="72"/>
      <c r="BB475" s="72"/>
      <c r="BC475" s="72"/>
      <c r="BD475" s="72"/>
      <c r="BE475" s="72"/>
      <c r="BF475" s="72"/>
      <c r="BG475" s="72"/>
      <c r="BH475" s="72"/>
      <c r="BI475" s="72"/>
      <c r="BJ475" s="72"/>
      <c r="BK475" s="72"/>
      <c r="BL475" s="72"/>
      <c r="BM475" s="72"/>
      <c r="BN475" s="72"/>
      <c r="BO475" s="72"/>
      <c r="BP475" s="72"/>
      <c r="BQ475" s="72"/>
      <c r="BR475" s="72"/>
      <c r="BS475" s="72"/>
      <c r="BT475" s="72"/>
      <c r="BU475" s="72"/>
      <c r="BV475" s="72"/>
      <c r="BW475" s="72"/>
    </row>
    <row r="476" spans="1:75" ht="14.25" customHeight="1" x14ac:dyDescent="0.15">
      <c r="A476" s="82"/>
      <c r="B476" s="118"/>
      <c r="C476" s="118"/>
      <c r="D476" s="120"/>
      <c r="E476" s="95" t="str">
        <f ca="1">IF(DATEDIF(C476,M$2,"m")&lt;1,"",IF(C476=0,"",IF(EDATE(C476,12)&lt;IF($D476&gt;0,$D476-1,M$2),EDATE(C476,DATEDIF(C476,IF($D476&gt;0,$D476-1,M$2+1),"y")*12),EDATE(C476,DATEDIF(C476,IF($D476&gt;0,$D476-1,M$2+1),"m")))))</f>
        <v/>
      </c>
      <c r="F476" s="93">
        <f ca="1">IF(E476="",0,IF(EDATE(C476,12)&lt;=E476,15+IF((YEAR(E476)-YEAR($C476))&gt;20,10,INT((YEAR(E476)-YEAR($C476)-1)/2)),0))</f>
        <v>0</v>
      </c>
      <c r="G476" s="112">
        <f ca="1">IF(E476="",0,IF(E476&gt;=EDATE(C476,12),IF(E476&lt;EDATE(C476,24),IF(C476&lt;SET!$J$20,0,MIN(DATEDIF(C476,E476,"m"),11)),0),IF(D476&gt;C476,IF(E476&lt;=EDATE(C476,12),MIN(DATEDIF(C476,D476+1,"m"),11),0),MIN(DATEDIF(C476,E476,"m"),11))))</f>
        <v>0</v>
      </c>
      <c r="H476" s="114"/>
      <c r="I476" s="124">
        <f>COUNTIF(P476:BW476,SET!$C$15)*SET!$C$16+COUNTIF(P476:BW476,SET!$D$15)*SET!$D$16+COUNTIF(P476:BW476,SET!$E$15)*SET!$E$16+COUNTIF(P476:BW476,SET!$F$15)*SET!$F$16+COUNTIF(P476:BW476,SET!$G$15)*SET!$G$16+COUNTIF(P476:BW476,SET!$H$15)*SET!$H$16+COUNTIF(P476:BW476,SET!$I$15)*SET!$I$16+COUNTIF(P476:BW476,SET!#REF!)*SET!$H$16+COUNTIF(P476:BW476,SET!$L$15)*SET!$L$16</f>
        <v>0</v>
      </c>
      <c r="J476" s="97">
        <f ca="1">F476+G476+H476-I476</f>
        <v>0</v>
      </c>
      <c r="K476" s="116" t="str">
        <f ca="1">IF(E476="","",IF(AND(D476&gt;C476,EDATE(IF(EDATE(C476,12)&lt;D476,C476,E476),12)&gt;D476),"퇴직정산",IF((E476-C476)&gt;=365,EDATE(E476,12),EDATE(C476,24))))</f>
        <v/>
      </c>
      <c r="L476" s="101">
        <f ca="1">IF(K476="퇴직정산",J476,IF((M$2-C476)&lt;365,"미확정",IF(M476="유예","유예",J476-M476)))</f>
        <v>0</v>
      </c>
      <c r="M476" s="103">
        <f>IF(C476=0,0,IF(K476="퇴직정산",0,IF(J476&lt;=0,0,IF(EDATE(C476,3)&gt;M$2,"유예",IF(SET!$J$3="없음",0,IF(SET!$J$3="전부",IF(E476&gt;=DATE(YEAR(SET!$I$11),MONTH(SET!$J$11),DAY(SET!$L$11)),MAX(0,F476-IF(I476&lt;(G476+H476),0,(I476-(G476+H476)))),0),IF(E476&gt;=DATE(YEAR(SET!$I$11),MONTH(SET!$J$11),DAY(SET!$L$11)),MAX(0,MIN(F476,SET!$L$3)-IF(I476&lt;(G476+H476),0,(I476-(G476+H476)))),0)))))))</f>
        <v>0</v>
      </c>
      <c r="N476" s="105" t="str">
        <f>IF(D476=0,IF(M476&gt;0,IF((E476-C476)&gt;=365,EDATE(E476,6),EDATE(K476,-6)),""),"")</f>
        <v/>
      </c>
      <c r="O476" s="106" t="str">
        <f>IF(D476=0,IF(M476&gt;0,IF((E476-C476)&gt;=365,EDATE(E476,10),EDATE(K476,-2)),""),"")</f>
        <v/>
      </c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  <c r="AL476" s="23"/>
      <c r="AM476" s="23"/>
      <c r="AN476" s="23"/>
      <c r="AO476" s="23"/>
      <c r="AP476" s="23"/>
      <c r="AQ476" s="23"/>
      <c r="AR476" s="23"/>
      <c r="AS476" s="23"/>
      <c r="AT476" s="23"/>
      <c r="AU476" s="23"/>
      <c r="AV476" s="23"/>
      <c r="AW476" s="23"/>
      <c r="AX476" s="23"/>
      <c r="AY476" s="23"/>
      <c r="AZ476" s="23"/>
      <c r="BA476" s="23"/>
      <c r="BB476" s="23"/>
      <c r="BC476" s="23"/>
      <c r="BD476" s="23"/>
      <c r="BE476" s="23"/>
      <c r="BF476" s="23"/>
      <c r="BG476" s="23"/>
      <c r="BH476" s="23"/>
      <c r="BI476" s="23"/>
      <c r="BJ476" s="23"/>
      <c r="BK476" s="23"/>
      <c r="BL476" s="23"/>
      <c r="BM476" s="23"/>
      <c r="BN476" s="23"/>
      <c r="BO476" s="23"/>
      <c r="BP476" s="23"/>
      <c r="BQ476" s="23"/>
      <c r="BR476" s="23"/>
      <c r="BS476" s="23"/>
      <c r="BT476" s="23"/>
      <c r="BU476" s="23"/>
      <c r="BV476" s="23"/>
      <c r="BW476" s="23"/>
    </row>
    <row r="477" spans="1:75" ht="14.25" customHeight="1" x14ac:dyDescent="0.15">
      <c r="A477" s="83"/>
      <c r="B477" s="119"/>
      <c r="C477" s="119"/>
      <c r="D477" s="121"/>
      <c r="E477" s="96"/>
      <c r="F477" s="94"/>
      <c r="G477" s="113"/>
      <c r="H477" s="115"/>
      <c r="I477" s="125"/>
      <c r="J477" s="98"/>
      <c r="K477" s="117"/>
      <c r="L477" s="102"/>
      <c r="M477" s="104"/>
      <c r="N477" s="105"/>
      <c r="O477" s="107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72"/>
      <c r="AP477" s="72"/>
      <c r="AQ477" s="72"/>
      <c r="AR477" s="72"/>
      <c r="AS477" s="72"/>
      <c r="AT477" s="72"/>
      <c r="AU477" s="72"/>
      <c r="AV477" s="72"/>
      <c r="AW477" s="72"/>
      <c r="AX477" s="72"/>
      <c r="AY477" s="72"/>
      <c r="AZ477" s="72"/>
      <c r="BA477" s="72"/>
      <c r="BB477" s="72"/>
      <c r="BC477" s="72"/>
      <c r="BD477" s="72"/>
      <c r="BE477" s="72"/>
      <c r="BF477" s="72"/>
      <c r="BG477" s="72"/>
      <c r="BH477" s="72"/>
      <c r="BI477" s="72"/>
      <c r="BJ477" s="72"/>
      <c r="BK477" s="72"/>
      <c r="BL477" s="72"/>
      <c r="BM477" s="72"/>
      <c r="BN477" s="72"/>
      <c r="BO477" s="72"/>
      <c r="BP477" s="72"/>
      <c r="BQ477" s="72"/>
      <c r="BR477" s="72"/>
      <c r="BS477" s="72"/>
      <c r="BT477" s="72"/>
      <c r="BU477" s="72"/>
      <c r="BV477" s="72"/>
      <c r="BW477" s="72"/>
    </row>
    <row r="478" spans="1:75" ht="14.25" customHeight="1" x14ac:dyDescent="0.15">
      <c r="A478" s="82"/>
      <c r="B478" s="118"/>
      <c r="C478" s="118"/>
      <c r="D478" s="120"/>
      <c r="E478" s="95" t="str">
        <f ca="1">IF(DATEDIF(C478,M$2,"m")&lt;1,"",IF(C478=0,"",IF(EDATE(C478,12)&lt;IF($D478&gt;0,$D478-1,M$2),EDATE(C478,DATEDIF(C478,IF($D478&gt;0,$D478-1,M$2+1),"y")*12),EDATE(C478,DATEDIF(C478,IF($D478&gt;0,$D478-1,M$2+1),"m")))))</f>
        <v/>
      </c>
      <c r="F478" s="93">
        <f ca="1">IF(E478="",0,IF(EDATE(C478,12)&lt;=E478,15+IF((YEAR(E478)-YEAR($C478))&gt;20,10,INT((YEAR(E478)-YEAR($C478)-1)/2)),0))</f>
        <v>0</v>
      </c>
      <c r="G478" s="112">
        <f ca="1">IF(E478="",0,IF(E478&gt;=EDATE(C478,12),IF(E478&lt;EDATE(C478,24),IF(C478&lt;SET!$J$20,0,MIN(DATEDIF(C478,E478,"m"),11)),0),IF(D478&gt;C478,IF(E478&lt;=EDATE(C478,12),MIN(DATEDIF(C478,D478+1,"m"),11),0),MIN(DATEDIF(C478,E478,"m"),11))))</f>
        <v>0</v>
      </c>
      <c r="H478" s="114"/>
      <c r="I478" s="124">
        <f>COUNTIF(P478:BW478,SET!$C$15)*SET!$C$16+COUNTIF(P478:BW478,SET!$D$15)*SET!$D$16+COUNTIF(P478:BW478,SET!$E$15)*SET!$E$16+COUNTIF(P478:BW478,SET!$F$15)*SET!$F$16+COUNTIF(P478:BW478,SET!$G$15)*SET!$G$16+COUNTIF(P478:BW478,SET!$H$15)*SET!$H$16+COUNTIF(P478:BW478,SET!$I$15)*SET!$I$16+COUNTIF(P478:BW478,SET!#REF!)*SET!$H$16+COUNTIF(P478:BW478,SET!$L$15)*SET!$L$16</f>
        <v>0</v>
      </c>
      <c r="J478" s="97">
        <f ca="1">F478+G478+H478-I478</f>
        <v>0</v>
      </c>
      <c r="K478" s="116" t="str">
        <f ca="1">IF(E478="","",IF(AND(D478&gt;C478,EDATE(IF(EDATE(C478,12)&lt;D478,C478,E478),12)&gt;D478),"퇴직정산",IF((E478-C478)&gt;=365,EDATE(E478,12),EDATE(C478,24))))</f>
        <v/>
      </c>
      <c r="L478" s="101">
        <f ca="1">IF(K478="퇴직정산",J478,IF((M$2-C478)&lt;365,"미확정",IF(M478="유예","유예",J478-M478)))</f>
        <v>0</v>
      </c>
      <c r="M478" s="103">
        <f>IF(C478=0,0,IF(K478="퇴직정산",0,IF(J478&lt;=0,0,IF(EDATE(C478,3)&gt;M$2,"유예",IF(SET!$J$3="없음",0,IF(SET!$J$3="전부",IF(E478&gt;=DATE(YEAR(SET!$I$11),MONTH(SET!$J$11),DAY(SET!$L$11)),MAX(0,F478-IF(I478&lt;(G478+H478),0,(I478-(G478+H478)))),0),IF(E478&gt;=DATE(YEAR(SET!$I$11),MONTH(SET!$J$11),DAY(SET!$L$11)),MAX(0,MIN(F478,SET!$L$3)-IF(I478&lt;(G478+H478),0,(I478-(G478+H478)))),0)))))))</f>
        <v>0</v>
      </c>
      <c r="N478" s="105" t="str">
        <f>IF(D478=0,IF(M478&gt;0,IF((E478-C478)&gt;=365,EDATE(E478,6),EDATE(K478,-6)),""),"")</f>
        <v/>
      </c>
      <c r="O478" s="106" t="str">
        <f>IF(D478=0,IF(M478&gt;0,IF((E478-C478)&gt;=365,EDATE(E478,10),EDATE(K478,-2)),""),"")</f>
        <v/>
      </c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  <c r="AL478" s="23"/>
      <c r="AM478" s="23"/>
      <c r="AN478" s="23"/>
      <c r="AO478" s="23"/>
      <c r="AP478" s="23"/>
      <c r="AQ478" s="23"/>
      <c r="AR478" s="23"/>
      <c r="AS478" s="23"/>
      <c r="AT478" s="23"/>
      <c r="AU478" s="23"/>
      <c r="AV478" s="23"/>
      <c r="AW478" s="23"/>
      <c r="AX478" s="23"/>
      <c r="AY478" s="23"/>
      <c r="AZ478" s="23"/>
      <c r="BA478" s="23"/>
      <c r="BB478" s="23"/>
      <c r="BC478" s="23"/>
      <c r="BD478" s="23"/>
      <c r="BE478" s="23"/>
      <c r="BF478" s="23"/>
      <c r="BG478" s="23"/>
      <c r="BH478" s="23"/>
      <c r="BI478" s="23"/>
      <c r="BJ478" s="23"/>
      <c r="BK478" s="23"/>
      <c r="BL478" s="23"/>
      <c r="BM478" s="23"/>
      <c r="BN478" s="23"/>
      <c r="BO478" s="23"/>
      <c r="BP478" s="23"/>
      <c r="BQ478" s="23"/>
      <c r="BR478" s="23"/>
      <c r="BS478" s="23"/>
      <c r="BT478" s="23"/>
      <c r="BU478" s="23"/>
      <c r="BV478" s="23"/>
      <c r="BW478" s="23"/>
    </row>
    <row r="479" spans="1:75" ht="14.25" customHeight="1" x14ac:dyDescent="0.15">
      <c r="A479" s="83"/>
      <c r="B479" s="119"/>
      <c r="C479" s="119"/>
      <c r="D479" s="121"/>
      <c r="E479" s="96"/>
      <c r="F479" s="94"/>
      <c r="G479" s="113"/>
      <c r="H479" s="115"/>
      <c r="I479" s="125"/>
      <c r="J479" s="98"/>
      <c r="K479" s="117"/>
      <c r="L479" s="102"/>
      <c r="M479" s="104"/>
      <c r="N479" s="105"/>
      <c r="O479" s="107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72"/>
      <c r="AP479" s="72"/>
      <c r="AQ479" s="72"/>
      <c r="AR479" s="72"/>
      <c r="AS479" s="72"/>
      <c r="AT479" s="72"/>
      <c r="AU479" s="72"/>
      <c r="AV479" s="72"/>
      <c r="AW479" s="72"/>
      <c r="AX479" s="72"/>
      <c r="AY479" s="72"/>
      <c r="AZ479" s="72"/>
      <c r="BA479" s="72"/>
      <c r="BB479" s="72"/>
      <c r="BC479" s="72"/>
      <c r="BD479" s="72"/>
      <c r="BE479" s="72"/>
      <c r="BF479" s="72"/>
      <c r="BG479" s="72"/>
      <c r="BH479" s="72"/>
      <c r="BI479" s="72"/>
      <c r="BJ479" s="72"/>
      <c r="BK479" s="72"/>
      <c r="BL479" s="72"/>
      <c r="BM479" s="72"/>
      <c r="BN479" s="72"/>
      <c r="BO479" s="72"/>
      <c r="BP479" s="72"/>
      <c r="BQ479" s="72"/>
      <c r="BR479" s="72"/>
      <c r="BS479" s="72"/>
      <c r="BT479" s="72"/>
      <c r="BU479" s="72"/>
      <c r="BV479" s="72"/>
      <c r="BW479" s="72"/>
    </row>
    <row r="480" spans="1:75" ht="14.25" customHeight="1" x14ac:dyDescent="0.15">
      <c r="A480" s="82"/>
      <c r="B480" s="118"/>
      <c r="C480" s="118"/>
      <c r="D480" s="120"/>
      <c r="E480" s="95" t="str">
        <f ca="1">IF(DATEDIF(C480,M$2,"m")&lt;1,"",IF(C480=0,"",IF(EDATE(C480,12)&lt;IF($D480&gt;0,$D480-1,M$2),EDATE(C480,DATEDIF(C480,IF($D480&gt;0,$D480-1,M$2+1),"y")*12),EDATE(C480,DATEDIF(C480,IF($D480&gt;0,$D480-1,M$2+1),"m")))))</f>
        <v/>
      </c>
      <c r="F480" s="93">
        <f ca="1">IF(E480="",0,IF(EDATE(C480,12)&lt;=E480,15+IF((YEAR(E480)-YEAR($C480))&gt;20,10,INT((YEAR(E480)-YEAR($C480)-1)/2)),0))</f>
        <v>0</v>
      </c>
      <c r="G480" s="112">
        <f ca="1">IF(E480="",0,IF(E480&gt;=EDATE(C480,12),IF(E480&lt;EDATE(C480,24),IF(C480&lt;SET!$J$20,0,MIN(DATEDIF(C480,E480,"m"),11)),0),IF(D480&gt;C480,IF(E480&lt;=EDATE(C480,12),MIN(DATEDIF(C480,D480+1,"m"),11),0),MIN(DATEDIF(C480,E480,"m"),11))))</f>
        <v>0</v>
      </c>
      <c r="H480" s="114"/>
      <c r="I480" s="124">
        <f>COUNTIF(P480:BW480,SET!$C$15)*SET!$C$16+COUNTIF(P480:BW480,SET!$D$15)*SET!$D$16+COUNTIF(P480:BW480,SET!$E$15)*SET!$E$16+COUNTIF(P480:BW480,SET!$F$15)*SET!$F$16+COUNTIF(P480:BW480,SET!$G$15)*SET!$G$16+COUNTIF(P480:BW480,SET!$H$15)*SET!$H$16+COUNTIF(P480:BW480,SET!$I$15)*SET!$I$16+COUNTIF(P480:BW480,SET!#REF!)*SET!$H$16+COUNTIF(P480:BW480,SET!$L$15)*SET!$L$16</f>
        <v>0</v>
      </c>
      <c r="J480" s="97">
        <f ca="1">F480+G480+H480-I480</f>
        <v>0</v>
      </c>
      <c r="K480" s="116" t="str">
        <f ca="1">IF(E480="","",IF(AND(D480&gt;C480,EDATE(IF(EDATE(C480,12)&lt;D480,C480,E480),12)&gt;D480),"퇴직정산",IF((E480-C480)&gt;=365,EDATE(E480,12),EDATE(C480,24))))</f>
        <v/>
      </c>
      <c r="L480" s="101">
        <f ca="1">IF(K480="퇴직정산",J480,IF((M$2-C480)&lt;365,"미확정",IF(M480="유예","유예",J480-M480)))</f>
        <v>0</v>
      </c>
      <c r="M480" s="103">
        <f>IF(C480=0,0,IF(K480="퇴직정산",0,IF(J480&lt;=0,0,IF(EDATE(C480,3)&gt;M$2,"유예",IF(SET!$J$3="없음",0,IF(SET!$J$3="전부",IF(E480&gt;=DATE(YEAR(SET!$I$11),MONTH(SET!$J$11),DAY(SET!$L$11)),MAX(0,F480-IF(I480&lt;(G480+H480),0,(I480-(G480+H480)))),0),IF(E480&gt;=DATE(YEAR(SET!$I$11),MONTH(SET!$J$11),DAY(SET!$L$11)),MAX(0,MIN(F480,SET!$L$3)-IF(I480&lt;(G480+H480),0,(I480-(G480+H480)))),0)))))))</f>
        <v>0</v>
      </c>
      <c r="N480" s="105" t="str">
        <f>IF(D480=0,IF(M480&gt;0,IF((E480-C480)&gt;=365,EDATE(E480,6),EDATE(K480,-6)),""),"")</f>
        <v/>
      </c>
      <c r="O480" s="106" t="str">
        <f>IF(D480=0,IF(M480&gt;0,IF((E480-C480)&gt;=365,EDATE(E480,10),EDATE(K480,-2)),""),"")</f>
        <v/>
      </c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/>
      <c r="AN480" s="23"/>
      <c r="AO480" s="23"/>
      <c r="AP480" s="23"/>
      <c r="AQ480" s="23"/>
      <c r="AR480" s="23"/>
      <c r="AS480" s="23"/>
      <c r="AT480" s="23"/>
      <c r="AU480" s="23"/>
      <c r="AV480" s="23"/>
      <c r="AW480" s="23"/>
      <c r="AX480" s="23"/>
      <c r="AY480" s="23"/>
      <c r="AZ480" s="23"/>
      <c r="BA480" s="23"/>
      <c r="BB480" s="23"/>
      <c r="BC480" s="23"/>
      <c r="BD480" s="23"/>
      <c r="BE480" s="23"/>
      <c r="BF480" s="23"/>
      <c r="BG480" s="23"/>
      <c r="BH480" s="23"/>
      <c r="BI480" s="23"/>
      <c r="BJ480" s="23"/>
      <c r="BK480" s="23"/>
      <c r="BL480" s="23"/>
      <c r="BM480" s="23"/>
      <c r="BN480" s="23"/>
      <c r="BO480" s="23"/>
      <c r="BP480" s="23"/>
      <c r="BQ480" s="23"/>
      <c r="BR480" s="23"/>
      <c r="BS480" s="23"/>
      <c r="BT480" s="23"/>
      <c r="BU480" s="23"/>
      <c r="BV480" s="23"/>
      <c r="BW480" s="23"/>
    </row>
    <row r="481" spans="1:75" ht="14.25" customHeight="1" x14ac:dyDescent="0.15">
      <c r="A481" s="83"/>
      <c r="B481" s="119"/>
      <c r="C481" s="119"/>
      <c r="D481" s="121"/>
      <c r="E481" s="96"/>
      <c r="F481" s="94"/>
      <c r="G481" s="113"/>
      <c r="H481" s="115"/>
      <c r="I481" s="125"/>
      <c r="J481" s="98"/>
      <c r="K481" s="117"/>
      <c r="L481" s="102"/>
      <c r="M481" s="104"/>
      <c r="N481" s="105"/>
      <c r="O481" s="107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72"/>
      <c r="AP481" s="72"/>
      <c r="AQ481" s="72"/>
      <c r="AR481" s="72"/>
      <c r="AS481" s="72"/>
      <c r="AT481" s="72"/>
      <c r="AU481" s="72"/>
      <c r="AV481" s="72"/>
      <c r="AW481" s="72"/>
      <c r="AX481" s="72"/>
      <c r="AY481" s="72"/>
      <c r="AZ481" s="72"/>
      <c r="BA481" s="72"/>
      <c r="BB481" s="72"/>
      <c r="BC481" s="72"/>
      <c r="BD481" s="72"/>
      <c r="BE481" s="72"/>
      <c r="BF481" s="72"/>
      <c r="BG481" s="72"/>
      <c r="BH481" s="72"/>
      <c r="BI481" s="72"/>
      <c r="BJ481" s="72"/>
      <c r="BK481" s="72"/>
      <c r="BL481" s="72"/>
      <c r="BM481" s="72"/>
      <c r="BN481" s="72"/>
      <c r="BO481" s="72"/>
      <c r="BP481" s="72"/>
      <c r="BQ481" s="72"/>
      <c r="BR481" s="72"/>
      <c r="BS481" s="72"/>
      <c r="BT481" s="72"/>
      <c r="BU481" s="72"/>
      <c r="BV481" s="72"/>
      <c r="BW481" s="72"/>
    </row>
  </sheetData>
  <mergeCells count="3347">
    <mergeCell ref="N472:N473"/>
    <mergeCell ref="O472:O473"/>
    <mergeCell ref="O470:O471"/>
    <mergeCell ref="O468:O469"/>
    <mergeCell ref="I468:I469"/>
    <mergeCell ref="O480:O481"/>
    <mergeCell ref="I480:I481"/>
    <mergeCell ref="J480:J481"/>
    <mergeCell ref="K480:K481"/>
    <mergeCell ref="L480:L481"/>
    <mergeCell ref="M480:M481"/>
    <mergeCell ref="N480:N481"/>
    <mergeCell ref="M478:M479"/>
    <mergeCell ref="N478:N479"/>
    <mergeCell ref="O478:O479"/>
    <mergeCell ref="O476:O477"/>
    <mergeCell ref="O474:O475"/>
    <mergeCell ref="I474:I475"/>
    <mergeCell ref="J474:J475"/>
    <mergeCell ref="K474:K475"/>
    <mergeCell ref="L474:L475"/>
    <mergeCell ref="M474:M475"/>
    <mergeCell ref="N474:N475"/>
    <mergeCell ref="J468:J469"/>
    <mergeCell ref="K468:K469"/>
    <mergeCell ref="L468:L469"/>
    <mergeCell ref="M468:M469"/>
    <mergeCell ref="N468:N469"/>
    <mergeCell ref="B480:B481"/>
    <mergeCell ref="C480:C481"/>
    <mergeCell ref="D480:D481"/>
    <mergeCell ref="E480:E481"/>
    <mergeCell ref="F480:F481"/>
    <mergeCell ref="G480:G481"/>
    <mergeCell ref="H480:H481"/>
    <mergeCell ref="G478:G479"/>
    <mergeCell ref="H478:H479"/>
    <mergeCell ref="I478:I479"/>
    <mergeCell ref="J478:J479"/>
    <mergeCell ref="K478:K479"/>
    <mergeCell ref="L478:L479"/>
    <mergeCell ref="K476:K477"/>
    <mergeCell ref="L476:L477"/>
    <mergeCell ref="M476:M477"/>
    <mergeCell ref="N476:N477"/>
    <mergeCell ref="B478:B479"/>
    <mergeCell ref="C478:C479"/>
    <mergeCell ref="D478:D479"/>
    <mergeCell ref="E478:E479"/>
    <mergeCell ref="F478:F479"/>
    <mergeCell ref="B476:B477"/>
    <mergeCell ref="C476:C477"/>
    <mergeCell ref="D476:D477"/>
    <mergeCell ref="E476:E477"/>
    <mergeCell ref="F476:F477"/>
    <mergeCell ref="G476:G477"/>
    <mergeCell ref="H476:H477"/>
    <mergeCell ref="I476:I477"/>
    <mergeCell ref="J476:J477"/>
    <mergeCell ref="B474:B475"/>
    <mergeCell ref="C474:C475"/>
    <mergeCell ref="D474:D475"/>
    <mergeCell ref="E474:E475"/>
    <mergeCell ref="F474:F475"/>
    <mergeCell ref="G474:G475"/>
    <mergeCell ref="H474:H475"/>
    <mergeCell ref="G472:G473"/>
    <mergeCell ref="H472:H473"/>
    <mergeCell ref="I472:I473"/>
    <mergeCell ref="J472:J473"/>
    <mergeCell ref="K472:K473"/>
    <mergeCell ref="L472:L473"/>
    <mergeCell ref="K470:K471"/>
    <mergeCell ref="L470:L471"/>
    <mergeCell ref="M470:M471"/>
    <mergeCell ref="N470:N471"/>
    <mergeCell ref="B472:B473"/>
    <mergeCell ref="C472:C473"/>
    <mergeCell ref="D472:D473"/>
    <mergeCell ref="E472:E473"/>
    <mergeCell ref="F472:F473"/>
    <mergeCell ref="B470:B471"/>
    <mergeCell ref="C470:C471"/>
    <mergeCell ref="D470:D471"/>
    <mergeCell ref="E470:E471"/>
    <mergeCell ref="F470:F471"/>
    <mergeCell ref="G470:G471"/>
    <mergeCell ref="H470:H471"/>
    <mergeCell ref="I470:I471"/>
    <mergeCell ref="J470:J471"/>
    <mergeCell ref="M472:M473"/>
    <mergeCell ref="M466:M467"/>
    <mergeCell ref="N466:N467"/>
    <mergeCell ref="O466:O467"/>
    <mergeCell ref="B468:B469"/>
    <mergeCell ref="C468:C469"/>
    <mergeCell ref="D468:D469"/>
    <mergeCell ref="E468:E469"/>
    <mergeCell ref="F468:F469"/>
    <mergeCell ref="G468:G469"/>
    <mergeCell ref="H468:H469"/>
    <mergeCell ref="G466:G467"/>
    <mergeCell ref="H466:H467"/>
    <mergeCell ref="I466:I467"/>
    <mergeCell ref="J466:J467"/>
    <mergeCell ref="K466:K467"/>
    <mergeCell ref="L466:L467"/>
    <mergeCell ref="K464:K465"/>
    <mergeCell ref="L464:L465"/>
    <mergeCell ref="M464:M465"/>
    <mergeCell ref="N464:N465"/>
    <mergeCell ref="O464:O465"/>
    <mergeCell ref="B466:B467"/>
    <mergeCell ref="C466:C467"/>
    <mergeCell ref="D466:D467"/>
    <mergeCell ref="E466:E467"/>
    <mergeCell ref="F466:F467"/>
    <mergeCell ref="O462:O463"/>
    <mergeCell ref="B464:B465"/>
    <mergeCell ref="C464:C465"/>
    <mergeCell ref="D464:D465"/>
    <mergeCell ref="E464:E465"/>
    <mergeCell ref="F464:F465"/>
    <mergeCell ref="G464:G465"/>
    <mergeCell ref="H464:H465"/>
    <mergeCell ref="I464:I465"/>
    <mergeCell ref="J464:J465"/>
    <mergeCell ref="I462:I463"/>
    <mergeCell ref="J462:J463"/>
    <mergeCell ref="K462:K463"/>
    <mergeCell ref="L462:L463"/>
    <mergeCell ref="M462:M463"/>
    <mergeCell ref="N462:N463"/>
    <mergeCell ref="M460:M461"/>
    <mergeCell ref="N460:N461"/>
    <mergeCell ref="O460:O461"/>
    <mergeCell ref="B462:B463"/>
    <mergeCell ref="C462:C463"/>
    <mergeCell ref="D462:D463"/>
    <mergeCell ref="E462:E463"/>
    <mergeCell ref="F462:F463"/>
    <mergeCell ref="G462:G463"/>
    <mergeCell ref="H462:H463"/>
    <mergeCell ref="G460:G461"/>
    <mergeCell ref="H460:H461"/>
    <mergeCell ref="I460:I461"/>
    <mergeCell ref="J460:J461"/>
    <mergeCell ref="K460:K461"/>
    <mergeCell ref="L460:L461"/>
    <mergeCell ref="K458:K459"/>
    <mergeCell ref="L458:L459"/>
    <mergeCell ref="M458:M459"/>
    <mergeCell ref="N458:N459"/>
    <mergeCell ref="O458:O459"/>
    <mergeCell ref="B460:B461"/>
    <mergeCell ref="C460:C461"/>
    <mergeCell ref="D460:D461"/>
    <mergeCell ref="E460:E461"/>
    <mergeCell ref="F460:F461"/>
    <mergeCell ref="O456:O457"/>
    <mergeCell ref="B458:B459"/>
    <mergeCell ref="C458:C459"/>
    <mergeCell ref="D458:D459"/>
    <mergeCell ref="E458:E459"/>
    <mergeCell ref="F458:F459"/>
    <mergeCell ref="G458:G459"/>
    <mergeCell ref="H458:H459"/>
    <mergeCell ref="I458:I459"/>
    <mergeCell ref="J458:J459"/>
    <mergeCell ref="I456:I457"/>
    <mergeCell ref="J456:J457"/>
    <mergeCell ref="K456:K457"/>
    <mergeCell ref="L456:L457"/>
    <mergeCell ref="M456:M457"/>
    <mergeCell ref="N456:N457"/>
    <mergeCell ref="M454:M455"/>
    <mergeCell ref="N454:N455"/>
    <mergeCell ref="O454:O455"/>
    <mergeCell ref="B456:B457"/>
    <mergeCell ref="C456:C457"/>
    <mergeCell ref="D456:D457"/>
    <mergeCell ref="E456:E457"/>
    <mergeCell ref="F456:F457"/>
    <mergeCell ref="G456:G457"/>
    <mergeCell ref="H456:H457"/>
    <mergeCell ref="G454:G455"/>
    <mergeCell ref="H454:H455"/>
    <mergeCell ref="I454:I455"/>
    <mergeCell ref="J454:J455"/>
    <mergeCell ref="K454:K455"/>
    <mergeCell ref="L454:L455"/>
    <mergeCell ref="K452:K453"/>
    <mergeCell ref="L452:L453"/>
    <mergeCell ref="M452:M453"/>
    <mergeCell ref="N452:N453"/>
    <mergeCell ref="O452:O453"/>
    <mergeCell ref="B454:B455"/>
    <mergeCell ref="C454:C455"/>
    <mergeCell ref="D454:D455"/>
    <mergeCell ref="E454:E455"/>
    <mergeCell ref="F454:F455"/>
    <mergeCell ref="O450:O451"/>
    <mergeCell ref="B452:B453"/>
    <mergeCell ref="C452:C453"/>
    <mergeCell ref="D452:D453"/>
    <mergeCell ref="E452:E453"/>
    <mergeCell ref="F452:F453"/>
    <mergeCell ref="G452:G453"/>
    <mergeCell ref="H452:H453"/>
    <mergeCell ref="I452:I453"/>
    <mergeCell ref="J452:J453"/>
    <mergeCell ref="I450:I451"/>
    <mergeCell ref="J450:J451"/>
    <mergeCell ref="K450:K451"/>
    <mergeCell ref="L450:L451"/>
    <mergeCell ref="M450:M451"/>
    <mergeCell ref="N450:N451"/>
    <mergeCell ref="M448:M449"/>
    <mergeCell ref="N448:N449"/>
    <mergeCell ref="O448:O449"/>
    <mergeCell ref="B450:B451"/>
    <mergeCell ref="C450:C451"/>
    <mergeCell ref="D450:D451"/>
    <mergeCell ref="E450:E451"/>
    <mergeCell ref="F450:F451"/>
    <mergeCell ref="G450:G451"/>
    <mergeCell ref="H450:H451"/>
    <mergeCell ref="G448:G449"/>
    <mergeCell ref="H448:H449"/>
    <mergeCell ref="I448:I449"/>
    <mergeCell ref="J448:J449"/>
    <mergeCell ref="K448:K449"/>
    <mergeCell ref="L448:L449"/>
    <mergeCell ref="K446:K447"/>
    <mergeCell ref="L446:L447"/>
    <mergeCell ref="M446:M447"/>
    <mergeCell ref="N446:N447"/>
    <mergeCell ref="O446:O447"/>
    <mergeCell ref="B448:B449"/>
    <mergeCell ref="C448:C449"/>
    <mergeCell ref="D448:D449"/>
    <mergeCell ref="E448:E449"/>
    <mergeCell ref="F448:F449"/>
    <mergeCell ref="O444:O445"/>
    <mergeCell ref="B446:B447"/>
    <mergeCell ref="C446:C447"/>
    <mergeCell ref="D446:D447"/>
    <mergeCell ref="E446:E447"/>
    <mergeCell ref="F446:F447"/>
    <mergeCell ref="G446:G447"/>
    <mergeCell ref="H446:H447"/>
    <mergeCell ref="I446:I447"/>
    <mergeCell ref="J446:J447"/>
    <mergeCell ref="I444:I445"/>
    <mergeCell ref="J444:J445"/>
    <mergeCell ref="K444:K445"/>
    <mergeCell ref="L444:L445"/>
    <mergeCell ref="M444:M445"/>
    <mergeCell ref="N444:N445"/>
    <mergeCell ref="M442:M443"/>
    <mergeCell ref="N442:N443"/>
    <mergeCell ref="O442:O443"/>
    <mergeCell ref="B444:B445"/>
    <mergeCell ref="C444:C445"/>
    <mergeCell ref="D444:D445"/>
    <mergeCell ref="E444:E445"/>
    <mergeCell ref="F444:F445"/>
    <mergeCell ref="G444:G445"/>
    <mergeCell ref="H444:H445"/>
    <mergeCell ref="G442:G443"/>
    <mergeCell ref="H442:H443"/>
    <mergeCell ref="I442:I443"/>
    <mergeCell ref="J442:J443"/>
    <mergeCell ref="K442:K443"/>
    <mergeCell ref="L442:L443"/>
    <mergeCell ref="K440:K441"/>
    <mergeCell ref="L440:L441"/>
    <mergeCell ref="M440:M441"/>
    <mergeCell ref="N440:N441"/>
    <mergeCell ref="O440:O441"/>
    <mergeCell ref="B442:B443"/>
    <mergeCell ref="C442:C443"/>
    <mergeCell ref="D442:D443"/>
    <mergeCell ref="E442:E443"/>
    <mergeCell ref="F442:F443"/>
    <mergeCell ref="O438:O439"/>
    <mergeCell ref="B440:B441"/>
    <mergeCell ref="C440:C441"/>
    <mergeCell ref="D440:D441"/>
    <mergeCell ref="E440:E441"/>
    <mergeCell ref="F440:F441"/>
    <mergeCell ref="G440:G441"/>
    <mergeCell ref="H440:H441"/>
    <mergeCell ref="I440:I441"/>
    <mergeCell ref="J440:J441"/>
    <mergeCell ref="I438:I439"/>
    <mergeCell ref="J438:J439"/>
    <mergeCell ref="K438:K439"/>
    <mergeCell ref="L438:L439"/>
    <mergeCell ref="M438:M439"/>
    <mergeCell ref="N438:N439"/>
    <mergeCell ref="M436:M437"/>
    <mergeCell ref="N436:N437"/>
    <mergeCell ref="O436:O437"/>
    <mergeCell ref="B438:B439"/>
    <mergeCell ref="C438:C439"/>
    <mergeCell ref="D438:D439"/>
    <mergeCell ref="E438:E439"/>
    <mergeCell ref="F438:F439"/>
    <mergeCell ref="G438:G439"/>
    <mergeCell ref="H438:H439"/>
    <mergeCell ref="G436:G437"/>
    <mergeCell ref="H436:H437"/>
    <mergeCell ref="I436:I437"/>
    <mergeCell ref="J436:J437"/>
    <mergeCell ref="K436:K437"/>
    <mergeCell ref="L436:L437"/>
    <mergeCell ref="K434:K435"/>
    <mergeCell ref="L434:L435"/>
    <mergeCell ref="M434:M435"/>
    <mergeCell ref="N434:N435"/>
    <mergeCell ref="O434:O435"/>
    <mergeCell ref="B436:B437"/>
    <mergeCell ref="C436:C437"/>
    <mergeCell ref="D436:D437"/>
    <mergeCell ref="E436:E437"/>
    <mergeCell ref="F436:F437"/>
    <mergeCell ref="O432:O433"/>
    <mergeCell ref="B434:B435"/>
    <mergeCell ref="C434:C435"/>
    <mergeCell ref="D434:D435"/>
    <mergeCell ref="E434:E435"/>
    <mergeCell ref="F434:F435"/>
    <mergeCell ref="G434:G435"/>
    <mergeCell ref="H434:H435"/>
    <mergeCell ref="I434:I435"/>
    <mergeCell ref="J434:J435"/>
    <mergeCell ref="I432:I433"/>
    <mergeCell ref="J432:J433"/>
    <mergeCell ref="K432:K433"/>
    <mergeCell ref="L432:L433"/>
    <mergeCell ref="M432:M433"/>
    <mergeCell ref="N432:N433"/>
    <mergeCell ref="M430:M431"/>
    <mergeCell ref="N430:N431"/>
    <mergeCell ref="O430:O431"/>
    <mergeCell ref="B432:B433"/>
    <mergeCell ref="C432:C433"/>
    <mergeCell ref="D432:D433"/>
    <mergeCell ref="E432:E433"/>
    <mergeCell ref="F432:F433"/>
    <mergeCell ref="G432:G433"/>
    <mergeCell ref="H432:H433"/>
    <mergeCell ref="G430:G431"/>
    <mergeCell ref="H430:H431"/>
    <mergeCell ref="I430:I431"/>
    <mergeCell ref="J430:J431"/>
    <mergeCell ref="K430:K431"/>
    <mergeCell ref="L430:L431"/>
    <mergeCell ref="K428:K429"/>
    <mergeCell ref="L428:L429"/>
    <mergeCell ref="M428:M429"/>
    <mergeCell ref="N428:N429"/>
    <mergeCell ref="O428:O429"/>
    <mergeCell ref="B430:B431"/>
    <mergeCell ref="C430:C431"/>
    <mergeCell ref="D430:D431"/>
    <mergeCell ref="E430:E431"/>
    <mergeCell ref="F430:F431"/>
    <mergeCell ref="O426:O427"/>
    <mergeCell ref="B428:B429"/>
    <mergeCell ref="C428:C429"/>
    <mergeCell ref="D428:D429"/>
    <mergeCell ref="E428:E429"/>
    <mergeCell ref="F428:F429"/>
    <mergeCell ref="G428:G429"/>
    <mergeCell ref="H428:H429"/>
    <mergeCell ref="I428:I429"/>
    <mergeCell ref="J428:J429"/>
    <mergeCell ref="I426:I427"/>
    <mergeCell ref="J426:J427"/>
    <mergeCell ref="K426:K427"/>
    <mergeCell ref="L426:L427"/>
    <mergeCell ref="M426:M427"/>
    <mergeCell ref="N426:N427"/>
    <mergeCell ref="M424:M425"/>
    <mergeCell ref="N424:N425"/>
    <mergeCell ref="O424:O425"/>
    <mergeCell ref="B426:B427"/>
    <mergeCell ref="C426:C427"/>
    <mergeCell ref="D426:D427"/>
    <mergeCell ref="E426:E427"/>
    <mergeCell ref="F426:F427"/>
    <mergeCell ref="G426:G427"/>
    <mergeCell ref="H426:H427"/>
    <mergeCell ref="G424:G425"/>
    <mergeCell ref="H424:H425"/>
    <mergeCell ref="I424:I425"/>
    <mergeCell ref="J424:J425"/>
    <mergeCell ref="K424:K425"/>
    <mergeCell ref="L424:L425"/>
    <mergeCell ref="K422:K423"/>
    <mergeCell ref="L422:L423"/>
    <mergeCell ref="M422:M423"/>
    <mergeCell ref="N422:N423"/>
    <mergeCell ref="O422:O423"/>
    <mergeCell ref="B424:B425"/>
    <mergeCell ref="C424:C425"/>
    <mergeCell ref="D424:D425"/>
    <mergeCell ref="E424:E425"/>
    <mergeCell ref="F424:F425"/>
    <mergeCell ref="O420:O421"/>
    <mergeCell ref="B422:B423"/>
    <mergeCell ref="C422:C423"/>
    <mergeCell ref="D422:D423"/>
    <mergeCell ref="E422:E423"/>
    <mergeCell ref="F422:F423"/>
    <mergeCell ref="G422:G423"/>
    <mergeCell ref="H422:H423"/>
    <mergeCell ref="I422:I423"/>
    <mergeCell ref="J422:J423"/>
    <mergeCell ref="I420:I421"/>
    <mergeCell ref="J420:J421"/>
    <mergeCell ref="K420:K421"/>
    <mergeCell ref="L420:L421"/>
    <mergeCell ref="M420:M421"/>
    <mergeCell ref="N420:N421"/>
    <mergeCell ref="M418:M419"/>
    <mergeCell ref="N418:N419"/>
    <mergeCell ref="O418:O419"/>
    <mergeCell ref="B420:B421"/>
    <mergeCell ref="C420:C421"/>
    <mergeCell ref="D420:D421"/>
    <mergeCell ref="E420:E421"/>
    <mergeCell ref="F420:F421"/>
    <mergeCell ref="G420:G421"/>
    <mergeCell ref="H420:H421"/>
    <mergeCell ref="G418:G419"/>
    <mergeCell ref="H418:H419"/>
    <mergeCell ref="I418:I419"/>
    <mergeCell ref="J418:J419"/>
    <mergeCell ref="K418:K419"/>
    <mergeCell ref="L418:L419"/>
    <mergeCell ref="K416:K417"/>
    <mergeCell ref="L416:L417"/>
    <mergeCell ref="M416:M417"/>
    <mergeCell ref="N416:N417"/>
    <mergeCell ref="O416:O417"/>
    <mergeCell ref="B418:B419"/>
    <mergeCell ref="C418:C419"/>
    <mergeCell ref="D418:D419"/>
    <mergeCell ref="E418:E419"/>
    <mergeCell ref="F418:F419"/>
    <mergeCell ref="O414:O415"/>
    <mergeCell ref="B416:B417"/>
    <mergeCell ref="C416:C417"/>
    <mergeCell ref="D416:D417"/>
    <mergeCell ref="E416:E417"/>
    <mergeCell ref="F416:F417"/>
    <mergeCell ref="G416:G417"/>
    <mergeCell ref="H416:H417"/>
    <mergeCell ref="I416:I417"/>
    <mergeCell ref="J416:J417"/>
    <mergeCell ref="I414:I415"/>
    <mergeCell ref="J414:J415"/>
    <mergeCell ref="K414:K415"/>
    <mergeCell ref="L414:L415"/>
    <mergeCell ref="M414:M415"/>
    <mergeCell ref="N414:N415"/>
    <mergeCell ref="M412:M413"/>
    <mergeCell ref="N412:N413"/>
    <mergeCell ref="O412:O413"/>
    <mergeCell ref="B414:B415"/>
    <mergeCell ref="C414:C415"/>
    <mergeCell ref="D414:D415"/>
    <mergeCell ref="E414:E415"/>
    <mergeCell ref="F414:F415"/>
    <mergeCell ref="G414:G415"/>
    <mergeCell ref="H414:H415"/>
    <mergeCell ref="G412:G413"/>
    <mergeCell ref="H412:H413"/>
    <mergeCell ref="I412:I413"/>
    <mergeCell ref="J412:J413"/>
    <mergeCell ref="K412:K413"/>
    <mergeCell ref="L412:L413"/>
    <mergeCell ref="K410:K411"/>
    <mergeCell ref="L410:L411"/>
    <mergeCell ref="M410:M411"/>
    <mergeCell ref="N410:N411"/>
    <mergeCell ref="O410:O411"/>
    <mergeCell ref="B412:B413"/>
    <mergeCell ref="C412:C413"/>
    <mergeCell ref="D412:D413"/>
    <mergeCell ref="E412:E413"/>
    <mergeCell ref="F412:F413"/>
    <mergeCell ref="O408:O409"/>
    <mergeCell ref="B410:B411"/>
    <mergeCell ref="C410:C411"/>
    <mergeCell ref="D410:D411"/>
    <mergeCell ref="E410:E411"/>
    <mergeCell ref="F410:F411"/>
    <mergeCell ref="G410:G411"/>
    <mergeCell ref="H410:H411"/>
    <mergeCell ref="I410:I411"/>
    <mergeCell ref="J410:J411"/>
    <mergeCell ref="I408:I409"/>
    <mergeCell ref="J408:J409"/>
    <mergeCell ref="K408:K409"/>
    <mergeCell ref="L408:L409"/>
    <mergeCell ref="M408:M409"/>
    <mergeCell ref="N408:N409"/>
    <mergeCell ref="M406:M407"/>
    <mergeCell ref="N406:N407"/>
    <mergeCell ref="O406:O407"/>
    <mergeCell ref="B408:B409"/>
    <mergeCell ref="C408:C409"/>
    <mergeCell ref="D408:D409"/>
    <mergeCell ref="E408:E409"/>
    <mergeCell ref="F408:F409"/>
    <mergeCell ref="G408:G409"/>
    <mergeCell ref="H408:H409"/>
    <mergeCell ref="G406:G407"/>
    <mergeCell ref="H406:H407"/>
    <mergeCell ref="I406:I407"/>
    <mergeCell ref="J406:J407"/>
    <mergeCell ref="K406:K407"/>
    <mergeCell ref="L406:L407"/>
    <mergeCell ref="K404:K405"/>
    <mergeCell ref="L404:L405"/>
    <mergeCell ref="M404:M405"/>
    <mergeCell ref="N404:N405"/>
    <mergeCell ref="O404:O405"/>
    <mergeCell ref="B406:B407"/>
    <mergeCell ref="C406:C407"/>
    <mergeCell ref="D406:D407"/>
    <mergeCell ref="E406:E407"/>
    <mergeCell ref="F406:F407"/>
    <mergeCell ref="O402:O403"/>
    <mergeCell ref="B404:B405"/>
    <mergeCell ref="C404:C405"/>
    <mergeCell ref="D404:D405"/>
    <mergeCell ref="E404:E405"/>
    <mergeCell ref="F404:F405"/>
    <mergeCell ref="G404:G405"/>
    <mergeCell ref="H404:H405"/>
    <mergeCell ref="I404:I405"/>
    <mergeCell ref="J404:J405"/>
    <mergeCell ref="I402:I403"/>
    <mergeCell ref="J402:J403"/>
    <mergeCell ref="K402:K403"/>
    <mergeCell ref="L402:L403"/>
    <mergeCell ref="M402:M403"/>
    <mergeCell ref="N402:N403"/>
    <mergeCell ref="M400:M401"/>
    <mergeCell ref="N400:N401"/>
    <mergeCell ref="O400:O401"/>
    <mergeCell ref="B402:B403"/>
    <mergeCell ref="C402:C403"/>
    <mergeCell ref="D402:D403"/>
    <mergeCell ref="E402:E403"/>
    <mergeCell ref="F402:F403"/>
    <mergeCell ref="G402:G403"/>
    <mergeCell ref="H402:H403"/>
    <mergeCell ref="G400:G401"/>
    <mergeCell ref="H400:H401"/>
    <mergeCell ref="I400:I401"/>
    <mergeCell ref="J400:J401"/>
    <mergeCell ref="K400:K401"/>
    <mergeCell ref="L400:L401"/>
    <mergeCell ref="K398:K399"/>
    <mergeCell ref="L398:L399"/>
    <mergeCell ref="M398:M399"/>
    <mergeCell ref="N398:N399"/>
    <mergeCell ref="O398:O399"/>
    <mergeCell ref="B400:B401"/>
    <mergeCell ref="C400:C401"/>
    <mergeCell ref="D400:D401"/>
    <mergeCell ref="E400:E401"/>
    <mergeCell ref="F400:F401"/>
    <mergeCell ref="O396:O397"/>
    <mergeCell ref="B398:B399"/>
    <mergeCell ref="C398:C399"/>
    <mergeCell ref="D398:D399"/>
    <mergeCell ref="E398:E399"/>
    <mergeCell ref="F398:F399"/>
    <mergeCell ref="G398:G399"/>
    <mergeCell ref="H398:H399"/>
    <mergeCell ref="I398:I399"/>
    <mergeCell ref="J398:J399"/>
    <mergeCell ref="I396:I397"/>
    <mergeCell ref="J396:J397"/>
    <mergeCell ref="K396:K397"/>
    <mergeCell ref="L396:L397"/>
    <mergeCell ref="M396:M397"/>
    <mergeCell ref="N396:N397"/>
    <mergeCell ref="M394:M395"/>
    <mergeCell ref="N394:N395"/>
    <mergeCell ref="O394:O395"/>
    <mergeCell ref="B396:B397"/>
    <mergeCell ref="C396:C397"/>
    <mergeCell ref="D396:D397"/>
    <mergeCell ref="E396:E397"/>
    <mergeCell ref="F396:F397"/>
    <mergeCell ref="G396:G397"/>
    <mergeCell ref="H396:H397"/>
    <mergeCell ref="G394:G395"/>
    <mergeCell ref="H394:H395"/>
    <mergeCell ref="I394:I395"/>
    <mergeCell ref="J394:J395"/>
    <mergeCell ref="K394:K395"/>
    <mergeCell ref="L394:L395"/>
    <mergeCell ref="K392:K393"/>
    <mergeCell ref="L392:L393"/>
    <mergeCell ref="M392:M393"/>
    <mergeCell ref="N392:N393"/>
    <mergeCell ref="O392:O393"/>
    <mergeCell ref="B394:B395"/>
    <mergeCell ref="C394:C395"/>
    <mergeCell ref="D394:D395"/>
    <mergeCell ref="E394:E395"/>
    <mergeCell ref="F394:F395"/>
    <mergeCell ref="O390:O391"/>
    <mergeCell ref="B392:B393"/>
    <mergeCell ref="C392:C393"/>
    <mergeCell ref="D392:D393"/>
    <mergeCell ref="E392:E393"/>
    <mergeCell ref="F392:F393"/>
    <mergeCell ref="G392:G393"/>
    <mergeCell ref="H392:H393"/>
    <mergeCell ref="I392:I393"/>
    <mergeCell ref="J392:J393"/>
    <mergeCell ref="I390:I391"/>
    <mergeCell ref="J390:J391"/>
    <mergeCell ref="K390:K391"/>
    <mergeCell ref="L390:L391"/>
    <mergeCell ref="M390:M391"/>
    <mergeCell ref="N390:N391"/>
    <mergeCell ref="M388:M389"/>
    <mergeCell ref="N388:N389"/>
    <mergeCell ref="O388:O389"/>
    <mergeCell ref="B390:B391"/>
    <mergeCell ref="C390:C391"/>
    <mergeCell ref="D390:D391"/>
    <mergeCell ref="E390:E391"/>
    <mergeCell ref="F390:F391"/>
    <mergeCell ref="G390:G391"/>
    <mergeCell ref="H390:H391"/>
    <mergeCell ref="G388:G389"/>
    <mergeCell ref="H388:H389"/>
    <mergeCell ref="I388:I389"/>
    <mergeCell ref="J388:J389"/>
    <mergeCell ref="K388:K389"/>
    <mergeCell ref="L388:L389"/>
    <mergeCell ref="K386:K387"/>
    <mergeCell ref="L386:L387"/>
    <mergeCell ref="M386:M387"/>
    <mergeCell ref="N386:N387"/>
    <mergeCell ref="O386:O387"/>
    <mergeCell ref="B388:B389"/>
    <mergeCell ref="C388:C389"/>
    <mergeCell ref="D388:D389"/>
    <mergeCell ref="E388:E389"/>
    <mergeCell ref="F388:F389"/>
    <mergeCell ref="O384:O385"/>
    <mergeCell ref="B386:B387"/>
    <mergeCell ref="C386:C387"/>
    <mergeCell ref="D386:D387"/>
    <mergeCell ref="E386:E387"/>
    <mergeCell ref="F386:F387"/>
    <mergeCell ref="G386:G387"/>
    <mergeCell ref="H386:H387"/>
    <mergeCell ref="I386:I387"/>
    <mergeCell ref="J386:J387"/>
    <mergeCell ref="I384:I385"/>
    <mergeCell ref="J384:J385"/>
    <mergeCell ref="K384:K385"/>
    <mergeCell ref="L384:L385"/>
    <mergeCell ref="M384:M385"/>
    <mergeCell ref="N384:N385"/>
    <mergeCell ref="M382:M383"/>
    <mergeCell ref="N382:N383"/>
    <mergeCell ref="O382:O383"/>
    <mergeCell ref="B384:B385"/>
    <mergeCell ref="C384:C385"/>
    <mergeCell ref="D384:D385"/>
    <mergeCell ref="E384:E385"/>
    <mergeCell ref="F384:F385"/>
    <mergeCell ref="G384:G385"/>
    <mergeCell ref="H384:H385"/>
    <mergeCell ref="G382:G383"/>
    <mergeCell ref="H382:H383"/>
    <mergeCell ref="I382:I383"/>
    <mergeCell ref="J382:J383"/>
    <mergeCell ref="K382:K383"/>
    <mergeCell ref="L382:L383"/>
    <mergeCell ref="K380:K381"/>
    <mergeCell ref="L380:L381"/>
    <mergeCell ref="M380:M381"/>
    <mergeCell ref="N380:N381"/>
    <mergeCell ref="O380:O381"/>
    <mergeCell ref="B382:B383"/>
    <mergeCell ref="C382:C383"/>
    <mergeCell ref="D382:D383"/>
    <mergeCell ref="E382:E383"/>
    <mergeCell ref="F382:F383"/>
    <mergeCell ref="O378:O379"/>
    <mergeCell ref="B380:B381"/>
    <mergeCell ref="C380:C381"/>
    <mergeCell ref="D380:D381"/>
    <mergeCell ref="E380:E381"/>
    <mergeCell ref="F380:F381"/>
    <mergeCell ref="G380:G381"/>
    <mergeCell ref="H380:H381"/>
    <mergeCell ref="I380:I381"/>
    <mergeCell ref="J380:J381"/>
    <mergeCell ref="I378:I379"/>
    <mergeCell ref="J378:J379"/>
    <mergeCell ref="K378:K379"/>
    <mergeCell ref="L378:L379"/>
    <mergeCell ref="M378:M379"/>
    <mergeCell ref="N378:N379"/>
    <mergeCell ref="M376:M377"/>
    <mergeCell ref="N376:N377"/>
    <mergeCell ref="O376:O377"/>
    <mergeCell ref="B378:B379"/>
    <mergeCell ref="C378:C379"/>
    <mergeCell ref="D378:D379"/>
    <mergeCell ref="E378:E379"/>
    <mergeCell ref="F378:F379"/>
    <mergeCell ref="G378:G379"/>
    <mergeCell ref="H378:H379"/>
    <mergeCell ref="G376:G377"/>
    <mergeCell ref="H376:H377"/>
    <mergeCell ref="I376:I377"/>
    <mergeCell ref="J376:J377"/>
    <mergeCell ref="K376:K377"/>
    <mergeCell ref="L376:L377"/>
    <mergeCell ref="K374:K375"/>
    <mergeCell ref="L374:L375"/>
    <mergeCell ref="M374:M375"/>
    <mergeCell ref="N374:N375"/>
    <mergeCell ref="O374:O375"/>
    <mergeCell ref="B376:B377"/>
    <mergeCell ref="C376:C377"/>
    <mergeCell ref="D376:D377"/>
    <mergeCell ref="E376:E377"/>
    <mergeCell ref="F376:F377"/>
    <mergeCell ref="O372:O373"/>
    <mergeCell ref="B374:B375"/>
    <mergeCell ref="C374:C375"/>
    <mergeCell ref="D374:D375"/>
    <mergeCell ref="E374:E375"/>
    <mergeCell ref="F374:F375"/>
    <mergeCell ref="G374:G375"/>
    <mergeCell ref="H374:H375"/>
    <mergeCell ref="I374:I375"/>
    <mergeCell ref="J374:J375"/>
    <mergeCell ref="I372:I373"/>
    <mergeCell ref="J372:J373"/>
    <mergeCell ref="K372:K373"/>
    <mergeCell ref="L372:L373"/>
    <mergeCell ref="M372:M373"/>
    <mergeCell ref="N372:N373"/>
    <mergeCell ref="M370:M371"/>
    <mergeCell ref="N370:N371"/>
    <mergeCell ref="O370:O371"/>
    <mergeCell ref="B372:B373"/>
    <mergeCell ref="C372:C373"/>
    <mergeCell ref="D372:D373"/>
    <mergeCell ref="E372:E373"/>
    <mergeCell ref="F372:F373"/>
    <mergeCell ref="G372:G373"/>
    <mergeCell ref="H372:H373"/>
    <mergeCell ref="G370:G371"/>
    <mergeCell ref="H370:H371"/>
    <mergeCell ref="I370:I371"/>
    <mergeCell ref="J370:J371"/>
    <mergeCell ref="K370:K371"/>
    <mergeCell ref="L370:L371"/>
    <mergeCell ref="K368:K369"/>
    <mergeCell ref="L368:L369"/>
    <mergeCell ref="M368:M369"/>
    <mergeCell ref="N368:N369"/>
    <mergeCell ref="O368:O369"/>
    <mergeCell ref="B370:B371"/>
    <mergeCell ref="C370:C371"/>
    <mergeCell ref="D370:D371"/>
    <mergeCell ref="E370:E371"/>
    <mergeCell ref="F370:F371"/>
    <mergeCell ref="O366:O367"/>
    <mergeCell ref="B368:B369"/>
    <mergeCell ref="C368:C369"/>
    <mergeCell ref="D368:D369"/>
    <mergeCell ref="E368:E369"/>
    <mergeCell ref="F368:F369"/>
    <mergeCell ref="G368:G369"/>
    <mergeCell ref="H368:H369"/>
    <mergeCell ref="I368:I369"/>
    <mergeCell ref="J368:J369"/>
    <mergeCell ref="I366:I367"/>
    <mergeCell ref="J366:J367"/>
    <mergeCell ref="K366:K367"/>
    <mergeCell ref="L366:L367"/>
    <mergeCell ref="M366:M367"/>
    <mergeCell ref="N366:N367"/>
    <mergeCell ref="M364:M365"/>
    <mergeCell ref="N364:N365"/>
    <mergeCell ref="O364:O365"/>
    <mergeCell ref="B366:B367"/>
    <mergeCell ref="C366:C367"/>
    <mergeCell ref="D366:D367"/>
    <mergeCell ref="E366:E367"/>
    <mergeCell ref="F366:F367"/>
    <mergeCell ref="G366:G367"/>
    <mergeCell ref="H366:H367"/>
    <mergeCell ref="G364:G365"/>
    <mergeCell ref="H364:H365"/>
    <mergeCell ref="I364:I365"/>
    <mergeCell ref="J364:J365"/>
    <mergeCell ref="K364:K365"/>
    <mergeCell ref="L364:L365"/>
    <mergeCell ref="K362:K363"/>
    <mergeCell ref="L362:L363"/>
    <mergeCell ref="M362:M363"/>
    <mergeCell ref="N362:N363"/>
    <mergeCell ref="O362:O363"/>
    <mergeCell ref="B364:B365"/>
    <mergeCell ref="C364:C365"/>
    <mergeCell ref="D364:D365"/>
    <mergeCell ref="E364:E365"/>
    <mergeCell ref="F364:F365"/>
    <mergeCell ref="O360:O361"/>
    <mergeCell ref="B362:B363"/>
    <mergeCell ref="C362:C363"/>
    <mergeCell ref="D362:D363"/>
    <mergeCell ref="E362:E363"/>
    <mergeCell ref="F362:F363"/>
    <mergeCell ref="G362:G363"/>
    <mergeCell ref="H362:H363"/>
    <mergeCell ref="I362:I363"/>
    <mergeCell ref="J362:J363"/>
    <mergeCell ref="I360:I361"/>
    <mergeCell ref="J360:J361"/>
    <mergeCell ref="K360:K361"/>
    <mergeCell ref="L360:L361"/>
    <mergeCell ref="M360:M361"/>
    <mergeCell ref="N360:N361"/>
    <mergeCell ref="M358:M359"/>
    <mergeCell ref="N358:N359"/>
    <mergeCell ref="O358:O359"/>
    <mergeCell ref="B360:B361"/>
    <mergeCell ref="C360:C361"/>
    <mergeCell ref="D360:D361"/>
    <mergeCell ref="E360:E361"/>
    <mergeCell ref="F360:F361"/>
    <mergeCell ref="G360:G361"/>
    <mergeCell ref="H360:H361"/>
    <mergeCell ref="G358:G359"/>
    <mergeCell ref="H358:H359"/>
    <mergeCell ref="I358:I359"/>
    <mergeCell ref="J358:J359"/>
    <mergeCell ref="K358:K359"/>
    <mergeCell ref="L358:L359"/>
    <mergeCell ref="K356:K357"/>
    <mergeCell ref="L356:L357"/>
    <mergeCell ref="M356:M357"/>
    <mergeCell ref="N356:N357"/>
    <mergeCell ref="O356:O357"/>
    <mergeCell ref="B358:B359"/>
    <mergeCell ref="C358:C359"/>
    <mergeCell ref="D358:D359"/>
    <mergeCell ref="E358:E359"/>
    <mergeCell ref="F358:F359"/>
    <mergeCell ref="O354:O355"/>
    <mergeCell ref="B356:B357"/>
    <mergeCell ref="C356:C357"/>
    <mergeCell ref="D356:D357"/>
    <mergeCell ref="E356:E357"/>
    <mergeCell ref="F356:F357"/>
    <mergeCell ref="G356:G357"/>
    <mergeCell ref="H356:H357"/>
    <mergeCell ref="I356:I357"/>
    <mergeCell ref="J356:J357"/>
    <mergeCell ref="I354:I355"/>
    <mergeCell ref="J354:J355"/>
    <mergeCell ref="K354:K355"/>
    <mergeCell ref="L354:L355"/>
    <mergeCell ref="M354:M355"/>
    <mergeCell ref="N354:N355"/>
    <mergeCell ref="M352:M353"/>
    <mergeCell ref="N352:N353"/>
    <mergeCell ref="O352:O353"/>
    <mergeCell ref="B354:B355"/>
    <mergeCell ref="C354:C355"/>
    <mergeCell ref="D354:D355"/>
    <mergeCell ref="E354:E355"/>
    <mergeCell ref="F354:F355"/>
    <mergeCell ref="G354:G355"/>
    <mergeCell ref="H354:H355"/>
    <mergeCell ref="G352:G353"/>
    <mergeCell ref="H352:H353"/>
    <mergeCell ref="I352:I353"/>
    <mergeCell ref="J352:J353"/>
    <mergeCell ref="K352:K353"/>
    <mergeCell ref="L352:L353"/>
    <mergeCell ref="K350:K351"/>
    <mergeCell ref="L350:L351"/>
    <mergeCell ref="M350:M351"/>
    <mergeCell ref="N350:N351"/>
    <mergeCell ref="O350:O351"/>
    <mergeCell ref="B352:B353"/>
    <mergeCell ref="C352:C353"/>
    <mergeCell ref="D352:D353"/>
    <mergeCell ref="E352:E353"/>
    <mergeCell ref="F352:F353"/>
    <mergeCell ref="O348:O349"/>
    <mergeCell ref="B350:B351"/>
    <mergeCell ref="C350:C351"/>
    <mergeCell ref="D350:D351"/>
    <mergeCell ref="E350:E351"/>
    <mergeCell ref="F350:F351"/>
    <mergeCell ref="G350:G351"/>
    <mergeCell ref="H350:H351"/>
    <mergeCell ref="I350:I351"/>
    <mergeCell ref="J350:J351"/>
    <mergeCell ref="I348:I349"/>
    <mergeCell ref="J348:J349"/>
    <mergeCell ref="K348:K349"/>
    <mergeCell ref="L348:L349"/>
    <mergeCell ref="M348:M349"/>
    <mergeCell ref="N348:N349"/>
    <mergeCell ref="M346:M347"/>
    <mergeCell ref="N346:N347"/>
    <mergeCell ref="O346:O347"/>
    <mergeCell ref="B348:B349"/>
    <mergeCell ref="C348:C349"/>
    <mergeCell ref="D348:D349"/>
    <mergeCell ref="E348:E349"/>
    <mergeCell ref="F348:F349"/>
    <mergeCell ref="G348:G349"/>
    <mergeCell ref="H348:H349"/>
    <mergeCell ref="G346:G347"/>
    <mergeCell ref="H346:H347"/>
    <mergeCell ref="I346:I347"/>
    <mergeCell ref="J346:J347"/>
    <mergeCell ref="K346:K347"/>
    <mergeCell ref="L346:L347"/>
    <mergeCell ref="K344:K345"/>
    <mergeCell ref="L344:L345"/>
    <mergeCell ref="M344:M345"/>
    <mergeCell ref="N344:N345"/>
    <mergeCell ref="O344:O345"/>
    <mergeCell ref="B346:B347"/>
    <mergeCell ref="C346:C347"/>
    <mergeCell ref="D346:D347"/>
    <mergeCell ref="E346:E347"/>
    <mergeCell ref="F346:F347"/>
    <mergeCell ref="O342:O343"/>
    <mergeCell ref="B344:B345"/>
    <mergeCell ref="C344:C345"/>
    <mergeCell ref="D344:D345"/>
    <mergeCell ref="E344:E345"/>
    <mergeCell ref="F344:F345"/>
    <mergeCell ref="G344:G345"/>
    <mergeCell ref="H344:H345"/>
    <mergeCell ref="I344:I345"/>
    <mergeCell ref="J344:J345"/>
    <mergeCell ref="I342:I343"/>
    <mergeCell ref="J342:J343"/>
    <mergeCell ref="K342:K343"/>
    <mergeCell ref="L342:L343"/>
    <mergeCell ref="M342:M343"/>
    <mergeCell ref="N342:N343"/>
    <mergeCell ref="M340:M341"/>
    <mergeCell ref="N340:N341"/>
    <mergeCell ref="O340:O341"/>
    <mergeCell ref="B342:B343"/>
    <mergeCell ref="C342:C343"/>
    <mergeCell ref="D342:D343"/>
    <mergeCell ref="E342:E343"/>
    <mergeCell ref="F342:F343"/>
    <mergeCell ref="G342:G343"/>
    <mergeCell ref="H342:H343"/>
    <mergeCell ref="G340:G341"/>
    <mergeCell ref="H340:H341"/>
    <mergeCell ref="I340:I341"/>
    <mergeCell ref="J340:J341"/>
    <mergeCell ref="K340:K341"/>
    <mergeCell ref="L340:L341"/>
    <mergeCell ref="K338:K339"/>
    <mergeCell ref="L338:L339"/>
    <mergeCell ref="M338:M339"/>
    <mergeCell ref="N338:N339"/>
    <mergeCell ref="O338:O339"/>
    <mergeCell ref="B340:B341"/>
    <mergeCell ref="C340:C341"/>
    <mergeCell ref="D340:D341"/>
    <mergeCell ref="E340:E341"/>
    <mergeCell ref="F340:F341"/>
    <mergeCell ref="O336:O337"/>
    <mergeCell ref="B338:B339"/>
    <mergeCell ref="C338:C339"/>
    <mergeCell ref="D338:D339"/>
    <mergeCell ref="E338:E339"/>
    <mergeCell ref="F338:F339"/>
    <mergeCell ref="G338:G339"/>
    <mergeCell ref="H338:H339"/>
    <mergeCell ref="I338:I339"/>
    <mergeCell ref="J338:J339"/>
    <mergeCell ref="I336:I337"/>
    <mergeCell ref="J336:J337"/>
    <mergeCell ref="K336:K337"/>
    <mergeCell ref="L336:L337"/>
    <mergeCell ref="M336:M337"/>
    <mergeCell ref="N336:N337"/>
    <mergeCell ref="M334:M335"/>
    <mergeCell ref="N334:N335"/>
    <mergeCell ref="O334:O335"/>
    <mergeCell ref="B336:B337"/>
    <mergeCell ref="C336:C337"/>
    <mergeCell ref="D336:D337"/>
    <mergeCell ref="E336:E337"/>
    <mergeCell ref="F336:F337"/>
    <mergeCell ref="G336:G337"/>
    <mergeCell ref="H336:H337"/>
    <mergeCell ref="G334:G335"/>
    <mergeCell ref="H334:H335"/>
    <mergeCell ref="I334:I335"/>
    <mergeCell ref="J334:J335"/>
    <mergeCell ref="K334:K335"/>
    <mergeCell ref="L334:L335"/>
    <mergeCell ref="K332:K333"/>
    <mergeCell ref="L332:L333"/>
    <mergeCell ref="M332:M333"/>
    <mergeCell ref="N332:N333"/>
    <mergeCell ref="O332:O333"/>
    <mergeCell ref="B334:B335"/>
    <mergeCell ref="C334:C335"/>
    <mergeCell ref="D334:D335"/>
    <mergeCell ref="E334:E335"/>
    <mergeCell ref="F334:F335"/>
    <mergeCell ref="O330:O331"/>
    <mergeCell ref="B332:B333"/>
    <mergeCell ref="C332:C333"/>
    <mergeCell ref="D332:D333"/>
    <mergeCell ref="E332:E333"/>
    <mergeCell ref="F332:F333"/>
    <mergeCell ref="G332:G333"/>
    <mergeCell ref="H332:H333"/>
    <mergeCell ref="I332:I333"/>
    <mergeCell ref="J332:J333"/>
    <mergeCell ref="I330:I331"/>
    <mergeCell ref="J330:J331"/>
    <mergeCell ref="K330:K331"/>
    <mergeCell ref="L330:L331"/>
    <mergeCell ref="M330:M331"/>
    <mergeCell ref="N330:N331"/>
    <mergeCell ref="M328:M329"/>
    <mergeCell ref="N328:N329"/>
    <mergeCell ref="O328:O329"/>
    <mergeCell ref="B330:B331"/>
    <mergeCell ref="C330:C331"/>
    <mergeCell ref="D330:D331"/>
    <mergeCell ref="E330:E331"/>
    <mergeCell ref="F330:F331"/>
    <mergeCell ref="G330:G331"/>
    <mergeCell ref="H330:H331"/>
    <mergeCell ref="G328:G329"/>
    <mergeCell ref="H328:H329"/>
    <mergeCell ref="I328:I329"/>
    <mergeCell ref="J328:J329"/>
    <mergeCell ref="K328:K329"/>
    <mergeCell ref="L328:L329"/>
    <mergeCell ref="K326:K327"/>
    <mergeCell ref="L326:L327"/>
    <mergeCell ref="M326:M327"/>
    <mergeCell ref="N326:N327"/>
    <mergeCell ref="O326:O327"/>
    <mergeCell ref="B328:B329"/>
    <mergeCell ref="C328:C329"/>
    <mergeCell ref="D328:D329"/>
    <mergeCell ref="E328:E329"/>
    <mergeCell ref="F328:F329"/>
    <mergeCell ref="O324:O325"/>
    <mergeCell ref="B326:B327"/>
    <mergeCell ref="C326:C327"/>
    <mergeCell ref="D326:D327"/>
    <mergeCell ref="E326:E327"/>
    <mergeCell ref="F326:F327"/>
    <mergeCell ref="G326:G327"/>
    <mergeCell ref="H326:H327"/>
    <mergeCell ref="I326:I327"/>
    <mergeCell ref="J326:J327"/>
    <mergeCell ref="I324:I325"/>
    <mergeCell ref="J324:J325"/>
    <mergeCell ref="K324:K325"/>
    <mergeCell ref="L324:L325"/>
    <mergeCell ref="M324:M325"/>
    <mergeCell ref="N324:N325"/>
    <mergeCell ref="M322:M323"/>
    <mergeCell ref="N322:N323"/>
    <mergeCell ref="O322:O323"/>
    <mergeCell ref="B324:B325"/>
    <mergeCell ref="C324:C325"/>
    <mergeCell ref="D324:D325"/>
    <mergeCell ref="E324:E325"/>
    <mergeCell ref="F324:F325"/>
    <mergeCell ref="G324:G325"/>
    <mergeCell ref="H324:H325"/>
    <mergeCell ref="G322:G323"/>
    <mergeCell ref="H322:H323"/>
    <mergeCell ref="I322:I323"/>
    <mergeCell ref="J322:J323"/>
    <mergeCell ref="K322:K323"/>
    <mergeCell ref="L322:L323"/>
    <mergeCell ref="K320:K321"/>
    <mergeCell ref="L320:L321"/>
    <mergeCell ref="M320:M321"/>
    <mergeCell ref="N320:N321"/>
    <mergeCell ref="O320:O321"/>
    <mergeCell ref="B322:B323"/>
    <mergeCell ref="C322:C323"/>
    <mergeCell ref="D322:D323"/>
    <mergeCell ref="E322:E323"/>
    <mergeCell ref="F322:F323"/>
    <mergeCell ref="O318:O319"/>
    <mergeCell ref="B320:B321"/>
    <mergeCell ref="C320:C321"/>
    <mergeCell ref="D320:D321"/>
    <mergeCell ref="E320:E321"/>
    <mergeCell ref="F320:F321"/>
    <mergeCell ref="G320:G321"/>
    <mergeCell ref="H320:H321"/>
    <mergeCell ref="I320:I321"/>
    <mergeCell ref="J320:J321"/>
    <mergeCell ref="I318:I319"/>
    <mergeCell ref="J318:J319"/>
    <mergeCell ref="K318:K319"/>
    <mergeCell ref="L318:L319"/>
    <mergeCell ref="M318:M319"/>
    <mergeCell ref="N318:N319"/>
    <mergeCell ref="M316:M317"/>
    <mergeCell ref="N316:N317"/>
    <mergeCell ref="O316:O317"/>
    <mergeCell ref="B318:B319"/>
    <mergeCell ref="C318:C319"/>
    <mergeCell ref="D318:D319"/>
    <mergeCell ref="E318:E319"/>
    <mergeCell ref="F318:F319"/>
    <mergeCell ref="G318:G319"/>
    <mergeCell ref="H318:H319"/>
    <mergeCell ref="G316:G317"/>
    <mergeCell ref="H316:H317"/>
    <mergeCell ref="I316:I317"/>
    <mergeCell ref="J316:J317"/>
    <mergeCell ref="K316:K317"/>
    <mergeCell ref="L316:L317"/>
    <mergeCell ref="K314:K315"/>
    <mergeCell ref="L314:L315"/>
    <mergeCell ref="M314:M315"/>
    <mergeCell ref="N314:N315"/>
    <mergeCell ref="O314:O315"/>
    <mergeCell ref="B316:B317"/>
    <mergeCell ref="C316:C317"/>
    <mergeCell ref="D316:D317"/>
    <mergeCell ref="E316:E317"/>
    <mergeCell ref="F316:F317"/>
    <mergeCell ref="O312:O313"/>
    <mergeCell ref="B314:B315"/>
    <mergeCell ref="C314:C315"/>
    <mergeCell ref="D314:D315"/>
    <mergeCell ref="E314:E315"/>
    <mergeCell ref="F314:F315"/>
    <mergeCell ref="G314:G315"/>
    <mergeCell ref="H314:H315"/>
    <mergeCell ref="I314:I315"/>
    <mergeCell ref="J314:J315"/>
    <mergeCell ref="I312:I313"/>
    <mergeCell ref="J312:J313"/>
    <mergeCell ref="K312:K313"/>
    <mergeCell ref="L312:L313"/>
    <mergeCell ref="M312:M313"/>
    <mergeCell ref="N312:N313"/>
    <mergeCell ref="M310:M311"/>
    <mergeCell ref="N310:N311"/>
    <mergeCell ref="O310:O311"/>
    <mergeCell ref="B312:B313"/>
    <mergeCell ref="C312:C313"/>
    <mergeCell ref="D312:D313"/>
    <mergeCell ref="E312:E313"/>
    <mergeCell ref="F312:F313"/>
    <mergeCell ref="G312:G313"/>
    <mergeCell ref="H312:H313"/>
    <mergeCell ref="G310:G311"/>
    <mergeCell ref="H310:H311"/>
    <mergeCell ref="I310:I311"/>
    <mergeCell ref="J310:J311"/>
    <mergeCell ref="K310:K311"/>
    <mergeCell ref="L310:L311"/>
    <mergeCell ref="K308:K309"/>
    <mergeCell ref="L308:L309"/>
    <mergeCell ref="M308:M309"/>
    <mergeCell ref="N308:N309"/>
    <mergeCell ref="O308:O309"/>
    <mergeCell ref="B310:B311"/>
    <mergeCell ref="C310:C311"/>
    <mergeCell ref="D310:D311"/>
    <mergeCell ref="E310:E311"/>
    <mergeCell ref="F310:F311"/>
    <mergeCell ref="O306:O307"/>
    <mergeCell ref="B308:B309"/>
    <mergeCell ref="C308:C309"/>
    <mergeCell ref="D308:D309"/>
    <mergeCell ref="E308:E309"/>
    <mergeCell ref="F308:F309"/>
    <mergeCell ref="G308:G309"/>
    <mergeCell ref="H308:H309"/>
    <mergeCell ref="I308:I309"/>
    <mergeCell ref="J308:J309"/>
    <mergeCell ref="I306:I307"/>
    <mergeCell ref="J306:J307"/>
    <mergeCell ref="K306:K307"/>
    <mergeCell ref="L306:L307"/>
    <mergeCell ref="M306:M307"/>
    <mergeCell ref="N306:N307"/>
    <mergeCell ref="M304:M305"/>
    <mergeCell ref="N304:N305"/>
    <mergeCell ref="O304:O305"/>
    <mergeCell ref="B306:B307"/>
    <mergeCell ref="C306:C307"/>
    <mergeCell ref="D306:D307"/>
    <mergeCell ref="E306:E307"/>
    <mergeCell ref="F306:F307"/>
    <mergeCell ref="G306:G307"/>
    <mergeCell ref="H306:H307"/>
    <mergeCell ref="G304:G305"/>
    <mergeCell ref="H304:H305"/>
    <mergeCell ref="I304:I305"/>
    <mergeCell ref="J304:J305"/>
    <mergeCell ref="K304:K305"/>
    <mergeCell ref="L304:L305"/>
    <mergeCell ref="K302:K303"/>
    <mergeCell ref="L302:L303"/>
    <mergeCell ref="M302:M303"/>
    <mergeCell ref="N302:N303"/>
    <mergeCell ref="O302:O303"/>
    <mergeCell ref="B304:B305"/>
    <mergeCell ref="C304:C305"/>
    <mergeCell ref="D304:D305"/>
    <mergeCell ref="E304:E305"/>
    <mergeCell ref="F304:F305"/>
    <mergeCell ref="O300:O301"/>
    <mergeCell ref="B302:B303"/>
    <mergeCell ref="C302:C303"/>
    <mergeCell ref="D302:D303"/>
    <mergeCell ref="E302:E303"/>
    <mergeCell ref="F302:F303"/>
    <mergeCell ref="G302:G303"/>
    <mergeCell ref="H302:H303"/>
    <mergeCell ref="I302:I303"/>
    <mergeCell ref="J302:J303"/>
    <mergeCell ref="I300:I301"/>
    <mergeCell ref="J300:J301"/>
    <mergeCell ref="K300:K301"/>
    <mergeCell ref="L300:L301"/>
    <mergeCell ref="M300:M301"/>
    <mergeCell ref="N300:N301"/>
    <mergeCell ref="M298:M299"/>
    <mergeCell ref="N298:N299"/>
    <mergeCell ref="O298:O299"/>
    <mergeCell ref="B300:B301"/>
    <mergeCell ref="C300:C301"/>
    <mergeCell ref="D300:D301"/>
    <mergeCell ref="E300:E301"/>
    <mergeCell ref="F300:F301"/>
    <mergeCell ref="G300:G301"/>
    <mergeCell ref="H300:H301"/>
    <mergeCell ref="G298:G299"/>
    <mergeCell ref="H298:H299"/>
    <mergeCell ref="I298:I299"/>
    <mergeCell ref="J298:J299"/>
    <mergeCell ref="K298:K299"/>
    <mergeCell ref="L298:L299"/>
    <mergeCell ref="K296:K297"/>
    <mergeCell ref="L296:L297"/>
    <mergeCell ref="M296:M297"/>
    <mergeCell ref="N296:N297"/>
    <mergeCell ref="O296:O297"/>
    <mergeCell ref="B298:B299"/>
    <mergeCell ref="C298:C299"/>
    <mergeCell ref="D298:D299"/>
    <mergeCell ref="E298:E299"/>
    <mergeCell ref="F298:F299"/>
    <mergeCell ref="O294:O295"/>
    <mergeCell ref="B296:B297"/>
    <mergeCell ref="C296:C297"/>
    <mergeCell ref="D296:D297"/>
    <mergeCell ref="E296:E297"/>
    <mergeCell ref="F296:F297"/>
    <mergeCell ref="G296:G297"/>
    <mergeCell ref="H296:H297"/>
    <mergeCell ref="I296:I297"/>
    <mergeCell ref="J296:J297"/>
    <mergeCell ref="I294:I295"/>
    <mergeCell ref="J294:J295"/>
    <mergeCell ref="K294:K295"/>
    <mergeCell ref="L294:L295"/>
    <mergeCell ref="M294:M295"/>
    <mergeCell ref="N294:N295"/>
    <mergeCell ref="M292:M293"/>
    <mergeCell ref="N292:N293"/>
    <mergeCell ref="O292:O293"/>
    <mergeCell ref="B294:B295"/>
    <mergeCell ref="C294:C295"/>
    <mergeCell ref="D294:D295"/>
    <mergeCell ref="E294:E295"/>
    <mergeCell ref="F294:F295"/>
    <mergeCell ref="G294:G295"/>
    <mergeCell ref="H294:H295"/>
    <mergeCell ref="G292:G293"/>
    <mergeCell ref="H292:H293"/>
    <mergeCell ref="I292:I293"/>
    <mergeCell ref="J292:J293"/>
    <mergeCell ref="K292:K293"/>
    <mergeCell ref="L292:L293"/>
    <mergeCell ref="K290:K291"/>
    <mergeCell ref="L290:L291"/>
    <mergeCell ref="M290:M291"/>
    <mergeCell ref="N290:N291"/>
    <mergeCell ref="O290:O291"/>
    <mergeCell ref="B292:B293"/>
    <mergeCell ref="C292:C293"/>
    <mergeCell ref="D292:D293"/>
    <mergeCell ref="E292:E293"/>
    <mergeCell ref="F292:F293"/>
    <mergeCell ref="O288:O289"/>
    <mergeCell ref="B290:B291"/>
    <mergeCell ref="C290:C291"/>
    <mergeCell ref="D290:D291"/>
    <mergeCell ref="E290:E291"/>
    <mergeCell ref="F290:F291"/>
    <mergeCell ref="G290:G291"/>
    <mergeCell ref="H290:H291"/>
    <mergeCell ref="I290:I291"/>
    <mergeCell ref="J290:J291"/>
    <mergeCell ref="I288:I289"/>
    <mergeCell ref="J288:J289"/>
    <mergeCell ref="K288:K289"/>
    <mergeCell ref="L288:L289"/>
    <mergeCell ref="M288:M289"/>
    <mergeCell ref="N288:N289"/>
    <mergeCell ref="M286:M287"/>
    <mergeCell ref="N286:N287"/>
    <mergeCell ref="O286:O287"/>
    <mergeCell ref="B288:B289"/>
    <mergeCell ref="C288:C289"/>
    <mergeCell ref="D288:D289"/>
    <mergeCell ref="E288:E289"/>
    <mergeCell ref="F288:F289"/>
    <mergeCell ref="G288:G289"/>
    <mergeCell ref="H288:H289"/>
    <mergeCell ref="G286:G287"/>
    <mergeCell ref="H286:H287"/>
    <mergeCell ref="I286:I287"/>
    <mergeCell ref="J286:J287"/>
    <mergeCell ref="K286:K287"/>
    <mergeCell ref="L286:L287"/>
    <mergeCell ref="K284:K285"/>
    <mergeCell ref="L284:L285"/>
    <mergeCell ref="M284:M285"/>
    <mergeCell ref="N284:N285"/>
    <mergeCell ref="O284:O285"/>
    <mergeCell ref="B286:B287"/>
    <mergeCell ref="C286:C287"/>
    <mergeCell ref="D286:D287"/>
    <mergeCell ref="E286:E287"/>
    <mergeCell ref="F286:F287"/>
    <mergeCell ref="O282:O283"/>
    <mergeCell ref="B284:B285"/>
    <mergeCell ref="C284:C285"/>
    <mergeCell ref="D284:D285"/>
    <mergeCell ref="E284:E285"/>
    <mergeCell ref="F284:F285"/>
    <mergeCell ref="G284:G285"/>
    <mergeCell ref="H284:H285"/>
    <mergeCell ref="I284:I285"/>
    <mergeCell ref="J284:J285"/>
    <mergeCell ref="I282:I283"/>
    <mergeCell ref="J282:J283"/>
    <mergeCell ref="K282:K283"/>
    <mergeCell ref="L282:L283"/>
    <mergeCell ref="M282:M283"/>
    <mergeCell ref="N282:N283"/>
    <mergeCell ref="M280:M281"/>
    <mergeCell ref="N280:N281"/>
    <mergeCell ref="O280:O281"/>
    <mergeCell ref="B282:B283"/>
    <mergeCell ref="C282:C283"/>
    <mergeCell ref="D282:D283"/>
    <mergeCell ref="E282:E283"/>
    <mergeCell ref="F282:F283"/>
    <mergeCell ref="G282:G283"/>
    <mergeCell ref="H282:H283"/>
    <mergeCell ref="G280:G281"/>
    <mergeCell ref="H280:H281"/>
    <mergeCell ref="I280:I281"/>
    <mergeCell ref="J280:J281"/>
    <mergeCell ref="K280:K281"/>
    <mergeCell ref="L280:L281"/>
    <mergeCell ref="K278:K279"/>
    <mergeCell ref="L278:L279"/>
    <mergeCell ref="M278:M279"/>
    <mergeCell ref="N278:N279"/>
    <mergeCell ref="O278:O279"/>
    <mergeCell ref="B280:B281"/>
    <mergeCell ref="C280:C281"/>
    <mergeCell ref="D280:D281"/>
    <mergeCell ref="E280:E281"/>
    <mergeCell ref="F280:F281"/>
    <mergeCell ref="O276:O277"/>
    <mergeCell ref="B278:B279"/>
    <mergeCell ref="C278:C279"/>
    <mergeCell ref="D278:D279"/>
    <mergeCell ref="E278:E279"/>
    <mergeCell ref="F278:F279"/>
    <mergeCell ref="G278:G279"/>
    <mergeCell ref="H278:H279"/>
    <mergeCell ref="I278:I279"/>
    <mergeCell ref="J278:J279"/>
    <mergeCell ref="I276:I277"/>
    <mergeCell ref="J276:J277"/>
    <mergeCell ref="K276:K277"/>
    <mergeCell ref="L276:L277"/>
    <mergeCell ref="M276:M277"/>
    <mergeCell ref="N276:N277"/>
    <mergeCell ref="M274:M275"/>
    <mergeCell ref="N274:N275"/>
    <mergeCell ref="O274:O275"/>
    <mergeCell ref="B276:B277"/>
    <mergeCell ref="C276:C277"/>
    <mergeCell ref="D276:D277"/>
    <mergeCell ref="E276:E277"/>
    <mergeCell ref="F276:F277"/>
    <mergeCell ref="G276:G277"/>
    <mergeCell ref="H276:H277"/>
    <mergeCell ref="G274:G275"/>
    <mergeCell ref="H274:H275"/>
    <mergeCell ref="I274:I275"/>
    <mergeCell ref="J274:J275"/>
    <mergeCell ref="K274:K275"/>
    <mergeCell ref="L274:L275"/>
    <mergeCell ref="K272:K273"/>
    <mergeCell ref="L272:L273"/>
    <mergeCell ref="M272:M273"/>
    <mergeCell ref="N272:N273"/>
    <mergeCell ref="O272:O273"/>
    <mergeCell ref="B274:B275"/>
    <mergeCell ref="C274:C275"/>
    <mergeCell ref="D274:D275"/>
    <mergeCell ref="E274:E275"/>
    <mergeCell ref="F274:F275"/>
    <mergeCell ref="O270:O271"/>
    <mergeCell ref="B272:B273"/>
    <mergeCell ref="C272:C273"/>
    <mergeCell ref="D272:D273"/>
    <mergeCell ref="E272:E273"/>
    <mergeCell ref="F272:F273"/>
    <mergeCell ref="G272:G273"/>
    <mergeCell ref="H272:H273"/>
    <mergeCell ref="I272:I273"/>
    <mergeCell ref="J272:J273"/>
    <mergeCell ref="I270:I271"/>
    <mergeCell ref="J270:J271"/>
    <mergeCell ref="K270:K271"/>
    <mergeCell ref="L270:L271"/>
    <mergeCell ref="M270:M271"/>
    <mergeCell ref="N270:N271"/>
    <mergeCell ref="M268:M269"/>
    <mergeCell ref="N268:N269"/>
    <mergeCell ref="O268:O269"/>
    <mergeCell ref="B270:B271"/>
    <mergeCell ref="C270:C271"/>
    <mergeCell ref="D270:D271"/>
    <mergeCell ref="E270:E271"/>
    <mergeCell ref="F270:F271"/>
    <mergeCell ref="G270:G271"/>
    <mergeCell ref="H270:H271"/>
    <mergeCell ref="G268:G269"/>
    <mergeCell ref="H268:H269"/>
    <mergeCell ref="I268:I269"/>
    <mergeCell ref="J268:J269"/>
    <mergeCell ref="K268:K269"/>
    <mergeCell ref="L268:L269"/>
    <mergeCell ref="K266:K267"/>
    <mergeCell ref="L266:L267"/>
    <mergeCell ref="M266:M267"/>
    <mergeCell ref="N266:N267"/>
    <mergeCell ref="O266:O267"/>
    <mergeCell ref="B268:B269"/>
    <mergeCell ref="C268:C269"/>
    <mergeCell ref="D268:D269"/>
    <mergeCell ref="E268:E269"/>
    <mergeCell ref="F268:F269"/>
    <mergeCell ref="O264:O265"/>
    <mergeCell ref="B266:B267"/>
    <mergeCell ref="C266:C267"/>
    <mergeCell ref="D266:D267"/>
    <mergeCell ref="E266:E267"/>
    <mergeCell ref="F266:F267"/>
    <mergeCell ref="G266:G267"/>
    <mergeCell ref="H266:H267"/>
    <mergeCell ref="I266:I267"/>
    <mergeCell ref="J266:J267"/>
    <mergeCell ref="I264:I265"/>
    <mergeCell ref="J264:J265"/>
    <mergeCell ref="K264:K265"/>
    <mergeCell ref="L264:L265"/>
    <mergeCell ref="M264:M265"/>
    <mergeCell ref="N264:N265"/>
    <mergeCell ref="M262:M263"/>
    <mergeCell ref="N262:N263"/>
    <mergeCell ref="O262:O263"/>
    <mergeCell ref="B264:B265"/>
    <mergeCell ref="C264:C265"/>
    <mergeCell ref="D264:D265"/>
    <mergeCell ref="E264:E265"/>
    <mergeCell ref="F264:F265"/>
    <mergeCell ref="G264:G265"/>
    <mergeCell ref="H264:H265"/>
    <mergeCell ref="G262:G263"/>
    <mergeCell ref="H262:H263"/>
    <mergeCell ref="I262:I263"/>
    <mergeCell ref="J262:J263"/>
    <mergeCell ref="K262:K263"/>
    <mergeCell ref="L262:L263"/>
    <mergeCell ref="K260:K261"/>
    <mergeCell ref="L260:L261"/>
    <mergeCell ref="M260:M261"/>
    <mergeCell ref="N260:N261"/>
    <mergeCell ref="O260:O261"/>
    <mergeCell ref="B262:B263"/>
    <mergeCell ref="C262:C263"/>
    <mergeCell ref="D262:D263"/>
    <mergeCell ref="E262:E263"/>
    <mergeCell ref="F262:F263"/>
    <mergeCell ref="O258:O259"/>
    <mergeCell ref="B260:B261"/>
    <mergeCell ref="C260:C261"/>
    <mergeCell ref="D260:D261"/>
    <mergeCell ref="E260:E261"/>
    <mergeCell ref="F260:F261"/>
    <mergeCell ref="G260:G261"/>
    <mergeCell ref="H260:H261"/>
    <mergeCell ref="I260:I261"/>
    <mergeCell ref="J260:J261"/>
    <mergeCell ref="I258:I259"/>
    <mergeCell ref="J258:J259"/>
    <mergeCell ref="K258:K259"/>
    <mergeCell ref="L258:L259"/>
    <mergeCell ref="M258:M259"/>
    <mergeCell ref="N258:N259"/>
    <mergeCell ref="M256:M257"/>
    <mergeCell ref="N256:N257"/>
    <mergeCell ref="O256:O257"/>
    <mergeCell ref="B258:B259"/>
    <mergeCell ref="C258:C259"/>
    <mergeCell ref="D258:D259"/>
    <mergeCell ref="E258:E259"/>
    <mergeCell ref="F258:F259"/>
    <mergeCell ref="G258:G259"/>
    <mergeCell ref="H258:H259"/>
    <mergeCell ref="G256:G257"/>
    <mergeCell ref="H256:H257"/>
    <mergeCell ref="I256:I257"/>
    <mergeCell ref="J256:J257"/>
    <mergeCell ref="K256:K257"/>
    <mergeCell ref="L256:L257"/>
    <mergeCell ref="K254:K255"/>
    <mergeCell ref="L254:L255"/>
    <mergeCell ref="M254:M255"/>
    <mergeCell ref="N254:N255"/>
    <mergeCell ref="O254:O255"/>
    <mergeCell ref="B256:B257"/>
    <mergeCell ref="C256:C257"/>
    <mergeCell ref="D256:D257"/>
    <mergeCell ref="E256:E257"/>
    <mergeCell ref="F256:F257"/>
    <mergeCell ref="O252:O253"/>
    <mergeCell ref="B254:B255"/>
    <mergeCell ref="C254:C255"/>
    <mergeCell ref="D254:D255"/>
    <mergeCell ref="E254:E255"/>
    <mergeCell ref="F254:F255"/>
    <mergeCell ref="G254:G255"/>
    <mergeCell ref="H254:H255"/>
    <mergeCell ref="I254:I255"/>
    <mergeCell ref="J254:J255"/>
    <mergeCell ref="I252:I253"/>
    <mergeCell ref="J252:J253"/>
    <mergeCell ref="K252:K253"/>
    <mergeCell ref="L252:L253"/>
    <mergeCell ref="M252:M253"/>
    <mergeCell ref="N252:N253"/>
    <mergeCell ref="M250:M251"/>
    <mergeCell ref="N250:N251"/>
    <mergeCell ref="O250:O251"/>
    <mergeCell ref="B252:B253"/>
    <mergeCell ref="C252:C253"/>
    <mergeCell ref="D252:D253"/>
    <mergeCell ref="E252:E253"/>
    <mergeCell ref="F252:F253"/>
    <mergeCell ref="G252:G253"/>
    <mergeCell ref="H252:H253"/>
    <mergeCell ref="G250:G251"/>
    <mergeCell ref="H250:H251"/>
    <mergeCell ref="I250:I251"/>
    <mergeCell ref="J250:J251"/>
    <mergeCell ref="K250:K251"/>
    <mergeCell ref="L250:L251"/>
    <mergeCell ref="K248:K249"/>
    <mergeCell ref="L248:L249"/>
    <mergeCell ref="M248:M249"/>
    <mergeCell ref="N248:N249"/>
    <mergeCell ref="O248:O249"/>
    <mergeCell ref="B250:B251"/>
    <mergeCell ref="C250:C251"/>
    <mergeCell ref="D250:D251"/>
    <mergeCell ref="E250:E251"/>
    <mergeCell ref="F250:F251"/>
    <mergeCell ref="O246:O247"/>
    <mergeCell ref="B248:B249"/>
    <mergeCell ref="C248:C249"/>
    <mergeCell ref="D248:D249"/>
    <mergeCell ref="E248:E249"/>
    <mergeCell ref="F248:F249"/>
    <mergeCell ref="G248:G249"/>
    <mergeCell ref="H248:H249"/>
    <mergeCell ref="I248:I249"/>
    <mergeCell ref="J248:J249"/>
    <mergeCell ref="I246:I247"/>
    <mergeCell ref="J246:J247"/>
    <mergeCell ref="K246:K247"/>
    <mergeCell ref="L246:L247"/>
    <mergeCell ref="M246:M247"/>
    <mergeCell ref="N246:N247"/>
    <mergeCell ref="M244:M245"/>
    <mergeCell ref="N244:N245"/>
    <mergeCell ref="O244:O245"/>
    <mergeCell ref="B246:B247"/>
    <mergeCell ref="C246:C247"/>
    <mergeCell ref="D246:D247"/>
    <mergeCell ref="E246:E247"/>
    <mergeCell ref="F246:F247"/>
    <mergeCell ref="G246:G247"/>
    <mergeCell ref="H246:H247"/>
    <mergeCell ref="G244:G245"/>
    <mergeCell ref="H244:H245"/>
    <mergeCell ref="I244:I245"/>
    <mergeCell ref="J244:J245"/>
    <mergeCell ref="K244:K245"/>
    <mergeCell ref="L244:L245"/>
    <mergeCell ref="K242:K243"/>
    <mergeCell ref="L242:L243"/>
    <mergeCell ref="M242:M243"/>
    <mergeCell ref="N242:N243"/>
    <mergeCell ref="O242:O243"/>
    <mergeCell ref="B244:B245"/>
    <mergeCell ref="C244:C245"/>
    <mergeCell ref="D244:D245"/>
    <mergeCell ref="E244:E245"/>
    <mergeCell ref="F244:F245"/>
    <mergeCell ref="O240:O241"/>
    <mergeCell ref="B242:B243"/>
    <mergeCell ref="C242:C243"/>
    <mergeCell ref="D242:D243"/>
    <mergeCell ref="E242:E243"/>
    <mergeCell ref="F242:F243"/>
    <mergeCell ref="G242:G243"/>
    <mergeCell ref="H242:H243"/>
    <mergeCell ref="I242:I243"/>
    <mergeCell ref="J242:J243"/>
    <mergeCell ref="I240:I241"/>
    <mergeCell ref="J240:J241"/>
    <mergeCell ref="K240:K241"/>
    <mergeCell ref="L240:L241"/>
    <mergeCell ref="M240:M241"/>
    <mergeCell ref="N240:N241"/>
    <mergeCell ref="M238:M239"/>
    <mergeCell ref="N238:N239"/>
    <mergeCell ref="O238:O239"/>
    <mergeCell ref="B240:B241"/>
    <mergeCell ref="C240:C241"/>
    <mergeCell ref="D240:D241"/>
    <mergeCell ref="E240:E241"/>
    <mergeCell ref="F240:F241"/>
    <mergeCell ref="G240:G241"/>
    <mergeCell ref="H240:H241"/>
    <mergeCell ref="G238:G239"/>
    <mergeCell ref="H238:H239"/>
    <mergeCell ref="I238:I239"/>
    <mergeCell ref="J238:J239"/>
    <mergeCell ref="K238:K239"/>
    <mergeCell ref="L238:L239"/>
    <mergeCell ref="K236:K237"/>
    <mergeCell ref="L236:L237"/>
    <mergeCell ref="M236:M237"/>
    <mergeCell ref="N236:N237"/>
    <mergeCell ref="O236:O237"/>
    <mergeCell ref="B238:B239"/>
    <mergeCell ref="C238:C239"/>
    <mergeCell ref="D238:D239"/>
    <mergeCell ref="E238:E239"/>
    <mergeCell ref="F238:F239"/>
    <mergeCell ref="O234:O235"/>
    <mergeCell ref="B236:B237"/>
    <mergeCell ref="C236:C237"/>
    <mergeCell ref="D236:D237"/>
    <mergeCell ref="E236:E237"/>
    <mergeCell ref="F236:F237"/>
    <mergeCell ref="G236:G237"/>
    <mergeCell ref="H236:H237"/>
    <mergeCell ref="I236:I237"/>
    <mergeCell ref="J236:J237"/>
    <mergeCell ref="I234:I235"/>
    <mergeCell ref="J234:J235"/>
    <mergeCell ref="K234:K235"/>
    <mergeCell ref="L234:L235"/>
    <mergeCell ref="M234:M235"/>
    <mergeCell ref="N234:N235"/>
    <mergeCell ref="M232:M233"/>
    <mergeCell ref="N232:N233"/>
    <mergeCell ref="O232:O233"/>
    <mergeCell ref="B234:B235"/>
    <mergeCell ref="C234:C235"/>
    <mergeCell ref="D234:D235"/>
    <mergeCell ref="E234:E235"/>
    <mergeCell ref="F234:F235"/>
    <mergeCell ref="G234:G235"/>
    <mergeCell ref="H234:H235"/>
    <mergeCell ref="G232:G233"/>
    <mergeCell ref="H232:H233"/>
    <mergeCell ref="I232:I233"/>
    <mergeCell ref="J232:J233"/>
    <mergeCell ref="K232:K233"/>
    <mergeCell ref="L232:L233"/>
    <mergeCell ref="K230:K231"/>
    <mergeCell ref="L230:L231"/>
    <mergeCell ref="M230:M231"/>
    <mergeCell ref="N230:N231"/>
    <mergeCell ref="O230:O231"/>
    <mergeCell ref="B232:B233"/>
    <mergeCell ref="C232:C233"/>
    <mergeCell ref="D232:D233"/>
    <mergeCell ref="E232:E233"/>
    <mergeCell ref="F232:F233"/>
    <mergeCell ref="O228:O229"/>
    <mergeCell ref="B230:B231"/>
    <mergeCell ref="C230:C231"/>
    <mergeCell ref="D230:D231"/>
    <mergeCell ref="E230:E231"/>
    <mergeCell ref="F230:F231"/>
    <mergeCell ref="G230:G231"/>
    <mergeCell ref="H230:H231"/>
    <mergeCell ref="I230:I231"/>
    <mergeCell ref="J230:J231"/>
    <mergeCell ref="I228:I229"/>
    <mergeCell ref="J228:J229"/>
    <mergeCell ref="K228:K229"/>
    <mergeCell ref="L228:L229"/>
    <mergeCell ref="M228:M229"/>
    <mergeCell ref="N228:N229"/>
    <mergeCell ref="M226:M227"/>
    <mergeCell ref="N226:N227"/>
    <mergeCell ref="O226:O227"/>
    <mergeCell ref="B228:B229"/>
    <mergeCell ref="C228:C229"/>
    <mergeCell ref="D228:D229"/>
    <mergeCell ref="E228:E229"/>
    <mergeCell ref="F228:F229"/>
    <mergeCell ref="G228:G229"/>
    <mergeCell ref="H228:H229"/>
    <mergeCell ref="G226:G227"/>
    <mergeCell ref="H226:H227"/>
    <mergeCell ref="I226:I227"/>
    <mergeCell ref="J226:J227"/>
    <mergeCell ref="K226:K227"/>
    <mergeCell ref="L226:L227"/>
    <mergeCell ref="K224:K225"/>
    <mergeCell ref="L224:L225"/>
    <mergeCell ref="M224:M225"/>
    <mergeCell ref="N224:N225"/>
    <mergeCell ref="O224:O225"/>
    <mergeCell ref="B226:B227"/>
    <mergeCell ref="C226:C227"/>
    <mergeCell ref="D226:D227"/>
    <mergeCell ref="E226:E227"/>
    <mergeCell ref="F226:F227"/>
    <mergeCell ref="O222:O223"/>
    <mergeCell ref="B224:B225"/>
    <mergeCell ref="C224:C225"/>
    <mergeCell ref="D224:D225"/>
    <mergeCell ref="E224:E225"/>
    <mergeCell ref="F224:F225"/>
    <mergeCell ref="G224:G225"/>
    <mergeCell ref="H224:H225"/>
    <mergeCell ref="I224:I225"/>
    <mergeCell ref="J224:J225"/>
    <mergeCell ref="I222:I223"/>
    <mergeCell ref="J222:J223"/>
    <mergeCell ref="K222:K223"/>
    <mergeCell ref="L222:L223"/>
    <mergeCell ref="M222:M223"/>
    <mergeCell ref="N222:N223"/>
    <mergeCell ref="M220:M221"/>
    <mergeCell ref="N220:N221"/>
    <mergeCell ref="O220:O221"/>
    <mergeCell ref="B222:B223"/>
    <mergeCell ref="C222:C223"/>
    <mergeCell ref="D222:D223"/>
    <mergeCell ref="E222:E223"/>
    <mergeCell ref="F222:F223"/>
    <mergeCell ref="G222:G223"/>
    <mergeCell ref="H222:H223"/>
    <mergeCell ref="G220:G221"/>
    <mergeCell ref="H220:H221"/>
    <mergeCell ref="I220:I221"/>
    <mergeCell ref="J220:J221"/>
    <mergeCell ref="K220:K221"/>
    <mergeCell ref="L220:L221"/>
    <mergeCell ref="K218:K219"/>
    <mergeCell ref="L218:L219"/>
    <mergeCell ref="M218:M219"/>
    <mergeCell ref="N218:N219"/>
    <mergeCell ref="O218:O219"/>
    <mergeCell ref="B220:B221"/>
    <mergeCell ref="C220:C221"/>
    <mergeCell ref="D220:D221"/>
    <mergeCell ref="E220:E221"/>
    <mergeCell ref="F220:F221"/>
    <mergeCell ref="O216:O217"/>
    <mergeCell ref="B218:B219"/>
    <mergeCell ref="C218:C219"/>
    <mergeCell ref="D218:D219"/>
    <mergeCell ref="E218:E219"/>
    <mergeCell ref="F218:F219"/>
    <mergeCell ref="G218:G219"/>
    <mergeCell ref="H218:H219"/>
    <mergeCell ref="I218:I219"/>
    <mergeCell ref="J218:J219"/>
    <mergeCell ref="I216:I217"/>
    <mergeCell ref="J216:J217"/>
    <mergeCell ref="K216:K217"/>
    <mergeCell ref="L216:L217"/>
    <mergeCell ref="M216:M217"/>
    <mergeCell ref="N216:N217"/>
    <mergeCell ref="M214:M215"/>
    <mergeCell ref="N214:N215"/>
    <mergeCell ref="O214:O215"/>
    <mergeCell ref="B216:B217"/>
    <mergeCell ref="C216:C217"/>
    <mergeCell ref="D216:D217"/>
    <mergeCell ref="E216:E217"/>
    <mergeCell ref="F216:F217"/>
    <mergeCell ref="G216:G217"/>
    <mergeCell ref="H216:H217"/>
    <mergeCell ref="G214:G215"/>
    <mergeCell ref="H214:H215"/>
    <mergeCell ref="I214:I215"/>
    <mergeCell ref="J214:J215"/>
    <mergeCell ref="K214:K215"/>
    <mergeCell ref="L214:L215"/>
    <mergeCell ref="K212:K213"/>
    <mergeCell ref="L212:L213"/>
    <mergeCell ref="M212:M213"/>
    <mergeCell ref="N212:N213"/>
    <mergeCell ref="O212:O213"/>
    <mergeCell ref="B214:B215"/>
    <mergeCell ref="C214:C215"/>
    <mergeCell ref="D214:D215"/>
    <mergeCell ref="E214:E215"/>
    <mergeCell ref="F214:F215"/>
    <mergeCell ref="O210:O211"/>
    <mergeCell ref="B212:B213"/>
    <mergeCell ref="C212:C213"/>
    <mergeCell ref="D212:D213"/>
    <mergeCell ref="E212:E213"/>
    <mergeCell ref="F212:F213"/>
    <mergeCell ref="G212:G213"/>
    <mergeCell ref="H212:H213"/>
    <mergeCell ref="I212:I213"/>
    <mergeCell ref="J212:J213"/>
    <mergeCell ref="I210:I211"/>
    <mergeCell ref="J210:J211"/>
    <mergeCell ref="K210:K211"/>
    <mergeCell ref="L210:L211"/>
    <mergeCell ref="M210:M211"/>
    <mergeCell ref="N210:N211"/>
    <mergeCell ref="M208:M209"/>
    <mergeCell ref="N208:N209"/>
    <mergeCell ref="O208:O209"/>
    <mergeCell ref="B210:B211"/>
    <mergeCell ref="C210:C211"/>
    <mergeCell ref="D210:D211"/>
    <mergeCell ref="E210:E211"/>
    <mergeCell ref="F210:F211"/>
    <mergeCell ref="G210:G211"/>
    <mergeCell ref="H210:H211"/>
    <mergeCell ref="G208:G209"/>
    <mergeCell ref="H208:H209"/>
    <mergeCell ref="I208:I209"/>
    <mergeCell ref="J208:J209"/>
    <mergeCell ref="K208:K209"/>
    <mergeCell ref="L208:L209"/>
    <mergeCell ref="K206:K207"/>
    <mergeCell ref="L206:L207"/>
    <mergeCell ref="M206:M207"/>
    <mergeCell ref="N206:N207"/>
    <mergeCell ref="O206:O207"/>
    <mergeCell ref="B208:B209"/>
    <mergeCell ref="C208:C209"/>
    <mergeCell ref="D208:D209"/>
    <mergeCell ref="E208:E209"/>
    <mergeCell ref="F208:F209"/>
    <mergeCell ref="O204:O205"/>
    <mergeCell ref="B206:B207"/>
    <mergeCell ref="C206:C207"/>
    <mergeCell ref="D206:D207"/>
    <mergeCell ref="E206:E207"/>
    <mergeCell ref="F206:F207"/>
    <mergeCell ref="G206:G207"/>
    <mergeCell ref="H206:H207"/>
    <mergeCell ref="I206:I207"/>
    <mergeCell ref="J206:J207"/>
    <mergeCell ref="I204:I205"/>
    <mergeCell ref="J204:J205"/>
    <mergeCell ref="K204:K205"/>
    <mergeCell ref="L204:L205"/>
    <mergeCell ref="M204:M205"/>
    <mergeCell ref="N204:N205"/>
    <mergeCell ref="M202:M203"/>
    <mergeCell ref="N202:N203"/>
    <mergeCell ref="O202:O203"/>
    <mergeCell ref="B204:B205"/>
    <mergeCell ref="C204:C205"/>
    <mergeCell ref="D204:D205"/>
    <mergeCell ref="E204:E205"/>
    <mergeCell ref="F204:F205"/>
    <mergeCell ref="G204:G205"/>
    <mergeCell ref="H204:H205"/>
    <mergeCell ref="G202:G203"/>
    <mergeCell ref="H202:H203"/>
    <mergeCell ref="I202:I203"/>
    <mergeCell ref="J202:J203"/>
    <mergeCell ref="K202:K203"/>
    <mergeCell ref="L202:L203"/>
    <mergeCell ref="K200:K201"/>
    <mergeCell ref="L200:L201"/>
    <mergeCell ref="M200:M201"/>
    <mergeCell ref="N200:N201"/>
    <mergeCell ref="O200:O201"/>
    <mergeCell ref="B202:B203"/>
    <mergeCell ref="C202:C203"/>
    <mergeCell ref="D202:D203"/>
    <mergeCell ref="E202:E203"/>
    <mergeCell ref="F202:F203"/>
    <mergeCell ref="O198:O199"/>
    <mergeCell ref="B200:B201"/>
    <mergeCell ref="C200:C201"/>
    <mergeCell ref="D200:D201"/>
    <mergeCell ref="E200:E201"/>
    <mergeCell ref="F200:F201"/>
    <mergeCell ref="G200:G201"/>
    <mergeCell ref="H200:H201"/>
    <mergeCell ref="I200:I201"/>
    <mergeCell ref="J200:J201"/>
    <mergeCell ref="I198:I199"/>
    <mergeCell ref="J198:J199"/>
    <mergeCell ref="K198:K199"/>
    <mergeCell ref="L198:L199"/>
    <mergeCell ref="M198:M199"/>
    <mergeCell ref="N198:N199"/>
    <mergeCell ref="M196:M197"/>
    <mergeCell ref="N196:N197"/>
    <mergeCell ref="O196:O197"/>
    <mergeCell ref="B198:B199"/>
    <mergeCell ref="C198:C199"/>
    <mergeCell ref="D198:D199"/>
    <mergeCell ref="E198:E199"/>
    <mergeCell ref="F198:F199"/>
    <mergeCell ref="G198:G199"/>
    <mergeCell ref="H198:H199"/>
    <mergeCell ref="G196:G197"/>
    <mergeCell ref="H196:H197"/>
    <mergeCell ref="I196:I197"/>
    <mergeCell ref="J196:J197"/>
    <mergeCell ref="K196:K197"/>
    <mergeCell ref="L196:L197"/>
    <mergeCell ref="K194:K195"/>
    <mergeCell ref="L194:L195"/>
    <mergeCell ref="M194:M195"/>
    <mergeCell ref="N194:N195"/>
    <mergeCell ref="O194:O195"/>
    <mergeCell ref="B196:B197"/>
    <mergeCell ref="C196:C197"/>
    <mergeCell ref="D196:D197"/>
    <mergeCell ref="E196:E197"/>
    <mergeCell ref="F196:F197"/>
    <mergeCell ref="B194:B195"/>
    <mergeCell ref="C194:C195"/>
    <mergeCell ref="D194:D195"/>
    <mergeCell ref="E194:E195"/>
    <mergeCell ref="F194:F195"/>
    <mergeCell ref="G194:G195"/>
    <mergeCell ref="H194:H195"/>
    <mergeCell ref="I194:I195"/>
    <mergeCell ref="J194:J195"/>
    <mergeCell ref="M192:M193"/>
    <mergeCell ref="N192:N193"/>
    <mergeCell ref="O192:O193"/>
    <mergeCell ref="G192:G193"/>
    <mergeCell ref="H192:H193"/>
    <mergeCell ref="I192:I193"/>
    <mergeCell ref="J192:J193"/>
    <mergeCell ref="K192:K193"/>
    <mergeCell ref="L192:L193"/>
    <mergeCell ref="K190:K191"/>
    <mergeCell ref="L190:L191"/>
    <mergeCell ref="M190:M191"/>
    <mergeCell ref="N190:N191"/>
    <mergeCell ref="O190:O191"/>
    <mergeCell ref="B192:B193"/>
    <mergeCell ref="C192:C193"/>
    <mergeCell ref="D192:D193"/>
    <mergeCell ref="E192:E193"/>
    <mergeCell ref="F192:F193"/>
    <mergeCell ref="O188:O189"/>
    <mergeCell ref="B190:B191"/>
    <mergeCell ref="C190:C191"/>
    <mergeCell ref="D190:D191"/>
    <mergeCell ref="E190:E191"/>
    <mergeCell ref="F190:F191"/>
    <mergeCell ref="G190:G191"/>
    <mergeCell ref="H190:H191"/>
    <mergeCell ref="I190:I191"/>
    <mergeCell ref="J190:J191"/>
    <mergeCell ref="I188:I189"/>
    <mergeCell ref="J188:J189"/>
    <mergeCell ref="K188:K189"/>
    <mergeCell ref="L188:L189"/>
    <mergeCell ref="M188:M189"/>
    <mergeCell ref="N188:N189"/>
    <mergeCell ref="M186:M187"/>
    <mergeCell ref="N186:N187"/>
    <mergeCell ref="O186:O187"/>
    <mergeCell ref="B188:B189"/>
    <mergeCell ref="C188:C189"/>
    <mergeCell ref="D188:D189"/>
    <mergeCell ref="E188:E189"/>
    <mergeCell ref="F188:F189"/>
    <mergeCell ref="G188:G189"/>
    <mergeCell ref="H188:H189"/>
    <mergeCell ref="G186:G187"/>
    <mergeCell ref="H186:H187"/>
    <mergeCell ref="I186:I187"/>
    <mergeCell ref="J186:J187"/>
    <mergeCell ref="K186:K187"/>
    <mergeCell ref="L186:L187"/>
    <mergeCell ref="K184:K185"/>
    <mergeCell ref="L184:L185"/>
    <mergeCell ref="M184:M185"/>
    <mergeCell ref="N184:N185"/>
    <mergeCell ref="O184:O185"/>
    <mergeCell ref="B186:B187"/>
    <mergeCell ref="C186:C187"/>
    <mergeCell ref="D186:D187"/>
    <mergeCell ref="E186:E187"/>
    <mergeCell ref="F186:F187"/>
    <mergeCell ref="O182:O183"/>
    <mergeCell ref="B184:B185"/>
    <mergeCell ref="C184:C185"/>
    <mergeCell ref="D184:D185"/>
    <mergeCell ref="E184:E185"/>
    <mergeCell ref="F184:F185"/>
    <mergeCell ref="G184:G185"/>
    <mergeCell ref="H184:H185"/>
    <mergeCell ref="I184:I185"/>
    <mergeCell ref="J184:J185"/>
    <mergeCell ref="I182:I183"/>
    <mergeCell ref="J182:J183"/>
    <mergeCell ref="K182:K183"/>
    <mergeCell ref="L182:L183"/>
    <mergeCell ref="M182:M183"/>
    <mergeCell ref="N182:N183"/>
    <mergeCell ref="M180:M181"/>
    <mergeCell ref="N180:N181"/>
    <mergeCell ref="O180:O181"/>
    <mergeCell ref="B182:B183"/>
    <mergeCell ref="C182:C183"/>
    <mergeCell ref="D182:D183"/>
    <mergeCell ref="E182:E183"/>
    <mergeCell ref="F182:F183"/>
    <mergeCell ref="G182:G183"/>
    <mergeCell ref="H182:H183"/>
    <mergeCell ref="G180:G181"/>
    <mergeCell ref="H180:H181"/>
    <mergeCell ref="I180:I181"/>
    <mergeCell ref="J180:J181"/>
    <mergeCell ref="K180:K181"/>
    <mergeCell ref="L180:L181"/>
    <mergeCell ref="K178:K179"/>
    <mergeCell ref="L178:L179"/>
    <mergeCell ref="M178:M179"/>
    <mergeCell ref="N178:N179"/>
    <mergeCell ref="O178:O179"/>
    <mergeCell ref="B180:B181"/>
    <mergeCell ref="C180:C181"/>
    <mergeCell ref="D180:D181"/>
    <mergeCell ref="E180:E181"/>
    <mergeCell ref="F180:F181"/>
    <mergeCell ref="N174:N175"/>
    <mergeCell ref="O176:O177"/>
    <mergeCell ref="B178:B179"/>
    <mergeCell ref="C178:C179"/>
    <mergeCell ref="D178:D179"/>
    <mergeCell ref="E178:E179"/>
    <mergeCell ref="F178:F179"/>
    <mergeCell ref="G178:G179"/>
    <mergeCell ref="H178:H179"/>
    <mergeCell ref="I178:I179"/>
    <mergeCell ref="J178:J179"/>
    <mergeCell ref="I176:I177"/>
    <mergeCell ref="J176:J177"/>
    <mergeCell ref="K176:K177"/>
    <mergeCell ref="L176:L177"/>
    <mergeCell ref="M176:M177"/>
    <mergeCell ref="N176:N177"/>
    <mergeCell ref="B176:B177"/>
    <mergeCell ref="C176:C177"/>
    <mergeCell ref="D176:D177"/>
    <mergeCell ref="E176:E177"/>
    <mergeCell ref="F176:F177"/>
    <mergeCell ref="G176:G177"/>
    <mergeCell ref="H176:H177"/>
    <mergeCell ref="M172:M173"/>
    <mergeCell ref="N172:N173"/>
    <mergeCell ref="O172:O173"/>
    <mergeCell ref="B174:B175"/>
    <mergeCell ref="C174:C175"/>
    <mergeCell ref="D174:D175"/>
    <mergeCell ref="E174:E175"/>
    <mergeCell ref="F174:F175"/>
    <mergeCell ref="G174:G175"/>
    <mergeCell ref="H174:H175"/>
    <mergeCell ref="G172:G173"/>
    <mergeCell ref="H172:H173"/>
    <mergeCell ref="I172:I173"/>
    <mergeCell ref="J172:J173"/>
    <mergeCell ref="K172:K173"/>
    <mergeCell ref="L172:L173"/>
    <mergeCell ref="K170:K171"/>
    <mergeCell ref="L170:L171"/>
    <mergeCell ref="M170:M171"/>
    <mergeCell ref="N170:N171"/>
    <mergeCell ref="O170:O171"/>
    <mergeCell ref="B172:B173"/>
    <mergeCell ref="C172:C173"/>
    <mergeCell ref="D172:D173"/>
    <mergeCell ref="E172:E173"/>
    <mergeCell ref="F172:F173"/>
    <mergeCell ref="O174:O175"/>
    <mergeCell ref="I174:I175"/>
    <mergeCell ref="J174:J175"/>
    <mergeCell ref="K174:K175"/>
    <mergeCell ref="L174:L175"/>
    <mergeCell ref="M174:M175"/>
    <mergeCell ref="O168:O169"/>
    <mergeCell ref="B170:B171"/>
    <mergeCell ref="C170:C171"/>
    <mergeCell ref="D170:D171"/>
    <mergeCell ref="E170:E171"/>
    <mergeCell ref="F170:F171"/>
    <mergeCell ref="G170:G171"/>
    <mergeCell ref="H170:H171"/>
    <mergeCell ref="I170:I171"/>
    <mergeCell ref="J170:J171"/>
    <mergeCell ref="I168:I169"/>
    <mergeCell ref="J168:J169"/>
    <mergeCell ref="K168:K169"/>
    <mergeCell ref="L168:L169"/>
    <mergeCell ref="M168:M169"/>
    <mergeCell ref="N168:N169"/>
    <mergeCell ref="M166:M167"/>
    <mergeCell ref="N166:N167"/>
    <mergeCell ref="O166:O167"/>
    <mergeCell ref="B168:B169"/>
    <mergeCell ref="C168:C169"/>
    <mergeCell ref="D168:D169"/>
    <mergeCell ref="E168:E169"/>
    <mergeCell ref="F168:F169"/>
    <mergeCell ref="G168:G169"/>
    <mergeCell ref="H168:H169"/>
    <mergeCell ref="G166:G167"/>
    <mergeCell ref="H166:H167"/>
    <mergeCell ref="I166:I167"/>
    <mergeCell ref="J166:J167"/>
    <mergeCell ref="K166:K167"/>
    <mergeCell ref="L166:L167"/>
    <mergeCell ref="K164:K165"/>
    <mergeCell ref="L164:L165"/>
    <mergeCell ref="M164:M165"/>
    <mergeCell ref="N164:N165"/>
    <mergeCell ref="O164:O165"/>
    <mergeCell ref="B166:B167"/>
    <mergeCell ref="C166:C167"/>
    <mergeCell ref="D166:D167"/>
    <mergeCell ref="E166:E167"/>
    <mergeCell ref="F166:F167"/>
    <mergeCell ref="O162:O163"/>
    <mergeCell ref="B164:B165"/>
    <mergeCell ref="C164:C165"/>
    <mergeCell ref="D164:D165"/>
    <mergeCell ref="E164:E165"/>
    <mergeCell ref="F164:F165"/>
    <mergeCell ref="G164:G165"/>
    <mergeCell ref="H164:H165"/>
    <mergeCell ref="I164:I165"/>
    <mergeCell ref="J164:J165"/>
    <mergeCell ref="I162:I163"/>
    <mergeCell ref="J162:J163"/>
    <mergeCell ref="K162:K163"/>
    <mergeCell ref="L162:L163"/>
    <mergeCell ref="M162:M163"/>
    <mergeCell ref="N162:N163"/>
    <mergeCell ref="M160:M161"/>
    <mergeCell ref="N160:N161"/>
    <mergeCell ref="O160:O161"/>
    <mergeCell ref="B162:B163"/>
    <mergeCell ref="C162:C163"/>
    <mergeCell ref="D162:D163"/>
    <mergeCell ref="E162:E163"/>
    <mergeCell ref="F162:F163"/>
    <mergeCell ref="G162:G163"/>
    <mergeCell ref="H162:H163"/>
    <mergeCell ref="G160:G161"/>
    <mergeCell ref="H160:H161"/>
    <mergeCell ref="I160:I161"/>
    <mergeCell ref="J160:J161"/>
    <mergeCell ref="K160:K161"/>
    <mergeCell ref="L160:L161"/>
    <mergeCell ref="K158:K159"/>
    <mergeCell ref="L158:L159"/>
    <mergeCell ref="M158:M159"/>
    <mergeCell ref="N158:N159"/>
    <mergeCell ref="O158:O159"/>
    <mergeCell ref="B160:B161"/>
    <mergeCell ref="C160:C161"/>
    <mergeCell ref="D160:D161"/>
    <mergeCell ref="E160:E161"/>
    <mergeCell ref="F160:F161"/>
    <mergeCell ref="O156:O157"/>
    <mergeCell ref="B158:B159"/>
    <mergeCell ref="C158:C159"/>
    <mergeCell ref="D158:D159"/>
    <mergeCell ref="E158:E159"/>
    <mergeCell ref="F158:F159"/>
    <mergeCell ref="G158:G159"/>
    <mergeCell ref="H158:H159"/>
    <mergeCell ref="I158:I159"/>
    <mergeCell ref="J158:J159"/>
    <mergeCell ref="I156:I157"/>
    <mergeCell ref="J156:J157"/>
    <mergeCell ref="K156:K157"/>
    <mergeCell ref="L156:L157"/>
    <mergeCell ref="M156:M157"/>
    <mergeCell ref="N156:N157"/>
    <mergeCell ref="M154:M155"/>
    <mergeCell ref="N154:N155"/>
    <mergeCell ref="O154:O155"/>
    <mergeCell ref="B156:B157"/>
    <mergeCell ref="C156:C157"/>
    <mergeCell ref="D156:D157"/>
    <mergeCell ref="E156:E157"/>
    <mergeCell ref="F156:F157"/>
    <mergeCell ref="G156:G157"/>
    <mergeCell ref="H156:H157"/>
    <mergeCell ref="G154:G155"/>
    <mergeCell ref="H154:H155"/>
    <mergeCell ref="I154:I155"/>
    <mergeCell ref="J154:J155"/>
    <mergeCell ref="K154:K155"/>
    <mergeCell ref="L154:L155"/>
    <mergeCell ref="K152:K153"/>
    <mergeCell ref="L152:L153"/>
    <mergeCell ref="M152:M153"/>
    <mergeCell ref="N152:N153"/>
    <mergeCell ref="O152:O153"/>
    <mergeCell ref="B154:B155"/>
    <mergeCell ref="C154:C155"/>
    <mergeCell ref="D154:D155"/>
    <mergeCell ref="E154:E155"/>
    <mergeCell ref="F154:F155"/>
    <mergeCell ref="O150:O151"/>
    <mergeCell ref="B152:B153"/>
    <mergeCell ref="C152:C153"/>
    <mergeCell ref="D152:D153"/>
    <mergeCell ref="E152:E153"/>
    <mergeCell ref="F152:F153"/>
    <mergeCell ref="G152:G153"/>
    <mergeCell ref="H152:H153"/>
    <mergeCell ref="I152:I153"/>
    <mergeCell ref="J152:J153"/>
    <mergeCell ref="I150:I151"/>
    <mergeCell ref="J150:J151"/>
    <mergeCell ref="K150:K151"/>
    <mergeCell ref="L150:L151"/>
    <mergeCell ref="M150:M151"/>
    <mergeCell ref="N150:N151"/>
    <mergeCell ref="M148:M149"/>
    <mergeCell ref="N148:N149"/>
    <mergeCell ref="O148:O149"/>
    <mergeCell ref="B150:B151"/>
    <mergeCell ref="C150:C151"/>
    <mergeCell ref="D150:D151"/>
    <mergeCell ref="E150:E151"/>
    <mergeCell ref="F150:F151"/>
    <mergeCell ref="G150:G151"/>
    <mergeCell ref="H150:H151"/>
    <mergeCell ref="G148:G149"/>
    <mergeCell ref="H148:H149"/>
    <mergeCell ref="I148:I149"/>
    <mergeCell ref="J148:J149"/>
    <mergeCell ref="K148:K149"/>
    <mergeCell ref="L148:L149"/>
    <mergeCell ref="K146:K147"/>
    <mergeCell ref="L146:L147"/>
    <mergeCell ref="M146:M147"/>
    <mergeCell ref="N146:N147"/>
    <mergeCell ref="O146:O147"/>
    <mergeCell ref="B148:B149"/>
    <mergeCell ref="C148:C149"/>
    <mergeCell ref="D148:D149"/>
    <mergeCell ref="E148:E149"/>
    <mergeCell ref="F148:F149"/>
    <mergeCell ref="O144:O145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I144:I145"/>
    <mergeCell ref="J144:J145"/>
    <mergeCell ref="K144:K145"/>
    <mergeCell ref="L144:L145"/>
    <mergeCell ref="M144:M145"/>
    <mergeCell ref="N144:N145"/>
    <mergeCell ref="M142:M143"/>
    <mergeCell ref="N142:N143"/>
    <mergeCell ref="O142:O143"/>
    <mergeCell ref="B144:B145"/>
    <mergeCell ref="C144:C145"/>
    <mergeCell ref="D144:D145"/>
    <mergeCell ref="E144:E145"/>
    <mergeCell ref="F144:F145"/>
    <mergeCell ref="G144:G145"/>
    <mergeCell ref="H144:H145"/>
    <mergeCell ref="G142:G143"/>
    <mergeCell ref="H142:H143"/>
    <mergeCell ref="I142:I143"/>
    <mergeCell ref="J142:J143"/>
    <mergeCell ref="K142:K143"/>
    <mergeCell ref="L142:L143"/>
    <mergeCell ref="K140:K141"/>
    <mergeCell ref="L140:L141"/>
    <mergeCell ref="M140:M141"/>
    <mergeCell ref="N140:N141"/>
    <mergeCell ref="O140:O141"/>
    <mergeCell ref="B142:B143"/>
    <mergeCell ref="C142:C143"/>
    <mergeCell ref="D142:D143"/>
    <mergeCell ref="E142:E143"/>
    <mergeCell ref="F142:F143"/>
    <mergeCell ref="O138:O139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I138:I139"/>
    <mergeCell ref="J138:J139"/>
    <mergeCell ref="K138:K139"/>
    <mergeCell ref="L138:L139"/>
    <mergeCell ref="M138:M139"/>
    <mergeCell ref="N138:N139"/>
    <mergeCell ref="M136:M137"/>
    <mergeCell ref="N136:N137"/>
    <mergeCell ref="O136:O137"/>
    <mergeCell ref="B138:B139"/>
    <mergeCell ref="C138:C139"/>
    <mergeCell ref="D138:D139"/>
    <mergeCell ref="E138:E139"/>
    <mergeCell ref="F138:F139"/>
    <mergeCell ref="G138:G139"/>
    <mergeCell ref="H138:H139"/>
    <mergeCell ref="G136:G137"/>
    <mergeCell ref="H136:H137"/>
    <mergeCell ref="I136:I137"/>
    <mergeCell ref="J136:J137"/>
    <mergeCell ref="K136:K137"/>
    <mergeCell ref="L136:L137"/>
    <mergeCell ref="K134:K135"/>
    <mergeCell ref="L134:L135"/>
    <mergeCell ref="M134:M135"/>
    <mergeCell ref="N134:N135"/>
    <mergeCell ref="O134:O135"/>
    <mergeCell ref="B136:B137"/>
    <mergeCell ref="C136:C137"/>
    <mergeCell ref="D136:D137"/>
    <mergeCell ref="E136:E137"/>
    <mergeCell ref="F136:F137"/>
    <mergeCell ref="O132:O133"/>
    <mergeCell ref="B134:B135"/>
    <mergeCell ref="C134:C135"/>
    <mergeCell ref="D134:D135"/>
    <mergeCell ref="E134:E135"/>
    <mergeCell ref="F134:F135"/>
    <mergeCell ref="G134:G135"/>
    <mergeCell ref="H134:H135"/>
    <mergeCell ref="I134:I135"/>
    <mergeCell ref="J134:J135"/>
    <mergeCell ref="I132:I133"/>
    <mergeCell ref="J132:J133"/>
    <mergeCell ref="K132:K133"/>
    <mergeCell ref="L132:L133"/>
    <mergeCell ref="M132:M133"/>
    <mergeCell ref="N132:N133"/>
    <mergeCell ref="M130:M131"/>
    <mergeCell ref="N130:N131"/>
    <mergeCell ref="O130:O131"/>
    <mergeCell ref="B132:B133"/>
    <mergeCell ref="C132:C133"/>
    <mergeCell ref="D132:D133"/>
    <mergeCell ref="E132:E133"/>
    <mergeCell ref="F132:F133"/>
    <mergeCell ref="G132:G133"/>
    <mergeCell ref="H132:H133"/>
    <mergeCell ref="G130:G131"/>
    <mergeCell ref="H130:H131"/>
    <mergeCell ref="I130:I131"/>
    <mergeCell ref="J130:J131"/>
    <mergeCell ref="K130:K131"/>
    <mergeCell ref="L130:L131"/>
    <mergeCell ref="K128:K129"/>
    <mergeCell ref="L128:L129"/>
    <mergeCell ref="M128:M129"/>
    <mergeCell ref="N128:N129"/>
    <mergeCell ref="O128:O129"/>
    <mergeCell ref="B130:B131"/>
    <mergeCell ref="C130:C131"/>
    <mergeCell ref="D130:D131"/>
    <mergeCell ref="E130:E131"/>
    <mergeCell ref="F130:F131"/>
    <mergeCell ref="O126:O127"/>
    <mergeCell ref="B128:B129"/>
    <mergeCell ref="C128:C129"/>
    <mergeCell ref="D128:D129"/>
    <mergeCell ref="E128:E129"/>
    <mergeCell ref="F128:F129"/>
    <mergeCell ref="G128:G129"/>
    <mergeCell ref="H128:H129"/>
    <mergeCell ref="I128:I129"/>
    <mergeCell ref="J128:J129"/>
    <mergeCell ref="I126:I127"/>
    <mergeCell ref="J126:J127"/>
    <mergeCell ref="K126:K127"/>
    <mergeCell ref="L126:L127"/>
    <mergeCell ref="M126:M127"/>
    <mergeCell ref="N126:N127"/>
    <mergeCell ref="M124:M125"/>
    <mergeCell ref="N124:N125"/>
    <mergeCell ref="O124:O125"/>
    <mergeCell ref="B126:B127"/>
    <mergeCell ref="C126:C127"/>
    <mergeCell ref="D126:D127"/>
    <mergeCell ref="E126:E127"/>
    <mergeCell ref="F126:F127"/>
    <mergeCell ref="G126:G127"/>
    <mergeCell ref="H126:H127"/>
    <mergeCell ref="G124:G125"/>
    <mergeCell ref="H124:H125"/>
    <mergeCell ref="I124:I125"/>
    <mergeCell ref="J124:J125"/>
    <mergeCell ref="K124:K125"/>
    <mergeCell ref="L124:L125"/>
    <mergeCell ref="K122:K123"/>
    <mergeCell ref="L122:L123"/>
    <mergeCell ref="M122:M123"/>
    <mergeCell ref="N122:N123"/>
    <mergeCell ref="O122:O123"/>
    <mergeCell ref="B124:B125"/>
    <mergeCell ref="C124:C125"/>
    <mergeCell ref="D124:D125"/>
    <mergeCell ref="E124:E125"/>
    <mergeCell ref="F124:F125"/>
    <mergeCell ref="O120:O121"/>
    <mergeCell ref="B122:B123"/>
    <mergeCell ref="C122:C123"/>
    <mergeCell ref="D122:D123"/>
    <mergeCell ref="E122:E123"/>
    <mergeCell ref="F122:F123"/>
    <mergeCell ref="G122:G123"/>
    <mergeCell ref="H122:H123"/>
    <mergeCell ref="I122:I123"/>
    <mergeCell ref="J122:J123"/>
    <mergeCell ref="I120:I121"/>
    <mergeCell ref="J120:J121"/>
    <mergeCell ref="K120:K121"/>
    <mergeCell ref="L120:L121"/>
    <mergeCell ref="M120:M121"/>
    <mergeCell ref="N120:N121"/>
    <mergeCell ref="M118:M119"/>
    <mergeCell ref="N118:N119"/>
    <mergeCell ref="O118:O119"/>
    <mergeCell ref="B120:B121"/>
    <mergeCell ref="C120:C121"/>
    <mergeCell ref="D120:D121"/>
    <mergeCell ref="E120:E121"/>
    <mergeCell ref="F120:F121"/>
    <mergeCell ref="G120:G121"/>
    <mergeCell ref="H120:H121"/>
    <mergeCell ref="G118:G119"/>
    <mergeCell ref="H118:H119"/>
    <mergeCell ref="I118:I119"/>
    <mergeCell ref="J118:J119"/>
    <mergeCell ref="K118:K119"/>
    <mergeCell ref="L118:L119"/>
    <mergeCell ref="K116:K117"/>
    <mergeCell ref="L116:L117"/>
    <mergeCell ref="M116:M117"/>
    <mergeCell ref="N116:N117"/>
    <mergeCell ref="O116:O117"/>
    <mergeCell ref="B118:B119"/>
    <mergeCell ref="C118:C119"/>
    <mergeCell ref="D118:D119"/>
    <mergeCell ref="E118:E119"/>
    <mergeCell ref="F118:F119"/>
    <mergeCell ref="O114:O115"/>
    <mergeCell ref="B116:B117"/>
    <mergeCell ref="C116:C117"/>
    <mergeCell ref="D116:D117"/>
    <mergeCell ref="E116:E117"/>
    <mergeCell ref="F116:F117"/>
    <mergeCell ref="G116:G117"/>
    <mergeCell ref="H116:H117"/>
    <mergeCell ref="I116:I117"/>
    <mergeCell ref="J116:J117"/>
    <mergeCell ref="I114:I115"/>
    <mergeCell ref="J114:J115"/>
    <mergeCell ref="K114:K115"/>
    <mergeCell ref="L114:L115"/>
    <mergeCell ref="M114:M115"/>
    <mergeCell ref="N114:N115"/>
    <mergeCell ref="M112:M113"/>
    <mergeCell ref="N112:N113"/>
    <mergeCell ref="O112:O113"/>
    <mergeCell ref="B114:B115"/>
    <mergeCell ref="C114:C115"/>
    <mergeCell ref="D114:D115"/>
    <mergeCell ref="E114:E115"/>
    <mergeCell ref="F114:F115"/>
    <mergeCell ref="G114:G115"/>
    <mergeCell ref="H114:H115"/>
    <mergeCell ref="G112:G113"/>
    <mergeCell ref="H112:H113"/>
    <mergeCell ref="I112:I113"/>
    <mergeCell ref="J112:J113"/>
    <mergeCell ref="K112:K113"/>
    <mergeCell ref="L112:L113"/>
    <mergeCell ref="K110:K111"/>
    <mergeCell ref="L110:L111"/>
    <mergeCell ref="M110:M111"/>
    <mergeCell ref="N110:N111"/>
    <mergeCell ref="O110:O111"/>
    <mergeCell ref="B112:B113"/>
    <mergeCell ref="C112:C113"/>
    <mergeCell ref="D112:D113"/>
    <mergeCell ref="E112:E113"/>
    <mergeCell ref="F112:F113"/>
    <mergeCell ref="O108:O109"/>
    <mergeCell ref="B110:B111"/>
    <mergeCell ref="C110:C111"/>
    <mergeCell ref="D110:D111"/>
    <mergeCell ref="E110:E111"/>
    <mergeCell ref="F110:F111"/>
    <mergeCell ref="G110:G111"/>
    <mergeCell ref="H110:H111"/>
    <mergeCell ref="I110:I111"/>
    <mergeCell ref="J110:J111"/>
    <mergeCell ref="I108:I109"/>
    <mergeCell ref="J108:J109"/>
    <mergeCell ref="K108:K109"/>
    <mergeCell ref="L108:L109"/>
    <mergeCell ref="M108:M109"/>
    <mergeCell ref="N108:N109"/>
    <mergeCell ref="M106:M107"/>
    <mergeCell ref="N106:N107"/>
    <mergeCell ref="O106:O107"/>
    <mergeCell ref="B108:B109"/>
    <mergeCell ref="C108:C109"/>
    <mergeCell ref="D108:D109"/>
    <mergeCell ref="E108:E109"/>
    <mergeCell ref="F108:F109"/>
    <mergeCell ref="G108:G109"/>
    <mergeCell ref="H108:H109"/>
    <mergeCell ref="G106:G107"/>
    <mergeCell ref="H106:H107"/>
    <mergeCell ref="I106:I107"/>
    <mergeCell ref="J106:J107"/>
    <mergeCell ref="K106:K107"/>
    <mergeCell ref="L106:L107"/>
    <mergeCell ref="K104:K105"/>
    <mergeCell ref="L104:L105"/>
    <mergeCell ref="M104:M105"/>
    <mergeCell ref="N104:N105"/>
    <mergeCell ref="O104:O105"/>
    <mergeCell ref="B106:B107"/>
    <mergeCell ref="C106:C107"/>
    <mergeCell ref="D106:D107"/>
    <mergeCell ref="E106:E107"/>
    <mergeCell ref="F106:F107"/>
    <mergeCell ref="B104:B105"/>
    <mergeCell ref="C104:C105"/>
    <mergeCell ref="D104:D105"/>
    <mergeCell ref="E104:E105"/>
    <mergeCell ref="F104:F105"/>
    <mergeCell ref="G104:G105"/>
    <mergeCell ref="H104:H105"/>
    <mergeCell ref="I104:I105"/>
    <mergeCell ref="J104:J105"/>
    <mergeCell ref="M102:M103"/>
    <mergeCell ref="N102:N103"/>
    <mergeCell ref="O102:O103"/>
    <mergeCell ref="G102:G103"/>
    <mergeCell ref="H102:H103"/>
    <mergeCell ref="I102:I103"/>
    <mergeCell ref="J102:J103"/>
    <mergeCell ref="K102:K103"/>
    <mergeCell ref="L102:L103"/>
    <mergeCell ref="K100:K101"/>
    <mergeCell ref="L100:L101"/>
    <mergeCell ref="M100:M101"/>
    <mergeCell ref="N100:N101"/>
    <mergeCell ref="O100:O101"/>
    <mergeCell ref="B102:B103"/>
    <mergeCell ref="C102:C103"/>
    <mergeCell ref="D102:D103"/>
    <mergeCell ref="E102:E103"/>
    <mergeCell ref="F102:F103"/>
    <mergeCell ref="O98:O99"/>
    <mergeCell ref="B100:B101"/>
    <mergeCell ref="C100:C101"/>
    <mergeCell ref="D100:D101"/>
    <mergeCell ref="E100:E101"/>
    <mergeCell ref="F100:F101"/>
    <mergeCell ref="G100:G101"/>
    <mergeCell ref="H100:H101"/>
    <mergeCell ref="I100:I101"/>
    <mergeCell ref="J100:J101"/>
    <mergeCell ref="I98:I99"/>
    <mergeCell ref="J98:J99"/>
    <mergeCell ref="K98:K99"/>
    <mergeCell ref="L98:L99"/>
    <mergeCell ref="M98:M99"/>
    <mergeCell ref="N98:N99"/>
    <mergeCell ref="M96:M97"/>
    <mergeCell ref="N96:N97"/>
    <mergeCell ref="O96:O97"/>
    <mergeCell ref="B98:B99"/>
    <mergeCell ref="C98:C99"/>
    <mergeCell ref="D98:D99"/>
    <mergeCell ref="E98:E99"/>
    <mergeCell ref="F98:F99"/>
    <mergeCell ref="G98:G99"/>
    <mergeCell ref="H98:H99"/>
    <mergeCell ref="G96:G97"/>
    <mergeCell ref="H96:H97"/>
    <mergeCell ref="I96:I97"/>
    <mergeCell ref="J96:J97"/>
    <mergeCell ref="K96:K97"/>
    <mergeCell ref="L96:L97"/>
    <mergeCell ref="K94:K95"/>
    <mergeCell ref="L94:L95"/>
    <mergeCell ref="M94:M95"/>
    <mergeCell ref="N94:N95"/>
    <mergeCell ref="O94:O95"/>
    <mergeCell ref="B96:B97"/>
    <mergeCell ref="C96:C97"/>
    <mergeCell ref="D96:D97"/>
    <mergeCell ref="E96:E97"/>
    <mergeCell ref="F96:F97"/>
    <mergeCell ref="O92:O93"/>
    <mergeCell ref="B94:B95"/>
    <mergeCell ref="C94:C95"/>
    <mergeCell ref="D94:D95"/>
    <mergeCell ref="E94:E95"/>
    <mergeCell ref="F94:F95"/>
    <mergeCell ref="G94:G95"/>
    <mergeCell ref="H94:H95"/>
    <mergeCell ref="I94:I95"/>
    <mergeCell ref="J94:J95"/>
    <mergeCell ref="I92:I93"/>
    <mergeCell ref="J92:J93"/>
    <mergeCell ref="K92:K93"/>
    <mergeCell ref="L92:L93"/>
    <mergeCell ref="M92:M93"/>
    <mergeCell ref="N92:N93"/>
    <mergeCell ref="M90:M91"/>
    <mergeCell ref="N90:N91"/>
    <mergeCell ref="O90:O91"/>
    <mergeCell ref="B92:B93"/>
    <mergeCell ref="C92:C93"/>
    <mergeCell ref="D92:D93"/>
    <mergeCell ref="E92:E93"/>
    <mergeCell ref="F92:F93"/>
    <mergeCell ref="G92:G93"/>
    <mergeCell ref="H92:H93"/>
    <mergeCell ref="G90:G91"/>
    <mergeCell ref="H90:H91"/>
    <mergeCell ref="I90:I91"/>
    <mergeCell ref="J90:J91"/>
    <mergeCell ref="K90:K91"/>
    <mergeCell ref="L90:L91"/>
    <mergeCell ref="K88:K89"/>
    <mergeCell ref="L88:L89"/>
    <mergeCell ref="M88:M89"/>
    <mergeCell ref="N88:N89"/>
    <mergeCell ref="O88:O89"/>
    <mergeCell ref="B90:B91"/>
    <mergeCell ref="C90:C91"/>
    <mergeCell ref="D90:D91"/>
    <mergeCell ref="E90:E91"/>
    <mergeCell ref="F90:F91"/>
    <mergeCell ref="O86:O87"/>
    <mergeCell ref="B88:B89"/>
    <mergeCell ref="C88:C89"/>
    <mergeCell ref="D88:D89"/>
    <mergeCell ref="E88:E89"/>
    <mergeCell ref="F88:F89"/>
    <mergeCell ref="G88:G89"/>
    <mergeCell ref="H88:H89"/>
    <mergeCell ref="I88:I89"/>
    <mergeCell ref="J88:J89"/>
    <mergeCell ref="I86:I87"/>
    <mergeCell ref="J86:J87"/>
    <mergeCell ref="K86:K87"/>
    <mergeCell ref="L86:L87"/>
    <mergeCell ref="M86:M87"/>
    <mergeCell ref="N86:N87"/>
    <mergeCell ref="M84:M85"/>
    <mergeCell ref="N84:N85"/>
    <mergeCell ref="O84:O85"/>
    <mergeCell ref="B86:B87"/>
    <mergeCell ref="C86:C87"/>
    <mergeCell ref="D86:D87"/>
    <mergeCell ref="E86:E87"/>
    <mergeCell ref="F86:F87"/>
    <mergeCell ref="G86:G87"/>
    <mergeCell ref="H86:H87"/>
    <mergeCell ref="G84:G85"/>
    <mergeCell ref="H84:H85"/>
    <mergeCell ref="I84:I85"/>
    <mergeCell ref="J84:J85"/>
    <mergeCell ref="K84:K85"/>
    <mergeCell ref="L84:L85"/>
    <mergeCell ref="K82:K83"/>
    <mergeCell ref="L82:L83"/>
    <mergeCell ref="M82:M83"/>
    <mergeCell ref="N82:N83"/>
    <mergeCell ref="O82:O83"/>
    <mergeCell ref="B84:B85"/>
    <mergeCell ref="C84:C85"/>
    <mergeCell ref="D84:D85"/>
    <mergeCell ref="E84:E85"/>
    <mergeCell ref="F84:F85"/>
    <mergeCell ref="O80:O81"/>
    <mergeCell ref="B82:B83"/>
    <mergeCell ref="C82:C83"/>
    <mergeCell ref="D82:D83"/>
    <mergeCell ref="E82:E83"/>
    <mergeCell ref="F82:F83"/>
    <mergeCell ref="G82:G83"/>
    <mergeCell ref="H82:H83"/>
    <mergeCell ref="I82:I83"/>
    <mergeCell ref="J82:J83"/>
    <mergeCell ref="I80:I81"/>
    <mergeCell ref="J80:J81"/>
    <mergeCell ref="K80:K81"/>
    <mergeCell ref="L80:L81"/>
    <mergeCell ref="M80:M81"/>
    <mergeCell ref="N80:N81"/>
    <mergeCell ref="M78:M79"/>
    <mergeCell ref="N78:N79"/>
    <mergeCell ref="O78:O79"/>
    <mergeCell ref="B80:B81"/>
    <mergeCell ref="C80:C81"/>
    <mergeCell ref="D80:D81"/>
    <mergeCell ref="E80:E81"/>
    <mergeCell ref="F80:F81"/>
    <mergeCell ref="G80:G81"/>
    <mergeCell ref="H80:H81"/>
    <mergeCell ref="G78:G79"/>
    <mergeCell ref="H78:H79"/>
    <mergeCell ref="I78:I79"/>
    <mergeCell ref="J78:J79"/>
    <mergeCell ref="K78:K79"/>
    <mergeCell ref="L78:L79"/>
    <mergeCell ref="K76:K77"/>
    <mergeCell ref="L76:L77"/>
    <mergeCell ref="M76:M77"/>
    <mergeCell ref="N76:N77"/>
    <mergeCell ref="O76:O77"/>
    <mergeCell ref="B78:B79"/>
    <mergeCell ref="C78:C79"/>
    <mergeCell ref="D78:D79"/>
    <mergeCell ref="E78:E79"/>
    <mergeCell ref="F78:F79"/>
    <mergeCell ref="O74:O75"/>
    <mergeCell ref="B76:B77"/>
    <mergeCell ref="C76:C77"/>
    <mergeCell ref="D76:D77"/>
    <mergeCell ref="E76:E77"/>
    <mergeCell ref="F76:F77"/>
    <mergeCell ref="G76:G77"/>
    <mergeCell ref="H76:H77"/>
    <mergeCell ref="I76:I77"/>
    <mergeCell ref="J76:J77"/>
    <mergeCell ref="I74:I75"/>
    <mergeCell ref="J74:J75"/>
    <mergeCell ref="K74:K75"/>
    <mergeCell ref="L74:L75"/>
    <mergeCell ref="M74:M75"/>
    <mergeCell ref="N74:N75"/>
    <mergeCell ref="M72:M73"/>
    <mergeCell ref="N72:N73"/>
    <mergeCell ref="O72:O73"/>
    <mergeCell ref="B74:B75"/>
    <mergeCell ref="C74:C75"/>
    <mergeCell ref="D74:D75"/>
    <mergeCell ref="E74:E75"/>
    <mergeCell ref="F74:F75"/>
    <mergeCell ref="G74:G75"/>
    <mergeCell ref="H74:H75"/>
    <mergeCell ref="G72:G73"/>
    <mergeCell ref="H72:H73"/>
    <mergeCell ref="I72:I73"/>
    <mergeCell ref="J72:J73"/>
    <mergeCell ref="K72:K73"/>
    <mergeCell ref="L72:L73"/>
    <mergeCell ref="K70:K71"/>
    <mergeCell ref="L70:L71"/>
    <mergeCell ref="M70:M71"/>
    <mergeCell ref="N70:N71"/>
    <mergeCell ref="O70:O71"/>
    <mergeCell ref="B72:B73"/>
    <mergeCell ref="C72:C73"/>
    <mergeCell ref="D72:D73"/>
    <mergeCell ref="E72:E73"/>
    <mergeCell ref="F72:F73"/>
    <mergeCell ref="O68:O69"/>
    <mergeCell ref="B70:B71"/>
    <mergeCell ref="C70:C71"/>
    <mergeCell ref="D70:D71"/>
    <mergeCell ref="E70:E71"/>
    <mergeCell ref="F70:F71"/>
    <mergeCell ref="G70:G71"/>
    <mergeCell ref="H70:H71"/>
    <mergeCell ref="I70:I71"/>
    <mergeCell ref="J70:J71"/>
    <mergeCell ref="I68:I69"/>
    <mergeCell ref="J68:J69"/>
    <mergeCell ref="K68:K69"/>
    <mergeCell ref="L68:L69"/>
    <mergeCell ref="M68:M69"/>
    <mergeCell ref="N68:N69"/>
    <mergeCell ref="M66:M67"/>
    <mergeCell ref="N66:N67"/>
    <mergeCell ref="O66:O67"/>
    <mergeCell ref="B68:B69"/>
    <mergeCell ref="C68:C69"/>
    <mergeCell ref="D68:D69"/>
    <mergeCell ref="E68:E69"/>
    <mergeCell ref="F68:F69"/>
    <mergeCell ref="G68:G69"/>
    <mergeCell ref="H68:H69"/>
    <mergeCell ref="G66:G67"/>
    <mergeCell ref="H66:H67"/>
    <mergeCell ref="I66:I67"/>
    <mergeCell ref="J66:J67"/>
    <mergeCell ref="K66:K67"/>
    <mergeCell ref="L66:L67"/>
    <mergeCell ref="K64:K65"/>
    <mergeCell ref="L64:L65"/>
    <mergeCell ref="M64:M65"/>
    <mergeCell ref="N64:N65"/>
    <mergeCell ref="O64:O65"/>
    <mergeCell ref="B66:B67"/>
    <mergeCell ref="C66:C67"/>
    <mergeCell ref="D66:D67"/>
    <mergeCell ref="E66:E67"/>
    <mergeCell ref="F66:F67"/>
    <mergeCell ref="O62:O63"/>
    <mergeCell ref="B64:B65"/>
    <mergeCell ref="C64:C65"/>
    <mergeCell ref="D64:D65"/>
    <mergeCell ref="E64:E65"/>
    <mergeCell ref="F64:F65"/>
    <mergeCell ref="G64:G65"/>
    <mergeCell ref="H64:H65"/>
    <mergeCell ref="I64:I65"/>
    <mergeCell ref="J64:J65"/>
    <mergeCell ref="I62:I63"/>
    <mergeCell ref="J62:J63"/>
    <mergeCell ref="K62:K63"/>
    <mergeCell ref="L62:L63"/>
    <mergeCell ref="M62:M63"/>
    <mergeCell ref="N62:N63"/>
    <mergeCell ref="M60:M61"/>
    <mergeCell ref="N60:N61"/>
    <mergeCell ref="O60:O61"/>
    <mergeCell ref="B62:B63"/>
    <mergeCell ref="C62:C63"/>
    <mergeCell ref="D62:D63"/>
    <mergeCell ref="E62:E63"/>
    <mergeCell ref="F62:F63"/>
    <mergeCell ref="G62:G63"/>
    <mergeCell ref="H62:H63"/>
    <mergeCell ref="G60:G61"/>
    <mergeCell ref="H60:H61"/>
    <mergeCell ref="I60:I61"/>
    <mergeCell ref="J60:J61"/>
    <mergeCell ref="K60:K61"/>
    <mergeCell ref="L60:L61"/>
    <mergeCell ref="K58:K59"/>
    <mergeCell ref="L58:L59"/>
    <mergeCell ref="M58:M59"/>
    <mergeCell ref="N58:N59"/>
    <mergeCell ref="O58:O59"/>
    <mergeCell ref="B60:B61"/>
    <mergeCell ref="C60:C61"/>
    <mergeCell ref="D60:D61"/>
    <mergeCell ref="E60:E61"/>
    <mergeCell ref="F60:F61"/>
    <mergeCell ref="O54:O55"/>
    <mergeCell ref="B58:B59"/>
    <mergeCell ref="C58:C59"/>
    <mergeCell ref="D58:D59"/>
    <mergeCell ref="E58:E59"/>
    <mergeCell ref="F58:F59"/>
    <mergeCell ref="G58:G59"/>
    <mergeCell ref="H58:H59"/>
    <mergeCell ref="I58:I59"/>
    <mergeCell ref="J58:J59"/>
    <mergeCell ref="I54:I55"/>
    <mergeCell ref="J54:J55"/>
    <mergeCell ref="K54:K55"/>
    <mergeCell ref="L54:L55"/>
    <mergeCell ref="M54:M55"/>
    <mergeCell ref="N54:N55"/>
    <mergeCell ref="B56:B57"/>
    <mergeCell ref="C56:C57"/>
    <mergeCell ref="D56:D57"/>
    <mergeCell ref="E56:E57"/>
    <mergeCell ref="F56:F57"/>
    <mergeCell ref="G56:G57"/>
    <mergeCell ref="M52:M53"/>
    <mergeCell ref="N52:N53"/>
    <mergeCell ref="O52:O53"/>
    <mergeCell ref="B54:B55"/>
    <mergeCell ref="C54:C55"/>
    <mergeCell ref="D54:D55"/>
    <mergeCell ref="E54:E55"/>
    <mergeCell ref="F54:F55"/>
    <mergeCell ref="G54:G55"/>
    <mergeCell ref="H54:H55"/>
    <mergeCell ref="G52:G53"/>
    <mergeCell ref="H52:H53"/>
    <mergeCell ref="I52:I53"/>
    <mergeCell ref="J52:J53"/>
    <mergeCell ref="K52:K53"/>
    <mergeCell ref="L52:L53"/>
    <mergeCell ref="K50:K51"/>
    <mergeCell ref="L50:L51"/>
    <mergeCell ref="M50:M51"/>
    <mergeCell ref="N50:N51"/>
    <mergeCell ref="O50:O51"/>
    <mergeCell ref="B52:B53"/>
    <mergeCell ref="C52:C53"/>
    <mergeCell ref="D52:D53"/>
    <mergeCell ref="E52:E53"/>
    <mergeCell ref="F52:F53"/>
    <mergeCell ref="O48:O49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I48:I49"/>
    <mergeCell ref="J48:J49"/>
    <mergeCell ref="K48:K49"/>
    <mergeCell ref="L48:L49"/>
    <mergeCell ref="M48:M49"/>
    <mergeCell ref="N48:N49"/>
    <mergeCell ref="M46:M47"/>
    <mergeCell ref="N46:N47"/>
    <mergeCell ref="O46:O47"/>
    <mergeCell ref="B48:B49"/>
    <mergeCell ref="C48:C49"/>
    <mergeCell ref="D48:D49"/>
    <mergeCell ref="E48:E49"/>
    <mergeCell ref="F48:F49"/>
    <mergeCell ref="G48:G49"/>
    <mergeCell ref="H48:H49"/>
    <mergeCell ref="G46:G47"/>
    <mergeCell ref="H46:H47"/>
    <mergeCell ref="I46:I47"/>
    <mergeCell ref="J46:J47"/>
    <mergeCell ref="K46:K47"/>
    <mergeCell ref="L46:L47"/>
    <mergeCell ref="K44:K45"/>
    <mergeCell ref="L44:L45"/>
    <mergeCell ref="M44:M45"/>
    <mergeCell ref="N44:N45"/>
    <mergeCell ref="O44:O45"/>
    <mergeCell ref="B46:B47"/>
    <mergeCell ref="C46:C47"/>
    <mergeCell ref="D46:D47"/>
    <mergeCell ref="E46:E47"/>
    <mergeCell ref="F46:F47"/>
    <mergeCell ref="O42:O43"/>
    <mergeCell ref="B44:B45"/>
    <mergeCell ref="C44:C45"/>
    <mergeCell ref="D44:D45"/>
    <mergeCell ref="E44:E45"/>
    <mergeCell ref="F44:F45"/>
    <mergeCell ref="G44:G45"/>
    <mergeCell ref="H44:H45"/>
    <mergeCell ref="I44:I45"/>
    <mergeCell ref="J44:J45"/>
    <mergeCell ref="I42:I43"/>
    <mergeCell ref="J42:J43"/>
    <mergeCell ref="K42:K43"/>
    <mergeCell ref="L42:L43"/>
    <mergeCell ref="M42:M43"/>
    <mergeCell ref="N42:N43"/>
    <mergeCell ref="M40:M41"/>
    <mergeCell ref="N40:N41"/>
    <mergeCell ref="O40:O41"/>
    <mergeCell ref="B42:B43"/>
    <mergeCell ref="C42:C43"/>
    <mergeCell ref="D42:D43"/>
    <mergeCell ref="E42:E43"/>
    <mergeCell ref="F42:F43"/>
    <mergeCell ref="G42:G43"/>
    <mergeCell ref="H42:H43"/>
    <mergeCell ref="G40:G41"/>
    <mergeCell ref="H40:H41"/>
    <mergeCell ref="I40:I41"/>
    <mergeCell ref="J40:J41"/>
    <mergeCell ref="K40:K41"/>
    <mergeCell ref="L40:L41"/>
    <mergeCell ref="K38:K39"/>
    <mergeCell ref="L38:L39"/>
    <mergeCell ref="M38:M39"/>
    <mergeCell ref="N38:N39"/>
    <mergeCell ref="O38:O39"/>
    <mergeCell ref="B40:B41"/>
    <mergeCell ref="C40:C41"/>
    <mergeCell ref="D40:D41"/>
    <mergeCell ref="E40:E41"/>
    <mergeCell ref="F40:F41"/>
    <mergeCell ref="O36:O37"/>
    <mergeCell ref="B38:B39"/>
    <mergeCell ref="C38:C39"/>
    <mergeCell ref="D38:D39"/>
    <mergeCell ref="E38:E39"/>
    <mergeCell ref="F38:F39"/>
    <mergeCell ref="G38:G39"/>
    <mergeCell ref="H38:H39"/>
    <mergeCell ref="I38:I39"/>
    <mergeCell ref="J38:J39"/>
    <mergeCell ref="I36:I37"/>
    <mergeCell ref="J36:J37"/>
    <mergeCell ref="K36:K37"/>
    <mergeCell ref="L36:L37"/>
    <mergeCell ref="M36:M37"/>
    <mergeCell ref="N36:N37"/>
    <mergeCell ref="M34:M35"/>
    <mergeCell ref="N34:N35"/>
    <mergeCell ref="O34:O35"/>
    <mergeCell ref="B36:B37"/>
    <mergeCell ref="C36:C37"/>
    <mergeCell ref="D36:D37"/>
    <mergeCell ref="E36:E37"/>
    <mergeCell ref="F36:F37"/>
    <mergeCell ref="G36:G37"/>
    <mergeCell ref="H36:H37"/>
    <mergeCell ref="G34:G35"/>
    <mergeCell ref="H34:H35"/>
    <mergeCell ref="I34:I35"/>
    <mergeCell ref="J34:J35"/>
    <mergeCell ref="K34:K35"/>
    <mergeCell ref="L34:L35"/>
    <mergeCell ref="K32:K33"/>
    <mergeCell ref="L32:L33"/>
    <mergeCell ref="M32:M33"/>
    <mergeCell ref="N32:N33"/>
    <mergeCell ref="O32:O33"/>
    <mergeCell ref="B34:B35"/>
    <mergeCell ref="C34:C35"/>
    <mergeCell ref="D34:D35"/>
    <mergeCell ref="E34:E35"/>
    <mergeCell ref="F34:F35"/>
    <mergeCell ref="O30:O31"/>
    <mergeCell ref="B32:B33"/>
    <mergeCell ref="C32:C33"/>
    <mergeCell ref="D32:D33"/>
    <mergeCell ref="E32:E33"/>
    <mergeCell ref="F32:F33"/>
    <mergeCell ref="G32:G33"/>
    <mergeCell ref="H32:H33"/>
    <mergeCell ref="I32:I33"/>
    <mergeCell ref="J32:J33"/>
    <mergeCell ref="I30:I31"/>
    <mergeCell ref="J30:J31"/>
    <mergeCell ref="K30:K31"/>
    <mergeCell ref="L30:L31"/>
    <mergeCell ref="M30:M31"/>
    <mergeCell ref="N30:N31"/>
    <mergeCell ref="M28:M29"/>
    <mergeCell ref="N28:N29"/>
    <mergeCell ref="O28:O29"/>
    <mergeCell ref="B30:B31"/>
    <mergeCell ref="C30:C31"/>
    <mergeCell ref="D30:D31"/>
    <mergeCell ref="E30:E31"/>
    <mergeCell ref="F30:F31"/>
    <mergeCell ref="G30:G31"/>
    <mergeCell ref="H30:H31"/>
    <mergeCell ref="G28:G29"/>
    <mergeCell ref="H28:H29"/>
    <mergeCell ref="I28:I29"/>
    <mergeCell ref="J28:J29"/>
    <mergeCell ref="K28:K29"/>
    <mergeCell ref="L28:L29"/>
    <mergeCell ref="K26:K27"/>
    <mergeCell ref="L26:L27"/>
    <mergeCell ref="M26:M27"/>
    <mergeCell ref="N26:N27"/>
    <mergeCell ref="O26:O27"/>
    <mergeCell ref="B28:B29"/>
    <mergeCell ref="C28:C29"/>
    <mergeCell ref="D28:D29"/>
    <mergeCell ref="E28:E29"/>
    <mergeCell ref="F28:F29"/>
    <mergeCell ref="O24:O25"/>
    <mergeCell ref="B26:B27"/>
    <mergeCell ref="C26:C27"/>
    <mergeCell ref="D26:D27"/>
    <mergeCell ref="E26:E27"/>
    <mergeCell ref="F26:F27"/>
    <mergeCell ref="G26:G27"/>
    <mergeCell ref="H26:H27"/>
    <mergeCell ref="I26:I27"/>
    <mergeCell ref="J26:J27"/>
    <mergeCell ref="I24:I25"/>
    <mergeCell ref="J24:J25"/>
    <mergeCell ref="K24:K25"/>
    <mergeCell ref="L24:L25"/>
    <mergeCell ref="M24:M25"/>
    <mergeCell ref="N24:N25"/>
    <mergeCell ref="M22:M23"/>
    <mergeCell ref="N22:N23"/>
    <mergeCell ref="O22:O23"/>
    <mergeCell ref="B24:B25"/>
    <mergeCell ref="C24:C25"/>
    <mergeCell ref="D24:D25"/>
    <mergeCell ref="E24:E25"/>
    <mergeCell ref="F24:F25"/>
    <mergeCell ref="G24:G25"/>
    <mergeCell ref="H24:H25"/>
    <mergeCell ref="G22:G23"/>
    <mergeCell ref="H22:H23"/>
    <mergeCell ref="I22:I23"/>
    <mergeCell ref="J22:J23"/>
    <mergeCell ref="K22:K23"/>
    <mergeCell ref="L22:L23"/>
    <mergeCell ref="K20:K21"/>
    <mergeCell ref="L20:L21"/>
    <mergeCell ref="M20:M21"/>
    <mergeCell ref="N20:N21"/>
    <mergeCell ref="O20:O21"/>
    <mergeCell ref="B22:B23"/>
    <mergeCell ref="C22:C23"/>
    <mergeCell ref="D22:D23"/>
    <mergeCell ref="E22:E23"/>
    <mergeCell ref="F22:F23"/>
    <mergeCell ref="O18:O19"/>
    <mergeCell ref="B20:B21"/>
    <mergeCell ref="C20:C21"/>
    <mergeCell ref="D20:D21"/>
    <mergeCell ref="E20:E21"/>
    <mergeCell ref="F20:F21"/>
    <mergeCell ref="G20:G21"/>
    <mergeCell ref="H20:H21"/>
    <mergeCell ref="I20:I21"/>
    <mergeCell ref="J20:J21"/>
    <mergeCell ref="I18:I19"/>
    <mergeCell ref="J18:J19"/>
    <mergeCell ref="K18:K19"/>
    <mergeCell ref="L18:L19"/>
    <mergeCell ref="M18:M19"/>
    <mergeCell ref="N18:N19"/>
    <mergeCell ref="D14:D15"/>
    <mergeCell ref="E14:E15"/>
    <mergeCell ref="F14:F15"/>
    <mergeCell ref="G14:G15"/>
    <mergeCell ref="M16:M17"/>
    <mergeCell ref="N16:N17"/>
    <mergeCell ref="O16:O17"/>
    <mergeCell ref="B18:B19"/>
    <mergeCell ref="C18:C19"/>
    <mergeCell ref="D18:D19"/>
    <mergeCell ref="E18:E19"/>
    <mergeCell ref="F18:F19"/>
    <mergeCell ref="G18:G19"/>
    <mergeCell ref="H18:H19"/>
    <mergeCell ref="G16:G17"/>
    <mergeCell ref="H16:H17"/>
    <mergeCell ref="I16:I17"/>
    <mergeCell ref="J16:J17"/>
    <mergeCell ref="K16:K17"/>
    <mergeCell ref="L16:L17"/>
    <mergeCell ref="B16:B17"/>
    <mergeCell ref="C16:C17"/>
    <mergeCell ref="D16:D17"/>
    <mergeCell ref="E16:E17"/>
    <mergeCell ref="F16:F17"/>
    <mergeCell ref="O12:O13"/>
    <mergeCell ref="I12:I13"/>
    <mergeCell ref="J12:J13"/>
    <mergeCell ref="K12:K13"/>
    <mergeCell ref="L12:L13"/>
    <mergeCell ref="M12:M13"/>
    <mergeCell ref="N12:N13"/>
    <mergeCell ref="H14:H15"/>
    <mergeCell ref="I14:I15"/>
    <mergeCell ref="J14:J15"/>
    <mergeCell ref="K14:K15"/>
    <mergeCell ref="L14:L15"/>
    <mergeCell ref="M14:M15"/>
    <mergeCell ref="N14:N15"/>
    <mergeCell ref="N10:N11"/>
    <mergeCell ref="O10:O11"/>
    <mergeCell ref="B12:B13"/>
    <mergeCell ref="C12:C13"/>
    <mergeCell ref="D12:D13"/>
    <mergeCell ref="E12:E13"/>
    <mergeCell ref="F12:F13"/>
    <mergeCell ref="G12:G13"/>
    <mergeCell ref="H12:H13"/>
    <mergeCell ref="G10:G11"/>
    <mergeCell ref="H10:H11"/>
    <mergeCell ref="I10:I11"/>
    <mergeCell ref="J10:J11"/>
    <mergeCell ref="K10:K11"/>
    <mergeCell ref="L10:L11"/>
    <mergeCell ref="O14:O15"/>
    <mergeCell ref="B14:B15"/>
    <mergeCell ref="C14:C15"/>
    <mergeCell ref="P4:BW4"/>
    <mergeCell ref="B6:B7"/>
    <mergeCell ref="C6:C7"/>
    <mergeCell ref="D6:D7"/>
    <mergeCell ref="E6:E7"/>
    <mergeCell ref="F6:F7"/>
    <mergeCell ref="G6:G7"/>
    <mergeCell ref="H6:H7"/>
    <mergeCell ref="M10:M11"/>
    <mergeCell ref="K8:K9"/>
    <mergeCell ref="L8:L9"/>
    <mergeCell ref="M8:M9"/>
    <mergeCell ref="N8:N9"/>
    <mergeCell ref="O8:O9"/>
    <mergeCell ref="B10:B11"/>
    <mergeCell ref="C10:C11"/>
    <mergeCell ref="D10:D11"/>
    <mergeCell ref="E10:E11"/>
    <mergeCell ref="F10:F11"/>
    <mergeCell ref="B8:B9"/>
    <mergeCell ref="C8:C9"/>
    <mergeCell ref="D8:D9"/>
    <mergeCell ref="E8:E9"/>
    <mergeCell ref="F8:F9"/>
    <mergeCell ref="G8:G9"/>
    <mergeCell ref="H56:H57"/>
    <mergeCell ref="I56:I57"/>
    <mergeCell ref="J56:J57"/>
    <mergeCell ref="K56:K57"/>
    <mergeCell ref="L56:L57"/>
    <mergeCell ref="M56:M57"/>
    <mergeCell ref="N56:N57"/>
    <mergeCell ref="O56:O57"/>
    <mergeCell ref="A84:A85"/>
    <mergeCell ref="A18:A19"/>
    <mergeCell ref="S1:AB1"/>
    <mergeCell ref="J2:L2"/>
    <mergeCell ref="M2:N2"/>
    <mergeCell ref="S2:AB2"/>
    <mergeCell ref="B4:B5"/>
    <mergeCell ref="C4:C5"/>
    <mergeCell ref="D4:D5"/>
    <mergeCell ref="E4:H4"/>
    <mergeCell ref="I4:I5"/>
    <mergeCell ref="J4:J5"/>
    <mergeCell ref="O6:O7"/>
    <mergeCell ref="H8:H9"/>
    <mergeCell ref="I8:I9"/>
    <mergeCell ref="J8:J9"/>
    <mergeCell ref="I6:I7"/>
    <mergeCell ref="J6:J7"/>
    <mergeCell ref="K6:K7"/>
    <mergeCell ref="L6:L7"/>
    <mergeCell ref="M6:M7"/>
    <mergeCell ref="N6:N7"/>
    <mergeCell ref="K4:M4"/>
    <mergeCell ref="N4:O4"/>
  </mergeCells>
  <phoneticPr fontId="63" type="noConversion"/>
  <conditionalFormatting sqref="J40:J55 J58:J205">
    <cfRule type="cellIs" dxfId="68" priority="662" operator="lessThan">
      <formula>0</formula>
    </cfRule>
  </conditionalFormatting>
  <conditionalFormatting sqref="J210:J323">
    <cfRule type="cellIs" dxfId="67" priority="10" operator="lessThan">
      <formula>0</formula>
    </cfRule>
  </conditionalFormatting>
  <conditionalFormatting sqref="K40:K55">
    <cfRule type="expression" dxfId="66" priority="663">
      <formula>$K40-$M$2&lt;70</formula>
    </cfRule>
  </conditionalFormatting>
  <conditionalFormatting sqref="K58:K323">
    <cfRule type="expression" dxfId="65" priority="11">
      <formula>$K58-$M$2&lt;70</formula>
    </cfRule>
  </conditionalFormatting>
  <conditionalFormatting sqref="L6:L39 L324:L9982">
    <cfRule type="expression" dxfId="64" priority="1715">
      <formula>$K6-$M$2&lt;70</formula>
    </cfRule>
    <cfRule type="cellIs" dxfId="63" priority="1716" operator="lessThan">
      <formula>0</formula>
    </cfRule>
  </conditionalFormatting>
  <conditionalFormatting sqref="L6:L9982">
    <cfRule type="cellIs" dxfId="62" priority="9" operator="lessThan">
      <formula>0</formula>
    </cfRule>
  </conditionalFormatting>
  <conditionalFormatting sqref="P6:BW55 P58:BW205">
    <cfRule type="containsText" dxfId="61" priority="664" operator="containsText" text="반차">
      <formula>NOT(ISERROR(SEARCH("반차",P6)))</formula>
    </cfRule>
    <cfRule type="containsText" dxfId="60" priority="665" operator="containsText" text="연차">
      <formula>NOT(ISERROR(SEARCH("연차",P6)))</formula>
    </cfRule>
    <cfRule type="containsText" dxfId="59" priority="666" operator="containsText" text="교육">
      <formula>NOT(ISERROR(SEARCH("교육",P6)))</formula>
    </cfRule>
    <cfRule type="containsText" dxfId="58" priority="667" operator="containsText" text="반반차">
      <formula>NOT(ISERROR(SEARCH("반반차",P6)))</formula>
    </cfRule>
    <cfRule type="containsText" dxfId="57" priority="668" operator="containsText" text="무급">
      <formula>NOT(ISERROR(SEARCH("무급",P6)))</formula>
    </cfRule>
    <cfRule type="containsText" dxfId="56" priority="669" operator="containsText" text="훈련">
      <formula>NOT(ISERROR(SEARCH("훈련",P6)))</formula>
    </cfRule>
    <cfRule type="containsText" dxfId="55" priority="670" operator="containsText" text="포상">
      <formula>NOT(ISERROR(SEARCH("포상",P6)))</formula>
    </cfRule>
    <cfRule type="containsText" dxfId="54" priority="671" operator="containsText" text="경조">
      <formula>NOT(ISERROR(SEARCH("경조",P6)))</formula>
    </cfRule>
  </conditionalFormatting>
  <conditionalFormatting sqref="P210:BW9982">
    <cfRule type="containsText" dxfId="53" priority="1" operator="containsText" text="반차">
      <formula>NOT(ISERROR(SEARCH("반차",P210)))</formula>
    </cfRule>
    <cfRule type="containsText" dxfId="52" priority="2" operator="containsText" text="연차">
      <formula>NOT(ISERROR(SEARCH("연차",P210)))</formula>
    </cfRule>
    <cfRule type="containsText" dxfId="51" priority="3" operator="containsText" text="교육">
      <formula>NOT(ISERROR(SEARCH("교육",P210)))</formula>
    </cfRule>
    <cfRule type="containsText" dxfId="50" priority="4" operator="containsText" text="반반차">
      <formula>NOT(ISERROR(SEARCH("반반차",P210)))</formula>
    </cfRule>
    <cfRule type="containsText" dxfId="49" priority="5" operator="containsText" text="무급">
      <formula>NOT(ISERROR(SEARCH("무급",P210)))</formula>
    </cfRule>
    <cfRule type="containsText" dxfId="48" priority="6" operator="containsText" text="훈련">
      <formula>NOT(ISERROR(SEARCH("훈련",P210)))</formula>
    </cfRule>
    <cfRule type="containsText" dxfId="47" priority="7" operator="containsText" text="포상">
      <formula>NOT(ISERROR(SEARCH("포상",P210)))</formula>
    </cfRule>
    <cfRule type="containsText" dxfId="46" priority="8" operator="containsText" text="경조">
      <formula>NOT(ISERROR(SEARCH("경조",P210)))</formula>
    </cfRule>
  </conditionalFormatting>
  <hyperlinks>
    <hyperlink ref="S2" r:id="rId1" xr:uid="{00000000-0004-0000-0200-000000000000}"/>
    <hyperlink ref="S1" r:id="rId2" xr:uid="{00000000-0004-0000-0200-000001000000}"/>
  </hyperlinks>
  <pageMargins left="0.39361110329627991" right="0.39361110329627991" top="0.74791663885116577" bottom="0.74791663885116577" header="0.31486111879348755" footer="0.31486111879348755"/>
  <pageSetup paperSize="8" scale="56" fitToHeight="0" orientation="landscape"/>
  <drawing r:id="rId3"/>
  <legacyDrawing r:id="rId4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SET!$C$15:$K$15</xm:f>
          </x14:formula1>
          <xm:sqref>P408:BW408 P6:BW6 P14:BW14 P10:BW10 P12:BW12 P8:BW8 P16:BW16 P20:BW20 P18:BW18 P22:BW22 P24:BW24 P26:BW26 P28:BW28 P30:BW30 P38:BW38 P34:BW34 P36:BW36 P32:BW32 P40:BW40 P42:BW42 P44:BW44 P46:BW46 P48:BW48 P50:BW50 P52:BW52 P210:BW210 P58:BW58 P60:BW60 P62:BW62 P64:BW64 P66:BW66 P68:BW68 P70:BW70 P72:BW72 P74:BW74 P76:BW76 P78:BW78 P80:BW80 P82:BW82 P84:BW84 P86:BW86 P88:BW88 P90:BW90 P92:BW92 P94:BW94 P96:BW96 P98:BW98 P100:BW100 P102:BW102 P104:BW104 P106:BW106 P108:BW108 P110:BW110 P112:BW112 P114:BW114 P116:BW116 P118:BW118 P120:BW120 P122:BW122 P124:BW124 P126:BW126 P128:BW128 P130:BW130 P480:BW480 P132:BW132 P134:BW134 P138:BW138 P140:BW140 P478:BW478 P136:BW136 P142:BW142 P144:BW144 P150:BW150 P152:BW152 P154:BW154 P148:BW148 P156:BW156 P158:BW158 P322:BW322 P164:BW164 P166:BW166 P168:BW168 P170:BW170 P174:BW174 P172:BW172 P160:BW160 P176:BW176 P178:BW178 P180:BW180 P182:BW182 P184:BW184 P186:BW186 P188:BW188 P190:BW190 P192:BW192 P146:BW146 P194:BW194 P196:BW196 P198:BW198 P200:BW200 P202:BW202 P204:BW204 P206:BW206 P56:BW56 P54:BW54 P212:BW212 P214:BW214 P216:BW216 P218:BW218 P220:BW220 P222:BW222 P224:BW224 P226:BW226 P228:BW228 P230:BW230 P232:BW232 P234:BW234 P236:BW236 P238:BW238 P240:BW240 P242:BW242 P244:BW244 P246:BW246 P248:BW248 P250:BW250 P252:BW252 P254:BW254 P256:BW256 P260:BW260 P262:BW262 P258:BW258 P264:BW264 P266:BW266 P268:BW268 P270:BW270 P272:BW272 P274:BW274 P276:BW276 P278:BW278 P280:BW280 P282:BW282 P284:BW284 P286:BW286 P288:BW288 P290:BW290 P292:BW292 P294:BW294 P296:BW296 P298:BW298 P300:BW300 P302:BW302 P304:BW304 P306:BW306 P308:BW308 P310:BW310 P312:BW312 P314:BW314 P316:BW316 P318:BW318 P320:BW320 P324:BW324 P326:BW326 P328:BW328 P330:BW330 P332:BW332 P334:BW334 P336:BW336 P338:BW338 P340:BW340 P342:BW342 P344:BW344 P346:BW346 P348:BW348 P350:BW350 P352:BW352 P354:BW354 P356:BW356 P358:BW358 P360:BW360 P362:BW362 P364:BW364 P366:BW366 P368:BW368 P370:BW370 P372:BW372 P374:BW374 P376:BW376 P378:BW378 P380:BW380 P382:BW382 P384:BW384 P386:BW386 P388:BW388 P390:BW390 P392:BW392 P394:BW394 P396:BW396 P398:BW398 P400:BW400 P402:BW402 P404:BW404 P406:BW406 P410:BW410 P412:BW412 P414:BW414 P416:BW416 P418:BW418 P420:BW420 P422:BW422 P424:BW424 P426:BW426 P428:BW428 P430:BW430 P432:BW432 P434:BW434 P436:BW436 P438:BW438 P440:BW440 P442:BW442 P444:BW444 P446:BW446 P448:BW448 P450:BW450 P452:BW452 P454:BW454 P456:BW456 P458:BW458 P460:BW460 P462:BW462 P464:BW464 P466:BW466 P468:BW468 P470:BW470 P472:BW472 P474:BW474 P476:BW476 P208:BW208 P162:BW162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571A9-01DD-4CFD-B00C-91411148144C}">
  <sheetPr>
    <tabColor rgb="FF0070C0"/>
    <pageSetUpPr fitToPage="1"/>
  </sheetPr>
  <dimension ref="A1:BW479"/>
  <sheetViews>
    <sheetView showGridLines="0" zoomScaleNormal="100" workbookViewId="0">
      <pane xSplit="13" ySplit="5" topLeftCell="N169" activePane="bottomRight" state="frozen"/>
      <selection activeCell="C250" sqref="C250:C251"/>
      <selection pane="topRight" activeCell="C250" sqref="C250:C251"/>
      <selection pane="bottomLeft" activeCell="C250" sqref="C250:C251"/>
      <selection pane="bottomRight" activeCell="J178" sqref="J178:J179"/>
    </sheetView>
  </sheetViews>
  <sheetFormatPr defaultColWidth="7.109375" defaultRowHeight="13.5" x14ac:dyDescent="0.15"/>
  <cols>
    <col min="1" max="1" width="9.33203125" style="9" customWidth="1"/>
    <col min="2" max="2" width="12.109375" style="8" bestFit="1" customWidth="1"/>
    <col min="3" max="3" width="8.21875" style="8" customWidth="1"/>
    <col min="4" max="4" width="7.109375" style="8" bestFit="1" customWidth="1"/>
    <col min="5" max="5" width="10.5546875" style="24" customWidth="1"/>
    <col min="6" max="6" width="7.21875" style="56" bestFit="1" customWidth="1"/>
    <col min="7" max="7" width="6.33203125" style="56" bestFit="1" customWidth="1"/>
    <col min="8" max="8" width="6.5546875" style="8" customWidth="1"/>
    <col min="9" max="10" width="5.88671875" style="56" customWidth="1"/>
    <col min="11" max="11" width="10.5546875" style="8" customWidth="1"/>
    <col min="12" max="13" width="6.109375" style="56" customWidth="1"/>
    <col min="14" max="14" width="11.21875" style="14" bestFit="1" customWidth="1"/>
    <col min="15" max="15" width="9.77734375" style="14" bestFit="1" customWidth="1"/>
    <col min="16" max="75" width="5.5546875" style="8" customWidth="1"/>
    <col min="76" max="16384" width="7.109375" style="8"/>
  </cols>
  <sheetData>
    <row r="1" spans="1:75" ht="18" customHeight="1" thickBot="1" x14ac:dyDescent="0.35">
      <c r="E1" s="10"/>
      <c r="F1" s="54"/>
      <c r="G1" s="54"/>
      <c r="H1" s="10"/>
      <c r="I1" s="54"/>
      <c r="J1" s="54"/>
      <c r="K1" s="10"/>
      <c r="L1" s="54"/>
      <c r="M1" s="57"/>
      <c r="N1" s="11"/>
      <c r="O1" s="11"/>
      <c r="P1" s="47"/>
      <c r="Q1" s="47"/>
      <c r="R1" s="48" t="s">
        <v>244</v>
      </c>
      <c r="S1" s="135" t="s">
        <v>13</v>
      </c>
      <c r="T1" s="135"/>
      <c r="U1" s="135"/>
      <c r="V1" s="135"/>
      <c r="W1" s="135"/>
      <c r="X1" s="135"/>
      <c r="Y1" s="135"/>
      <c r="Z1" s="135"/>
      <c r="AA1" s="135"/>
      <c r="AB1" s="135"/>
      <c r="AK1" s="12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</row>
    <row r="2" spans="1:75" ht="18" customHeight="1" thickBot="1" x14ac:dyDescent="0.35">
      <c r="E2" s="10"/>
      <c r="F2" s="54"/>
      <c r="G2" s="54"/>
      <c r="H2" s="10"/>
      <c r="I2" s="55"/>
      <c r="J2" s="130" t="s">
        <v>256</v>
      </c>
      <c r="K2" s="131"/>
      <c r="L2" s="132"/>
      <c r="M2" s="142">
        <f ca="1">TODAY()</f>
        <v>46157</v>
      </c>
      <c r="N2" s="143"/>
      <c r="O2" s="11"/>
      <c r="P2" s="49"/>
      <c r="Q2" s="49"/>
      <c r="R2" s="50" t="s">
        <v>239</v>
      </c>
      <c r="S2" s="136" t="s">
        <v>14</v>
      </c>
      <c r="T2" s="136"/>
      <c r="U2" s="136"/>
      <c r="V2" s="136"/>
      <c r="W2" s="136"/>
      <c r="X2" s="136"/>
      <c r="Y2" s="136"/>
      <c r="Z2" s="136"/>
      <c r="AA2" s="136"/>
      <c r="AB2" s="136"/>
      <c r="AK2" s="12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</row>
    <row r="3" spans="1:75" ht="9" customHeight="1" thickBot="1" x14ac:dyDescent="0.2">
      <c r="E3" s="8"/>
      <c r="P3" s="15"/>
      <c r="Q3" s="15"/>
      <c r="AA3" s="15"/>
      <c r="AB3" s="15"/>
      <c r="AC3" s="15"/>
      <c r="AD3" s="15"/>
      <c r="AE3" s="15"/>
    </row>
    <row r="4" spans="1:75" ht="33" customHeight="1" thickBot="1" x14ac:dyDescent="0.2">
      <c r="A4" s="84" t="s">
        <v>26</v>
      </c>
      <c r="B4" s="144" t="s">
        <v>21</v>
      </c>
      <c r="C4" s="144" t="s">
        <v>263</v>
      </c>
      <c r="D4" s="146" t="s">
        <v>366</v>
      </c>
      <c r="E4" s="148" t="s">
        <v>176</v>
      </c>
      <c r="F4" s="149"/>
      <c r="G4" s="149"/>
      <c r="H4" s="150"/>
      <c r="I4" s="126" t="s">
        <v>254</v>
      </c>
      <c r="J4" s="128" t="s">
        <v>200</v>
      </c>
      <c r="K4" s="137" t="s">
        <v>201</v>
      </c>
      <c r="L4" s="138"/>
      <c r="M4" s="139"/>
      <c r="N4" s="133" t="s">
        <v>249</v>
      </c>
      <c r="O4" s="134"/>
      <c r="P4" s="140" t="s">
        <v>209</v>
      </c>
      <c r="Q4" s="140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140"/>
      <c r="AD4" s="140"/>
      <c r="AE4" s="140"/>
      <c r="AF4" s="140"/>
      <c r="AG4" s="140"/>
      <c r="AH4" s="140"/>
      <c r="AI4" s="140"/>
      <c r="AJ4" s="140"/>
      <c r="AK4" s="140"/>
      <c r="AL4" s="140"/>
      <c r="AM4" s="140"/>
      <c r="AN4" s="140"/>
      <c r="AO4" s="140"/>
      <c r="AP4" s="140"/>
      <c r="AQ4" s="140"/>
      <c r="AR4" s="140"/>
      <c r="AS4" s="140"/>
      <c r="AT4" s="140"/>
      <c r="AU4" s="140"/>
      <c r="AV4" s="140"/>
      <c r="AW4" s="140"/>
      <c r="AX4" s="140"/>
      <c r="AY4" s="140"/>
      <c r="AZ4" s="140"/>
      <c r="BA4" s="140"/>
      <c r="BB4" s="140"/>
      <c r="BC4" s="140"/>
      <c r="BD4" s="140"/>
      <c r="BE4" s="140"/>
      <c r="BF4" s="140"/>
      <c r="BG4" s="140"/>
      <c r="BH4" s="140"/>
      <c r="BI4" s="140"/>
      <c r="BJ4" s="140"/>
      <c r="BK4" s="140"/>
      <c r="BL4" s="140"/>
      <c r="BM4" s="140"/>
      <c r="BN4" s="140"/>
      <c r="BO4" s="140"/>
      <c r="BP4" s="140"/>
      <c r="BQ4" s="140"/>
      <c r="BR4" s="140"/>
      <c r="BS4" s="140"/>
      <c r="BT4" s="140"/>
      <c r="BU4" s="140"/>
      <c r="BV4" s="140"/>
      <c r="BW4" s="141"/>
    </row>
    <row r="5" spans="1:75" ht="30" customHeight="1" thickBot="1" x14ac:dyDescent="0.2">
      <c r="A5" s="85"/>
      <c r="B5" s="145"/>
      <c r="C5" s="145"/>
      <c r="D5" s="147"/>
      <c r="E5" s="16" t="s">
        <v>245</v>
      </c>
      <c r="F5" s="60" t="s">
        <v>251</v>
      </c>
      <c r="G5" s="61" t="s">
        <v>253</v>
      </c>
      <c r="H5" s="17" t="s">
        <v>185</v>
      </c>
      <c r="I5" s="127"/>
      <c r="J5" s="129"/>
      <c r="K5" s="18" t="s">
        <v>246</v>
      </c>
      <c r="L5" s="58" t="s">
        <v>262</v>
      </c>
      <c r="M5" s="59" t="s">
        <v>257</v>
      </c>
      <c r="N5" s="26" t="s">
        <v>235</v>
      </c>
      <c r="O5" s="27" t="s">
        <v>237</v>
      </c>
      <c r="P5" s="25">
        <v>1</v>
      </c>
      <c r="Q5" s="19">
        <v>2</v>
      </c>
      <c r="R5" s="19">
        <v>3</v>
      </c>
      <c r="S5" s="19">
        <v>4</v>
      </c>
      <c r="T5" s="19">
        <v>5</v>
      </c>
      <c r="U5" s="19">
        <v>6</v>
      </c>
      <c r="V5" s="19">
        <v>7</v>
      </c>
      <c r="W5" s="19">
        <v>8</v>
      </c>
      <c r="X5" s="19">
        <v>9</v>
      </c>
      <c r="Y5" s="19">
        <v>10</v>
      </c>
      <c r="Z5" s="19">
        <v>11</v>
      </c>
      <c r="AA5" s="19">
        <v>12</v>
      </c>
      <c r="AB5" s="19">
        <v>13</v>
      </c>
      <c r="AC5" s="19">
        <v>14</v>
      </c>
      <c r="AD5" s="19">
        <v>15</v>
      </c>
      <c r="AE5" s="19">
        <v>16</v>
      </c>
      <c r="AF5" s="19">
        <v>17</v>
      </c>
      <c r="AG5" s="20">
        <v>18</v>
      </c>
      <c r="AH5" s="20">
        <v>19</v>
      </c>
      <c r="AI5" s="20">
        <v>20</v>
      </c>
      <c r="AJ5" s="20">
        <v>21</v>
      </c>
      <c r="AK5" s="20">
        <v>22</v>
      </c>
      <c r="AL5" s="20">
        <v>23</v>
      </c>
      <c r="AM5" s="20">
        <v>24</v>
      </c>
      <c r="AN5" s="21">
        <v>25</v>
      </c>
      <c r="AO5" s="21">
        <v>26</v>
      </c>
      <c r="AP5" s="21">
        <v>27</v>
      </c>
      <c r="AQ5" s="21">
        <v>28</v>
      </c>
      <c r="AR5" s="21">
        <v>29</v>
      </c>
      <c r="AS5" s="21">
        <v>30</v>
      </c>
      <c r="AT5" s="21">
        <v>31</v>
      </c>
      <c r="AU5" s="21">
        <v>32</v>
      </c>
      <c r="AV5" s="21">
        <v>33</v>
      </c>
      <c r="AW5" s="21">
        <v>34</v>
      </c>
      <c r="AX5" s="21">
        <v>35</v>
      </c>
      <c r="AY5" s="21">
        <v>36</v>
      </c>
      <c r="AZ5" s="21">
        <v>37</v>
      </c>
      <c r="BA5" s="21">
        <v>38</v>
      </c>
      <c r="BB5" s="21">
        <v>39</v>
      </c>
      <c r="BC5" s="21">
        <v>40</v>
      </c>
      <c r="BD5" s="21">
        <v>41</v>
      </c>
      <c r="BE5" s="21">
        <v>42</v>
      </c>
      <c r="BF5" s="21">
        <v>43</v>
      </c>
      <c r="BG5" s="21">
        <v>44</v>
      </c>
      <c r="BH5" s="21">
        <v>45</v>
      </c>
      <c r="BI5" s="21">
        <v>46</v>
      </c>
      <c r="BJ5" s="21">
        <v>47</v>
      </c>
      <c r="BK5" s="21">
        <v>48</v>
      </c>
      <c r="BL5" s="21">
        <v>49</v>
      </c>
      <c r="BM5" s="22">
        <v>50</v>
      </c>
      <c r="BN5" s="22">
        <v>51</v>
      </c>
      <c r="BO5" s="22">
        <v>52</v>
      </c>
      <c r="BP5" s="22">
        <v>53</v>
      </c>
      <c r="BQ5" s="22">
        <v>54</v>
      </c>
      <c r="BR5" s="22">
        <v>55</v>
      </c>
      <c r="BS5" s="22">
        <v>56</v>
      </c>
      <c r="BT5" s="22">
        <v>57</v>
      </c>
      <c r="BU5" s="22">
        <v>58</v>
      </c>
      <c r="BV5" s="22">
        <v>59</v>
      </c>
      <c r="BW5" s="22">
        <v>60</v>
      </c>
    </row>
    <row r="6" spans="1:75" ht="14.25" customHeight="1" x14ac:dyDescent="0.15">
      <c r="A6" s="74" t="s">
        <v>561</v>
      </c>
      <c r="B6" s="118" t="s">
        <v>340</v>
      </c>
      <c r="C6" s="118">
        <v>44928</v>
      </c>
      <c r="D6" s="120">
        <v>46024</v>
      </c>
      <c r="E6" s="95">
        <f ca="1">IF(DATEDIF(C6,M$2,"m")&lt;1,"",IF(C6=0,"",IF(EDATE(C6,12)&lt;IF($D6&gt;0,$D6-1,M$2),EDATE(C6,DATEDIF(C6,IF($D6&gt;0,$D6-1,M$2+1),"y")*12),EDATE(C6,DATEDIF(C6,IF($D6&gt;0,$D6-1,M$2+1),"m")))))</f>
        <v>45659</v>
      </c>
      <c r="F6" s="93">
        <f ca="1">IF(E6="",0,IF(EDATE(C6,12)&lt;=E6,15+IF((YEAR(E6)-YEAR($C6))&gt;20,10,INT((YEAR(E6)-YEAR($C6)-1)/2)),0))</f>
        <v>15</v>
      </c>
      <c r="G6" s="112">
        <f ca="1">IF(E6="",0,IF(E6&gt;=EDATE(C6,12),IF(E6&lt;EDATE(C6,24),IF(C6&lt;SET!$J$20,0,MIN(DATEDIF(C6,E6,"m"),11)),0),IF(D6&gt;C6,IF(E6&lt;=EDATE(C6,12),MIN(DATEDIF(C6,D6+1,"m"),11),0),MIN(DATEDIF(C6,E6,"m"),11))))</f>
        <v>0</v>
      </c>
      <c r="H6" s="114">
        <v>1</v>
      </c>
      <c r="I6" s="124">
        <f>COUNTIF(P6:BW6,SET!$C$15)*SET!$C$16+COUNTIF(P6:BW6,SET!$D$15)*SET!$D$16+COUNTIF(P6:BW6,SET!E$15)*SET!$E$16+COUNTIF(P6:BW6,SET!$F$15)*SET!$F$16+COUNTIF(P6:BW6,SET!$G$15)*SET!$G$16+COUNTIF(P6:BW6,SET!$H$15)*SET!$H$16+COUNTIF(P6:BW6,SET!$I$15)*SET!$I$16+COUNTIF(P6:BW6,)*SET!$K$16+COUNTIF(P6:BW6,SET!$M$15)*SET!$M$16</f>
        <v>16</v>
      </c>
      <c r="J6" s="97">
        <f ca="1">F6+G6+H6-I6</f>
        <v>0</v>
      </c>
      <c r="K6" s="116">
        <f ca="1">IF(E6="","",IF(AND(D6&gt;C6,EDATE(IF(EDATE(C6,12)&lt;D6,C6,E6),12)&gt;D6),"퇴직정산",IF((E6-C6)&gt;=365,EDATE(E6,12),EDATE(C6,24))))</f>
        <v>46024</v>
      </c>
      <c r="L6" s="101">
        <f ca="1">IF(K6="퇴직정산",J6,IF((M$2-C6)&lt;365,"미확정",IF(M6="유예","유예",J6-M6)))</f>
        <v>0</v>
      </c>
      <c r="M6" s="103">
        <f ca="1">IF(C6=0,0,IF(K6="퇴직정산",0,IF(J6&lt;=0,0,IF(EDATE(C6,3)&gt;M$2,"유예",IF(SET!$J$3="없음",0,IF(SET!$J$3="전부",IF(E6&gt;=DATE(YEAR(SET!$I$11),MONTH(SET!$J$11),DAY(SET!$L$11)),MAX(0,F6-IF(I6&lt;(G6+H6),0,(I6-(G6+H6)))),0),IF(E6&gt;=DATE(YEAR(SET!$I$11),MONTH(SET!$J$11),DAY(SET!$L$11)),MAX(0,MIN(F6,SET!$L$3)-IF(I6&lt;(G6+H6),0,(I6-(G6+H6)))),0)))))))</f>
        <v>0</v>
      </c>
      <c r="N6" s="157" t="str">
        <f>IF(D6=0,IF(M6&gt;0,IF((E6-C6)&gt;=365,EDATE(E6,6),EDATE(K6,-6)),""),"")</f>
        <v/>
      </c>
      <c r="O6" s="106" t="str">
        <f>IF(D6=0,IF(M6&gt;0,IF((E6-C6)&gt;=365,EDATE(E6,10),EDATE(K6,-2)),""),"")</f>
        <v/>
      </c>
      <c r="P6" s="23" t="s">
        <v>24</v>
      </c>
      <c r="Q6" s="23" t="s">
        <v>24</v>
      </c>
      <c r="R6" s="23" t="s">
        <v>24</v>
      </c>
      <c r="S6" s="23" t="s">
        <v>24</v>
      </c>
      <c r="T6" s="23" t="s">
        <v>24</v>
      </c>
      <c r="U6" s="23" t="s">
        <v>24</v>
      </c>
      <c r="V6" s="23" t="s">
        <v>24</v>
      </c>
      <c r="W6" s="23" t="s">
        <v>24</v>
      </c>
      <c r="X6" s="23" t="s">
        <v>24</v>
      </c>
      <c r="Y6" s="23" t="s">
        <v>24</v>
      </c>
      <c r="Z6" s="23" t="s">
        <v>24</v>
      </c>
      <c r="AA6" s="23" t="s">
        <v>24</v>
      </c>
      <c r="AB6" s="23" t="s">
        <v>24</v>
      </c>
      <c r="AC6" s="23" t="s">
        <v>445</v>
      </c>
      <c r="AD6" s="23" t="s">
        <v>24</v>
      </c>
      <c r="AE6" s="23" t="s">
        <v>24</v>
      </c>
      <c r="AF6" s="23" t="s">
        <v>24</v>
      </c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</row>
    <row r="7" spans="1:75" ht="14.25" customHeight="1" thickBot="1" x14ac:dyDescent="0.2">
      <c r="A7" s="74"/>
      <c r="B7" s="119"/>
      <c r="C7" s="119"/>
      <c r="D7" s="121"/>
      <c r="E7" s="96"/>
      <c r="F7" s="94"/>
      <c r="G7" s="113"/>
      <c r="H7" s="115"/>
      <c r="I7" s="125"/>
      <c r="J7" s="98"/>
      <c r="K7" s="117"/>
      <c r="L7" s="102"/>
      <c r="M7" s="156"/>
      <c r="N7" s="158"/>
      <c r="O7" s="107"/>
      <c r="P7" s="72">
        <v>45627</v>
      </c>
      <c r="Q7" s="72">
        <v>45644</v>
      </c>
      <c r="R7" s="72">
        <v>45645</v>
      </c>
      <c r="S7" s="72">
        <v>45693</v>
      </c>
      <c r="T7" s="72">
        <v>45696</v>
      </c>
      <c r="U7" s="72">
        <v>45749</v>
      </c>
      <c r="V7" s="72">
        <v>45750</v>
      </c>
      <c r="W7" s="72">
        <v>45772</v>
      </c>
      <c r="X7" s="72">
        <v>45773</v>
      </c>
      <c r="Y7" s="72">
        <v>45844</v>
      </c>
      <c r="Z7" s="72">
        <v>45845</v>
      </c>
      <c r="AA7" s="72">
        <v>45846</v>
      </c>
      <c r="AB7" s="72">
        <v>45873</v>
      </c>
      <c r="AC7" s="72" t="s">
        <v>493</v>
      </c>
      <c r="AD7" s="72">
        <v>45929</v>
      </c>
      <c r="AE7" s="72">
        <v>45930</v>
      </c>
      <c r="AF7" s="72">
        <v>45971</v>
      </c>
      <c r="AG7" s="72"/>
      <c r="AH7" s="72"/>
      <c r="AI7" s="72"/>
      <c r="AJ7" s="72"/>
      <c r="AK7" s="72"/>
      <c r="AL7" s="72"/>
      <c r="AM7" s="72"/>
      <c r="AN7" s="72"/>
      <c r="AO7" s="72"/>
      <c r="AP7" s="72"/>
      <c r="AQ7" s="72"/>
      <c r="AR7" s="72"/>
      <c r="AS7" s="72"/>
      <c r="AT7" s="72"/>
      <c r="AU7" s="72"/>
      <c r="AV7" s="72"/>
      <c r="AW7" s="72"/>
      <c r="AX7" s="72"/>
      <c r="AY7" s="72"/>
      <c r="AZ7" s="72"/>
      <c r="BA7" s="72"/>
      <c r="BB7" s="72"/>
      <c r="BC7" s="72"/>
      <c r="BD7" s="72"/>
      <c r="BE7" s="72"/>
      <c r="BF7" s="72"/>
      <c r="BG7" s="72"/>
      <c r="BH7" s="72"/>
      <c r="BI7" s="72"/>
      <c r="BJ7" s="72"/>
      <c r="BK7" s="72"/>
      <c r="BL7" s="72"/>
      <c r="BM7" s="72"/>
      <c r="BN7" s="72"/>
      <c r="BO7" s="72"/>
      <c r="BP7" s="72"/>
      <c r="BQ7" s="72"/>
      <c r="BR7" s="72"/>
      <c r="BS7" s="72"/>
      <c r="BT7" s="72"/>
      <c r="BU7" s="72"/>
      <c r="BV7" s="72"/>
      <c r="BW7" s="72"/>
    </row>
    <row r="8" spans="1:75" ht="14.25" customHeight="1" x14ac:dyDescent="0.15">
      <c r="A8" s="74" t="s">
        <v>561</v>
      </c>
      <c r="B8" s="108" t="s">
        <v>298</v>
      </c>
      <c r="C8" s="108">
        <v>43467</v>
      </c>
      <c r="D8" s="110">
        <v>46024</v>
      </c>
      <c r="E8" s="95">
        <f ca="1">IF(DATEDIF(C8,M$2,"m")&lt;1,"",IF(C8=0,"",IF(EDATE(C8,12)&lt;IF($D8&gt;0,$D8-1,M$2),EDATE(C8,DATEDIF(C8,IF($D8&gt;0,$D8-1,M$2+1),"y")*12),EDATE(C8,DATEDIF(C8,IF($D8&gt;0,$D8-1,M$2+1),"m")))))</f>
        <v>45659</v>
      </c>
      <c r="F8" s="93">
        <f ca="1">IF(E8="",0,IF(EDATE(C8,12)&lt;=E8,15+IF((YEAR(E8)-YEAR($C8))&gt;20,10,INT((YEAR(E8)-YEAR($C8)-1)/2)),0))</f>
        <v>17</v>
      </c>
      <c r="G8" s="112">
        <f ca="1">IF(E8="",0,IF(E8&gt;=EDATE(C8,12),IF(E8&lt;EDATE(C8,24),IF(C8&lt;SET!$J$20,0,MIN(DATEDIF(C8,E8,"m"),11)),0),IF(D8&gt;C8,IF(E8&lt;=EDATE(C8,12),MIN(DATEDIF(C8,D8+1,"m"),11),0),MIN(DATEDIF(C8,E8,"m"),11))))</f>
        <v>0</v>
      </c>
      <c r="H8" s="114">
        <v>6</v>
      </c>
      <c r="I8" s="99">
        <f>COUNTIF(P8:BW8,SET!$C$15)*SET!$C$16+COUNTIF(P8:BW8,SET!$D$15)*SET!$D$16+COUNTIF(P8:BW8,SET!E$15)*SET!$E$16+COUNTIF(P8:BW8,SET!$F$15)*SET!$F$16+COUNTIF(P8:BW8,SET!$G$15)*SET!$G$16+COUNTIF(P8:BW8,SET!$H$15)*SET!$H$16+COUNTIF(P8:BW8,SET!$I$15)*SET!$I$16+COUNTIF(P8:BW8,)*SET!$K$16+COUNTIF(P8:BW8,SET!$M$15)*SET!$M$16</f>
        <v>17.5</v>
      </c>
      <c r="J8" s="97">
        <f ca="1">F8+G8+H8-I8</f>
        <v>5.5</v>
      </c>
      <c r="K8" s="100">
        <f ca="1">IF(E8="","",IF(AND(D8&gt;C8,EDATE(IF(EDATE(C8,12)&lt;D8,C8,E8),12)&gt;D8),"퇴직정산",IF((E8-C8)&gt;=365,EDATE(E8,12),EDATE(C8,24))))</f>
        <v>46024</v>
      </c>
      <c r="L8" s="101">
        <f ca="1">IF(K8="퇴직정산",J8,IF((M$2-C8)&lt;365,"미확정",IF(M8="유예","유예",J8-M8)))</f>
        <v>5.5</v>
      </c>
      <c r="M8" s="103">
        <f ca="1">IF(C8=0,0,IF(K8="퇴직정산",0,IF(J8&lt;=0,0,IF(EDATE(C8,3)&gt;M$2,"유예",IF(SET!$J$3="없음",0,IF(SET!$J$3="전부",IF(E8&gt;=DATE(YEAR(SET!$I$11),MONTH(SET!$J$11),DAY(SET!$L$11)),MAX(0,F8-IF(I8&lt;(G8+H8),0,(I8-(G8+H8)))),0),IF(E8&gt;=DATE(YEAR(SET!$I$11),MONTH(SET!$J$11),DAY(SET!$L$11)),MAX(0,MIN(F8,SET!$L$3)-IF(I8&lt;(G8+H8),0,(I8-(G8+H8)))),0)))))))</f>
        <v>0</v>
      </c>
      <c r="N8" s="105" t="str">
        <f>IF(D8=0,IF(M8&gt;0,IF((E8-C8)&gt;=365,EDATE(E8,6),EDATE(K8,-6)),""),"")</f>
        <v/>
      </c>
      <c r="O8" s="106" t="str">
        <f>IF(D8=0,IF(M8&gt;0,IF((E8-C8)&gt;=365,EDATE(E8,10),EDATE(K8,-2)),""),"")</f>
        <v/>
      </c>
      <c r="P8" s="23" t="s">
        <v>24</v>
      </c>
      <c r="Q8" s="23" t="s">
        <v>25</v>
      </c>
      <c r="R8" s="23" t="s">
        <v>25</v>
      </c>
      <c r="S8" s="23" t="s">
        <v>25</v>
      </c>
      <c r="T8" s="23" t="s">
        <v>24</v>
      </c>
      <c r="U8" s="23" t="s">
        <v>24</v>
      </c>
      <c r="V8" s="23" t="s">
        <v>24</v>
      </c>
      <c r="W8" s="23" t="s">
        <v>24</v>
      </c>
      <c r="X8" s="23" t="s">
        <v>24</v>
      </c>
      <c r="Y8" s="23" t="s">
        <v>24</v>
      </c>
      <c r="Z8" s="23" t="s">
        <v>24</v>
      </c>
      <c r="AA8" s="23" t="s">
        <v>24</v>
      </c>
      <c r="AB8" s="23" t="s">
        <v>24</v>
      </c>
      <c r="AC8" s="23" t="s">
        <v>24</v>
      </c>
      <c r="AD8" s="23" t="s">
        <v>24</v>
      </c>
      <c r="AE8" s="23" t="s">
        <v>24</v>
      </c>
      <c r="AF8" s="23" t="s">
        <v>24</v>
      </c>
      <c r="AG8" s="23" t="s">
        <v>24</v>
      </c>
      <c r="AH8" s="23" t="s">
        <v>24</v>
      </c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</row>
    <row r="9" spans="1:75" ht="14.25" customHeight="1" thickBot="1" x14ac:dyDescent="0.2">
      <c r="A9" s="74"/>
      <c r="B9" s="109"/>
      <c r="C9" s="109"/>
      <c r="D9" s="111"/>
      <c r="E9" s="96"/>
      <c r="F9" s="94"/>
      <c r="G9" s="113"/>
      <c r="H9" s="115"/>
      <c r="I9" s="99"/>
      <c r="J9" s="98"/>
      <c r="K9" s="100"/>
      <c r="L9" s="102"/>
      <c r="M9" s="104"/>
      <c r="N9" s="105"/>
      <c r="O9" s="107"/>
      <c r="P9" s="72">
        <v>45687</v>
      </c>
      <c r="Q9" s="72">
        <v>45688</v>
      </c>
      <c r="R9" s="72">
        <v>45702</v>
      </c>
      <c r="S9" s="72">
        <v>45730</v>
      </c>
      <c r="T9" s="72">
        <v>45740</v>
      </c>
      <c r="U9" s="72">
        <v>45741</v>
      </c>
      <c r="V9" s="72">
        <v>45742</v>
      </c>
      <c r="W9" s="72">
        <v>45743</v>
      </c>
      <c r="X9" s="72">
        <v>45828</v>
      </c>
      <c r="Y9" s="72">
        <v>45829</v>
      </c>
      <c r="Z9" s="72">
        <v>45830</v>
      </c>
      <c r="AA9" s="72">
        <v>45843</v>
      </c>
      <c r="AB9" s="72">
        <v>45844</v>
      </c>
      <c r="AC9" s="72">
        <v>45872</v>
      </c>
      <c r="AD9" s="72">
        <v>45873</v>
      </c>
      <c r="AE9" s="72">
        <v>45874</v>
      </c>
      <c r="AF9" s="72">
        <v>45875</v>
      </c>
      <c r="AG9" s="72">
        <v>45927</v>
      </c>
      <c r="AH9" s="72">
        <v>45928</v>
      </c>
      <c r="AI9" s="72"/>
      <c r="AJ9" s="72"/>
      <c r="AK9" s="72"/>
      <c r="AL9" s="72"/>
      <c r="AM9" s="72"/>
      <c r="AN9" s="72"/>
      <c r="AO9" s="72"/>
      <c r="AP9" s="72"/>
      <c r="AQ9" s="72"/>
      <c r="AR9" s="72"/>
      <c r="AS9" s="72"/>
      <c r="AT9" s="72"/>
      <c r="AU9" s="72"/>
      <c r="AV9" s="72"/>
      <c r="AW9" s="72"/>
      <c r="AX9" s="72"/>
      <c r="AY9" s="72"/>
      <c r="AZ9" s="72"/>
      <c r="BA9" s="72"/>
      <c r="BB9" s="72"/>
      <c r="BC9" s="72"/>
      <c r="BD9" s="72"/>
      <c r="BE9" s="72"/>
      <c r="BF9" s="72"/>
      <c r="BG9" s="72"/>
      <c r="BH9" s="72"/>
      <c r="BI9" s="72"/>
      <c r="BJ9" s="72"/>
      <c r="BK9" s="72"/>
      <c r="BL9" s="72"/>
      <c r="BM9" s="72"/>
      <c r="BN9" s="72"/>
      <c r="BO9" s="72"/>
      <c r="BP9" s="72"/>
      <c r="BQ9" s="72"/>
      <c r="BR9" s="72"/>
      <c r="BS9" s="72"/>
      <c r="BT9" s="72"/>
      <c r="BU9" s="72"/>
      <c r="BV9" s="72"/>
      <c r="BW9" s="72"/>
    </row>
    <row r="10" spans="1:75" ht="14.25" customHeight="1" x14ac:dyDescent="0.15">
      <c r="A10" s="74" t="s">
        <v>388</v>
      </c>
      <c r="B10" s="108" t="s">
        <v>404</v>
      </c>
      <c r="C10" s="108">
        <v>43102</v>
      </c>
      <c r="D10" s="110">
        <v>46024</v>
      </c>
      <c r="E10" s="95">
        <f ca="1">IF(DATEDIF(C10,M$2,"m")&lt;1,"",IF(C10=0,"",IF(EDATE(C10,12)&lt;IF($D10&gt;0,$D10-1,M$2),EDATE(C10,DATEDIF(C10,IF($D10&gt;0,$D10-1,M$2+1),"y")*12),EDATE(C10,DATEDIF(C10,IF($D10&gt;0,$D10-1,M$2+1),"m")))))</f>
        <v>45659</v>
      </c>
      <c r="F10" s="93">
        <f ca="1">IF(E10="",0,IF(EDATE(C10,12)&lt;=E10,15+IF((YEAR(E10)-YEAR($C10))&gt;20,10,INT((YEAR(E10)-YEAR($C10)-1)/2)),0))</f>
        <v>18</v>
      </c>
      <c r="G10" s="112">
        <f ca="1">IF(E10="",0,IF(E10&gt;=EDATE(C10,12),IF(E10&lt;EDATE(C10,24),IF(C10&lt;SET!$J$20,0,MIN(DATEDIF(C10,E10,"m"),11)),0),IF(D10&gt;C10,IF(E10&lt;=EDATE(C10,12),MIN(DATEDIF(C10,D10+1,"m"),11),0),MIN(DATEDIF(C10,E10,"m"),11))))</f>
        <v>0</v>
      </c>
      <c r="H10" s="114">
        <v>1.5</v>
      </c>
      <c r="I10" s="99">
        <f>COUNTIF(P10:BW10,SET!$C$15)*SET!$C$16+COUNTIF(P10:BW10,SET!$D$15)*SET!$D$16+COUNTIF(P10:BW10,SET!E$15)*SET!$E$16+COUNTIF(P10:BW10,SET!$F$15)*SET!$F$16+COUNTIF(P10:BW10,SET!$G$15)*SET!$G$16+COUNTIF(P10:BW10,SET!$H$15)*SET!$H$16+COUNTIF(P10:BW10,SET!$I$15)*SET!$I$16+COUNTIF(P10:BW10,)*SET!$K$16+COUNTIF(P10:BW10,SET!$M$15)*SET!$M$16</f>
        <v>14</v>
      </c>
      <c r="J10" s="97">
        <f ca="1">F10+G10+H10-I10</f>
        <v>5.5</v>
      </c>
      <c r="K10" s="100">
        <f ca="1">IF(E10="","",IF(AND(D10&gt;C10,EDATE(IF(EDATE(C10,12)&lt;D10,C10,E10),12)&gt;D10),"퇴직정산",IF((E10-C10)&gt;=365,EDATE(E10,12),EDATE(C10,24))))</f>
        <v>46024</v>
      </c>
      <c r="L10" s="101">
        <f ca="1">IF(K10="퇴직정산",J10,IF((M$2-C10)&lt;365,"미확정",IF(M10="유예","유예",J10-M10)))</f>
        <v>5.5</v>
      </c>
      <c r="M10" s="103">
        <f ca="1">IF(C10=0,0,IF(K10="퇴직정산",0,IF(J10&lt;=0,0,IF(EDATE(C10,3)&gt;M$2,"유예",IF(SET!$J$3="없음",0,IF(SET!$J$3="전부",IF(E10&gt;=DATE(YEAR(SET!$I$11),MONTH(SET!$J$11),DAY(SET!$L$11)),MAX(0,F10-IF(I10&lt;(G10+H10),0,(I10-(G10+H10)))),0),IF(E10&gt;=DATE(YEAR(SET!$I$11),MONTH(SET!$J$11),DAY(SET!$L$11)),MAX(0,MIN(F10,SET!$L$3)-IF(I10&lt;(G10+H10),0,(I10-(G10+H10)))),0)))))))</f>
        <v>0</v>
      </c>
      <c r="N10" s="105" t="str">
        <f>IF(D10=0,IF(M10&gt;0,IF((E10-C10)&gt;=365,EDATE(E10,6),EDATE(K10,-6)),""),"")</f>
        <v/>
      </c>
      <c r="O10" s="106" t="str">
        <f>IF(D10=0,IF(M10&gt;0,IF((E10-C10)&gt;=365,EDATE(E10,10),EDATE(K10,-2)),""),"")</f>
        <v/>
      </c>
      <c r="P10" s="23" t="s">
        <v>25</v>
      </c>
      <c r="Q10" s="23" t="s">
        <v>25</v>
      </c>
      <c r="R10" s="23" t="s">
        <v>25</v>
      </c>
      <c r="S10" s="23" t="s">
        <v>24</v>
      </c>
      <c r="T10" s="23" t="s">
        <v>24</v>
      </c>
      <c r="U10" s="23" t="s">
        <v>25</v>
      </c>
      <c r="V10" s="23" t="s">
        <v>24</v>
      </c>
      <c r="W10" s="23" t="s">
        <v>25</v>
      </c>
      <c r="X10" s="23" t="s">
        <v>25</v>
      </c>
      <c r="Y10" s="23" t="s">
        <v>24</v>
      </c>
      <c r="Z10" s="23" t="s">
        <v>24</v>
      </c>
      <c r="AA10" s="23" t="s">
        <v>24</v>
      </c>
      <c r="AB10" s="23" t="s">
        <v>24</v>
      </c>
      <c r="AC10" s="23" t="s">
        <v>24</v>
      </c>
      <c r="AD10" s="23" t="s">
        <v>25</v>
      </c>
      <c r="AE10" s="23" t="s">
        <v>25</v>
      </c>
      <c r="AF10" s="23" t="s">
        <v>24</v>
      </c>
      <c r="AG10" s="23" t="s">
        <v>25</v>
      </c>
      <c r="AH10" s="23" t="s">
        <v>25</v>
      </c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</row>
    <row r="11" spans="1:75" ht="14.25" customHeight="1" thickBot="1" x14ac:dyDescent="0.2">
      <c r="A11" s="74"/>
      <c r="B11" s="109"/>
      <c r="C11" s="109"/>
      <c r="D11" s="111"/>
      <c r="E11" s="96"/>
      <c r="F11" s="94"/>
      <c r="G11" s="113"/>
      <c r="H11" s="115"/>
      <c r="I11" s="99"/>
      <c r="J11" s="98"/>
      <c r="K11" s="100"/>
      <c r="L11" s="102"/>
      <c r="M11" s="104"/>
      <c r="N11" s="105"/>
      <c r="O11" s="107"/>
      <c r="P11" s="72">
        <v>45628</v>
      </c>
      <c r="Q11" s="72">
        <v>45642</v>
      </c>
      <c r="R11" s="72">
        <v>45644</v>
      </c>
      <c r="S11" s="72">
        <v>45708</v>
      </c>
      <c r="T11" s="72">
        <v>45716</v>
      </c>
      <c r="U11" s="72">
        <v>45742</v>
      </c>
      <c r="V11" s="72">
        <v>45748</v>
      </c>
      <c r="W11" s="72">
        <v>45749</v>
      </c>
      <c r="X11" s="72">
        <v>45784</v>
      </c>
      <c r="Y11" s="72">
        <v>45824</v>
      </c>
      <c r="Z11" s="72">
        <v>45863</v>
      </c>
      <c r="AA11" s="72">
        <v>45868</v>
      </c>
      <c r="AB11" s="72">
        <v>45869</v>
      </c>
      <c r="AC11" s="72">
        <v>45870</v>
      </c>
      <c r="AD11" s="72">
        <v>45894</v>
      </c>
      <c r="AE11" s="72">
        <v>45917</v>
      </c>
      <c r="AF11" s="72">
        <v>45961</v>
      </c>
      <c r="AG11" s="72">
        <v>45973</v>
      </c>
      <c r="AH11" s="72">
        <v>45982</v>
      </c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BE11" s="72"/>
      <c r="BF11" s="72"/>
      <c r="BG11" s="72"/>
      <c r="BH11" s="72"/>
      <c r="BI11" s="72"/>
      <c r="BJ11" s="72"/>
      <c r="BK11" s="72"/>
      <c r="BL11" s="72"/>
      <c r="BM11" s="72"/>
      <c r="BN11" s="72"/>
      <c r="BO11" s="72"/>
      <c r="BP11" s="72"/>
      <c r="BQ11" s="72"/>
      <c r="BR11" s="72"/>
      <c r="BS11" s="72"/>
      <c r="BT11" s="72"/>
      <c r="BU11" s="72"/>
      <c r="BV11" s="72"/>
      <c r="BW11" s="72"/>
    </row>
    <row r="12" spans="1:75" ht="14.25" customHeight="1" x14ac:dyDescent="0.15">
      <c r="A12" s="74" t="s">
        <v>564</v>
      </c>
      <c r="B12" s="108" t="s">
        <v>271</v>
      </c>
      <c r="C12" s="108">
        <v>43836</v>
      </c>
      <c r="D12" s="110">
        <v>46028</v>
      </c>
      <c r="E12" s="95">
        <f ca="1">IF(DATEDIF(C12,M$2,"m")&lt;1,"",IF(C12=0,"",IF(EDATE(C12,12)&lt;IF($D12&gt;0,$D12-1,M$2),EDATE(C12,DATEDIF(C12,IF($D12&gt;0,$D12-1,M$2+1),"y")*12),EDATE(C12,DATEDIF(C12,IF($D12&gt;0,$D12-1,M$2+1),"m")))))</f>
        <v>45663</v>
      </c>
      <c r="F12" s="93">
        <f ca="1">IF(E12="",0,IF(EDATE(C12,12)&lt;=E12,15+IF((YEAR(E12)-YEAR($C12))&gt;20,10,INT((YEAR(E12)-YEAR($C12)-1)/2)),0))</f>
        <v>17</v>
      </c>
      <c r="G12" s="112">
        <f ca="1">IF(E12="",0,IF(E12&gt;=EDATE(C12,12),IF(E12&lt;EDATE(C12,24),IF(C12&lt;SET!$J$20,0,MIN(DATEDIF(C12,E12,"m"),11)),0),IF(D12&gt;C12,IF(E12&lt;=EDATE(C12,12),MIN(DATEDIF(C12,D12+1,"m"),11),0),MIN(DATEDIF(C12,E12,"m"),11))))</f>
        <v>0</v>
      </c>
      <c r="H12" s="114">
        <v>4</v>
      </c>
      <c r="I12" s="99">
        <f>COUNTIF(P12:BW12,SET!$C$15)*SET!$C$16+COUNTIF(P12:BW12,SET!$D$15)*SET!$D$16+COUNTIF(P12:BW12,SET!E$15)*SET!$E$16+COUNTIF(P12:BW12,SET!$F$15)*SET!$F$16+COUNTIF(P12:BW12,SET!$G$15)*SET!$G$16+COUNTIF(P12:BW12,SET!$H$15)*SET!$H$16+COUNTIF(P12:BW12,SET!$I$15)*SET!$I$16+COUNTIF(P12:BW12,)*SET!$K$16+COUNTIF(P12:BW12,SET!$M$15)*SET!$M$16</f>
        <v>16</v>
      </c>
      <c r="J12" s="97">
        <f ca="1">F12+G12+H12-I12</f>
        <v>5</v>
      </c>
      <c r="K12" s="100">
        <f ca="1">IF(E12="","",IF(AND(D12&gt;C12,EDATE(IF(EDATE(C12,12)&lt;D12,C12,E12),12)&gt;D12),"퇴직정산",IF((E12-C12)&gt;=365,EDATE(E12,12),EDATE(C12,24))))</f>
        <v>46028</v>
      </c>
      <c r="L12" s="101">
        <f ca="1">IF(K12="퇴직정산",J12,IF((M$2-C12)&lt;365,"미확정",IF(M12="유예","유예",J12-M12)))</f>
        <v>5</v>
      </c>
      <c r="M12" s="103">
        <f ca="1">IF(C12=0,0,IF(K12="퇴직정산",0,IF(J12&lt;=0,0,IF(EDATE(C12,3)&gt;M$2,"유예",IF(SET!$J$3="없음",0,IF(SET!$J$3="전부",IF(E12&gt;=DATE(YEAR(SET!$I$11),MONTH(SET!$J$11),DAY(SET!$L$11)),MAX(0,F12-IF(I12&lt;(G12+H12),0,(I12-(G12+H12)))),0),IF(E12&gt;=DATE(YEAR(SET!$I$11),MONTH(SET!$J$11),DAY(SET!$L$11)),MAX(0,MIN(F12,SET!$L$3)-IF(I12&lt;(G12+H12),0,(I12-(G12+H12)))),0)))))))</f>
        <v>0</v>
      </c>
      <c r="N12" s="105" t="str">
        <f>IF(D12=0,IF(M12&gt;0,IF((E12-C12)&gt;=365,EDATE(E12,6),EDATE(K12,-6)),""),"")</f>
        <v/>
      </c>
      <c r="O12" s="106" t="str">
        <f>IF(D12=0,IF(M12&gt;0,IF((E12-C12)&gt;=365,EDATE(E12,10),EDATE(K12,-2)),""),"")</f>
        <v/>
      </c>
      <c r="P12" s="23" t="s">
        <v>24</v>
      </c>
      <c r="Q12" s="23" t="s">
        <v>24</v>
      </c>
      <c r="R12" s="23" t="s">
        <v>24</v>
      </c>
      <c r="S12" s="23" t="s">
        <v>24</v>
      </c>
      <c r="T12" s="23" t="s">
        <v>24</v>
      </c>
      <c r="U12" s="23" t="s">
        <v>24</v>
      </c>
      <c r="V12" s="23" t="s">
        <v>24</v>
      </c>
      <c r="W12" s="23" t="s">
        <v>24</v>
      </c>
      <c r="X12" s="23" t="s">
        <v>24</v>
      </c>
      <c r="Y12" s="23" t="s">
        <v>24</v>
      </c>
      <c r="Z12" s="23" t="s">
        <v>24</v>
      </c>
      <c r="AA12" s="23" t="s">
        <v>24</v>
      </c>
      <c r="AB12" s="23" t="s">
        <v>24</v>
      </c>
      <c r="AC12" s="23" t="s">
        <v>24</v>
      </c>
      <c r="AD12" s="23" t="s">
        <v>24</v>
      </c>
      <c r="AE12" s="23" t="s">
        <v>24</v>
      </c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</row>
    <row r="13" spans="1:75" ht="14.25" customHeight="1" thickBot="1" x14ac:dyDescent="0.2">
      <c r="A13" s="74"/>
      <c r="B13" s="109"/>
      <c r="C13" s="109"/>
      <c r="D13" s="111"/>
      <c r="E13" s="96"/>
      <c r="F13" s="94"/>
      <c r="G13" s="113"/>
      <c r="H13" s="115"/>
      <c r="I13" s="99"/>
      <c r="J13" s="98"/>
      <c r="K13" s="100"/>
      <c r="L13" s="102"/>
      <c r="M13" s="104"/>
      <c r="N13" s="105"/>
      <c r="O13" s="107"/>
      <c r="P13" s="72">
        <v>45644</v>
      </c>
      <c r="Q13" s="72">
        <v>45667</v>
      </c>
      <c r="R13" s="72">
        <v>45705</v>
      </c>
      <c r="S13" s="72">
        <v>45751</v>
      </c>
      <c r="T13" s="72">
        <v>45790</v>
      </c>
      <c r="U13" s="72">
        <v>45833</v>
      </c>
      <c r="V13" s="72">
        <v>45834</v>
      </c>
      <c r="W13" s="72">
        <v>45862</v>
      </c>
      <c r="X13" s="72">
        <v>45869</v>
      </c>
      <c r="Y13" s="72">
        <v>45870</v>
      </c>
      <c r="Z13" s="72">
        <v>45924</v>
      </c>
      <c r="AA13" s="72">
        <v>45979</v>
      </c>
      <c r="AB13" s="72">
        <v>45980</v>
      </c>
      <c r="AC13" s="72">
        <v>45981</v>
      </c>
      <c r="AD13" s="72">
        <v>45982</v>
      </c>
      <c r="AE13" s="72">
        <v>45983</v>
      </c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  <c r="AQ13" s="72"/>
      <c r="AR13" s="72"/>
      <c r="AS13" s="72"/>
      <c r="AT13" s="72"/>
      <c r="AU13" s="72"/>
      <c r="AV13" s="72"/>
      <c r="AW13" s="72"/>
      <c r="AX13" s="72"/>
      <c r="AY13" s="72"/>
      <c r="AZ13" s="72"/>
      <c r="BA13" s="72"/>
      <c r="BB13" s="72"/>
      <c r="BC13" s="72"/>
      <c r="BD13" s="72"/>
      <c r="BE13" s="72"/>
      <c r="BF13" s="72"/>
      <c r="BG13" s="72"/>
      <c r="BH13" s="72"/>
      <c r="BI13" s="72"/>
      <c r="BJ13" s="72"/>
      <c r="BK13" s="72"/>
      <c r="BL13" s="72"/>
      <c r="BM13" s="72"/>
      <c r="BN13" s="72"/>
      <c r="BO13" s="72"/>
      <c r="BP13" s="72"/>
      <c r="BQ13" s="72"/>
      <c r="BR13" s="72"/>
      <c r="BS13" s="72"/>
      <c r="BT13" s="72"/>
      <c r="BU13" s="72"/>
      <c r="BV13" s="72"/>
      <c r="BW13" s="72"/>
    </row>
    <row r="14" spans="1:75" ht="14.25" customHeight="1" x14ac:dyDescent="0.15">
      <c r="A14" s="122" t="s">
        <v>158</v>
      </c>
      <c r="B14" s="108" t="s">
        <v>103</v>
      </c>
      <c r="C14" s="108">
        <v>43108</v>
      </c>
      <c r="D14" s="110">
        <v>46030</v>
      </c>
      <c r="E14" s="95">
        <f ca="1">IF(DATEDIF(C14,M$2,"m")&lt;1,"",IF(C14=0,"",IF(EDATE(C14,12)&lt;IF($D14&gt;0,$D14-1,M$2),EDATE(C14,DATEDIF(C14,IF($D14&gt;0,$D14-1,M$2+1),"y")*12),EDATE(C14,DATEDIF(C14,IF($D14&gt;0,$D14-1,M$2+1),"m")))))</f>
        <v>45665</v>
      </c>
      <c r="F14" s="93">
        <f ca="1">IF(E14="",0,IF(EDATE(C14,12)&lt;=E14,15+IF((YEAR(E14)-YEAR($C14))&gt;20,10,INT((YEAR(E14)-YEAR($C14)-1)/2)),0))</f>
        <v>18</v>
      </c>
      <c r="G14" s="112">
        <f ca="1">IF(E14="",0,IF(E14&gt;=EDATE(C14,12),IF(E14&lt;EDATE(C14,24),IF(C14&lt;SET!$J$20,0,MIN(DATEDIF(C14,E14,"m"),11)),0),IF(D14&gt;C14,IF(E14&lt;=EDATE(C14,12),MIN(DATEDIF(C14,D14+1,"m"),11),0),MIN(DATEDIF(C14,E14,"m"),11))))</f>
        <v>0</v>
      </c>
      <c r="H14" s="114">
        <v>0.5</v>
      </c>
      <c r="I14" s="99">
        <f>COUNTIF(P14:BW14,SET!$C$15)*SET!$C$16+COUNTIF(P14:BW14,SET!$D$15)*SET!$D$16+COUNTIF(P14:BW14,SET!E$15)*SET!$E$16+COUNTIF(P14:BW14,SET!$F$15)*SET!$F$16+COUNTIF(P14:BW14,SET!$G$15)*SET!$G$16+COUNTIF(P14:BW14,SET!$H$15)*SET!$H$16+COUNTIF(P14:BW14,SET!$I$15)*SET!$I$16+COUNTIF(P14:BW14,)*SET!$K$16+COUNTIF(P14:BW14,SET!$M$15)*SET!$M$16</f>
        <v>17.5</v>
      </c>
      <c r="J14" s="97">
        <f ca="1">F14+G14+H14-I14</f>
        <v>1</v>
      </c>
      <c r="K14" s="100">
        <f ca="1">IF(E14="","",IF(AND(D14&gt;C14,EDATE(IF(EDATE(C14,12)&lt;D14,C14,E14),12)&gt;D14),"퇴직정산",IF((E14-C14)&gt;=365,EDATE(E14,12),EDATE(C14,24))))</f>
        <v>46030</v>
      </c>
      <c r="L14" s="101">
        <f ca="1">IF(K14="퇴직정산",J14,IF((M$2-C14)&lt;365,"미확정",IF(M14="유예","유예",J14-M14)))</f>
        <v>1</v>
      </c>
      <c r="M14" s="103">
        <f ca="1">IF(C14=0,0,IF(K14="퇴직정산",0,IF(J14&lt;=0,0,IF(EDATE(C14,3)&gt;M$2,"유예",IF(SET!$J$3="없음",0,IF(SET!$J$3="전부",IF(E14&gt;=DATE(YEAR(SET!$I$11),MONTH(SET!$J$11),DAY(SET!$L$11)),MAX(0,F14-IF(I14&lt;(G14+H14),0,(I14-(G14+H14)))),0),IF(E14&gt;=DATE(YEAR(SET!$I$11),MONTH(SET!$J$11),DAY(SET!$L$11)),MAX(0,MIN(F14,SET!$L$3)-IF(I14&lt;(G14+H14),0,(I14-(G14+H14)))),0)))))))</f>
        <v>0</v>
      </c>
      <c r="N14" s="105" t="str">
        <f>IF(D14=0,IF(M14&gt;0,IF((E14-C14)&gt;=365,EDATE(E14,6),EDATE(K14,-6)),""),"")</f>
        <v/>
      </c>
      <c r="O14" s="106" t="str">
        <f>IF(D14=0,IF(M14&gt;0,IF((E14-C14)&gt;=365,EDATE(E14,10),EDATE(K14,-2)),""),"")</f>
        <v/>
      </c>
      <c r="P14" s="23" t="s">
        <v>25</v>
      </c>
      <c r="Q14" s="23" t="s">
        <v>25</v>
      </c>
      <c r="R14" s="23" t="s">
        <v>24</v>
      </c>
      <c r="S14" s="23" t="s">
        <v>24</v>
      </c>
      <c r="T14" s="23" t="s">
        <v>24</v>
      </c>
      <c r="U14" s="23" t="s">
        <v>24</v>
      </c>
      <c r="V14" s="23" t="s">
        <v>24</v>
      </c>
      <c r="W14" s="23" t="s">
        <v>25</v>
      </c>
      <c r="X14" s="23" t="s">
        <v>25</v>
      </c>
      <c r="Y14" s="23" t="s">
        <v>24</v>
      </c>
      <c r="Z14" s="23" t="s">
        <v>25</v>
      </c>
      <c r="AA14" s="23" t="s">
        <v>25</v>
      </c>
      <c r="AB14" s="23" t="s">
        <v>25</v>
      </c>
      <c r="AC14" s="23" t="s">
        <v>24</v>
      </c>
      <c r="AD14" s="23" t="s">
        <v>24</v>
      </c>
      <c r="AE14" s="23" t="s">
        <v>24</v>
      </c>
      <c r="AF14" s="23" t="s">
        <v>24</v>
      </c>
      <c r="AG14" s="23" t="s">
        <v>24</v>
      </c>
      <c r="AH14" s="23" t="s">
        <v>24</v>
      </c>
      <c r="AI14" s="23" t="s">
        <v>24</v>
      </c>
      <c r="AJ14" s="23" t="s">
        <v>24</v>
      </c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</row>
    <row r="15" spans="1:75" ht="14.25" customHeight="1" thickBot="1" x14ac:dyDescent="0.2">
      <c r="A15" s="123"/>
      <c r="B15" s="109"/>
      <c r="C15" s="109"/>
      <c r="D15" s="111"/>
      <c r="E15" s="96"/>
      <c r="F15" s="94"/>
      <c r="G15" s="113"/>
      <c r="H15" s="115"/>
      <c r="I15" s="99"/>
      <c r="J15" s="98"/>
      <c r="K15" s="100"/>
      <c r="L15" s="102"/>
      <c r="M15" s="104"/>
      <c r="N15" s="105"/>
      <c r="O15" s="107"/>
      <c r="P15" s="72">
        <v>45646</v>
      </c>
      <c r="Q15" s="72">
        <v>45663</v>
      </c>
      <c r="R15" s="72">
        <v>45688</v>
      </c>
      <c r="S15" s="72">
        <v>45726</v>
      </c>
      <c r="T15" s="72">
        <v>45727</v>
      </c>
      <c r="U15" s="72">
        <v>45728</v>
      </c>
      <c r="V15" s="72">
        <v>45729</v>
      </c>
      <c r="W15" s="72">
        <v>45735</v>
      </c>
      <c r="X15" s="72">
        <v>45771</v>
      </c>
      <c r="Y15" s="72">
        <v>45772</v>
      </c>
      <c r="Z15" s="72">
        <v>45779</v>
      </c>
      <c r="AA15" s="72">
        <v>45793</v>
      </c>
      <c r="AB15" s="72">
        <v>45800</v>
      </c>
      <c r="AC15" s="72">
        <v>45813</v>
      </c>
      <c r="AD15" s="72">
        <v>45848</v>
      </c>
      <c r="AE15" s="72">
        <v>45868</v>
      </c>
      <c r="AF15" s="72">
        <v>45869</v>
      </c>
      <c r="AG15" s="72">
        <v>45870</v>
      </c>
      <c r="AH15" s="72">
        <v>45891</v>
      </c>
      <c r="AI15" s="72">
        <v>45940</v>
      </c>
      <c r="AJ15" s="72">
        <v>45950</v>
      </c>
      <c r="AK15" s="72"/>
      <c r="AL15" s="72"/>
      <c r="AM15" s="72"/>
      <c r="AN15" s="72"/>
      <c r="AO15" s="72"/>
      <c r="AP15" s="72"/>
      <c r="AQ15" s="72"/>
      <c r="AR15" s="72"/>
      <c r="AS15" s="72"/>
      <c r="AT15" s="72"/>
      <c r="AU15" s="72"/>
      <c r="AV15" s="72"/>
      <c r="AW15" s="72"/>
      <c r="AX15" s="72"/>
      <c r="AY15" s="72"/>
      <c r="AZ15" s="72"/>
      <c r="BA15" s="72"/>
      <c r="BB15" s="72"/>
      <c r="BC15" s="72"/>
      <c r="BD15" s="72"/>
      <c r="BE15" s="72"/>
      <c r="BF15" s="72"/>
      <c r="BG15" s="72"/>
      <c r="BH15" s="72"/>
      <c r="BI15" s="72"/>
      <c r="BJ15" s="72"/>
      <c r="BK15" s="72"/>
      <c r="BL15" s="72"/>
      <c r="BM15" s="72"/>
      <c r="BN15" s="72"/>
      <c r="BO15" s="72"/>
      <c r="BP15" s="72"/>
      <c r="BQ15" s="72"/>
      <c r="BR15" s="72"/>
      <c r="BS15" s="72"/>
      <c r="BT15" s="72"/>
      <c r="BU15" s="72"/>
      <c r="BV15" s="72"/>
      <c r="BW15" s="72"/>
    </row>
    <row r="16" spans="1:75" ht="14.25" customHeight="1" x14ac:dyDescent="0.15">
      <c r="A16" s="74" t="s">
        <v>565</v>
      </c>
      <c r="B16" s="108" t="s">
        <v>332</v>
      </c>
      <c r="C16" s="108">
        <v>45299</v>
      </c>
      <c r="D16" s="110">
        <v>46030</v>
      </c>
      <c r="E16" s="95">
        <f ca="1">IF(DATEDIF(C16,M$2,"m")&lt;1,"",IF(C16=0,"",IF(EDATE(C16,12)&lt;IF($D16&gt;0,$D16-1,M$2),EDATE(C16,DATEDIF(C16,IF($D16&gt;0,$D16-1,M$2+1),"y")*12),EDATE(C16,DATEDIF(C16,IF($D16&gt;0,$D16-1,M$2+1),"m")))))</f>
        <v>45665</v>
      </c>
      <c r="F16" s="93">
        <f ca="1">IF(E16="",0,IF(EDATE(C16,12)&lt;=E16,15+IF((YEAR(E16)-YEAR($C16))&gt;20,10,INT((YEAR(E16)-YEAR($C16)-1)/2)),0))</f>
        <v>15</v>
      </c>
      <c r="G16" s="112">
        <f ca="1">IF(E16="",0,IF(E16&gt;=EDATE(C16,12),IF(E16&lt;EDATE(C16,24),IF(C16&lt;SET!$J$20,0,MIN(DATEDIF(C16,E16,"m"),11)),0),IF(D16&gt;C16,IF(E16&lt;=EDATE(C16,12),MIN(DATEDIF(C16,D16+1,"m"),11),0),MIN(DATEDIF(C16,E16,"m"),11))))</f>
        <v>11</v>
      </c>
      <c r="H16" s="114"/>
      <c r="I16" s="99">
        <f>COUNTIF(P16:BW16,SET!$C$15)*SET!$C$16+COUNTIF(P16:BW16,SET!$D$15)*SET!$D$16+COUNTIF(P16:BW16,SET!E$15)*SET!$E$16+COUNTIF(P16:BW16,SET!$F$15)*SET!$F$16+COUNTIF(P16:BW16,SET!$G$15)*SET!$G$16+COUNTIF(P16:BW16,SET!$H$15)*SET!$H$16+COUNTIF(P16:BW16,SET!$I$15)*SET!$I$16+COUNTIF(P16:BW16,)*SET!$K$16+COUNTIF(P16:BW16,SET!$M$15)*SET!$M$16</f>
        <v>19.5</v>
      </c>
      <c r="J16" s="97">
        <f ca="1">F16+G16+H16-I16</f>
        <v>6.5</v>
      </c>
      <c r="K16" s="100">
        <f ca="1">IF(E16="","",IF(AND(D16&gt;C16,EDATE(IF(EDATE(C16,12)&lt;D16,C16,E16),12)&gt;D16),"퇴직정산",IF((E16-C16)&gt;=365,EDATE(E16,12),EDATE(C16,24))))</f>
        <v>46030</v>
      </c>
      <c r="L16" s="101">
        <f ca="1">IF(K16="퇴직정산",J16,IF((M$2-C16)&lt;365,"미확정",IF(M16="유예","유예",J16-M16)))</f>
        <v>6.5</v>
      </c>
      <c r="M16" s="103">
        <f ca="1">IF(C16=0,0,IF(K16="퇴직정산",0,IF(J16&lt;=0,0,IF(EDATE(C16,3)&gt;M$2,"유예",IF(SET!$J$3="없음",0,IF(SET!$J$3="전부",IF(E16&gt;=DATE(YEAR(SET!$I$11),MONTH(SET!$J$11),DAY(SET!$L$11)),MAX(0,F16-IF(I16&lt;(G16+H16),0,(I16-(G16+H16)))),0),IF(E16&gt;=DATE(YEAR(SET!$I$11),MONTH(SET!$J$11),DAY(SET!$L$11)),MAX(0,MIN(F16,SET!$L$3)-IF(I16&lt;(G16+H16),0,(I16-(G16+H16)))),0)))))))</f>
        <v>0</v>
      </c>
      <c r="N16" s="105" t="str">
        <f>IF(D16=0,IF(M16&gt;0,IF((E16-C16)&gt;=365,EDATE(E16,6),EDATE(K16,-6)),""),"")</f>
        <v/>
      </c>
      <c r="O16" s="106" t="str">
        <f>IF(D16=0,IF(M16&gt;0,IF((E16-C16)&gt;=365,EDATE(E16,10),EDATE(K16,-2)),""),"")</f>
        <v/>
      </c>
      <c r="P16" s="23" t="s">
        <v>24</v>
      </c>
      <c r="Q16" s="23" t="s">
        <v>24</v>
      </c>
      <c r="R16" s="23" t="s">
        <v>24</v>
      </c>
      <c r="S16" s="23" t="s">
        <v>24</v>
      </c>
      <c r="T16" s="23" t="s">
        <v>24</v>
      </c>
      <c r="U16" s="23" t="s">
        <v>24</v>
      </c>
      <c r="V16" s="23" t="s">
        <v>25</v>
      </c>
      <c r="W16" s="23" t="s">
        <v>24</v>
      </c>
      <c r="X16" s="23" t="s">
        <v>24</v>
      </c>
      <c r="Y16" s="23" t="s">
        <v>24</v>
      </c>
      <c r="Z16" s="23" t="s">
        <v>25</v>
      </c>
      <c r="AA16" s="23" t="s">
        <v>24</v>
      </c>
      <c r="AB16" s="23" t="s">
        <v>25</v>
      </c>
      <c r="AC16" s="23" t="s">
        <v>24</v>
      </c>
      <c r="AD16" s="23" t="s">
        <v>24</v>
      </c>
      <c r="AE16" s="23" t="s">
        <v>25</v>
      </c>
      <c r="AF16" s="23" t="s">
        <v>24</v>
      </c>
      <c r="AG16" s="23" t="s">
        <v>25</v>
      </c>
      <c r="AH16" s="23" t="s">
        <v>24</v>
      </c>
      <c r="AI16" s="23" t="s">
        <v>25</v>
      </c>
      <c r="AJ16" s="23" t="s">
        <v>25</v>
      </c>
      <c r="AK16" s="23" t="s">
        <v>24</v>
      </c>
      <c r="AL16" s="23" t="s">
        <v>24</v>
      </c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</row>
    <row r="17" spans="1:75" ht="14.25" customHeight="1" thickBot="1" x14ac:dyDescent="0.2">
      <c r="A17" s="74"/>
      <c r="B17" s="109"/>
      <c r="C17" s="109"/>
      <c r="D17" s="111"/>
      <c r="E17" s="96"/>
      <c r="F17" s="94"/>
      <c r="G17" s="113"/>
      <c r="H17" s="115"/>
      <c r="I17" s="99"/>
      <c r="J17" s="98"/>
      <c r="K17" s="100"/>
      <c r="L17" s="102"/>
      <c r="M17" s="104"/>
      <c r="N17" s="105"/>
      <c r="O17" s="107"/>
      <c r="P17" s="72">
        <v>45350</v>
      </c>
      <c r="Q17" s="72">
        <v>45357</v>
      </c>
      <c r="R17" s="72">
        <v>45385</v>
      </c>
      <c r="S17" s="72">
        <v>45393</v>
      </c>
      <c r="T17" s="72">
        <v>45433</v>
      </c>
      <c r="U17" s="72">
        <v>45453</v>
      </c>
      <c r="V17" s="72">
        <v>45468</v>
      </c>
      <c r="W17" s="72">
        <v>45489</v>
      </c>
      <c r="X17" s="72">
        <v>45497</v>
      </c>
      <c r="Y17" s="72">
        <v>45516</v>
      </c>
      <c r="Z17" s="72">
        <v>45546</v>
      </c>
      <c r="AA17" s="72">
        <v>45636</v>
      </c>
      <c r="AB17" s="72">
        <v>45758</v>
      </c>
      <c r="AC17" s="72">
        <v>45847</v>
      </c>
      <c r="AD17" s="72">
        <v>45861</v>
      </c>
      <c r="AE17" s="72">
        <v>45890</v>
      </c>
      <c r="AF17" s="72">
        <v>45904</v>
      </c>
      <c r="AG17" s="72">
        <v>45909</v>
      </c>
      <c r="AH17" s="72">
        <v>45951</v>
      </c>
      <c r="AI17" s="72">
        <v>45960</v>
      </c>
      <c r="AJ17" s="72">
        <v>45973</v>
      </c>
      <c r="AK17" s="72">
        <v>45975</v>
      </c>
      <c r="AL17" s="72">
        <v>45978</v>
      </c>
      <c r="AM17" s="72"/>
      <c r="AN17" s="72"/>
      <c r="AO17" s="72"/>
      <c r="AP17" s="72"/>
      <c r="AQ17" s="72"/>
      <c r="AR17" s="72"/>
      <c r="AS17" s="72"/>
      <c r="AT17" s="72"/>
      <c r="AU17" s="72"/>
      <c r="AV17" s="72"/>
      <c r="AW17" s="72"/>
      <c r="AX17" s="72"/>
      <c r="AY17" s="72"/>
      <c r="AZ17" s="72"/>
      <c r="BA17" s="72"/>
      <c r="BB17" s="72"/>
      <c r="BC17" s="72"/>
      <c r="BD17" s="72"/>
      <c r="BE17" s="72"/>
      <c r="BF17" s="72"/>
      <c r="BG17" s="72"/>
      <c r="BH17" s="72"/>
      <c r="BI17" s="72"/>
      <c r="BJ17" s="72"/>
      <c r="BK17" s="72"/>
      <c r="BL17" s="72"/>
      <c r="BM17" s="72"/>
      <c r="BN17" s="72"/>
      <c r="BO17" s="72"/>
      <c r="BP17" s="72"/>
      <c r="BQ17" s="72"/>
      <c r="BR17" s="72"/>
      <c r="BS17" s="72"/>
      <c r="BT17" s="72"/>
      <c r="BU17" s="72"/>
      <c r="BV17" s="72"/>
      <c r="BW17" s="72"/>
    </row>
    <row r="18" spans="1:75" ht="14.25" customHeight="1" x14ac:dyDescent="0.15">
      <c r="A18" s="74" t="s">
        <v>566</v>
      </c>
      <c r="B18" s="108" t="s">
        <v>50</v>
      </c>
      <c r="C18" s="108">
        <v>43108</v>
      </c>
      <c r="D18" s="110">
        <v>46030</v>
      </c>
      <c r="E18" s="95">
        <f ca="1">IF(DATEDIF(C18,M$2,"m")&lt;1,"",IF(C18=0,"",IF(EDATE(C18,12)&lt;IF($D18&gt;0,$D18-1,M$2),EDATE(C18,DATEDIF(C18,IF($D18&gt;0,$D18-1,M$2+1),"y")*12),EDATE(C18,DATEDIF(C18,IF($D18&gt;0,$D18-1,M$2+1),"m")))))</f>
        <v>45665</v>
      </c>
      <c r="F18" s="93">
        <f ca="1">IF(E18="",0,IF(EDATE(C18,12)&lt;=E18,15+IF((YEAR(E18)-YEAR($C18))&gt;20,10,INT((YEAR(E18)-YEAR($C18)-1)/2)),0))</f>
        <v>18</v>
      </c>
      <c r="G18" s="112">
        <f ca="1">IF(E18="",0,IF(E18&gt;=EDATE(C18,12),IF(E18&lt;EDATE(C18,24),IF(C18&lt;SET!$J$20,0,MIN(DATEDIF(C18,E18,"m"),11)),0),IF(D18&gt;C18,IF(E18&lt;=EDATE(C18,12),MIN(DATEDIF(C18,D18+1,"m"),11),0),MIN(DATEDIF(C18,E18,"m"),11))))</f>
        <v>0</v>
      </c>
      <c r="H18" s="114">
        <v>0</v>
      </c>
      <c r="I18" s="99">
        <f>COUNTIF(P18:BW18,SET!$C$15)*SET!$C$16+COUNTIF(P18:BW18,SET!$D$15)*SET!$D$16+COUNTIF(P18:BW18,SET!E$15)*SET!$E$16+COUNTIF(P18:BW18,SET!$F$15)*SET!$F$16+COUNTIF(P18:BW18,SET!$G$15)*SET!$G$16+COUNTIF(P18:BW18,SET!$H$15)*SET!$H$16+COUNTIF(P18:BW18,SET!$I$15)*SET!$I$16+COUNTIF(P18:BW18,)*SET!$K$16+COUNTIF(P18:BW18,SET!$M$15)*SET!$M$16</f>
        <v>13</v>
      </c>
      <c r="J18" s="97">
        <f ca="1">F18+G18+H18-I18</f>
        <v>5</v>
      </c>
      <c r="K18" s="100">
        <f ca="1">IF(E18="","",IF(AND(D18&gt;C18,EDATE(IF(EDATE(C18,12)&lt;D18,C18,E18),12)&gt;D18),"퇴직정산",IF((E18-C18)&gt;=365,EDATE(E18,12),EDATE(C18,24))))</f>
        <v>46030</v>
      </c>
      <c r="L18" s="101">
        <f ca="1">IF(K18="퇴직정산",J18,IF((M$2-C18)&lt;365,"미확정",IF(M18="유예","유예",J18-M18)))</f>
        <v>5</v>
      </c>
      <c r="M18" s="103">
        <f ca="1">IF(C18=0,0,IF(K18="퇴직정산",0,IF(J18&lt;=0,0,IF(EDATE(C18,3)&gt;M$2,"유예",IF(SET!$J$3="없음",0,IF(SET!$J$3="전부",IF(E18&gt;=DATE(YEAR(SET!$I$11),MONTH(SET!$J$11),DAY(SET!$L$11)),MAX(0,F18-IF(I18&lt;(G18+H18),0,(I18-(G18+H18)))),0),IF(E18&gt;=DATE(YEAR(SET!$I$11),MONTH(SET!$J$11),DAY(SET!$L$11)),MAX(0,MIN(F18,SET!$L$3)-IF(I18&lt;(G18+H18),0,(I18-(G18+H18)))),0)))))))</f>
        <v>0</v>
      </c>
      <c r="N18" s="105" t="str">
        <f>IF(D18=0,IF(M18&gt;0,IF((E18-C18)&gt;=365,EDATE(E18,6),EDATE(K18,-6)),""),"")</f>
        <v/>
      </c>
      <c r="O18" s="106" t="str">
        <f>IF(D18=0,IF(M18&gt;0,IF((E18-C18)&gt;=365,EDATE(E18,10),EDATE(K18,-2)),""),"")</f>
        <v/>
      </c>
      <c r="P18" s="23" t="s">
        <v>24</v>
      </c>
      <c r="Q18" s="23" t="s">
        <v>24</v>
      </c>
      <c r="R18" s="23" t="s">
        <v>24</v>
      </c>
      <c r="S18" s="23" t="s">
        <v>24</v>
      </c>
      <c r="T18" s="23" t="s">
        <v>24</v>
      </c>
      <c r="U18" s="23" t="s">
        <v>24</v>
      </c>
      <c r="V18" s="23" t="s">
        <v>24</v>
      </c>
      <c r="W18" s="23" t="s">
        <v>25</v>
      </c>
      <c r="X18" s="23" t="s">
        <v>24</v>
      </c>
      <c r="Y18" s="23" t="s">
        <v>24</v>
      </c>
      <c r="Z18" s="23" t="s">
        <v>24</v>
      </c>
      <c r="AA18" s="23" t="s">
        <v>24</v>
      </c>
      <c r="AB18" s="23" t="s">
        <v>25</v>
      </c>
      <c r="AC18" s="23" t="s">
        <v>24</v>
      </c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</row>
    <row r="19" spans="1:75" ht="14.25" customHeight="1" thickBot="1" x14ac:dyDescent="0.2">
      <c r="A19" s="74"/>
      <c r="B19" s="109"/>
      <c r="C19" s="109"/>
      <c r="D19" s="111"/>
      <c r="E19" s="96"/>
      <c r="F19" s="94"/>
      <c r="G19" s="113"/>
      <c r="H19" s="115"/>
      <c r="I19" s="99"/>
      <c r="J19" s="98"/>
      <c r="K19" s="100"/>
      <c r="L19" s="102"/>
      <c r="M19" s="104"/>
      <c r="N19" s="105"/>
      <c r="O19" s="107"/>
      <c r="P19" s="72">
        <v>45838</v>
      </c>
      <c r="Q19" s="72">
        <v>45845</v>
      </c>
      <c r="R19" s="72">
        <v>45854</v>
      </c>
      <c r="S19" s="72">
        <v>45891</v>
      </c>
      <c r="T19" s="72">
        <v>45915</v>
      </c>
      <c r="U19" s="72">
        <v>45916</v>
      </c>
      <c r="V19" s="72">
        <v>45929</v>
      </c>
      <c r="W19" s="72">
        <v>45930</v>
      </c>
      <c r="X19" s="72">
        <v>45932</v>
      </c>
      <c r="Y19" s="72">
        <v>45959</v>
      </c>
      <c r="Z19" s="72">
        <v>45965</v>
      </c>
      <c r="AA19" s="72">
        <v>45971</v>
      </c>
      <c r="AB19" s="72">
        <v>45980</v>
      </c>
      <c r="AC19" s="72">
        <v>45985</v>
      </c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  <c r="AQ19" s="72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72"/>
      <c r="BC19" s="72"/>
      <c r="BD19" s="72"/>
      <c r="BE19" s="72"/>
      <c r="BF19" s="72"/>
      <c r="BG19" s="72"/>
      <c r="BH19" s="72"/>
      <c r="BI19" s="72"/>
      <c r="BJ19" s="72"/>
      <c r="BK19" s="72"/>
      <c r="BL19" s="72"/>
      <c r="BM19" s="72"/>
      <c r="BN19" s="72"/>
      <c r="BO19" s="72"/>
      <c r="BP19" s="72"/>
      <c r="BQ19" s="72"/>
      <c r="BR19" s="72"/>
      <c r="BS19" s="72"/>
      <c r="BT19" s="72"/>
      <c r="BU19" s="72"/>
      <c r="BV19" s="72"/>
      <c r="BW19" s="72"/>
    </row>
    <row r="20" spans="1:75" ht="14.25" customHeight="1" x14ac:dyDescent="0.15">
      <c r="A20" s="74" t="s">
        <v>567</v>
      </c>
      <c r="B20" s="118" t="s">
        <v>98</v>
      </c>
      <c r="C20" s="108">
        <v>44571</v>
      </c>
      <c r="D20" s="110">
        <v>46032</v>
      </c>
      <c r="E20" s="95">
        <f ca="1">IF(DATEDIF(C20,M$2,"m")&lt;1,"",IF(C20=0,"",IF(EDATE(C20,12)&lt;IF($D20&gt;0,$D20-1,M$2),EDATE(C20,DATEDIF(C20,IF($D20&gt;0,$D20-1,M$2+1),"y")*12),EDATE(C20,DATEDIF(C20,IF($D20&gt;0,$D20-1,M$2+1),"m")))))</f>
        <v>45667</v>
      </c>
      <c r="F20" s="93">
        <f ca="1">IF(E20="",0,IF(EDATE(C20,12)&lt;=E20,15+IF((YEAR(E20)-YEAR($C20))&gt;20,10,INT((YEAR(E20)-YEAR($C20)-1)/2)),0))</f>
        <v>16</v>
      </c>
      <c r="G20" s="112">
        <f ca="1">IF(E20="",0,IF(E20&gt;=EDATE(C20,12),IF(E20&lt;EDATE(C20,24),IF(C20&lt;SET!$J$20,0,MIN(DATEDIF(C20,E20,"m"),11)),0),IF(D20&gt;C20,IF(E20&lt;=EDATE(C20,12),MIN(DATEDIF(C20,D20+1,"m"),11),0),MIN(DATEDIF(C20,E20,"m"),11))))</f>
        <v>0</v>
      </c>
      <c r="H20" s="114">
        <v>2</v>
      </c>
      <c r="I20" s="99">
        <f>COUNTIF(P20:BW20,SET!$C$15)*SET!$C$16+COUNTIF(P20:BW20,SET!$D$15)*SET!$D$16+COUNTIF(P20:BW20,SET!E$15)*SET!$E$16+COUNTIF(P20:BW20,SET!$F$15)*SET!$F$16+COUNTIF(P20:BW20,SET!$G$15)*SET!$G$16+COUNTIF(P20:BW20,SET!$H$15)*SET!$H$16+COUNTIF(P20:BW20,SET!$I$15)*SET!$I$16+COUNTIF(P20:BW20,)*SET!$K$16+COUNTIF(P20:BW20,SET!$M$15)*SET!$M$16</f>
        <v>15.5</v>
      </c>
      <c r="J20" s="97">
        <f ca="1">F20+G20+H20-I20</f>
        <v>2.5</v>
      </c>
      <c r="K20" s="100">
        <f ca="1">IF(E20="","",IF(AND(D20&gt;C20,EDATE(IF(EDATE(C20,12)&lt;D20,C20,E20),12)&gt;D20),"퇴직정산",IF((E20-C20)&gt;=365,EDATE(E20,12),EDATE(C20,24))))</f>
        <v>46032</v>
      </c>
      <c r="L20" s="101">
        <f ca="1">IF(K20="퇴직정산",J20,IF((M$2-C20)&lt;365,"미확정",IF(M20="유예","유예",J20-M20)))</f>
        <v>2.5</v>
      </c>
      <c r="M20" s="103">
        <f ca="1">IF(C20=0,0,IF(K20="퇴직정산",0,IF(J20&lt;=0,0,IF(EDATE(C20,3)&gt;M$2,"유예",IF(SET!$J$3="없음",0,IF(SET!$J$3="전부",IF(E20&gt;=DATE(YEAR(SET!$I$11),MONTH(SET!$J$11),DAY(SET!$L$11)),MAX(0,F20-IF(I20&lt;(G20+H20),0,(I20-(G20+H20)))),0),IF(E20&gt;=DATE(YEAR(SET!$I$11),MONTH(SET!$J$11),DAY(SET!$L$11)),MAX(0,MIN(F20,SET!$L$3)-IF(I20&lt;(G20+H20),0,(I20-(G20+H20)))),0)))))))</f>
        <v>0</v>
      </c>
      <c r="N20" s="105" t="str">
        <f>IF(D20=0,IF(M20&gt;0,IF((E20-C20)&gt;=365,EDATE(E20,6),EDATE(K20,-6)),""),"")</f>
        <v/>
      </c>
      <c r="O20" s="106" t="str">
        <f>IF(D20=0,IF(M20&gt;0,IF((E20-C20)&gt;=365,EDATE(E20,10),EDATE(K20,-2)),""),"")</f>
        <v/>
      </c>
      <c r="P20" s="23" t="s">
        <v>24</v>
      </c>
      <c r="Q20" s="23" t="s">
        <v>25</v>
      </c>
      <c r="R20" s="23" t="s">
        <v>25</v>
      </c>
      <c r="S20" s="23" t="s">
        <v>25</v>
      </c>
      <c r="T20" s="23" t="s">
        <v>25</v>
      </c>
      <c r="U20" s="23" t="s">
        <v>25</v>
      </c>
      <c r="V20" s="23" t="s">
        <v>25</v>
      </c>
      <c r="W20" s="23" t="s">
        <v>24</v>
      </c>
      <c r="X20" s="23" t="s">
        <v>25</v>
      </c>
      <c r="Y20" s="23" t="s">
        <v>25</v>
      </c>
      <c r="Z20" s="23" t="s">
        <v>25</v>
      </c>
      <c r="AA20" s="23" t="s">
        <v>25</v>
      </c>
      <c r="AB20" s="23" t="s">
        <v>25</v>
      </c>
      <c r="AC20" s="23" t="s">
        <v>25</v>
      </c>
      <c r="AD20" s="23" t="s">
        <v>24</v>
      </c>
      <c r="AE20" s="23" t="s">
        <v>25</v>
      </c>
      <c r="AF20" s="23" t="s">
        <v>24</v>
      </c>
      <c r="AG20" s="23" t="s">
        <v>25</v>
      </c>
      <c r="AH20" s="23" t="s">
        <v>25</v>
      </c>
      <c r="AI20" s="23" t="s">
        <v>25</v>
      </c>
      <c r="AJ20" s="23" t="s">
        <v>25</v>
      </c>
      <c r="AK20" s="23" t="s">
        <v>25</v>
      </c>
      <c r="AL20" s="23" t="s">
        <v>25</v>
      </c>
      <c r="AM20" s="23" t="s">
        <v>25</v>
      </c>
      <c r="AN20" s="23" t="s">
        <v>24</v>
      </c>
      <c r="AO20" s="23" t="s">
        <v>25</v>
      </c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</row>
    <row r="21" spans="1:75" ht="14.25" customHeight="1" thickBot="1" x14ac:dyDescent="0.2">
      <c r="A21" s="74"/>
      <c r="B21" s="119"/>
      <c r="C21" s="109"/>
      <c r="D21" s="111"/>
      <c r="E21" s="96"/>
      <c r="F21" s="94"/>
      <c r="G21" s="113"/>
      <c r="H21" s="115"/>
      <c r="I21" s="99"/>
      <c r="J21" s="98"/>
      <c r="K21" s="100"/>
      <c r="L21" s="102"/>
      <c r="M21" s="104"/>
      <c r="N21" s="105"/>
      <c r="O21" s="107"/>
      <c r="P21" s="72">
        <v>45639</v>
      </c>
      <c r="Q21" s="72">
        <v>45650</v>
      </c>
      <c r="R21" s="72">
        <v>45664</v>
      </c>
      <c r="S21" s="72">
        <v>45672</v>
      </c>
      <c r="T21" s="72">
        <v>45680</v>
      </c>
      <c r="U21" s="72">
        <v>45714</v>
      </c>
      <c r="V21" s="72">
        <v>45743</v>
      </c>
      <c r="W21" s="72">
        <v>45757</v>
      </c>
      <c r="X21" s="72">
        <v>45777</v>
      </c>
      <c r="Y21" s="72">
        <v>45785</v>
      </c>
      <c r="Z21" s="72">
        <v>45805</v>
      </c>
      <c r="AA21" s="72">
        <v>45840</v>
      </c>
      <c r="AB21" s="72">
        <v>45849</v>
      </c>
      <c r="AC21" s="72">
        <v>45860</v>
      </c>
      <c r="AD21" s="72">
        <v>45868</v>
      </c>
      <c r="AE21" s="72">
        <v>45891</v>
      </c>
      <c r="AF21" s="72">
        <v>45895</v>
      </c>
      <c r="AG21" s="72">
        <v>45911</v>
      </c>
      <c r="AH21" s="72">
        <v>45923</v>
      </c>
      <c r="AI21" s="72">
        <v>45924</v>
      </c>
      <c r="AJ21" s="72">
        <v>45930</v>
      </c>
      <c r="AK21" s="72">
        <v>45931</v>
      </c>
      <c r="AL21" s="72">
        <v>45943</v>
      </c>
      <c r="AM21" s="72">
        <v>45980</v>
      </c>
      <c r="AN21" s="72">
        <v>45989</v>
      </c>
      <c r="AO21" s="72">
        <v>45833</v>
      </c>
      <c r="AP21" s="72"/>
      <c r="AQ21" s="72"/>
      <c r="AR21" s="72"/>
      <c r="AS21" s="72"/>
      <c r="AT21" s="72"/>
      <c r="AU21" s="72"/>
      <c r="AV21" s="72"/>
      <c r="AW21" s="72"/>
      <c r="AX21" s="72"/>
      <c r="AY21" s="72"/>
      <c r="AZ21" s="72"/>
      <c r="BA21" s="72"/>
      <c r="BB21" s="72"/>
      <c r="BC21" s="72"/>
      <c r="BD21" s="72"/>
      <c r="BE21" s="72"/>
      <c r="BF21" s="72"/>
      <c r="BG21" s="72"/>
      <c r="BH21" s="72"/>
      <c r="BI21" s="72"/>
      <c r="BJ21" s="72"/>
      <c r="BK21" s="72"/>
      <c r="BL21" s="72"/>
      <c r="BM21" s="72"/>
      <c r="BN21" s="72"/>
      <c r="BO21" s="72"/>
      <c r="BP21" s="72"/>
      <c r="BQ21" s="72"/>
      <c r="BR21" s="72"/>
      <c r="BS21" s="72"/>
      <c r="BT21" s="72"/>
      <c r="BU21" s="72"/>
      <c r="BV21" s="72"/>
      <c r="BW21" s="72"/>
    </row>
    <row r="22" spans="1:75" ht="14.25" customHeight="1" x14ac:dyDescent="0.15">
      <c r="A22" s="74" t="s">
        <v>568</v>
      </c>
      <c r="B22" s="108" t="s">
        <v>188</v>
      </c>
      <c r="C22" s="108">
        <v>44207</v>
      </c>
      <c r="D22" s="110">
        <v>46033</v>
      </c>
      <c r="E22" s="95">
        <f ca="1">IF(DATEDIF(C22,M$2,"m")&lt;1,"",IF(C22=0,"",IF(EDATE(C22,12)&lt;IF($D22&gt;0,$D22-1,M$2),EDATE(C22,DATEDIF(C22,IF($D22&gt;0,$D22-1,M$2+1),"y")*12),EDATE(C22,DATEDIF(C22,IF($D22&gt;0,$D22-1,M$2+1),"m")))))</f>
        <v>45668</v>
      </c>
      <c r="F22" s="93">
        <f ca="1">IF(E22="",0,IF(EDATE(C22,12)&lt;=E22,15+IF((YEAR(E22)-YEAR($C22))&gt;20,10,INT((YEAR(E22)-YEAR($C22)-1)/2)),0))</f>
        <v>16</v>
      </c>
      <c r="G22" s="112">
        <f ca="1">IF(E22="",0,IF(E22&gt;=EDATE(C22,12),IF(E22&lt;EDATE(C22,24),IF(C22&lt;SET!$J$20,0,MIN(DATEDIF(C22,E22,"m"),11)),0),IF(D22&gt;C22,IF(E22&lt;=EDATE(C22,12),MIN(DATEDIF(C22,D22+1,"m"),11),0),MIN(DATEDIF(C22,E22,"m"),11))))</f>
        <v>0</v>
      </c>
      <c r="H22" s="114">
        <v>7</v>
      </c>
      <c r="I22" s="99">
        <f>COUNTIF(P22:BW22,SET!$C$15)*SET!$C$16+COUNTIF(P22:BW22,SET!$D$15)*SET!$D$16+COUNTIF(P22:BW22,SET!E$15)*SET!$E$16+COUNTIF(P22:BW22,SET!$F$15)*SET!$F$16+COUNTIF(P22:BW22,SET!$G$15)*SET!$G$16+COUNTIF(P22:BW22,SET!$H$15)*SET!$H$16+COUNTIF(P22:BW22,SET!$I$15)*SET!$I$16+COUNTIF(P22:BW22,)*SET!$K$16+COUNTIF(P22:BW22,SET!$M$15)*SET!$M$16</f>
        <v>12</v>
      </c>
      <c r="J22" s="97">
        <f ca="1">F22+G22+H22-I22</f>
        <v>11</v>
      </c>
      <c r="K22" s="100">
        <f ca="1">IF(E22="","",IF(AND(D22&gt;C22,EDATE(IF(EDATE(C22,12)&lt;D22,C22,E22),12)&gt;D22),"퇴직정산",IF((E22-C22)&gt;=365,EDATE(E22,12),EDATE(C22,24))))</f>
        <v>46033</v>
      </c>
      <c r="L22" s="101">
        <f ca="1">IF(K22="퇴직정산",J22,IF((M$2-C22)&lt;365,"미확정",IF(M22="유예","유예",J22-M22)))</f>
        <v>9</v>
      </c>
      <c r="M22" s="103">
        <f ca="1">IF(C22=0,0,IF(K22="퇴직정산",0,IF(J22&lt;=0,0,IF(EDATE(C22,3)&gt;M$2,"유예",IF(SET!$J$3="없음",0,IF(SET!$J$3="전부",IF(E22&gt;=DATE(YEAR(SET!$I$11),MONTH(SET!$J$11),DAY(SET!$L$11)),MAX(0,F22-IF(I22&lt;(G22+H22),0,(I22-(G22+H22)))),0),IF(E22&gt;=DATE(YEAR(SET!$I$11),MONTH(SET!$J$11),DAY(SET!$L$11)),MAX(0,MIN(F22,SET!$L$3)-IF(I22&lt;(G22+H22),0,(I22-(G22+H22)))),0)))))))</f>
        <v>2</v>
      </c>
      <c r="N22" s="105" t="str">
        <f>IF(D22=0,IF(M22&gt;0,IF((E22-C22)&gt;=365,EDATE(E22,6),EDATE(K22,-6)),""),"")</f>
        <v/>
      </c>
      <c r="O22" s="106" t="str">
        <f>IF(D22=0,IF(M22&gt;0,IF((E22-C22)&gt;=365,EDATE(E22,10),EDATE(K22,-2)),""),"")</f>
        <v/>
      </c>
      <c r="P22" s="23" t="s">
        <v>24</v>
      </c>
      <c r="Q22" s="23" t="s">
        <v>24</v>
      </c>
      <c r="R22" s="23" t="s">
        <v>24</v>
      </c>
      <c r="S22" s="23" t="s">
        <v>24</v>
      </c>
      <c r="T22" s="23" t="s">
        <v>24</v>
      </c>
      <c r="U22" s="23" t="s">
        <v>24</v>
      </c>
      <c r="V22" s="23" t="s">
        <v>24</v>
      </c>
      <c r="W22" s="23" t="s">
        <v>24</v>
      </c>
      <c r="X22" s="23" t="s">
        <v>24</v>
      </c>
      <c r="Y22" s="23" t="s">
        <v>24</v>
      </c>
      <c r="Z22" s="23" t="s">
        <v>24</v>
      </c>
      <c r="AA22" s="23" t="s">
        <v>24</v>
      </c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</row>
    <row r="23" spans="1:75" ht="14.25" customHeight="1" thickBot="1" x14ac:dyDescent="0.2">
      <c r="A23" s="74"/>
      <c r="B23" s="109"/>
      <c r="C23" s="109"/>
      <c r="D23" s="111"/>
      <c r="E23" s="96"/>
      <c r="F23" s="94"/>
      <c r="G23" s="113"/>
      <c r="H23" s="115"/>
      <c r="I23" s="99"/>
      <c r="J23" s="98"/>
      <c r="K23" s="100"/>
      <c r="L23" s="102"/>
      <c r="M23" s="104"/>
      <c r="N23" s="105"/>
      <c r="O23" s="107"/>
      <c r="P23" s="72">
        <v>45637</v>
      </c>
      <c r="Q23" s="72">
        <v>45679</v>
      </c>
      <c r="R23" s="72">
        <v>45692</v>
      </c>
      <c r="S23" s="72">
        <v>45693</v>
      </c>
      <c r="T23" s="72">
        <v>45751</v>
      </c>
      <c r="U23" s="72">
        <v>45828</v>
      </c>
      <c r="V23" s="72">
        <v>45863</v>
      </c>
      <c r="W23" s="72">
        <v>45868</v>
      </c>
      <c r="X23" s="72">
        <v>45891</v>
      </c>
      <c r="Y23" s="72">
        <v>45919</v>
      </c>
      <c r="Z23" s="72">
        <v>45930</v>
      </c>
      <c r="AA23" s="72">
        <v>45989</v>
      </c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  <c r="BR23" s="72"/>
      <c r="BS23" s="72"/>
      <c r="BT23" s="72"/>
      <c r="BU23" s="72"/>
      <c r="BV23" s="72"/>
      <c r="BW23" s="72"/>
    </row>
    <row r="24" spans="1:75" ht="14.25" customHeight="1" x14ac:dyDescent="0.15">
      <c r="A24" s="74" t="s">
        <v>392</v>
      </c>
      <c r="B24" s="108" t="s">
        <v>288</v>
      </c>
      <c r="C24" s="108">
        <v>43845</v>
      </c>
      <c r="D24" s="110">
        <v>46037</v>
      </c>
      <c r="E24" s="95">
        <f ca="1">IF(DATEDIF(C24,M$2,"m")&lt;1,"",IF(C24=0,"",IF(EDATE(C24,12)&lt;IF($D24&gt;0,$D24-1,M$2),EDATE(C24,DATEDIF(C24,IF($D24&gt;0,$D24-1,M$2+1),"y")*12),EDATE(C24,DATEDIF(C24,IF($D24&gt;0,$D24-1,M$2+1),"m")))))</f>
        <v>45672</v>
      </c>
      <c r="F24" s="93">
        <f ca="1">IF(E24="",0,IF(EDATE(C24,12)&lt;=E24,15+IF((YEAR(E24)-YEAR($C24))&gt;20,10,INT((YEAR(E24)-YEAR($C24)-1)/2)),0))</f>
        <v>17</v>
      </c>
      <c r="G24" s="112">
        <f ca="1">IF(E24="",0,IF(E24&gt;=EDATE(C24,12),IF(E24&lt;EDATE(C24,24),IF(C24&lt;SET!$J$20,0,MIN(DATEDIF(C24,E24,"m"),11)),0),IF(D24&gt;C24,IF(E24&lt;=EDATE(C24,12),MIN(DATEDIF(C24,D24+1,"m"),11),0),MIN(DATEDIF(C24,E24,"m"),11))))</f>
        <v>0</v>
      </c>
      <c r="H24" s="114">
        <v>5.5</v>
      </c>
      <c r="I24" s="99">
        <f>COUNTIF(P24:BW24,SET!$C$15)*SET!$C$16+COUNTIF(P24:BW24,SET!$D$15)*SET!$D$16+COUNTIF(P24:BW24,SET!E$15)*SET!$E$16+COUNTIF(P24:BW24,SET!$F$15)*SET!$F$16+COUNTIF(P24:BW24,SET!$G$15)*SET!$G$16+COUNTIF(P24:BW24,SET!$H$15)*SET!$H$16+COUNTIF(P24:BW24,SET!$I$15)*SET!$I$16+COUNTIF(P24:BW24,)*SET!$K$16+COUNTIF(P24:BW24,SET!$M$15)*SET!$M$16</f>
        <v>11</v>
      </c>
      <c r="J24" s="97">
        <f ca="1">F24+G24+H24-I24</f>
        <v>11.5</v>
      </c>
      <c r="K24" s="100">
        <f ca="1">IF(E24="","",IF(AND(D24&gt;C24,EDATE(IF(EDATE(C24,12)&lt;D24,C24,E24),12)&gt;D24),"퇴직정산",IF((E24-C24)&gt;=365,EDATE(E24,12),EDATE(C24,24))))</f>
        <v>46037</v>
      </c>
      <c r="L24" s="101">
        <f ca="1">IF(K24="퇴직정산",J24,IF((M$2-C24)&lt;365,"미확정",IF(M24="유예","유예",J24-M24)))</f>
        <v>10</v>
      </c>
      <c r="M24" s="103">
        <f ca="1">IF(C24=0,0,IF(K24="퇴직정산",0,IF(J24&lt;=0,0,IF(EDATE(C24,3)&gt;M$2,"유예",IF(SET!$J$3="없음",0,IF(SET!$J$3="전부",IF(E24&gt;=DATE(YEAR(SET!$I$11),MONTH(SET!$J$11),DAY(SET!$L$11)),MAX(0,F24-IF(I24&lt;(G24+H24),0,(I24-(G24+H24)))),0),IF(E24&gt;=DATE(YEAR(SET!$I$11),MONTH(SET!$J$11),DAY(SET!$L$11)),MAX(0,MIN(F24,SET!$L$3)-IF(I24&lt;(G24+H24),0,(I24-(G24+H24)))),0)))))))</f>
        <v>1.5</v>
      </c>
      <c r="N24" s="105" t="str">
        <f>IF(D24=0,IF(M24&gt;0,IF((E24-C24)&gt;=365,EDATE(E24,6),EDATE(K24,-6)),""),"")</f>
        <v/>
      </c>
      <c r="O24" s="106" t="str">
        <f>IF(D24=0,IF(M24&gt;0,IF((E24-C24)&gt;=365,EDATE(E24,10),EDATE(K24,-2)),""),"")</f>
        <v/>
      </c>
      <c r="P24" s="23" t="s">
        <v>24</v>
      </c>
      <c r="Q24" s="23" t="s">
        <v>24</v>
      </c>
      <c r="R24" s="23" t="s">
        <v>24</v>
      </c>
      <c r="S24" s="23" t="s">
        <v>24</v>
      </c>
      <c r="T24" s="23" t="s">
        <v>24</v>
      </c>
      <c r="U24" s="23" t="s">
        <v>24</v>
      </c>
      <c r="V24" s="23" t="s">
        <v>24</v>
      </c>
      <c r="W24" s="23" t="s">
        <v>24</v>
      </c>
      <c r="X24" s="23" t="s">
        <v>24</v>
      </c>
      <c r="Y24" s="23" t="s">
        <v>24</v>
      </c>
      <c r="Z24" s="23" t="s">
        <v>24</v>
      </c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</row>
    <row r="25" spans="1:75" ht="14.25" customHeight="1" thickBot="1" x14ac:dyDescent="0.2">
      <c r="A25" s="74"/>
      <c r="B25" s="109"/>
      <c r="C25" s="109"/>
      <c r="D25" s="111"/>
      <c r="E25" s="96"/>
      <c r="F25" s="94"/>
      <c r="G25" s="113"/>
      <c r="H25" s="115"/>
      <c r="I25" s="99"/>
      <c r="J25" s="98"/>
      <c r="K25" s="100"/>
      <c r="L25" s="102"/>
      <c r="M25" s="104"/>
      <c r="N25" s="105"/>
      <c r="O25" s="107"/>
      <c r="P25" s="72">
        <v>45714</v>
      </c>
      <c r="Q25" s="72">
        <v>45715</v>
      </c>
      <c r="R25" s="72">
        <v>45758</v>
      </c>
      <c r="S25" s="72">
        <v>45759</v>
      </c>
      <c r="T25" s="72">
        <v>45833</v>
      </c>
      <c r="U25" s="72">
        <v>45834</v>
      </c>
      <c r="V25" s="72">
        <v>45857</v>
      </c>
      <c r="W25" s="72">
        <v>45858</v>
      </c>
      <c r="X25" s="72">
        <v>45906</v>
      </c>
      <c r="Y25" s="72">
        <v>45907</v>
      </c>
      <c r="Z25" s="72" t="s">
        <v>573</v>
      </c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  <c r="BR25" s="72"/>
      <c r="BS25" s="72"/>
      <c r="BT25" s="72"/>
      <c r="BU25" s="72"/>
      <c r="BV25" s="72"/>
      <c r="BW25" s="72"/>
    </row>
    <row r="26" spans="1:75" ht="14.25" customHeight="1" x14ac:dyDescent="0.15">
      <c r="A26" s="74" t="s">
        <v>392</v>
      </c>
      <c r="B26" s="108" t="s">
        <v>161</v>
      </c>
      <c r="C26" s="108">
        <v>43845</v>
      </c>
      <c r="D26" s="110">
        <v>46037</v>
      </c>
      <c r="E26" s="95">
        <f ca="1">IF(DATEDIF(C26,M$2,"m")&lt;1,"",IF(C26=0,"",IF(EDATE(C26,12)&lt;IF($D26&gt;0,$D26-1,M$2),EDATE(C26,DATEDIF(C26,IF($D26&gt;0,$D26-1,M$2+1),"y")*12),EDATE(C26,DATEDIF(C26,IF($D26&gt;0,$D26-1,M$2+1),"m")))))</f>
        <v>45672</v>
      </c>
      <c r="F26" s="93">
        <f ca="1">IF(E26="",0,IF(EDATE(C26,12)&lt;=E26,15+IF((YEAR(E26)-YEAR($C26))&gt;20,10,INT((YEAR(E26)-YEAR($C26)-1)/2)),0))</f>
        <v>17</v>
      </c>
      <c r="G26" s="112">
        <f ca="1">IF(E26="",0,IF(E26&gt;=EDATE(C26,12),IF(E26&lt;EDATE(C26,24),IF(C26&lt;SET!$J$20,0,MIN(DATEDIF(C26,E26,"m"),11)),0),IF(D26&gt;C26,IF(E26&lt;=EDATE(C26,12),MIN(DATEDIF(C26,D26+1,"m"),11),0),MIN(DATEDIF(C26,E26,"m"),11))))</f>
        <v>0</v>
      </c>
      <c r="H26" s="114">
        <v>0.5</v>
      </c>
      <c r="I26" s="99">
        <f>COUNTIF(P26:BW26,SET!$C$15)*SET!$C$16+COUNTIF(P26:BW26,SET!$D$15)*SET!$D$16+COUNTIF(P26:BW26,SET!E$15)*SET!$E$16+COUNTIF(P26:BW26,SET!$F$15)*SET!$F$16+COUNTIF(P26:BW26,SET!$G$15)*SET!$G$16+COUNTIF(P26:BW26,SET!$H$15)*SET!$H$16+COUNTIF(P26:BW26,SET!$I$15)*SET!$I$16+COUNTIF(P26:BW26,)*SET!$K$16+COUNTIF(P26:BW26,SET!$M$15)*SET!$M$16</f>
        <v>8.5</v>
      </c>
      <c r="J26" s="97">
        <f ca="1">F26+G26+H26-I26</f>
        <v>9</v>
      </c>
      <c r="K26" s="100">
        <f ca="1">IF(E26="","",IF(AND(D26&gt;C26,EDATE(IF(EDATE(C26,12)&lt;D26,C26,E26),12)&gt;D26),"퇴직정산",IF((E26-C26)&gt;=365,EDATE(E26,12),EDATE(C26,24))))</f>
        <v>46037</v>
      </c>
      <c r="L26" s="101">
        <f ca="1">IF(K26="퇴직정산",J26,IF((M$2-C26)&lt;365,"미확정",IF(M26="유예","유예",J26-M26)))</f>
        <v>9</v>
      </c>
      <c r="M26" s="103">
        <f ca="1">IF(C26=0,0,IF(K26="퇴직정산",0,IF(J26&lt;=0,0,IF(EDATE(C26,3)&gt;M$2,"유예",IF(SET!$J$3="없음",0,IF(SET!$J$3="전부",IF(E26&gt;=DATE(YEAR(SET!$I$11),MONTH(SET!$J$11),DAY(SET!$L$11)),MAX(0,F26-IF(I26&lt;(G26+H26),0,(I26-(G26+H26)))),0),IF(E26&gt;=DATE(YEAR(SET!$I$11),MONTH(SET!$J$11),DAY(SET!$L$11)),MAX(0,MIN(F26,SET!$L$3)-IF(I26&lt;(G26+H26),0,(I26-(G26+H26)))),0)))))))</f>
        <v>0</v>
      </c>
      <c r="N26" s="105" t="str">
        <f>IF(D26=0,IF(M26&gt;0,IF((E26-C26)&gt;=365,EDATE(E26,6),EDATE(K26,-6)),""),"")</f>
        <v/>
      </c>
      <c r="O26" s="106" t="str">
        <f>IF(D26=0,IF(M26&gt;0,IF((E26-C26)&gt;=365,EDATE(E26,10),EDATE(K26,-2)),""),"")</f>
        <v/>
      </c>
      <c r="P26" s="23" t="s">
        <v>24</v>
      </c>
      <c r="Q26" s="23" t="s">
        <v>24</v>
      </c>
      <c r="R26" s="23" t="s">
        <v>24</v>
      </c>
      <c r="S26" s="23" t="s">
        <v>24</v>
      </c>
      <c r="T26" s="23" t="s">
        <v>24</v>
      </c>
      <c r="U26" s="23" t="s">
        <v>25</v>
      </c>
      <c r="V26" s="23" t="s">
        <v>24</v>
      </c>
      <c r="W26" s="23" t="s">
        <v>24</v>
      </c>
      <c r="X26" s="23" t="s">
        <v>24</v>
      </c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</row>
    <row r="27" spans="1:75" ht="14.25" customHeight="1" thickBot="1" x14ac:dyDescent="0.2">
      <c r="A27" s="74"/>
      <c r="B27" s="109"/>
      <c r="C27" s="109"/>
      <c r="D27" s="111"/>
      <c r="E27" s="96"/>
      <c r="F27" s="94"/>
      <c r="G27" s="113"/>
      <c r="H27" s="115"/>
      <c r="I27" s="99"/>
      <c r="J27" s="98"/>
      <c r="K27" s="100"/>
      <c r="L27" s="102"/>
      <c r="M27" s="104"/>
      <c r="N27" s="105"/>
      <c r="O27" s="107"/>
      <c r="P27" s="72">
        <v>45699</v>
      </c>
      <c r="Q27" s="72">
        <v>45755</v>
      </c>
      <c r="R27" s="72">
        <v>45853</v>
      </c>
      <c r="S27" s="72">
        <v>45856</v>
      </c>
      <c r="T27" s="72">
        <v>45875</v>
      </c>
      <c r="U27" s="72">
        <v>45880</v>
      </c>
      <c r="V27" s="72">
        <v>45905</v>
      </c>
      <c r="W27" s="72">
        <v>45916</v>
      </c>
      <c r="X27" s="72" t="s">
        <v>581</v>
      </c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2"/>
      <c r="BF27" s="72"/>
      <c r="BG27" s="72"/>
      <c r="BH27" s="72"/>
      <c r="BI27" s="72"/>
      <c r="BJ27" s="72"/>
      <c r="BK27" s="72"/>
      <c r="BL27" s="72"/>
      <c r="BM27" s="72"/>
      <c r="BN27" s="72"/>
      <c r="BO27" s="72"/>
      <c r="BP27" s="72"/>
      <c r="BQ27" s="72"/>
      <c r="BR27" s="72"/>
      <c r="BS27" s="72"/>
      <c r="BT27" s="72"/>
      <c r="BU27" s="72"/>
      <c r="BV27" s="72"/>
      <c r="BW27" s="72"/>
    </row>
    <row r="28" spans="1:75" ht="14.25" customHeight="1" x14ac:dyDescent="0.15">
      <c r="A28" s="74" t="s">
        <v>390</v>
      </c>
      <c r="B28" s="108" t="s">
        <v>293</v>
      </c>
      <c r="C28" s="108">
        <v>43844</v>
      </c>
      <c r="D28" s="110">
        <v>46036</v>
      </c>
      <c r="E28" s="95">
        <f ca="1">IF(DATEDIF(C28,M$2,"m")&lt;1,"",IF(C28=0,"",IF(EDATE(C28,12)&lt;IF($D28&gt;0,$D28-1,M$2),EDATE(C28,DATEDIF(C28,IF($D28&gt;0,$D28-1,M$2+1),"y")*12),EDATE(C28,DATEDIF(C28,IF($D28&gt;0,$D28-1,M$2+1),"m")))))</f>
        <v>45671</v>
      </c>
      <c r="F28" s="93">
        <f ca="1">IF(E28="",0,IF(EDATE(C28,12)&lt;=E28,15+IF((YEAR(E28)-YEAR($C28))&gt;20,10,INT((YEAR(E28)-YEAR($C28)-1)/2)),0))</f>
        <v>17</v>
      </c>
      <c r="G28" s="112">
        <f ca="1">IF(E28="",0,IF(E28&gt;=EDATE(C28,12),IF(E28&lt;EDATE(C28,24),IF(C28&lt;SET!$J$20,0,MIN(DATEDIF(C28,E28,"m"),11)),0),IF(D28&gt;C28,IF(E28&lt;=EDATE(C28,12),MIN(DATEDIF(C28,D28+1,"m"),11),0),MIN(DATEDIF(C28,E28,"m"),11))))</f>
        <v>0</v>
      </c>
      <c r="H28" s="114">
        <v>0.5</v>
      </c>
      <c r="I28" s="99">
        <f>COUNTIF(P28:BW28,SET!$C$15)*SET!$C$16+COUNTIF(P28:BW28,SET!$D$15)*SET!$D$16+COUNTIF(P28:BW28,SET!E$15)*SET!$E$16+COUNTIF(P28:BW28,SET!$F$15)*SET!$F$16+COUNTIF(P28:BW28,SET!$G$15)*SET!$G$16+COUNTIF(P28:BW28,SET!$H$15)*SET!$H$16+COUNTIF(P28:BW28,SET!$I$15)*SET!$I$16+COUNTIF(P28:BW28,)*SET!$K$16+COUNTIF(P28:BW28,SET!$M$15)*SET!$M$16</f>
        <v>12</v>
      </c>
      <c r="J28" s="97">
        <f ca="1">F28+G28+H28-I28</f>
        <v>5.5</v>
      </c>
      <c r="K28" s="100">
        <f ca="1">IF(E28="","",IF(AND(D28&gt;C28,EDATE(IF(EDATE(C28,12)&lt;D28,C28,E28),12)&gt;D28),"퇴직정산",IF((E28-C28)&gt;=365,EDATE(E28,12),EDATE(C28,24))))</f>
        <v>46036</v>
      </c>
      <c r="L28" s="101">
        <f ca="1">IF(K28="퇴직정산",J28,IF((M$2-C28)&lt;365,"미확정",IF(M28="유예","유예",J28-M28)))</f>
        <v>5.5</v>
      </c>
      <c r="M28" s="103">
        <f ca="1">IF(C28=0,0,IF(K28="퇴직정산",0,IF(J28&lt;=0,0,IF(EDATE(C28,3)&gt;M$2,"유예",IF(SET!$J$3="없음",0,IF(SET!$J$3="전부",IF(E28&gt;=DATE(YEAR(SET!$I$11),MONTH(SET!$J$11),DAY(SET!$L$11)),MAX(0,F28-IF(I28&lt;(G28+H28),0,(I28-(G28+H28)))),0),IF(E28&gt;=DATE(YEAR(SET!$I$11),MONTH(SET!$J$11),DAY(SET!$L$11)),MAX(0,MIN(F28,SET!$L$3)-IF(I28&lt;(G28+H28),0,(I28-(G28+H28)))),0)))))))</f>
        <v>0</v>
      </c>
      <c r="N28" s="105" t="str">
        <f>IF(D28=0,IF(M28&gt;0,IF((E28-C28)&gt;=365,EDATE(E28,6),EDATE(K28,-6)),""),"")</f>
        <v/>
      </c>
      <c r="O28" s="106" t="str">
        <f>IF(D28=0,IF(M28&gt;0,IF((E28-C28)&gt;=365,EDATE(E28,10),EDATE(K28,-2)),""),"")</f>
        <v/>
      </c>
      <c r="P28" s="23" t="s">
        <v>24</v>
      </c>
      <c r="Q28" s="23" t="s">
        <v>24</v>
      </c>
      <c r="R28" s="23" t="s">
        <v>24</v>
      </c>
      <c r="S28" s="23" t="s">
        <v>24</v>
      </c>
      <c r="T28" s="23" t="s">
        <v>24</v>
      </c>
      <c r="U28" s="23" t="s">
        <v>24</v>
      </c>
      <c r="V28" s="23" t="s">
        <v>24</v>
      </c>
      <c r="W28" s="23" t="s">
        <v>24</v>
      </c>
      <c r="X28" s="23" t="s">
        <v>24</v>
      </c>
      <c r="Y28" s="23" t="s">
        <v>24</v>
      </c>
      <c r="Z28" s="23" t="s">
        <v>24</v>
      </c>
      <c r="AA28" s="23" t="s">
        <v>24</v>
      </c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</row>
    <row r="29" spans="1:75" ht="14.25" customHeight="1" thickBot="1" x14ac:dyDescent="0.2">
      <c r="A29" s="74"/>
      <c r="B29" s="109"/>
      <c r="C29" s="109"/>
      <c r="D29" s="111"/>
      <c r="E29" s="96"/>
      <c r="F29" s="94"/>
      <c r="G29" s="113"/>
      <c r="H29" s="115"/>
      <c r="I29" s="99"/>
      <c r="J29" s="98"/>
      <c r="K29" s="100"/>
      <c r="L29" s="102"/>
      <c r="M29" s="104"/>
      <c r="N29" s="105"/>
      <c r="O29" s="107"/>
      <c r="P29" s="72">
        <v>45710</v>
      </c>
      <c r="Q29" s="72">
        <v>45766</v>
      </c>
      <c r="R29" s="72">
        <v>45767</v>
      </c>
      <c r="S29" s="72">
        <v>45768</v>
      </c>
      <c r="T29" s="72">
        <v>45833</v>
      </c>
      <c r="U29" s="72">
        <v>45862</v>
      </c>
      <c r="V29" s="72">
        <v>45863</v>
      </c>
      <c r="W29" s="72">
        <v>45864</v>
      </c>
      <c r="X29" s="72">
        <v>45913</v>
      </c>
      <c r="Y29" s="72">
        <v>45928</v>
      </c>
      <c r="Z29" s="72" t="s">
        <v>583</v>
      </c>
      <c r="AA29" s="72" t="s">
        <v>582</v>
      </c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2"/>
      <c r="BF29" s="72"/>
      <c r="BG29" s="72"/>
      <c r="BH29" s="72"/>
      <c r="BI29" s="72"/>
      <c r="BJ29" s="72"/>
      <c r="BK29" s="72"/>
      <c r="BL29" s="72"/>
      <c r="BM29" s="72"/>
      <c r="BN29" s="72"/>
      <c r="BO29" s="72"/>
      <c r="BP29" s="72"/>
      <c r="BQ29" s="72"/>
      <c r="BR29" s="72"/>
      <c r="BS29" s="72"/>
      <c r="BT29" s="72"/>
      <c r="BU29" s="72"/>
      <c r="BV29" s="72"/>
      <c r="BW29" s="72"/>
    </row>
    <row r="30" spans="1:75" ht="14.25" customHeight="1" x14ac:dyDescent="0.15">
      <c r="A30" s="74" t="s">
        <v>426</v>
      </c>
      <c r="B30" s="108" t="s">
        <v>82</v>
      </c>
      <c r="C30" s="108">
        <v>43479</v>
      </c>
      <c r="D30" s="110">
        <v>46036</v>
      </c>
      <c r="E30" s="95">
        <f ca="1">IF(DATEDIF(C30,M$2,"m")&lt;1,"",IF(C30=0,"",IF(EDATE(C30,12)&lt;IF($D30&gt;0,$D30-1,M$2),EDATE(C30,DATEDIF(C30,IF($D30&gt;0,$D30-1,M$2+1),"y")*12),EDATE(C30,DATEDIF(C30,IF($D30&gt;0,$D30-1,M$2+1),"m")))))</f>
        <v>45671</v>
      </c>
      <c r="F30" s="93">
        <f ca="1">IF(E30="",0,IF(EDATE(C30,12)&lt;=E30,15+IF((YEAR(E30)-YEAR($C30))&gt;20,10,INT((YEAR(E30)-YEAR($C30)-1)/2)),0))</f>
        <v>17</v>
      </c>
      <c r="G30" s="112">
        <f ca="1">IF(E30="",0,IF(E30&gt;=EDATE(C30,12),IF(E30&lt;EDATE(C30,24),IF(C30&lt;SET!$J$20,0,MIN(DATEDIF(C30,E30,"m"),11)),0),IF(D30&gt;C30,IF(E30&lt;=EDATE(C30,12),MIN(DATEDIF(C30,D30+1,"m"),11),0),MIN(DATEDIF(C30,E30,"m"),11))))</f>
        <v>0</v>
      </c>
      <c r="H30" s="114">
        <v>3</v>
      </c>
      <c r="I30" s="99">
        <f>COUNTIF(P30:BW30,SET!$C$15)*SET!$C$16+COUNTIF(P30:BW30,SET!$D$15)*SET!$D$16+COUNTIF(P30:BW30,SET!E$15)*SET!$E$16+COUNTIF(P30:BW30,SET!$F$15)*SET!$F$16+COUNTIF(P30:BW30,SET!$G$15)*SET!$G$16+COUNTIF(P30:BW30,SET!$H$15)*SET!$H$16+COUNTIF(P30:BW30,SET!$I$15)*SET!$I$16+COUNTIF(P30:BW30,)*SET!$K$16+COUNTIF(P30:BW30,SET!$M$15)*SET!$M$16</f>
        <v>13.5</v>
      </c>
      <c r="J30" s="97">
        <f ca="1">F30+G30+H30-I30</f>
        <v>6.5</v>
      </c>
      <c r="K30" s="100">
        <f ca="1">IF(E30="","",IF(AND(D30&gt;C30,EDATE(IF(EDATE(C30,12)&lt;D30,C30,E30),12)&gt;D30),"퇴직정산",IF((E30-C30)&gt;=365,EDATE(E30,12),EDATE(C30,24))))</f>
        <v>46036</v>
      </c>
      <c r="L30" s="101">
        <f ca="1">IF(K30="퇴직정산",J30,IF((M$2-C30)&lt;365,"미확정",IF(M30="유예","유예",J30-M30)))</f>
        <v>6.5</v>
      </c>
      <c r="M30" s="103">
        <f ca="1">IF(C30=0,0,IF(K30="퇴직정산",0,IF(J30&lt;=0,0,IF(EDATE(C30,3)&gt;M$2,"유예",IF(SET!$J$3="없음",0,IF(SET!$J$3="전부",IF(E30&gt;=DATE(YEAR(SET!$I$11),MONTH(SET!$J$11),DAY(SET!$L$11)),MAX(0,F30-IF(I30&lt;(G30+H30),0,(I30-(G30+H30)))),0),IF(E30&gt;=DATE(YEAR(SET!$I$11),MONTH(SET!$J$11),DAY(SET!$L$11)),MAX(0,MIN(F30,SET!$L$3)-IF(I30&lt;(G30+H30),0,(I30-(G30+H30)))),0)))))))</f>
        <v>0</v>
      </c>
      <c r="N30" s="105" t="str">
        <f>IF(D30=0,IF(M30&gt;0,IF((E30-C30)&gt;=365,EDATE(E30,6),EDATE(K30,-6)),""),"")</f>
        <v/>
      </c>
      <c r="O30" s="106" t="str">
        <f>IF(D30=0,IF(M30&gt;0,IF((E30-C30)&gt;=365,EDATE(E30,10),EDATE(K30,-2)),""),"")</f>
        <v/>
      </c>
      <c r="P30" s="23" t="s">
        <v>24</v>
      </c>
      <c r="Q30" s="23" t="s">
        <v>24</v>
      </c>
      <c r="R30" s="23" t="s">
        <v>25</v>
      </c>
      <c r="S30" s="23" t="s">
        <v>25</v>
      </c>
      <c r="T30" s="23" t="s">
        <v>25</v>
      </c>
      <c r="U30" s="23" t="s">
        <v>25</v>
      </c>
      <c r="V30" s="23" t="s">
        <v>25</v>
      </c>
      <c r="W30" s="23" t="s">
        <v>25</v>
      </c>
      <c r="X30" s="23" t="s">
        <v>25</v>
      </c>
      <c r="Y30" s="23" t="s">
        <v>25</v>
      </c>
      <c r="Z30" s="23" t="s">
        <v>24</v>
      </c>
      <c r="AA30" s="23" t="s">
        <v>24</v>
      </c>
      <c r="AB30" s="23" t="s">
        <v>24</v>
      </c>
      <c r="AC30" s="23" t="s">
        <v>24</v>
      </c>
      <c r="AD30" s="23" t="s">
        <v>25</v>
      </c>
      <c r="AE30" s="23" t="s">
        <v>24</v>
      </c>
      <c r="AF30" s="23" t="s">
        <v>24</v>
      </c>
      <c r="AG30" s="23" t="s">
        <v>24</v>
      </c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</row>
    <row r="31" spans="1:75" ht="14.25" customHeight="1" thickBot="1" x14ac:dyDescent="0.2">
      <c r="A31" s="74"/>
      <c r="B31" s="109"/>
      <c r="C31" s="109"/>
      <c r="D31" s="111"/>
      <c r="E31" s="96"/>
      <c r="F31" s="94"/>
      <c r="G31" s="113"/>
      <c r="H31" s="115"/>
      <c r="I31" s="99"/>
      <c r="J31" s="98"/>
      <c r="K31" s="100"/>
      <c r="L31" s="102"/>
      <c r="M31" s="104"/>
      <c r="N31" s="105"/>
      <c r="O31" s="107"/>
      <c r="P31" s="72">
        <v>45659</v>
      </c>
      <c r="Q31" s="72">
        <v>45660</v>
      </c>
      <c r="R31" s="72">
        <v>45665</v>
      </c>
      <c r="S31" s="72">
        <v>45670</v>
      </c>
      <c r="T31" s="72">
        <v>45761</v>
      </c>
      <c r="U31" s="72">
        <v>45807</v>
      </c>
      <c r="V31" s="72">
        <v>45828</v>
      </c>
      <c r="W31" s="72">
        <v>45831</v>
      </c>
      <c r="X31" s="72">
        <v>45854</v>
      </c>
      <c r="Y31" s="72">
        <v>45919</v>
      </c>
      <c r="Z31" s="72">
        <v>45922</v>
      </c>
      <c r="AA31" s="72">
        <v>45923</v>
      </c>
      <c r="AB31" s="72">
        <v>45924</v>
      </c>
      <c r="AC31" s="72">
        <v>45925</v>
      </c>
      <c r="AD31" s="72">
        <v>45982</v>
      </c>
      <c r="AE31" s="72" t="s">
        <v>584</v>
      </c>
      <c r="AF31" s="72" t="s">
        <v>577</v>
      </c>
      <c r="AG31" s="72" t="s">
        <v>575</v>
      </c>
      <c r="AH31" s="72"/>
      <c r="AI31" s="72"/>
      <c r="AJ31" s="72"/>
      <c r="AK31" s="72"/>
      <c r="AL31" s="72"/>
      <c r="AM31" s="72"/>
      <c r="AN31" s="72"/>
      <c r="AO31" s="72"/>
      <c r="AP31" s="72"/>
      <c r="AQ31" s="72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  <c r="BC31" s="72"/>
      <c r="BD31" s="72"/>
      <c r="BE31" s="72"/>
      <c r="BF31" s="72"/>
      <c r="BG31" s="72"/>
      <c r="BH31" s="72"/>
      <c r="BI31" s="72"/>
      <c r="BJ31" s="72"/>
      <c r="BK31" s="72"/>
      <c r="BL31" s="72"/>
      <c r="BM31" s="72"/>
      <c r="BN31" s="72"/>
      <c r="BO31" s="72"/>
      <c r="BP31" s="72"/>
      <c r="BQ31" s="72"/>
      <c r="BR31" s="72"/>
      <c r="BS31" s="72"/>
      <c r="BT31" s="72"/>
      <c r="BU31" s="72"/>
      <c r="BV31" s="72"/>
      <c r="BW31" s="72"/>
    </row>
    <row r="32" spans="1:75" ht="14.25" customHeight="1" x14ac:dyDescent="0.15">
      <c r="A32" s="74" t="s">
        <v>605</v>
      </c>
      <c r="B32" s="108" t="s">
        <v>63</v>
      </c>
      <c r="C32" s="108">
        <v>43479</v>
      </c>
      <c r="D32" s="110">
        <v>46036</v>
      </c>
      <c r="E32" s="95">
        <f ca="1">IF(DATEDIF(C32,M$2,"m")&lt;1,"",IF(C32=0,"",IF(EDATE(C32,12)&lt;IF($D32&gt;0,$D32-1,M$2),EDATE(C32,DATEDIF(C32,IF($D32&gt;0,$D32-1,M$2+1),"y")*12),EDATE(C32,DATEDIF(C32,IF($D32&gt;0,$D32-1,M$2+1),"m")))))</f>
        <v>45671</v>
      </c>
      <c r="F32" s="93">
        <f ca="1">IF(E32="",0,IF(EDATE(C32,12)&lt;=E32,15+IF((YEAR(E32)-YEAR($C32))&gt;20,10,INT((YEAR(E32)-YEAR($C32)-1)/2)),0))</f>
        <v>17</v>
      </c>
      <c r="G32" s="112">
        <f ca="1">IF(E32="",0,IF(E32&gt;=EDATE(C32,12),IF(E32&lt;EDATE(C32,24),IF(C32&lt;SET!$J$20,0,MIN(DATEDIF(C32,E32,"m"),11)),0),IF(D32&gt;C32,IF(E32&lt;=EDATE(C32,12),MIN(DATEDIF(C32,D32+1,"m"),11),0),MIN(DATEDIF(C32,E32,"m"),11))))</f>
        <v>0</v>
      </c>
      <c r="H32" s="154">
        <v>8</v>
      </c>
      <c r="I32" s="99">
        <f>COUNTIF(P32:BW32,SET!$C$15)*SET!$C$16+COUNTIF(P32:BW32,SET!$D$15)*SET!$D$16+COUNTIF(P32:BW32,SET!E$15)*SET!$E$16+COUNTIF(P32:BW32,SET!$F$15)*SET!$F$16+COUNTIF(P32:BW32,SET!$G$15)*SET!$G$16+COUNTIF(P32:BW32,SET!$H$15)*SET!$H$16+COUNTIF(P32:BW32,SET!$I$15)*SET!$I$16+COUNTIF(P32:BW32,)*SET!$K$16+COUNTIF(P32:BW32,SET!$M$15)*SET!$M$16</f>
        <v>7.5</v>
      </c>
      <c r="J32" s="97">
        <f ca="1">F32+G32+H32-I32</f>
        <v>17.5</v>
      </c>
      <c r="K32" s="100">
        <f ca="1">IF(E32="","",IF(AND(D32&gt;C32,EDATE(IF(EDATE(C32,12)&lt;D32,C32,E32),12)&gt;D32),"퇴직정산",IF((E32-C32)&gt;=365,EDATE(E32,12),EDATE(C32,24))))</f>
        <v>46036</v>
      </c>
      <c r="L32" s="101">
        <f ca="1">IF(K32="퇴직정산",J32,IF((M$2-C32)&lt;365,"미확정",IF(M32="유예","유예",J32-M32)))</f>
        <v>10.5</v>
      </c>
      <c r="M32" s="103">
        <f ca="1">IF(C32=0,0,IF(K32="퇴직정산",0,IF(J32&lt;=0,0,IF(EDATE(C32,3)&gt;M$2,"유예",IF(SET!$J$3="없음",0,IF(SET!$J$3="전부",IF(E32&gt;=DATE(YEAR(SET!$I$11),MONTH(SET!$J$11),DAY(SET!$L$11)),MAX(0,F32-IF(I32&lt;(G32+H32),0,(I32-(G32+H32)))),0),IF(E32&gt;=DATE(YEAR(SET!$I$11),MONTH(SET!$J$11),DAY(SET!$L$11)),MAX(0,MIN(F32,SET!$L$3)-IF(I32&lt;(G32+H32),0,(I32-(G32+H32)))),0)))))))</f>
        <v>7</v>
      </c>
      <c r="N32" s="105" t="str">
        <f>IF(D32=0,IF(M32&gt;0,IF((E32-C32)&gt;=365,EDATE(E32,6),EDATE(K32,-6)),""),"")</f>
        <v/>
      </c>
      <c r="O32" s="106" t="str">
        <f>IF(D32=0,IF(M32&gt;0,IF((E32-C32)&gt;=365,EDATE(E32,10),EDATE(K32,-2)),""),"")</f>
        <v/>
      </c>
      <c r="P32" s="23" t="s">
        <v>24</v>
      </c>
      <c r="Q32" s="23" t="s">
        <v>61</v>
      </c>
      <c r="R32" s="23" t="s">
        <v>25</v>
      </c>
      <c r="S32" s="23" t="s">
        <v>25</v>
      </c>
      <c r="T32" s="23" t="s">
        <v>25</v>
      </c>
      <c r="U32" s="23" t="s">
        <v>25</v>
      </c>
      <c r="V32" s="23" t="s">
        <v>25</v>
      </c>
      <c r="W32" s="23" t="s">
        <v>24</v>
      </c>
      <c r="X32" s="23" t="s">
        <v>449</v>
      </c>
      <c r="Y32" s="23" t="s">
        <v>24</v>
      </c>
      <c r="Z32" s="23" t="s">
        <v>25</v>
      </c>
      <c r="AA32" s="23" t="s">
        <v>25</v>
      </c>
      <c r="AB32" s="23" t="s">
        <v>25</v>
      </c>
      <c r="AC32" s="23" t="s">
        <v>25</v>
      </c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</row>
    <row r="33" spans="1:75" ht="14.25" customHeight="1" thickBot="1" x14ac:dyDescent="0.2">
      <c r="A33" s="74"/>
      <c r="B33" s="109"/>
      <c r="C33" s="109"/>
      <c r="D33" s="111"/>
      <c r="E33" s="96"/>
      <c r="F33" s="94"/>
      <c r="G33" s="113"/>
      <c r="H33" s="155"/>
      <c r="I33" s="99"/>
      <c r="J33" s="98"/>
      <c r="K33" s="100"/>
      <c r="L33" s="102"/>
      <c r="M33" s="104"/>
      <c r="N33" s="105"/>
      <c r="O33" s="107"/>
      <c r="P33" s="72">
        <v>45772</v>
      </c>
      <c r="Q33" s="72" t="s">
        <v>448</v>
      </c>
      <c r="R33" s="72">
        <v>45847</v>
      </c>
      <c r="S33" s="72">
        <v>45862</v>
      </c>
      <c r="T33" s="72">
        <v>45868</v>
      </c>
      <c r="U33" s="72">
        <v>45888</v>
      </c>
      <c r="V33" s="72">
        <v>45894</v>
      </c>
      <c r="W33" s="72">
        <v>45897</v>
      </c>
      <c r="X33" s="72" t="s">
        <v>499</v>
      </c>
      <c r="Y33" s="72">
        <v>45923</v>
      </c>
      <c r="Z33" s="72">
        <v>45926</v>
      </c>
      <c r="AA33" s="72">
        <v>45958</v>
      </c>
      <c r="AB33" s="72">
        <v>45973</v>
      </c>
      <c r="AC33" s="72">
        <v>45988</v>
      </c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  <c r="BM33" s="72"/>
      <c r="BN33" s="72"/>
      <c r="BO33" s="72"/>
      <c r="BP33" s="72"/>
      <c r="BQ33" s="72"/>
      <c r="BR33" s="72"/>
      <c r="BS33" s="72"/>
      <c r="BT33" s="72"/>
      <c r="BU33" s="72"/>
      <c r="BV33" s="72"/>
      <c r="BW33" s="72"/>
    </row>
    <row r="34" spans="1:75" ht="14.25" customHeight="1" x14ac:dyDescent="0.15">
      <c r="A34" s="74" t="s">
        <v>390</v>
      </c>
      <c r="B34" s="108" t="s">
        <v>346</v>
      </c>
      <c r="C34" s="118">
        <v>44942</v>
      </c>
      <c r="D34" s="110">
        <v>46038</v>
      </c>
      <c r="E34" s="95">
        <f ca="1">IF(DATEDIF(C34,M$2,"m")&lt;1,"",IF(C34=0,"",IF(EDATE(C34,12)&lt;IF($D34&gt;0,$D34-1,M$2),EDATE(C34,DATEDIF(C34,IF($D34&gt;0,$D34-1,M$2+1),"y")*12),EDATE(C34,DATEDIF(C34,IF($D34&gt;0,$D34-1,M$2+1),"m")))))</f>
        <v>45673</v>
      </c>
      <c r="F34" s="93">
        <f ca="1">IF(E34="",0,IF(EDATE(C34,12)&lt;=E34,15+IF((YEAR(E34)-YEAR($C34))&gt;20,10,INT((YEAR(E34)-YEAR($C34)-1)/2)),0))</f>
        <v>15</v>
      </c>
      <c r="G34" s="112">
        <f ca="1">IF(E34="",0,IF(E34&gt;=EDATE(C34,12),IF(E34&lt;EDATE(C34,24),IF(C34&lt;SET!$J$20,0,MIN(DATEDIF(C34,E34,"m"),11)),0),IF(D34&gt;C34,IF(E34&lt;=EDATE(C34,12),MIN(DATEDIF(C34,D34+1,"m"),11),0),MIN(DATEDIF(C34,E34,"m"),11))))</f>
        <v>0</v>
      </c>
      <c r="H34" s="114">
        <v>9</v>
      </c>
      <c r="I34" s="99">
        <f>COUNTIF(P34:BW34,SET!$C$15)*SET!$C$16+COUNTIF(P34:BW34,SET!$D$15)*SET!$D$16+COUNTIF(P34:BW34,SET!E$15)*SET!$E$16+COUNTIF(P34:BW34,SET!$F$15)*SET!$F$16+COUNTIF(P34:BW34,SET!$G$15)*SET!$G$16+COUNTIF(P34:BW34,SET!$H$15)*SET!$H$16+COUNTIF(P34:BW34,SET!$I$15)*SET!$I$16+COUNTIF(P34:BW34,)*SET!$K$16+COUNTIF(P34:BW34,SET!$M$15)*SET!$M$16</f>
        <v>12</v>
      </c>
      <c r="J34" s="97">
        <f ca="1">F34+G34+H34-I34</f>
        <v>12</v>
      </c>
      <c r="K34" s="100">
        <f ca="1">IF(E34="","",IF(AND(D34&gt;C34,EDATE(IF(EDATE(C34,12)&lt;D34,C34,E34),12)&gt;D34),"퇴직정산",IF((E34-C34)&gt;=365,EDATE(E34,12),EDATE(C34,24))))</f>
        <v>46038</v>
      </c>
      <c r="L34" s="101">
        <f ca="1">IF(K34="퇴직정산",J34,IF((M$2-C34)&lt;365,"미확정",IF(M34="유예","유예",J34-M34)))</f>
        <v>8</v>
      </c>
      <c r="M34" s="103">
        <f ca="1">IF(C34=0,0,IF(K34="퇴직정산",0,IF(J34&lt;=0,0,IF(EDATE(C34,3)&gt;M$2,"유예",IF(SET!$J$3="없음",0,IF(SET!$J$3="전부",IF(E34&gt;=DATE(YEAR(SET!$I$11),MONTH(SET!$J$11),DAY(SET!$L$11)),MAX(0,F34-IF(I34&lt;(G34+H34),0,(I34-(G34+H34)))),0),IF(E34&gt;=DATE(YEAR(SET!$I$11),MONTH(SET!$J$11),DAY(SET!$L$11)),MAX(0,MIN(F34,SET!$L$3)-IF(I34&lt;(G34+H34),0,(I34-(G34+H34)))),0)))))))</f>
        <v>4</v>
      </c>
      <c r="N34" s="105" t="str">
        <f>IF(D34=0,IF(M34&gt;0,IF((E34-C34)&gt;=365,EDATE(E34,6),EDATE(K34,-6)),""),"")</f>
        <v/>
      </c>
      <c r="O34" s="106" t="str">
        <f>IF(D34=0,IF(M34&gt;0,IF((E34-C34)&gt;=365,EDATE(E34,10),EDATE(K34,-2)),""),"")</f>
        <v/>
      </c>
      <c r="P34" s="23" t="s">
        <v>24</v>
      </c>
      <c r="Q34" s="23" t="s">
        <v>24</v>
      </c>
      <c r="R34" s="23" t="s">
        <v>24</v>
      </c>
      <c r="S34" s="23" t="s">
        <v>24</v>
      </c>
      <c r="T34" s="23" t="s">
        <v>24</v>
      </c>
      <c r="U34" s="23" t="s">
        <v>24</v>
      </c>
      <c r="V34" s="23" t="s">
        <v>24</v>
      </c>
      <c r="W34" s="23" t="s">
        <v>24</v>
      </c>
      <c r="X34" s="23" t="s">
        <v>24</v>
      </c>
      <c r="Y34" s="23" t="s">
        <v>24</v>
      </c>
      <c r="Z34" s="23" t="s">
        <v>24</v>
      </c>
      <c r="AA34" s="23" t="s">
        <v>24</v>
      </c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</row>
    <row r="35" spans="1:75" ht="14.25" customHeight="1" thickBot="1" x14ac:dyDescent="0.2">
      <c r="A35" s="74"/>
      <c r="B35" s="109"/>
      <c r="C35" s="119"/>
      <c r="D35" s="111"/>
      <c r="E35" s="96"/>
      <c r="F35" s="94"/>
      <c r="G35" s="113"/>
      <c r="H35" s="115"/>
      <c r="I35" s="99"/>
      <c r="J35" s="98"/>
      <c r="K35" s="100"/>
      <c r="L35" s="102"/>
      <c r="M35" s="104"/>
      <c r="N35" s="105"/>
      <c r="O35" s="107"/>
      <c r="P35" s="72">
        <v>45710</v>
      </c>
      <c r="Q35" s="72">
        <v>45762</v>
      </c>
      <c r="R35" s="72">
        <v>45773</v>
      </c>
      <c r="S35" s="72">
        <v>45776</v>
      </c>
      <c r="T35" s="72">
        <v>45862</v>
      </c>
      <c r="U35" s="72">
        <v>45927</v>
      </c>
      <c r="V35" s="72">
        <v>45928</v>
      </c>
      <c r="W35" s="72">
        <v>45929</v>
      </c>
      <c r="X35" s="72">
        <v>45968</v>
      </c>
      <c r="Y35" s="72">
        <v>45969</v>
      </c>
      <c r="Z35" s="72">
        <v>46362</v>
      </c>
      <c r="AA35" s="72">
        <v>46363</v>
      </c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  <c r="AQ35" s="72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2"/>
      <c r="BC35" s="72"/>
      <c r="BD35" s="72"/>
      <c r="BE35" s="72"/>
      <c r="BF35" s="72"/>
      <c r="BG35" s="72"/>
      <c r="BH35" s="72"/>
      <c r="BI35" s="72"/>
      <c r="BJ35" s="72"/>
      <c r="BK35" s="72"/>
      <c r="BL35" s="72"/>
      <c r="BM35" s="72"/>
      <c r="BN35" s="72"/>
      <c r="BO35" s="72"/>
      <c r="BP35" s="72"/>
      <c r="BQ35" s="72"/>
      <c r="BR35" s="72"/>
      <c r="BS35" s="72"/>
      <c r="BT35" s="72"/>
      <c r="BU35" s="72"/>
      <c r="BV35" s="72"/>
      <c r="BW35" s="72"/>
    </row>
    <row r="36" spans="1:75" ht="14.25" customHeight="1" x14ac:dyDescent="0.15">
      <c r="A36" s="74" t="s">
        <v>605</v>
      </c>
      <c r="B36" s="108" t="s">
        <v>107</v>
      </c>
      <c r="C36" s="108">
        <v>44578</v>
      </c>
      <c r="D36" s="110">
        <v>46039</v>
      </c>
      <c r="E36" s="95">
        <f ca="1">IF(DATEDIF(C36,M$2,"m")&lt;1,"",IF(C36=0,"",IF(EDATE(C36,12)&lt;IF($D36&gt;0,$D36-1,M$2),EDATE(C36,DATEDIF(C36,IF($D36&gt;0,$D36-1,M$2+1),"y")*12),EDATE(C36,DATEDIF(C36,IF($D36&gt;0,$D36-1,M$2+1),"m")))))</f>
        <v>45674</v>
      </c>
      <c r="F36" s="93">
        <f ca="1">IF(E36="",0,IF(EDATE(C36,12)&lt;=E36,15+IF((YEAR(E36)-YEAR($C36))&gt;20,10,INT((YEAR(E36)-YEAR($C36)-1)/2)),0))</f>
        <v>16</v>
      </c>
      <c r="G36" s="112">
        <f ca="1">IF(E36="",0,IF(E36&gt;=EDATE(C36,12),IF(E36&lt;EDATE(C36,24),IF(C36&lt;SET!$J$20,0,MIN(DATEDIF(C36,E36,"m"),11)),0),IF(D36&gt;C36,IF(E36&lt;=EDATE(C36,12),MIN(DATEDIF(C36,D36+1,"m"),11),0),MIN(DATEDIF(C36,E36,"m"),11))))</f>
        <v>0</v>
      </c>
      <c r="H36" s="114">
        <v>0</v>
      </c>
      <c r="I36" s="99">
        <f>COUNTIF(P36:BW36,SET!$C$15)*SET!$C$16+COUNTIF(P36:BW36,SET!$D$15)*SET!$D$16+COUNTIF(P36:BW36,SET!E$15)*SET!$E$16+COUNTIF(P36:BW36,SET!$F$15)*SET!$F$16+COUNTIF(P36:BW36,SET!$G$15)*SET!$G$16+COUNTIF(P36:BW36,SET!$H$15)*SET!$H$16+COUNTIF(P36:BW36,SET!$I$15)*SET!$I$16+COUNTIF(P36:BW36,)*SET!$K$16+COUNTIF(P36:BW36,SET!$M$15)*SET!$M$16</f>
        <v>20</v>
      </c>
      <c r="J36" s="97">
        <f ca="1">F36+G36+H36-I36</f>
        <v>-4</v>
      </c>
      <c r="K36" s="100">
        <f ca="1">IF(E36="","",IF(AND(D36&gt;C36,EDATE(IF(EDATE(C36,12)&lt;D36,C36,E36),12)&gt;D36),"퇴직정산",IF((E36-C36)&gt;=365,EDATE(E36,12),EDATE(C36,24))))</f>
        <v>46039</v>
      </c>
      <c r="L36" s="101">
        <f ca="1">IF(K36="퇴직정산",J36,IF((M$2-C36)&lt;365,"미확정",IF(M36="유예","유예",J36-M36)))</f>
        <v>-4</v>
      </c>
      <c r="M36" s="103">
        <f ca="1">IF(C36=0,0,IF(K36="퇴직정산",0,IF(J36&lt;=0,0,IF(EDATE(C36,3)&gt;M$2,"유예",IF(SET!$J$3="없음",0,IF(SET!$J$3="전부",IF(E36&gt;=DATE(YEAR(SET!$I$11),MONTH(SET!$J$11),DAY(SET!$L$11)),MAX(0,F36-IF(I36&lt;(G36+H36),0,(I36-(G36+H36)))),0),IF(E36&gt;=DATE(YEAR(SET!$I$11),MONTH(SET!$J$11),DAY(SET!$L$11)),MAX(0,MIN(F36,SET!$L$3)-IF(I36&lt;(G36+H36),0,(I36-(G36+H36)))),0)))))))</f>
        <v>0</v>
      </c>
      <c r="N36" s="105" t="str">
        <f>IF(D36=0,IF(M36&gt;0,IF((E36-C36)&gt;=365,EDATE(E36,6),EDATE(K36,-6)),""),"")</f>
        <v/>
      </c>
      <c r="O36" s="106" t="str">
        <f>IF(D36=0,IF(M36&gt;0,IF((E36-C36)&gt;=365,EDATE(E36,10),EDATE(K36,-2)),""),"")</f>
        <v/>
      </c>
      <c r="P36" s="23" t="s">
        <v>25</v>
      </c>
      <c r="Q36" s="23" t="s">
        <v>25</v>
      </c>
      <c r="R36" s="23" t="s">
        <v>25</v>
      </c>
      <c r="S36" s="23" t="s">
        <v>25</v>
      </c>
      <c r="T36" s="23" t="s">
        <v>25</v>
      </c>
      <c r="U36" s="23" t="s">
        <v>24</v>
      </c>
      <c r="V36" s="23" t="s">
        <v>25</v>
      </c>
      <c r="W36" s="23" t="s">
        <v>25</v>
      </c>
      <c r="X36" s="23" t="s">
        <v>25</v>
      </c>
      <c r="Y36" s="23" t="s">
        <v>24</v>
      </c>
      <c r="Z36" s="23" t="s">
        <v>25</v>
      </c>
      <c r="AA36" s="23" t="s">
        <v>24</v>
      </c>
      <c r="AB36" s="23" t="s">
        <v>25</v>
      </c>
      <c r="AC36" s="23" t="s">
        <v>25</v>
      </c>
      <c r="AD36" s="23" t="s">
        <v>24</v>
      </c>
      <c r="AE36" s="23" t="s">
        <v>24</v>
      </c>
      <c r="AF36" s="23" t="s">
        <v>25</v>
      </c>
      <c r="AG36" s="23" t="s">
        <v>24</v>
      </c>
      <c r="AH36" s="23" t="s">
        <v>25</v>
      </c>
      <c r="AI36" s="23" t="s">
        <v>24</v>
      </c>
      <c r="AJ36" s="23" t="s">
        <v>25</v>
      </c>
      <c r="AK36" s="23" t="s">
        <v>25</v>
      </c>
      <c r="AL36" s="23" t="s">
        <v>24</v>
      </c>
      <c r="AM36" s="23" t="s">
        <v>25</v>
      </c>
      <c r="AN36" s="23" t="s">
        <v>24</v>
      </c>
      <c r="AO36" s="23" t="s">
        <v>25</v>
      </c>
      <c r="AP36" s="23" t="s">
        <v>25</v>
      </c>
      <c r="AQ36" s="23" t="s">
        <v>24</v>
      </c>
      <c r="AR36" s="23" t="s">
        <v>25</v>
      </c>
      <c r="AS36" s="23" t="s">
        <v>25</v>
      </c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</row>
    <row r="37" spans="1:75" ht="14.25" customHeight="1" thickBot="1" x14ac:dyDescent="0.2">
      <c r="A37" s="74"/>
      <c r="B37" s="109"/>
      <c r="C37" s="109"/>
      <c r="D37" s="111"/>
      <c r="E37" s="96"/>
      <c r="F37" s="94"/>
      <c r="G37" s="113"/>
      <c r="H37" s="115"/>
      <c r="I37" s="99"/>
      <c r="J37" s="98"/>
      <c r="K37" s="100"/>
      <c r="L37" s="102"/>
      <c r="M37" s="104"/>
      <c r="N37" s="105"/>
      <c r="O37" s="107"/>
      <c r="P37" s="72">
        <v>45673</v>
      </c>
      <c r="Q37" s="72">
        <v>45681</v>
      </c>
      <c r="R37" s="72">
        <v>45707</v>
      </c>
      <c r="S37" s="72">
        <v>45713</v>
      </c>
      <c r="T37" s="72">
        <v>45754</v>
      </c>
      <c r="U37" s="72">
        <v>45770</v>
      </c>
      <c r="V37" s="72">
        <v>45775</v>
      </c>
      <c r="W37" s="72">
        <v>45799</v>
      </c>
      <c r="X37" s="72">
        <v>45805</v>
      </c>
      <c r="Y37" s="72">
        <v>45840</v>
      </c>
      <c r="Z37" s="72">
        <v>45845</v>
      </c>
      <c r="AA37" s="72">
        <v>45849</v>
      </c>
      <c r="AB37" s="72">
        <v>45855</v>
      </c>
      <c r="AC37" s="72">
        <v>45861</v>
      </c>
      <c r="AD37" s="72">
        <v>45873</v>
      </c>
      <c r="AE37" s="72">
        <v>45874</v>
      </c>
      <c r="AF37" s="72">
        <v>45889</v>
      </c>
      <c r="AG37" s="72">
        <v>45890</v>
      </c>
      <c r="AH37" s="72">
        <v>45908</v>
      </c>
      <c r="AI37" s="72">
        <v>45911</v>
      </c>
      <c r="AJ37" s="72">
        <v>45952</v>
      </c>
      <c r="AK37" s="72">
        <v>45967</v>
      </c>
      <c r="AL37" s="72">
        <v>45968</v>
      </c>
      <c r="AM37" s="72">
        <v>45974</v>
      </c>
      <c r="AN37" s="72">
        <v>45980</v>
      </c>
      <c r="AO37" s="72" t="s">
        <v>582</v>
      </c>
      <c r="AP37" s="72" t="s">
        <v>593</v>
      </c>
      <c r="AQ37" s="72" t="s">
        <v>586</v>
      </c>
      <c r="AR37" s="72" t="s">
        <v>580</v>
      </c>
      <c r="AS37" s="72" t="s">
        <v>574</v>
      </c>
      <c r="AT37" s="72"/>
      <c r="AU37" s="72"/>
      <c r="AV37" s="72"/>
      <c r="AW37" s="72"/>
      <c r="AX37" s="72"/>
      <c r="AY37" s="72"/>
      <c r="AZ37" s="72"/>
      <c r="BA37" s="72"/>
      <c r="BB37" s="72"/>
      <c r="BC37" s="72"/>
      <c r="BD37" s="72"/>
      <c r="BE37" s="72"/>
      <c r="BF37" s="72"/>
      <c r="BG37" s="72"/>
      <c r="BH37" s="72"/>
      <c r="BI37" s="72"/>
      <c r="BJ37" s="72"/>
      <c r="BK37" s="72"/>
      <c r="BL37" s="72"/>
      <c r="BM37" s="72"/>
      <c r="BN37" s="72"/>
      <c r="BO37" s="72"/>
      <c r="BP37" s="72"/>
      <c r="BQ37" s="72"/>
      <c r="BR37" s="72"/>
      <c r="BS37" s="72"/>
      <c r="BT37" s="72"/>
      <c r="BU37" s="72"/>
      <c r="BV37" s="72"/>
      <c r="BW37" s="72"/>
    </row>
    <row r="38" spans="1:75" ht="14.25" customHeight="1" x14ac:dyDescent="0.15">
      <c r="A38" s="74" t="s">
        <v>392</v>
      </c>
      <c r="B38" s="108" t="s">
        <v>345</v>
      </c>
      <c r="C38" s="108">
        <v>45313</v>
      </c>
      <c r="D38" s="110">
        <v>46044</v>
      </c>
      <c r="E38" s="95">
        <f ca="1">IF(DATEDIF(C38,M$2,"m")&lt;1,"",IF(C38=0,"",IF(EDATE(C38,12)&lt;IF($D38&gt;0,$D38-1,M$2),EDATE(C38,DATEDIF(C38,IF($D38&gt;0,$D38-1,M$2+1),"y")*12),EDATE(C38,DATEDIF(C38,IF($D38&gt;0,$D38-1,M$2+1),"m")))))</f>
        <v>45679</v>
      </c>
      <c r="F38" s="93">
        <f ca="1">IF(E38="",0,IF(EDATE(C38,12)&lt;=E38,15+IF((YEAR(E38)-YEAR($C38))&gt;20,10,INT((YEAR(E38)-YEAR($C38)-1)/2)),0))</f>
        <v>15</v>
      </c>
      <c r="G38" s="112">
        <f ca="1">IF(E38="",0,IF(E38&gt;=EDATE(C38,12),IF(E38&lt;EDATE(C38,24),IF(C38&lt;SET!$J$20,0,MIN(DATEDIF(C38,E38,"m"),11)),0),IF(D38&gt;C38,IF(E38&lt;=EDATE(C38,12),MIN(DATEDIF(C38,D38+1,"m"),11),0),MIN(DATEDIF(C38,E38,"m"),11))))</f>
        <v>11</v>
      </c>
      <c r="H38" s="114"/>
      <c r="I38" s="99">
        <f>COUNTIF(P38:BW38,SET!$C$15)*SET!$C$16+COUNTIF(P38:BW38,SET!$D$15)*SET!$D$16+COUNTIF(P38:BW38,SET!E$15)*SET!$E$16+COUNTIF(P38:BW38,SET!$F$15)*SET!$F$16+COUNTIF(P38:BW38,SET!$G$15)*SET!$G$16+COUNTIF(P38:BW38,SET!$H$15)*SET!$H$16+COUNTIF(P38:BW38,SET!$I$15)*SET!$I$16+COUNTIF(P38:BW38,)*SET!$K$16+COUNTIF(P38:BW38,SET!$M$15)*SET!$M$16</f>
        <v>14</v>
      </c>
      <c r="J38" s="97">
        <f ca="1">F38+G38+H38-I38</f>
        <v>12</v>
      </c>
      <c r="K38" s="100">
        <f ca="1">IF(E38="","",IF(AND(D38&gt;C38,EDATE(IF(EDATE(C38,12)&lt;D38,C38,E38),12)&gt;D38),"퇴직정산",IF((E38-C38)&gt;=365,EDATE(E38,12),EDATE(C38,24))))</f>
        <v>46044</v>
      </c>
      <c r="L38" s="101">
        <f ca="1">IF(K38="퇴직정산",J38,IF((M$2-C38)&lt;365,"미확정",IF(M38="유예","유예",J38-M38)))</f>
        <v>8</v>
      </c>
      <c r="M38" s="103">
        <f ca="1">IF(C38=0,0,IF(K38="퇴직정산",0,IF(J38&lt;=0,0,IF(EDATE(C38,3)&gt;M$2,"유예",IF(SET!$J$3="없음",0,IF(SET!$J$3="전부",IF(E38&gt;=DATE(YEAR(SET!$I$11),MONTH(SET!$J$11),DAY(SET!$L$11)),MAX(0,F38-IF(I38&lt;(G38+H38),0,(I38-(G38+H38)))),0),IF(E38&gt;=DATE(YEAR(SET!$I$11),MONTH(SET!$J$11),DAY(SET!$L$11)),MAX(0,MIN(F38,SET!$L$3)-IF(I38&lt;(G38+H38),0,(I38-(G38+H38)))),0)))))))</f>
        <v>4</v>
      </c>
      <c r="N38" s="105" t="str">
        <f>IF(D38=0,IF(M38&gt;0,IF((E38-C38)&gt;=365,EDATE(E38,6),EDATE(K38,-6)),""),"")</f>
        <v/>
      </c>
      <c r="O38" s="106" t="str">
        <f>IF(D38=0,IF(M38&gt;0,IF((E38-C38)&gt;=365,EDATE(E38,10),EDATE(K38,-2)),""),"")</f>
        <v/>
      </c>
      <c r="P38" s="23" t="s">
        <v>24</v>
      </c>
      <c r="Q38" s="23" t="s">
        <v>24</v>
      </c>
      <c r="R38" s="23" t="s">
        <v>24</v>
      </c>
      <c r="S38" s="23" t="s">
        <v>24</v>
      </c>
      <c r="T38" s="23" t="s">
        <v>24</v>
      </c>
      <c r="U38" s="23" t="s">
        <v>24</v>
      </c>
      <c r="V38" s="23" t="s">
        <v>24</v>
      </c>
      <c r="W38" s="23" t="s">
        <v>24</v>
      </c>
      <c r="X38" s="23" t="s">
        <v>24</v>
      </c>
      <c r="Y38" s="23" t="s">
        <v>24</v>
      </c>
      <c r="Z38" s="23" t="s">
        <v>24</v>
      </c>
      <c r="AA38" s="23" t="s">
        <v>24</v>
      </c>
      <c r="AB38" s="23" t="s">
        <v>24</v>
      </c>
      <c r="AC38" s="23" t="s">
        <v>24</v>
      </c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</row>
    <row r="39" spans="1:75" ht="14.25" customHeight="1" thickBot="1" x14ac:dyDescent="0.2">
      <c r="A39" s="74"/>
      <c r="B39" s="109"/>
      <c r="C39" s="109"/>
      <c r="D39" s="111"/>
      <c r="E39" s="96"/>
      <c r="F39" s="94"/>
      <c r="G39" s="113"/>
      <c r="H39" s="115"/>
      <c r="I39" s="99"/>
      <c r="J39" s="98"/>
      <c r="K39" s="100"/>
      <c r="L39" s="102"/>
      <c r="M39" s="104"/>
      <c r="N39" s="105"/>
      <c r="O39" s="107"/>
      <c r="P39" s="72">
        <v>45402</v>
      </c>
      <c r="Q39" s="72">
        <v>45494</v>
      </c>
      <c r="R39" s="72">
        <v>45531</v>
      </c>
      <c r="S39" s="72">
        <v>45604</v>
      </c>
      <c r="T39" s="72">
        <v>45650</v>
      </c>
      <c r="U39" s="72">
        <v>45696</v>
      </c>
      <c r="V39" s="72">
        <v>45697</v>
      </c>
      <c r="W39" s="72">
        <v>45757</v>
      </c>
      <c r="X39" s="72">
        <v>45758</v>
      </c>
      <c r="Y39" s="72">
        <v>45848</v>
      </c>
      <c r="Z39" s="72">
        <v>45851</v>
      </c>
      <c r="AA39" s="72">
        <v>45914</v>
      </c>
      <c r="AB39" s="72">
        <v>45915</v>
      </c>
      <c r="AC39" s="72" t="s">
        <v>575</v>
      </c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2"/>
      <c r="BB39" s="72"/>
      <c r="BC39" s="72"/>
      <c r="BD39" s="72"/>
      <c r="BE39" s="72"/>
      <c r="BF39" s="72"/>
      <c r="BG39" s="72"/>
      <c r="BH39" s="72"/>
      <c r="BI39" s="72"/>
      <c r="BJ39" s="72"/>
      <c r="BK39" s="72"/>
      <c r="BL39" s="72"/>
      <c r="BM39" s="72"/>
      <c r="BN39" s="72"/>
      <c r="BO39" s="72"/>
      <c r="BP39" s="72"/>
      <c r="BQ39" s="72"/>
      <c r="BR39" s="72"/>
      <c r="BS39" s="72"/>
      <c r="BT39" s="72"/>
      <c r="BU39" s="72"/>
      <c r="BV39" s="72"/>
      <c r="BW39" s="72"/>
    </row>
    <row r="40" spans="1:75" ht="14.25" customHeight="1" x14ac:dyDescent="0.15">
      <c r="A40" s="74" t="s">
        <v>606</v>
      </c>
      <c r="B40" s="108" t="s">
        <v>76</v>
      </c>
      <c r="C40" s="108">
        <v>43857</v>
      </c>
      <c r="D40" s="110">
        <v>46049</v>
      </c>
      <c r="E40" s="95">
        <f ca="1">IF(DATEDIF(C40,M$2,"m")&lt;1,"",IF(C40=0,"",IF(EDATE(C40,12)&lt;IF($D40&gt;0,$D40-1,M$2),EDATE(C40,DATEDIF(C40,IF($D40&gt;0,$D40-1,M$2+1),"y")*12),EDATE(C40,DATEDIF(C40,IF($D40&gt;0,$D40-1,M$2+1),"m")))))</f>
        <v>45684</v>
      </c>
      <c r="F40" s="93">
        <f ca="1">IF(E40="",0,IF(EDATE(C40,12)&lt;=E40,15+IF((YEAR(E40)-YEAR($C40))&gt;20,10,INT((YEAR(E40)-YEAR($C40)-1)/2)),0))</f>
        <v>17</v>
      </c>
      <c r="G40" s="112">
        <f ca="1">IF(E40="",0,IF(E40&gt;=EDATE(C40,12),IF(E40&lt;EDATE(C40,24),IF(C40&lt;SET!$J$20,0,MIN(DATEDIF(C40,E40,"m"),11)),0),IF(D40&gt;C40,IF(E40&lt;=EDATE(C40,12),MIN(DATEDIF(C40,D40+1,"m"),11),0),MIN(DATEDIF(C40,E40,"m"),11))))</f>
        <v>0</v>
      </c>
      <c r="H40" s="114">
        <v>-1</v>
      </c>
      <c r="I40" s="99">
        <f>COUNTIF(P40:BW40,SET!$C$15)*SET!$C$16+COUNTIF(P40:BW40,SET!$D$15)*SET!$D$16+COUNTIF(P40:BW40,SET!E$15)*SET!$E$16+COUNTIF(P40:BW40,SET!$F$15)*SET!$F$16+COUNTIF(P40:BW40,SET!$G$15)*SET!$G$16+COUNTIF(P40:BW40,SET!$H$15)*SET!$H$16+COUNTIF(P40:BW40,SET!$I$15)*SET!$I$16+COUNTIF(P40:BW40,)*SET!$K$16+COUNTIF(P40:BW40,SET!$M$15)*SET!$M$16</f>
        <v>19</v>
      </c>
      <c r="J40" s="97">
        <f ca="1">F40+G40+H40-I40</f>
        <v>-3</v>
      </c>
      <c r="K40" s="100">
        <f ca="1">IF(E40="","",IF(AND(D40&gt;C40,EDATE(IF(EDATE(C40,12)&lt;D40,C40,E40),12)&gt;D40),"퇴직정산",IF((E40-C40)&gt;=365,EDATE(E40,12),EDATE(C40,24))))</f>
        <v>46049</v>
      </c>
      <c r="L40" s="101">
        <f ca="1">IF(K40="퇴직정산",J40,IF((M$2-C40)&lt;365,"미확정",IF(M40="유예","유예",J40-M40)))</f>
        <v>-3</v>
      </c>
      <c r="M40" s="103">
        <f ca="1">IF(C40=0,0,IF(K40="퇴직정산",0,IF(J40&lt;=0,0,IF(EDATE(C40,3)&gt;M$2,"유예",IF(SET!$J$3="없음",0,IF(SET!$J$3="전부",IF(E40&gt;=DATE(YEAR(SET!$I$11),MONTH(SET!$J$11),DAY(SET!$L$11)),MAX(0,F40-IF(I40&lt;(G40+H40),0,(I40-(G40+H40)))),0),IF(E40&gt;=DATE(YEAR(SET!$I$11),MONTH(SET!$J$11),DAY(SET!$L$11)),MAX(0,MIN(F40,SET!$L$3)-IF(I40&lt;(G40+H40),0,(I40-(G40+H40)))),0)))))))</f>
        <v>0</v>
      </c>
      <c r="N40" s="105" t="str">
        <f>IF(D40=0,IF(M40&gt;0,IF((E40-C40)&gt;=365,EDATE(E40,6),EDATE(K40,-6)),""),"")</f>
        <v/>
      </c>
      <c r="O40" s="106" t="str">
        <f>IF(D40=0,IF(M40&gt;0,IF((E40-C40)&gt;=365,EDATE(E40,10),EDATE(K40,-2)),""),"")</f>
        <v/>
      </c>
      <c r="P40" s="23" t="s">
        <v>24</v>
      </c>
      <c r="Q40" s="23" t="s">
        <v>25</v>
      </c>
      <c r="R40" s="23" t="s">
        <v>25</v>
      </c>
      <c r="S40" s="23" t="s">
        <v>24</v>
      </c>
      <c r="T40" s="23" t="s">
        <v>25</v>
      </c>
      <c r="U40" s="23" t="s">
        <v>24</v>
      </c>
      <c r="V40" s="23" t="s">
        <v>24</v>
      </c>
      <c r="W40" s="23" t="s">
        <v>25</v>
      </c>
      <c r="X40" s="23" t="s">
        <v>25</v>
      </c>
      <c r="Y40" s="23" t="s">
        <v>24</v>
      </c>
      <c r="Z40" s="23" t="s">
        <v>24</v>
      </c>
      <c r="AA40" s="23" t="s">
        <v>25</v>
      </c>
      <c r="AB40" s="23" t="s">
        <v>24</v>
      </c>
      <c r="AC40" s="23" t="s">
        <v>24</v>
      </c>
      <c r="AD40" s="23" t="s">
        <v>24</v>
      </c>
      <c r="AE40" s="23" t="s">
        <v>25</v>
      </c>
      <c r="AF40" s="23" t="s">
        <v>24</v>
      </c>
      <c r="AG40" s="23" t="s">
        <v>24</v>
      </c>
      <c r="AH40" s="23" t="s">
        <v>25</v>
      </c>
      <c r="AI40" s="23" t="s">
        <v>24</v>
      </c>
      <c r="AJ40" s="23" t="s">
        <v>25</v>
      </c>
      <c r="AK40" s="23" t="s">
        <v>24</v>
      </c>
      <c r="AL40" s="23" t="s">
        <v>25</v>
      </c>
      <c r="AM40" s="23" t="s">
        <v>24</v>
      </c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</row>
    <row r="41" spans="1:75" ht="14.25" customHeight="1" thickBot="1" x14ac:dyDescent="0.2">
      <c r="A41" s="74"/>
      <c r="B41" s="109"/>
      <c r="C41" s="109"/>
      <c r="D41" s="111"/>
      <c r="E41" s="96"/>
      <c r="F41" s="94"/>
      <c r="G41" s="113"/>
      <c r="H41" s="115"/>
      <c r="I41" s="99"/>
      <c r="J41" s="98"/>
      <c r="K41" s="100"/>
      <c r="L41" s="102"/>
      <c r="M41" s="104"/>
      <c r="N41" s="105"/>
      <c r="O41" s="107"/>
      <c r="P41" s="72">
        <v>45670</v>
      </c>
      <c r="Q41" s="72">
        <v>45677</v>
      </c>
      <c r="R41" s="72">
        <v>45700</v>
      </c>
      <c r="S41" s="72">
        <v>45733</v>
      </c>
      <c r="T41" s="72">
        <v>45748</v>
      </c>
      <c r="U41" s="72">
        <v>45751</v>
      </c>
      <c r="V41" s="72">
        <v>45769</v>
      </c>
      <c r="W41" s="72">
        <v>45792</v>
      </c>
      <c r="X41" s="72">
        <v>45826</v>
      </c>
      <c r="Y41" s="72">
        <v>45831</v>
      </c>
      <c r="Z41" s="72">
        <v>45832</v>
      </c>
      <c r="AA41" s="72">
        <v>45854</v>
      </c>
      <c r="AB41" s="72">
        <v>45862</v>
      </c>
      <c r="AC41" s="72">
        <v>45863</v>
      </c>
      <c r="AD41" s="72">
        <v>45929</v>
      </c>
      <c r="AE41" s="72">
        <v>45953</v>
      </c>
      <c r="AF41" s="72">
        <v>45954</v>
      </c>
      <c r="AG41" s="72">
        <v>45958</v>
      </c>
      <c r="AH41" s="72">
        <v>45989</v>
      </c>
      <c r="AI41" s="72">
        <v>45992</v>
      </c>
      <c r="AJ41" s="72">
        <v>45993</v>
      </c>
      <c r="AK41" s="72" t="s">
        <v>592</v>
      </c>
      <c r="AL41" s="72" t="s">
        <v>578</v>
      </c>
      <c r="AM41" s="72" t="s">
        <v>604</v>
      </c>
      <c r="AN41" s="72"/>
      <c r="AO41" s="72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  <c r="BC41" s="72"/>
      <c r="BD41" s="72"/>
      <c r="BE41" s="72"/>
      <c r="BF41" s="72"/>
      <c r="BG41" s="72"/>
      <c r="BH41" s="72"/>
      <c r="BI41" s="72"/>
      <c r="BJ41" s="72"/>
      <c r="BK41" s="72"/>
      <c r="BL41" s="72"/>
      <c r="BM41" s="72"/>
      <c r="BN41" s="72"/>
      <c r="BO41" s="72"/>
      <c r="BP41" s="72"/>
      <c r="BQ41" s="72"/>
      <c r="BR41" s="72"/>
      <c r="BS41" s="72"/>
      <c r="BT41" s="72"/>
      <c r="BU41" s="72"/>
      <c r="BV41" s="72"/>
      <c r="BW41" s="72"/>
    </row>
    <row r="42" spans="1:75" ht="14.25" customHeight="1" x14ac:dyDescent="0.15">
      <c r="A42" s="77" t="s">
        <v>78</v>
      </c>
      <c r="B42" s="108" t="s">
        <v>368</v>
      </c>
      <c r="C42" s="108">
        <v>43493</v>
      </c>
      <c r="D42" s="110">
        <v>46050</v>
      </c>
      <c r="E42" s="95">
        <f ca="1">IF(DATEDIF(C42,M$2,"m")&lt;1,"",IF(C42=0,"",IF(EDATE(C42,12)&lt;IF($D42&gt;0,$D42-1,M$2),EDATE(C42,DATEDIF(C42,IF($D42&gt;0,$D42-1,M$2+1),"y")*12),EDATE(C42,DATEDIF(C42,IF($D42&gt;0,$D42-1,M$2+1),"m")))))</f>
        <v>45685</v>
      </c>
      <c r="F42" s="93">
        <f ca="1">IF(E42="",0,IF(EDATE(C42,12)&lt;=E42,15+IF((YEAR(E42)-YEAR($C42))&gt;20,10,INT((YEAR(E42)-YEAR($C42)-1)/2)),0))</f>
        <v>17</v>
      </c>
      <c r="G42" s="112">
        <f ca="1">IF(E42="",0,IF(E42&gt;=EDATE(C42,12),IF(E42&lt;EDATE(C42,24),IF(C42&lt;SET!$J$20,0,MIN(DATEDIF(C42,E42,"m"),11)),0),IF(D42&gt;C42,IF(E42&lt;=EDATE(C42,12),MIN(DATEDIF(C42,D42+1,"m"),11),0),MIN(DATEDIF(C42,E42,"m"),11))))</f>
        <v>0</v>
      </c>
      <c r="H42" s="114">
        <v>16.5</v>
      </c>
      <c r="I42" s="99">
        <f>COUNTIF(P42:BW42,SET!$C$15)*SET!$C$16+COUNTIF(P42:BW42,SET!$D$15)*SET!$D$16+COUNTIF(P42:BW42,SET!E$15)*SET!$E$16+COUNTIF(P42:BW42,SET!$F$15)*SET!$F$16+COUNTIF(P42:BW42,SET!$G$15)*SET!$G$16+COUNTIF(P42:BW42,SET!$H$15)*SET!$H$16+COUNTIF(P42:BW42,SET!$I$15)*SET!$I$16+COUNTIF(P42:BW42,)*SET!$K$16+COUNTIF(P42:BW42,SET!$M$15)*SET!$M$16</f>
        <v>19</v>
      </c>
      <c r="J42" s="97">
        <f ca="1">F42+G42+H42-I42</f>
        <v>14.5</v>
      </c>
      <c r="K42" s="100">
        <f ca="1">IF(E42="","",IF(AND(D42&gt;C42,EDATE(IF(EDATE(C42,12)&lt;D42,C42,E42),12)&gt;D42),"퇴직정산",IF((E42-C42)&gt;=365,EDATE(E42,12),EDATE(C42,24))))</f>
        <v>46050</v>
      </c>
      <c r="L42" s="101">
        <f ca="1">IF(K42="퇴직정산",J42,IF((M$2-C42)&lt;365,"미확정",IF(M42="유예","유예",J42-M42)))</f>
        <v>10</v>
      </c>
      <c r="M42" s="103">
        <f ca="1">IF(C42=0,0,IF(K42="퇴직정산",0,IF(J42&lt;=0,0,IF(EDATE(C42,3)&gt;M$2,"유예",IF(SET!$J$3="없음",0,IF(SET!$J$3="전부",IF(E42&gt;=DATE(YEAR(SET!$I$11),MONTH(SET!$J$11),DAY(SET!$L$11)),MAX(0,F42-IF(I42&lt;(G42+H42),0,(I42-(G42+H42)))),0),IF(E42&gt;=DATE(YEAR(SET!$I$11),MONTH(SET!$J$11),DAY(SET!$L$11)),MAX(0,MIN(F42,SET!$L$3)-IF(I42&lt;(G42+H42),0,(I42-(G42+H42)))),0)))))))</f>
        <v>4.5</v>
      </c>
      <c r="N42" s="105" t="str">
        <f>IF(D42=0,IF(M42&gt;0,IF((E42-C42)&gt;=365,EDATE(E42,6),EDATE(K42,-6)),""),"")</f>
        <v/>
      </c>
      <c r="O42" s="106" t="str">
        <f>IF(D42=0,IF(M42&gt;0,IF((E42-C42)&gt;=365,EDATE(E42,10),EDATE(K42,-2)),""),"")</f>
        <v/>
      </c>
      <c r="P42" s="23" t="s">
        <v>24</v>
      </c>
      <c r="Q42" s="23" t="s">
        <v>24</v>
      </c>
      <c r="R42" s="23" t="s">
        <v>24</v>
      </c>
      <c r="S42" s="23" t="s">
        <v>24</v>
      </c>
      <c r="T42" s="23" t="s">
        <v>24</v>
      </c>
      <c r="U42" s="23" t="s">
        <v>24</v>
      </c>
      <c r="V42" s="23" t="s">
        <v>24</v>
      </c>
      <c r="W42" s="23" t="s">
        <v>24</v>
      </c>
      <c r="X42" s="23" t="s">
        <v>24</v>
      </c>
      <c r="Y42" s="23" t="s">
        <v>24</v>
      </c>
      <c r="Z42" s="23" t="s">
        <v>24</v>
      </c>
      <c r="AA42" s="23" t="s">
        <v>24</v>
      </c>
      <c r="AB42" s="23" t="s">
        <v>24</v>
      </c>
      <c r="AC42" s="23" t="s">
        <v>24</v>
      </c>
      <c r="AD42" s="23" t="s">
        <v>24</v>
      </c>
      <c r="AE42" s="23" t="s">
        <v>24</v>
      </c>
      <c r="AF42" s="23" t="s">
        <v>24</v>
      </c>
      <c r="AG42" s="23" t="s">
        <v>24</v>
      </c>
      <c r="AH42" s="23" t="s">
        <v>24</v>
      </c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</row>
    <row r="43" spans="1:75" ht="14.25" customHeight="1" thickBot="1" x14ac:dyDescent="0.2">
      <c r="A43" s="74"/>
      <c r="B43" s="109"/>
      <c r="C43" s="109"/>
      <c r="D43" s="111"/>
      <c r="E43" s="96"/>
      <c r="F43" s="94"/>
      <c r="G43" s="113"/>
      <c r="H43" s="115"/>
      <c r="I43" s="99"/>
      <c r="J43" s="98"/>
      <c r="K43" s="100"/>
      <c r="L43" s="102"/>
      <c r="M43" s="104"/>
      <c r="N43" s="105"/>
      <c r="O43" s="107"/>
      <c r="P43" s="72">
        <v>45732</v>
      </c>
      <c r="Q43" s="72">
        <v>45761</v>
      </c>
      <c r="R43" s="72">
        <v>45772</v>
      </c>
      <c r="S43" s="72">
        <v>45775</v>
      </c>
      <c r="T43" s="72">
        <v>45863</v>
      </c>
      <c r="U43" s="72">
        <v>45864</v>
      </c>
      <c r="V43" s="72">
        <v>45865</v>
      </c>
      <c r="W43" s="72">
        <v>45866</v>
      </c>
      <c r="X43" s="72">
        <v>45891</v>
      </c>
      <c r="Y43" s="72">
        <v>45892</v>
      </c>
      <c r="Z43" s="72">
        <v>45922</v>
      </c>
      <c r="AA43" s="72">
        <v>45927</v>
      </c>
      <c r="AB43" s="72">
        <v>45928</v>
      </c>
      <c r="AC43" s="72">
        <v>45933</v>
      </c>
      <c r="AD43" s="72">
        <v>45934</v>
      </c>
      <c r="AE43" s="72">
        <v>45964</v>
      </c>
      <c r="AF43" s="72">
        <v>45988</v>
      </c>
      <c r="AG43" s="72" t="s">
        <v>591</v>
      </c>
      <c r="AH43" s="72" t="s">
        <v>598</v>
      </c>
      <c r="AI43" s="72"/>
      <c r="AJ43" s="72"/>
      <c r="AK43" s="72"/>
      <c r="AL43" s="72"/>
      <c r="AM43" s="72"/>
      <c r="AN43" s="72"/>
      <c r="AO43" s="72"/>
      <c r="AP43" s="72"/>
      <c r="AQ43" s="72"/>
      <c r="AR43" s="72"/>
      <c r="AS43" s="72"/>
      <c r="AT43" s="72"/>
      <c r="AU43" s="72"/>
      <c r="AV43" s="72"/>
      <c r="AW43" s="72"/>
      <c r="AX43" s="72"/>
      <c r="AY43" s="72"/>
      <c r="AZ43" s="72"/>
      <c r="BA43" s="72"/>
      <c r="BB43" s="72"/>
      <c r="BC43" s="72"/>
      <c r="BD43" s="72"/>
      <c r="BE43" s="72"/>
      <c r="BF43" s="72"/>
      <c r="BG43" s="72"/>
      <c r="BH43" s="72"/>
      <c r="BI43" s="72"/>
      <c r="BJ43" s="72"/>
      <c r="BK43" s="72"/>
      <c r="BL43" s="72"/>
      <c r="BM43" s="72"/>
      <c r="BN43" s="72"/>
      <c r="BO43" s="72"/>
      <c r="BP43" s="72"/>
      <c r="BQ43" s="72"/>
      <c r="BR43" s="72"/>
      <c r="BS43" s="72"/>
      <c r="BT43" s="72"/>
      <c r="BU43" s="72"/>
      <c r="BV43" s="72"/>
      <c r="BW43" s="72"/>
    </row>
    <row r="44" spans="1:75" ht="14.25" customHeight="1" x14ac:dyDescent="0.15">
      <c r="A44" s="74" t="s">
        <v>562</v>
      </c>
      <c r="B44" s="108" t="s">
        <v>95</v>
      </c>
      <c r="C44" s="108">
        <v>44958</v>
      </c>
      <c r="D44" s="110">
        <v>46054</v>
      </c>
      <c r="E44" s="95">
        <f ca="1">IF(DATEDIF(C44,M$2,"m")&lt;1,"",IF(C44=0,"",IF(EDATE(C44,12)&lt;IF($D44&gt;0,$D44-1,M$2),EDATE(C44,DATEDIF(C44,IF($D44&gt;0,$D44-1,M$2+1),"y")*12),EDATE(C44,DATEDIF(C44,IF($D44&gt;0,$D44-1,M$2+1),"m")))))</f>
        <v>45689</v>
      </c>
      <c r="F44" s="93">
        <f ca="1">IF(E44="",0,IF(EDATE(C44,12)&lt;=E44,15+IF((YEAR(E44)-YEAR($C44))&gt;20,10,INT((YEAR(E44)-YEAR($C44)-1)/2)),0))</f>
        <v>15</v>
      </c>
      <c r="G44" s="112">
        <f ca="1">IF(E44="",0,IF(E44&gt;=EDATE(C44,12),IF(E44&lt;EDATE(C44,24),IF(C44&lt;SET!$J$20,0,MIN(DATEDIF(C44,E44,"m"),11)),0),IF(D44&gt;C44,IF(E44&lt;=EDATE(C44,12),MIN(DATEDIF(C44,D44+1,"m"),11),0),MIN(DATEDIF(C44,E44,"m"),11))))</f>
        <v>0</v>
      </c>
      <c r="H44" s="114">
        <v>18</v>
      </c>
      <c r="I44" s="99">
        <f>COUNTIF(P44:BW44,SET!$C$15)*SET!$C$16+COUNTIF(P44:BW44,SET!$D$15)*SET!$D$16+COUNTIF(P44:BW44,SET!E$15)*SET!$E$16+COUNTIF(P44:BW44,SET!$F$15)*SET!$F$16+COUNTIF(P44:BW44,SET!$G$15)*SET!$G$16+COUNTIF(P44:BW44,SET!$H$15)*SET!$H$16+COUNTIF(P44:BW44,SET!$I$15)*SET!$I$16+COUNTIF(P44:BW44,)*SET!$K$16+COUNTIF(P44:BW44,SET!$M$15)*SET!$M$16</f>
        <v>13</v>
      </c>
      <c r="J44" s="97">
        <f ca="1">F44+G44+H44-I44</f>
        <v>20</v>
      </c>
      <c r="K44" s="100">
        <f ca="1">IF(E44="","",IF(AND(D44&gt;C44,EDATE(IF(EDATE(C44,12)&lt;D44,C44,E44),12)&gt;D44),"퇴직정산",IF((E44-C44)&gt;=365,EDATE(E44,12),EDATE(C44,24))))</f>
        <v>46054</v>
      </c>
      <c r="L44" s="101">
        <f ca="1">IF(K44="퇴직정산",J44,IF((M$2-C44)&lt;365,"미확정",IF(M44="유예","유예",J44-M44)))</f>
        <v>13</v>
      </c>
      <c r="M44" s="103">
        <f ca="1">IF(C44=0,0,IF(K44="퇴직정산",0,IF(J44&lt;=0,0,IF(EDATE(C44,3)&gt;M$2,"유예",IF(SET!$J$3="없음",0,IF(SET!$J$3="전부",IF(E44&gt;=DATE(YEAR(SET!$I$11),MONTH(SET!$J$11),DAY(SET!$L$11)),MAX(0,F44-IF(I44&lt;(G44+H44),0,(I44-(G44+H44)))),0),IF(E44&gt;=DATE(YEAR(SET!$I$11),MONTH(SET!$J$11),DAY(SET!$L$11)),MAX(0,MIN(F44,SET!$L$3)-IF(I44&lt;(G44+H44),0,(I44-(G44+H44)))),0)))))))</f>
        <v>7</v>
      </c>
      <c r="N44" s="105" t="str">
        <f>IF(D44=0,IF(M44&gt;0,IF((E44-C44)&gt;=365,EDATE(E44,6),EDATE(K44,-6)),""),"")</f>
        <v/>
      </c>
      <c r="O44" s="106" t="str">
        <f>IF(D44=0,IF(M44&gt;0,IF((E44-C44)&gt;=365,EDATE(E44,10),EDATE(K44,-2)),""),"")</f>
        <v/>
      </c>
      <c r="P44" s="23" t="s">
        <v>25</v>
      </c>
      <c r="Q44" s="23" t="s">
        <v>25</v>
      </c>
      <c r="R44" s="23" t="s">
        <v>25</v>
      </c>
      <c r="S44" s="23" t="s">
        <v>25</v>
      </c>
      <c r="T44" s="23" t="s">
        <v>24</v>
      </c>
      <c r="U44" s="23" t="s">
        <v>24</v>
      </c>
      <c r="V44" s="23" t="s">
        <v>24</v>
      </c>
      <c r="W44" s="23" t="s">
        <v>25</v>
      </c>
      <c r="X44" s="23" t="s">
        <v>24</v>
      </c>
      <c r="Y44" s="23" t="s">
        <v>24</v>
      </c>
      <c r="Z44" s="23" t="s">
        <v>24</v>
      </c>
      <c r="AA44" s="23" t="s">
        <v>24</v>
      </c>
      <c r="AB44" s="23" t="s">
        <v>24</v>
      </c>
      <c r="AC44" s="23" t="s">
        <v>25</v>
      </c>
      <c r="AD44" s="23" t="s">
        <v>449</v>
      </c>
      <c r="AE44" s="23" t="s">
        <v>25</v>
      </c>
      <c r="AF44" s="23" t="s">
        <v>24</v>
      </c>
      <c r="AG44" s="23" t="s">
        <v>25</v>
      </c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</row>
    <row r="45" spans="1:75" ht="14.25" customHeight="1" thickBot="1" x14ac:dyDescent="0.2">
      <c r="A45" s="74"/>
      <c r="B45" s="109"/>
      <c r="C45" s="109"/>
      <c r="D45" s="111"/>
      <c r="E45" s="96"/>
      <c r="F45" s="94"/>
      <c r="G45" s="113"/>
      <c r="H45" s="115"/>
      <c r="I45" s="99"/>
      <c r="J45" s="98"/>
      <c r="K45" s="100"/>
      <c r="L45" s="102"/>
      <c r="M45" s="104"/>
      <c r="N45" s="105"/>
      <c r="O45" s="107"/>
      <c r="P45" s="72">
        <v>45684</v>
      </c>
      <c r="Q45" s="72">
        <v>45709</v>
      </c>
      <c r="R45" s="72">
        <v>45771</v>
      </c>
      <c r="S45" s="72">
        <v>45854</v>
      </c>
      <c r="T45" s="72">
        <v>45855</v>
      </c>
      <c r="U45" s="72">
        <v>45862</v>
      </c>
      <c r="V45" s="72">
        <v>45863</v>
      </c>
      <c r="W45" s="72">
        <v>45877</v>
      </c>
      <c r="X45" s="72">
        <v>45888</v>
      </c>
      <c r="Y45" s="72">
        <v>45891</v>
      </c>
      <c r="Z45" s="72">
        <v>45896</v>
      </c>
      <c r="AA45" s="72">
        <v>45912</v>
      </c>
      <c r="AB45" s="72">
        <v>45925</v>
      </c>
      <c r="AC45" s="72">
        <v>45961</v>
      </c>
      <c r="AD45" s="72" t="s">
        <v>543</v>
      </c>
      <c r="AE45" s="72">
        <v>45987</v>
      </c>
      <c r="AF45" s="72" t="s">
        <v>581</v>
      </c>
      <c r="AG45" s="72" t="s">
        <v>575</v>
      </c>
      <c r="AH45" s="72"/>
      <c r="AI45" s="72"/>
      <c r="AJ45" s="72"/>
      <c r="AK45" s="72"/>
      <c r="AL45" s="72"/>
      <c r="AM45" s="72"/>
      <c r="AN45" s="72"/>
      <c r="AO45" s="72"/>
      <c r="AP45" s="72"/>
      <c r="AQ45" s="72"/>
      <c r="AR45" s="72"/>
      <c r="AS45" s="72"/>
      <c r="AT45" s="72"/>
      <c r="AU45" s="72"/>
      <c r="AV45" s="72"/>
      <c r="AW45" s="72"/>
      <c r="AX45" s="72"/>
      <c r="AY45" s="72"/>
      <c r="AZ45" s="72"/>
      <c r="BA45" s="72"/>
      <c r="BB45" s="72"/>
      <c r="BC45" s="72"/>
      <c r="BD45" s="72"/>
      <c r="BE45" s="72"/>
      <c r="BF45" s="72"/>
      <c r="BG45" s="72"/>
      <c r="BH45" s="72"/>
      <c r="BI45" s="72"/>
      <c r="BJ45" s="72"/>
      <c r="BK45" s="72"/>
      <c r="BL45" s="72"/>
      <c r="BM45" s="72"/>
      <c r="BN45" s="72"/>
      <c r="BO45" s="72"/>
      <c r="BP45" s="72"/>
      <c r="BQ45" s="72"/>
      <c r="BR45" s="72"/>
      <c r="BS45" s="72"/>
      <c r="BT45" s="72"/>
      <c r="BU45" s="72"/>
      <c r="BV45" s="72"/>
      <c r="BW45" s="72"/>
    </row>
    <row r="46" spans="1:75" ht="14.25" customHeight="1" x14ac:dyDescent="0.15">
      <c r="A46" s="74" t="s">
        <v>617</v>
      </c>
      <c r="B46" s="108" t="s">
        <v>358</v>
      </c>
      <c r="C46" s="108">
        <v>43864</v>
      </c>
      <c r="D46" s="110">
        <v>46056</v>
      </c>
      <c r="E46" s="95">
        <f ca="1">IF(DATEDIF(C46,M$2,"m")&lt;1,"",IF(C46=0,"",IF(EDATE(C46,12)&lt;IF($D46&gt;0,$D46-1,M$2),EDATE(C46,DATEDIF(C46,IF($D46&gt;0,$D46-1,M$2+1),"y")*12),EDATE(C46,DATEDIF(C46,IF($D46&gt;0,$D46-1,M$2+1),"m")))))</f>
        <v>45691</v>
      </c>
      <c r="F46" s="93">
        <f ca="1">IF(E46="",0,IF(EDATE(C46,12)&lt;=E46,15+IF((YEAR(E46)-YEAR($C46))&gt;20,10,INT((YEAR(E46)-YEAR($C46)-1)/2)),0))</f>
        <v>17</v>
      </c>
      <c r="G46" s="112">
        <f ca="1">IF(E46="",0,IF(E46&gt;=EDATE(C46,12),IF(E46&lt;EDATE(C46,24),IF(C46&lt;SET!$J$20,0,MIN(DATEDIF(C46,E46,"m"),11)),0),IF(D46&gt;C46,IF(E46&lt;=EDATE(C46,12),MIN(DATEDIF(C46,D46+1,"m"),11),0),MIN(DATEDIF(C46,E46,"m"),11))))</f>
        <v>0</v>
      </c>
      <c r="H46" s="114">
        <v>12</v>
      </c>
      <c r="I46" s="99">
        <f>COUNTIF(P46:BW46,SET!$C$15)*SET!$C$16+COUNTIF(P46:BW46,SET!$D$15)*SET!$D$16+COUNTIF(P46:BW46,SET!E$15)*SET!$E$16+COUNTIF(P46:BW46,SET!$F$15)*SET!$F$16+COUNTIF(P46:BW46,SET!$G$15)*SET!$G$16+COUNTIF(P46:BW46,SET!$H$15)*SET!$H$16+COUNTIF(P46:BW46,SET!$I$15)*SET!$I$16+COUNTIF(P46:BW46,)*SET!$K$16+COUNTIF(P46:BW46,SET!$M$15)*SET!$M$16</f>
        <v>0</v>
      </c>
      <c r="J46" s="97">
        <f ca="1">F46+G46+H46-I46</f>
        <v>29</v>
      </c>
      <c r="K46" s="100">
        <f ca="1">IF(E46="","",IF(AND(D46&gt;C46,EDATE(IF(EDATE(C46,12)&lt;D46,C46,E46),12)&gt;D46),"퇴직정산",IF((E46-C46)&gt;=365,EDATE(E46,12),EDATE(C46,24))))</f>
        <v>46056</v>
      </c>
      <c r="L46" s="101">
        <f ca="1">IF(K46="퇴직정산",J46,IF((M$2-C46)&lt;365,"미확정",IF(M46="유예","유예",J46-M46)))</f>
        <v>22</v>
      </c>
      <c r="M46" s="103">
        <f ca="1">IF(C46=0,0,IF(K46="퇴직정산",0,IF(J46&lt;=0,0,IF(EDATE(C46,3)&gt;M$2,"유예",IF(SET!$J$3="없음",0,IF(SET!$J$3="전부",IF(E46&gt;=DATE(YEAR(SET!$I$11),MONTH(SET!$J$11),DAY(SET!$L$11)),MAX(0,F46-IF(I46&lt;(G46+H46),0,(I46-(G46+H46)))),0),IF(E46&gt;=DATE(YEAR(SET!$I$11),MONTH(SET!$J$11),DAY(SET!$L$11)),MAX(0,MIN(F46,SET!$L$3)-IF(I46&lt;(G46+H46),0,(I46-(G46+H46)))),0)))))))</f>
        <v>7</v>
      </c>
      <c r="N46" s="105" t="str">
        <f>IF(D46=0,IF(M46&gt;0,IF((E46-C46)&gt;=365,EDATE(E46,6),EDATE(K46,-6)),""),"")</f>
        <v/>
      </c>
      <c r="O46" s="106" t="str">
        <f>IF(D46=0,IF(M46&gt;0,IF((E46-C46)&gt;=365,EDATE(E46,10),EDATE(K46,-2)),""),"")</f>
        <v/>
      </c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</row>
    <row r="47" spans="1:75" ht="14.25" customHeight="1" thickBot="1" x14ac:dyDescent="0.2">
      <c r="A47" s="74"/>
      <c r="B47" s="109"/>
      <c r="C47" s="109"/>
      <c r="D47" s="111"/>
      <c r="E47" s="96"/>
      <c r="F47" s="94"/>
      <c r="G47" s="113"/>
      <c r="H47" s="115"/>
      <c r="I47" s="99"/>
      <c r="J47" s="98"/>
      <c r="K47" s="100"/>
      <c r="L47" s="102"/>
      <c r="M47" s="104"/>
      <c r="N47" s="105"/>
      <c r="O47" s="107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72"/>
      <c r="BA47" s="72"/>
      <c r="BB47" s="72"/>
      <c r="BC47" s="72"/>
      <c r="BD47" s="72"/>
      <c r="BE47" s="72"/>
      <c r="BF47" s="72"/>
      <c r="BG47" s="72"/>
      <c r="BH47" s="72"/>
      <c r="BI47" s="72"/>
      <c r="BJ47" s="72"/>
      <c r="BK47" s="72"/>
      <c r="BL47" s="72"/>
      <c r="BM47" s="72"/>
      <c r="BN47" s="72"/>
      <c r="BO47" s="72"/>
      <c r="BP47" s="72"/>
      <c r="BQ47" s="72"/>
      <c r="BR47" s="72"/>
      <c r="BS47" s="72"/>
      <c r="BT47" s="72"/>
      <c r="BU47" s="72"/>
      <c r="BV47" s="72"/>
      <c r="BW47" s="72"/>
    </row>
    <row r="48" spans="1:75" ht="14.25" customHeight="1" x14ac:dyDescent="0.15">
      <c r="A48" s="74" t="s">
        <v>617</v>
      </c>
      <c r="B48" s="108" t="s">
        <v>330</v>
      </c>
      <c r="C48" s="108">
        <v>44595</v>
      </c>
      <c r="D48" s="110">
        <v>46056</v>
      </c>
      <c r="E48" s="95">
        <f ca="1">IF(DATEDIF(C48,M$2,"m")&lt;1,"",IF(C48=0,"",IF(EDATE(C48,12)&lt;IF($D48&gt;0,$D48-1,M$2),EDATE(C48,DATEDIF(C48,IF($D48&gt;0,$D48-1,M$2+1),"y")*12),EDATE(C48,DATEDIF(C48,IF($D48&gt;0,$D48-1,M$2+1),"m")))))</f>
        <v>45691</v>
      </c>
      <c r="F48" s="93">
        <f ca="1">IF(E48="",0,IF(EDATE(C48,12)&lt;=E48,15+IF((YEAR(E48)-YEAR($C48))&gt;20,10,INT((YEAR(E48)-YEAR($C48)-1)/2)),0))</f>
        <v>16</v>
      </c>
      <c r="G48" s="112">
        <f ca="1">IF(E48="",0,IF(E48&gt;=EDATE(C48,12),IF(E48&lt;EDATE(C48,24),IF(C48&lt;SET!$J$20,0,MIN(DATEDIF(C48,E48,"m"),11)),0),IF(D48&gt;C48,IF(E48&lt;=EDATE(C48,12),MIN(DATEDIF(C48,D48+1,"m"),11),0),MIN(DATEDIF(C48,E48,"m"),11))))</f>
        <v>0</v>
      </c>
      <c r="H48" s="114">
        <v>10</v>
      </c>
      <c r="I48" s="99">
        <f>COUNTIF(P48:BW48,SET!$C$15)*SET!$C$16+COUNTIF(P48:BW48,SET!$D$15)*SET!$D$16+COUNTIF(P48:BW48,SET!E$15)*SET!$E$16+COUNTIF(P48:BW48,SET!$F$15)*SET!$F$16+COUNTIF(P48:BW48,SET!$G$15)*SET!$G$16+COUNTIF(P48:BW48,SET!$H$15)*SET!$H$16+COUNTIF(P48:BW48,SET!$I$15)*SET!$I$16+COUNTIF(P48:BW48,)*SET!$K$16+COUNTIF(P48:BW48,SET!$M$15)*SET!$M$16</f>
        <v>16.5</v>
      </c>
      <c r="J48" s="97">
        <f ca="1">F48+G48+H48-I48</f>
        <v>9.5</v>
      </c>
      <c r="K48" s="100">
        <f ca="1">IF(E48="","",IF(AND(D48&gt;C48,EDATE(IF(EDATE(C48,12)&lt;D48,C48,E48),12)&gt;D48),"퇴직정산",IF((E48-C48)&gt;=365,EDATE(E48,12),EDATE(C48,24))))</f>
        <v>46056</v>
      </c>
      <c r="L48" s="101">
        <f ca="1">IF(K48="퇴직정산",J48,IF((M$2-C48)&lt;365,"미확정",IF(M48="유예","유예",J48-M48)))</f>
        <v>9</v>
      </c>
      <c r="M48" s="103">
        <f ca="1">IF(C48=0,0,IF(K48="퇴직정산",0,IF(J48&lt;=0,0,IF(EDATE(C48,3)&gt;M$2,"유예",IF(SET!$J$3="없음",0,IF(SET!$J$3="전부",IF(E48&gt;=DATE(YEAR(SET!$I$11),MONTH(SET!$J$11),DAY(SET!$L$11)),MAX(0,F48-IF(I48&lt;(G48+H48),0,(I48-(G48+H48)))),0),IF(E48&gt;=DATE(YEAR(SET!$I$11),MONTH(SET!$J$11),DAY(SET!$L$11)),MAX(0,MIN(F48,SET!$L$3)-IF(I48&lt;(G48+H48),0,(I48-(G48+H48)))),0)))))))</f>
        <v>0.5</v>
      </c>
      <c r="N48" s="105" t="str">
        <f>IF(D48=0,IF(M48&gt;0,IF((E48-C48)&gt;=365,EDATE(E48,6),EDATE(K48,-6)),""),"")</f>
        <v/>
      </c>
      <c r="O48" s="106" t="str">
        <f>IF(D48=0,IF(M48&gt;0,IF((E48-C48)&gt;=365,EDATE(E48,10),EDATE(K48,-2)),""),"")</f>
        <v/>
      </c>
      <c r="P48" s="23" t="s">
        <v>54</v>
      </c>
      <c r="Q48" s="23" t="s">
        <v>24</v>
      </c>
      <c r="R48" s="23" t="s">
        <v>24</v>
      </c>
      <c r="S48" s="23" t="s">
        <v>24</v>
      </c>
      <c r="T48" s="23" t="s">
        <v>24</v>
      </c>
      <c r="U48" s="23" t="s">
        <v>24</v>
      </c>
      <c r="V48" s="23" t="s">
        <v>24</v>
      </c>
      <c r="W48" s="23" t="s">
        <v>24</v>
      </c>
      <c r="X48" s="23" t="s">
        <v>25</v>
      </c>
      <c r="Y48" s="23" t="s">
        <v>24</v>
      </c>
      <c r="Z48" s="23" t="s">
        <v>24</v>
      </c>
      <c r="AA48" s="23" t="s">
        <v>24</v>
      </c>
      <c r="AB48" s="23" t="s">
        <v>24</v>
      </c>
      <c r="AC48" s="23" t="s">
        <v>24</v>
      </c>
      <c r="AD48" s="23" t="s">
        <v>24</v>
      </c>
      <c r="AE48" s="23" t="s">
        <v>24</v>
      </c>
      <c r="AF48" s="23" t="s">
        <v>445</v>
      </c>
      <c r="AG48" s="23" t="s">
        <v>24</v>
      </c>
      <c r="AH48" s="23" t="s">
        <v>24</v>
      </c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</row>
    <row r="49" spans="1:75" ht="14.25" customHeight="1" thickBot="1" x14ac:dyDescent="0.2">
      <c r="A49" s="74"/>
      <c r="B49" s="109"/>
      <c r="C49" s="109"/>
      <c r="D49" s="111"/>
      <c r="E49" s="96"/>
      <c r="F49" s="94"/>
      <c r="G49" s="113"/>
      <c r="H49" s="115"/>
      <c r="I49" s="99"/>
      <c r="J49" s="98"/>
      <c r="K49" s="100"/>
      <c r="L49" s="102"/>
      <c r="M49" s="104"/>
      <c r="N49" s="105"/>
      <c r="O49" s="107"/>
      <c r="P49" s="72">
        <v>45703</v>
      </c>
      <c r="Q49" s="72">
        <v>45704</v>
      </c>
      <c r="R49" s="72">
        <v>45711</v>
      </c>
      <c r="S49" s="72">
        <v>45718</v>
      </c>
      <c r="T49" s="72">
        <v>45746</v>
      </c>
      <c r="U49" s="72">
        <v>45759</v>
      </c>
      <c r="V49" s="72">
        <v>45767</v>
      </c>
      <c r="W49" s="72">
        <v>45768</v>
      </c>
      <c r="X49" s="72">
        <v>45787</v>
      </c>
      <c r="Y49" s="72">
        <v>45827</v>
      </c>
      <c r="Z49" s="72">
        <v>45828</v>
      </c>
      <c r="AA49" s="72">
        <v>45848</v>
      </c>
      <c r="AB49" s="72">
        <v>45849</v>
      </c>
      <c r="AC49" s="72">
        <v>45878</v>
      </c>
      <c r="AD49" s="72">
        <v>45905</v>
      </c>
      <c r="AE49" s="72">
        <v>45928</v>
      </c>
      <c r="AF49" s="72" t="s">
        <v>541</v>
      </c>
      <c r="AG49" s="72" t="s">
        <v>599</v>
      </c>
      <c r="AH49" s="72" t="s">
        <v>575</v>
      </c>
      <c r="AI49" s="72"/>
      <c r="AJ49" s="72"/>
      <c r="AK49" s="72"/>
      <c r="AL49" s="72"/>
      <c r="AM49" s="72"/>
      <c r="AN49" s="72"/>
      <c r="AO49" s="72"/>
      <c r="AP49" s="72"/>
      <c r="AQ49" s="72"/>
      <c r="AR49" s="72"/>
      <c r="AS49" s="72"/>
      <c r="AT49" s="72"/>
      <c r="AU49" s="72"/>
      <c r="AV49" s="72"/>
      <c r="AW49" s="72"/>
      <c r="AX49" s="72"/>
      <c r="AY49" s="72"/>
      <c r="AZ49" s="72"/>
      <c r="BA49" s="72"/>
      <c r="BB49" s="72"/>
      <c r="BC49" s="72"/>
      <c r="BD49" s="72"/>
      <c r="BE49" s="72"/>
      <c r="BF49" s="72"/>
      <c r="BG49" s="72"/>
      <c r="BH49" s="72"/>
      <c r="BI49" s="72"/>
      <c r="BJ49" s="72"/>
      <c r="BK49" s="72"/>
      <c r="BL49" s="72"/>
      <c r="BM49" s="72"/>
      <c r="BN49" s="72"/>
      <c r="BO49" s="72"/>
      <c r="BP49" s="72"/>
      <c r="BQ49" s="72"/>
      <c r="BR49" s="72"/>
      <c r="BS49" s="72"/>
      <c r="BT49" s="72"/>
      <c r="BU49" s="72"/>
      <c r="BV49" s="72"/>
      <c r="BW49" s="72"/>
    </row>
    <row r="50" spans="1:75" ht="14.25" customHeight="1" x14ac:dyDescent="0.15">
      <c r="A50" s="74" t="s">
        <v>651</v>
      </c>
      <c r="B50" s="118" t="s">
        <v>118</v>
      </c>
      <c r="C50" s="118">
        <v>44970</v>
      </c>
      <c r="D50" s="110">
        <v>46066</v>
      </c>
      <c r="E50" s="95">
        <f ca="1">IF(DATEDIF(C50,M$2,"m")&lt;1,"",IF(C50=0,"",IF(EDATE(C50,12)&lt;IF($D50&gt;0,$D50-1,M$2),EDATE(C50,DATEDIF(C50,IF($D50&gt;0,$D50-1,M$2+1),"y")*12),EDATE(C50,DATEDIF(C50,IF($D50&gt;0,$D50-1,M$2+1),"m")))))</f>
        <v>45701</v>
      </c>
      <c r="F50" s="93">
        <f ca="1">IF(E50="",0,IF(EDATE(C50,12)&lt;=E50,15+IF((YEAR(E50)-YEAR($C50))&gt;20,10,INT((YEAR(E50)-YEAR($C50)-1)/2)),0))</f>
        <v>15</v>
      </c>
      <c r="G50" s="112">
        <f ca="1">IF(E50="",0,IF(E50&gt;=EDATE(C50,12),IF(E50&lt;EDATE(C50,24),IF(C50&lt;SET!$J$20,0,MIN(DATEDIF(C50,E50,"m"),11)),0),IF(D50&gt;C50,IF(E50&lt;=EDATE(C50,12),MIN(DATEDIF(C50,D50+1,"m"),11),0),MIN(DATEDIF(C50,E50,"m"),11))))</f>
        <v>0</v>
      </c>
      <c r="H50" s="114">
        <v>2</v>
      </c>
      <c r="I50" s="99">
        <f>COUNTIF(P50:BW50,SET!$C$15)*SET!$C$16+COUNTIF(P50:BW50,SET!$D$15)*SET!$D$16+COUNTIF(P50:BW50,SET!E$15)*SET!$E$16+COUNTIF(P50:BW50,SET!$F$15)*SET!$F$16+COUNTIF(P50:BW50,SET!$G$15)*SET!$G$16+COUNTIF(P50:BW50,SET!$H$15)*SET!$H$16+COUNTIF(P50:BW50,SET!$I$15)*SET!$I$16+COUNTIF(P50:BW50,)*SET!$K$16+COUNTIF(P50:BW50,SET!$M$15)*SET!$M$16</f>
        <v>17</v>
      </c>
      <c r="J50" s="97">
        <f ca="1">F50+G50+H50-I50</f>
        <v>0</v>
      </c>
      <c r="K50" s="100">
        <f ca="1">IF(E50="","",IF(AND(D50&gt;C50,EDATE(IF(EDATE(C50,12)&lt;D50,C50,E50),12)&gt;D50),"퇴직정산",IF((E50-C50)&gt;=365,EDATE(E50,12),EDATE(C50,24))))</f>
        <v>46066</v>
      </c>
      <c r="L50" s="101">
        <f ca="1">IF(K50="퇴직정산",J50,IF((M$2-C50)&lt;365,"미확정",IF(M50="유예","유예",J50-M50)))</f>
        <v>0</v>
      </c>
      <c r="M50" s="103">
        <f ca="1">IF(C50=0,0,IF(K50="퇴직정산",0,IF(J50&lt;=0,0,IF(EDATE(C50,3)&gt;M$2,"유예",IF(SET!$J$3="없음",0,IF(SET!$J$3="전부",IF(E50&gt;=DATE(YEAR(SET!$I$11),MONTH(SET!$J$11),DAY(SET!$L$11)),MAX(0,F50-IF(I50&lt;(G50+H50),0,(I50-(G50+H50)))),0),IF(E50&gt;=DATE(YEAR(SET!$I$11),MONTH(SET!$J$11),DAY(SET!$L$11)),MAX(0,MIN(F50,SET!$L$3)-IF(I50&lt;(G50+H50),0,(I50-(G50+H50)))),0)))))))</f>
        <v>0</v>
      </c>
      <c r="N50" s="105" t="str">
        <f>IF(D50=0,IF(M50&gt;0,IF((E50-C50)&gt;=365,EDATE(E50,6),EDATE(K50,-6)),""),"")</f>
        <v/>
      </c>
      <c r="O50" s="106" t="str">
        <f>IF(D50=0,IF(M50&gt;0,IF((E50-C50)&gt;=365,EDATE(E50,10),EDATE(K50,-2)),""),"")</f>
        <v/>
      </c>
      <c r="P50" s="23" t="s">
        <v>24</v>
      </c>
      <c r="Q50" s="23" t="s">
        <v>24</v>
      </c>
      <c r="R50" s="23" t="s">
        <v>24</v>
      </c>
      <c r="S50" s="23" t="s">
        <v>25</v>
      </c>
      <c r="T50" s="23" t="s">
        <v>25</v>
      </c>
      <c r="U50" s="23" t="s">
        <v>24</v>
      </c>
      <c r="V50" s="23" t="s">
        <v>24</v>
      </c>
      <c r="W50" s="23" t="s">
        <v>24</v>
      </c>
      <c r="X50" s="23" t="s">
        <v>25</v>
      </c>
      <c r="Y50" s="23" t="s">
        <v>25</v>
      </c>
      <c r="Z50" s="23" t="s">
        <v>25</v>
      </c>
      <c r="AA50" s="23" t="s">
        <v>25</v>
      </c>
      <c r="AB50" s="23" t="s">
        <v>25</v>
      </c>
      <c r="AC50" s="23" t="s">
        <v>25</v>
      </c>
      <c r="AD50" s="23" t="s">
        <v>24</v>
      </c>
      <c r="AE50" s="23" t="s">
        <v>25</v>
      </c>
      <c r="AF50" s="23" t="s">
        <v>25</v>
      </c>
      <c r="AG50" s="23" t="s">
        <v>24</v>
      </c>
      <c r="AH50" s="23" t="s">
        <v>24</v>
      </c>
      <c r="AI50" s="23" t="s">
        <v>24</v>
      </c>
      <c r="AJ50" s="23" t="s">
        <v>24</v>
      </c>
      <c r="AK50" s="23" t="s">
        <v>24</v>
      </c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</row>
    <row r="51" spans="1:75" ht="14.25" customHeight="1" thickBot="1" x14ac:dyDescent="0.2">
      <c r="A51" s="74"/>
      <c r="B51" s="119"/>
      <c r="C51" s="119"/>
      <c r="D51" s="111"/>
      <c r="E51" s="96"/>
      <c r="F51" s="94"/>
      <c r="G51" s="113"/>
      <c r="H51" s="115"/>
      <c r="I51" s="99"/>
      <c r="J51" s="98"/>
      <c r="K51" s="100"/>
      <c r="L51" s="102"/>
      <c r="M51" s="104"/>
      <c r="N51" s="105"/>
      <c r="O51" s="107"/>
      <c r="P51" s="72">
        <v>45695</v>
      </c>
      <c r="Q51" s="72">
        <v>45700</v>
      </c>
      <c r="R51" s="72">
        <v>45750</v>
      </c>
      <c r="S51" s="72">
        <v>45764</v>
      </c>
      <c r="T51" s="72">
        <v>45771</v>
      </c>
      <c r="U51" s="72">
        <v>45784</v>
      </c>
      <c r="V51" s="72">
        <v>45785</v>
      </c>
      <c r="W51" s="72">
        <v>45786</v>
      </c>
      <c r="X51" s="72">
        <v>45799</v>
      </c>
      <c r="Y51" s="72">
        <v>45806</v>
      </c>
      <c r="Z51" s="72">
        <v>45834</v>
      </c>
      <c r="AA51" s="72">
        <v>45840</v>
      </c>
      <c r="AB51" s="72">
        <v>45847</v>
      </c>
      <c r="AC51" s="72">
        <v>45854</v>
      </c>
      <c r="AD51" s="72">
        <v>45860</v>
      </c>
      <c r="AE51" s="72">
        <v>45876</v>
      </c>
      <c r="AF51" s="72">
        <v>45894</v>
      </c>
      <c r="AG51" s="72">
        <v>45895</v>
      </c>
      <c r="AH51" s="72">
        <v>45896</v>
      </c>
      <c r="AI51" s="72">
        <v>45897</v>
      </c>
      <c r="AJ51" s="72">
        <v>45898</v>
      </c>
      <c r="AK51" s="72">
        <v>45930</v>
      </c>
      <c r="AL51" s="72"/>
      <c r="AM51" s="72"/>
      <c r="AN51" s="72"/>
      <c r="AO51" s="72"/>
      <c r="AP51" s="72"/>
      <c r="AQ51" s="72"/>
      <c r="AR51" s="72"/>
      <c r="AS51" s="72"/>
      <c r="AT51" s="72"/>
      <c r="AU51" s="72"/>
      <c r="AV51" s="72"/>
      <c r="AW51" s="72"/>
      <c r="AX51" s="72"/>
      <c r="AY51" s="72"/>
      <c r="AZ51" s="72"/>
      <c r="BA51" s="72"/>
      <c r="BB51" s="72"/>
      <c r="BC51" s="72"/>
      <c r="BD51" s="72"/>
      <c r="BE51" s="72"/>
      <c r="BF51" s="72"/>
      <c r="BG51" s="72"/>
      <c r="BH51" s="72"/>
      <c r="BI51" s="72"/>
      <c r="BJ51" s="72"/>
      <c r="BK51" s="72"/>
      <c r="BL51" s="72"/>
      <c r="BM51" s="72"/>
      <c r="BN51" s="72"/>
      <c r="BO51" s="72"/>
      <c r="BP51" s="72"/>
      <c r="BQ51" s="72"/>
      <c r="BR51" s="72"/>
      <c r="BS51" s="72"/>
      <c r="BT51" s="72"/>
      <c r="BU51" s="72"/>
      <c r="BV51" s="72"/>
      <c r="BW51" s="72"/>
    </row>
    <row r="52" spans="1:75" ht="14.25" customHeight="1" x14ac:dyDescent="0.15">
      <c r="A52" s="74" t="s">
        <v>652</v>
      </c>
      <c r="B52" s="108" t="s">
        <v>83</v>
      </c>
      <c r="C52" s="108">
        <v>43875</v>
      </c>
      <c r="D52" s="110">
        <v>46067</v>
      </c>
      <c r="E52" s="95">
        <f ca="1">IF(DATEDIF(C52,M$2,"m")&lt;1,"",IF(C52=0,"",IF(EDATE(C52,12)&lt;IF($D52&gt;0,$D52-1,M$2),EDATE(C52,DATEDIF(C52,IF($D52&gt;0,$D52-1,M$2+1),"y")*12),EDATE(C52,DATEDIF(C52,IF($D52&gt;0,$D52-1,M$2+1),"m")))))</f>
        <v>45702</v>
      </c>
      <c r="F52" s="93">
        <f ca="1">IF(E52="",0,IF(EDATE(C52,12)&lt;=E52,15+IF((YEAR(E52)-YEAR($C52))&gt;20,10,INT((YEAR(E52)-YEAR($C52)-1)/2)),0))</f>
        <v>17</v>
      </c>
      <c r="G52" s="112">
        <f ca="1">IF(E52="",0,IF(E52&gt;=EDATE(C52,12),IF(E52&lt;EDATE(C52,24),IF(C52&lt;SET!$J$20,0,MIN(DATEDIF(C52,E52,"m"),11)),0),IF(D52&gt;C52,IF(E52&lt;=EDATE(C52,12),MIN(DATEDIF(C52,D52+1,"m"),11),0),MIN(DATEDIF(C52,E52,"m"),11))))</f>
        <v>0</v>
      </c>
      <c r="H52" s="114">
        <v>5</v>
      </c>
      <c r="I52" s="99">
        <f>COUNTIF(P52:BW52,SET!$C$15)*SET!$C$16+COUNTIF(P52:BW52,SET!$D$15)*SET!$D$16+COUNTIF(P52:BW52,SET!E$15)*SET!$E$16+COUNTIF(P52:BW52,SET!$F$15)*SET!$F$16+COUNTIF(P52:BW52,SET!$G$15)*SET!$G$16+COUNTIF(P52:BW52,SET!$H$15)*SET!$H$16+COUNTIF(P52:BW52,SET!$I$15)*SET!$I$16+COUNTIF(P52:BW52,)*SET!$K$16+COUNTIF(P52:BW52,SET!$M$15)*SET!$M$16</f>
        <v>19</v>
      </c>
      <c r="J52" s="97">
        <f ca="1">F52+G52+H52-I52</f>
        <v>3</v>
      </c>
      <c r="K52" s="100">
        <f ca="1">IF(E52="","",IF(AND(D52&gt;C52,EDATE(IF(EDATE(C52,12)&lt;D52,C52,E52),12)&gt;D52),"퇴직정산",IF((E52-C52)&gt;=365,EDATE(E52,12),EDATE(C52,24))))</f>
        <v>46067</v>
      </c>
      <c r="L52" s="101">
        <f ca="1">IF(K52="퇴직정산",J52,IF((M$2-C52)&lt;365,"미확정",IF(M52="유예","유예",J52-M52)))</f>
        <v>3</v>
      </c>
      <c r="M52" s="103">
        <f ca="1">IF(C52=0,0,IF(K52="퇴직정산",0,IF(J52&lt;=0,0,IF(EDATE(C52,3)&gt;M$2,"유예",IF(SET!$J$3="없음",0,IF(SET!$J$3="전부",IF(E52&gt;=DATE(YEAR(SET!$I$11),MONTH(SET!$J$11),DAY(SET!$L$11)),MAX(0,F52-IF(I52&lt;(G52+H52),0,(I52-(G52+H52)))),0),IF(E52&gt;=DATE(YEAR(SET!$I$11),MONTH(SET!$J$11),DAY(SET!$L$11)),MAX(0,MIN(F52,SET!$L$3)-IF(I52&lt;(G52+H52),0,(I52-(G52+H52)))),0)))))))</f>
        <v>0</v>
      </c>
      <c r="N52" s="105" t="str">
        <f>IF(D52=0,IF(M52&gt;0,IF((E52-C52)&gt;=365,EDATE(E52,6),EDATE(K52,-6)),""),"")</f>
        <v/>
      </c>
      <c r="O52" s="106" t="str">
        <f>IF(D52=0,IF(M52&gt;0,IF((E52-C52)&gt;=365,EDATE(E52,10),EDATE(K52,-2)),""),"")</f>
        <v/>
      </c>
      <c r="P52" s="23" t="s">
        <v>24</v>
      </c>
      <c r="Q52" s="23" t="s">
        <v>24</v>
      </c>
      <c r="R52" s="23" t="s">
        <v>24</v>
      </c>
      <c r="S52" s="23" t="s">
        <v>24</v>
      </c>
      <c r="T52" s="23" t="s">
        <v>24</v>
      </c>
      <c r="U52" s="23" t="s">
        <v>54</v>
      </c>
      <c r="V52" s="23" t="s">
        <v>24</v>
      </c>
      <c r="W52" s="23" t="s">
        <v>24</v>
      </c>
      <c r="X52" s="23" t="s">
        <v>24</v>
      </c>
      <c r="Y52" s="23" t="s">
        <v>24</v>
      </c>
      <c r="Z52" s="23" t="s">
        <v>24</v>
      </c>
      <c r="AA52" s="23" t="s">
        <v>24</v>
      </c>
      <c r="AB52" s="23" t="s">
        <v>24</v>
      </c>
      <c r="AC52" s="23" t="s">
        <v>51</v>
      </c>
      <c r="AD52" s="23" t="s">
        <v>24</v>
      </c>
      <c r="AE52" s="23" t="s">
        <v>24</v>
      </c>
      <c r="AF52" s="23" t="s">
        <v>24</v>
      </c>
      <c r="AG52" s="23" t="s">
        <v>24</v>
      </c>
      <c r="AH52" s="23" t="s">
        <v>24</v>
      </c>
      <c r="AI52" s="23" t="s">
        <v>24</v>
      </c>
      <c r="AJ52" s="23" t="s">
        <v>24</v>
      </c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</row>
    <row r="53" spans="1:75" ht="14.25" customHeight="1" thickBot="1" x14ac:dyDescent="0.2">
      <c r="A53" s="74"/>
      <c r="B53" s="109"/>
      <c r="C53" s="109"/>
      <c r="D53" s="111"/>
      <c r="E53" s="96"/>
      <c r="F53" s="94"/>
      <c r="G53" s="113"/>
      <c r="H53" s="115"/>
      <c r="I53" s="99"/>
      <c r="J53" s="98"/>
      <c r="K53" s="100"/>
      <c r="L53" s="102"/>
      <c r="M53" s="104"/>
      <c r="N53" s="105"/>
      <c r="O53" s="107"/>
      <c r="P53" s="72">
        <v>45659</v>
      </c>
      <c r="Q53" s="72">
        <v>45665</v>
      </c>
      <c r="R53" s="72">
        <v>45668</v>
      </c>
      <c r="S53" s="72">
        <v>45669</v>
      </c>
      <c r="T53" s="72">
        <v>45671</v>
      </c>
      <c r="U53" s="72">
        <v>45734</v>
      </c>
      <c r="V53" s="72">
        <v>45837</v>
      </c>
      <c r="W53" s="72">
        <v>45865</v>
      </c>
      <c r="X53" s="72">
        <v>45867</v>
      </c>
      <c r="Y53" s="72">
        <v>45896</v>
      </c>
      <c r="Z53" s="72">
        <v>45924</v>
      </c>
      <c r="AA53" s="72">
        <v>45927</v>
      </c>
      <c r="AB53" s="72">
        <v>45928</v>
      </c>
      <c r="AC53" s="72" t="s">
        <v>526</v>
      </c>
      <c r="AD53" s="72">
        <v>45990</v>
      </c>
      <c r="AE53" s="72" t="s">
        <v>600</v>
      </c>
      <c r="AF53" s="72" t="s">
        <v>572</v>
      </c>
      <c r="AG53" s="72" t="s">
        <v>623</v>
      </c>
      <c r="AH53" s="72" t="s">
        <v>637</v>
      </c>
      <c r="AI53" s="72" t="s">
        <v>634</v>
      </c>
      <c r="AJ53" s="72" t="s">
        <v>638</v>
      </c>
      <c r="AK53" s="72"/>
      <c r="AL53" s="72"/>
      <c r="AM53" s="72"/>
      <c r="AN53" s="72"/>
      <c r="AO53" s="72"/>
      <c r="AP53" s="72"/>
      <c r="AQ53" s="72"/>
      <c r="AR53" s="72"/>
      <c r="AS53" s="72"/>
      <c r="AT53" s="72"/>
      <c r="AU53" s="72"/>
      <c r="AV53" s="72"/>
      <c r="AW53" s="72"/>
      <c r="AX53" s="72"/>
      <c r="AY53" s="72"/>
      <c r="AZ53" s="72"/>
      <c r="BA53" s="72"/>
      <c r="BB53" s="72"/>
      <c r="BC53" s="72"/>
      <c r="BD53" s="72"/>
      <c r="BE53" s="72"/>
      <c r="BF53" s="72"/>
      <c r="BG53" s="72"/>
      <c r="BH53" s="72"/>
      <c r="BI53" s="72"/>
      <c r="BJ53" s="72"/>
      <c r="BK53" s="72"/>
      <c r="BL53" s="72"/>
      <c r="BM53" s="72"/>
      <c r="BN53" s="72"/>
      <c r="BO53" s="72"/>
      <c r="BP53" s="72"/>
      <c r="BQ53" s="72"/>
      <c r="BR53" s="72"/>
      <c r="BS53" s="72"/>
      <c r="BT53" s="72"/>
      <c r="BU53" s="72"/>
      <c r="BV53" s="72"/>
      <c r="BW53" s="72"/>
    </row>
    <row r="54" spans="1:75" ht="14.25" customHeight="1" x14ac:dyDescent="0.15">
      <c r="A54" s="74" t="s">
        <v>388</v>
      </c>
      <c r="B54" s="118" t="s">
        <v>348</v>
      </c>
      <c r="C54" s="118">
        <v>45341</v>
      </c>
      <c r="D54" s="110">
        <v>46072</v>
      </c>
      <c r="E54" s="95">
        <f ca="1">IF(DATEDIF(C54,M$2,"m")&lt;1,"",IF(C54=0,"",IF(EDATE(C54,12)&lt;IF($D54&gt;0,$D54-1,M$2),EDATE(C54,DATEDIF(C54,IF($D54&gt;0,$D54-1,M$2+1),"y")*12),EDATE(C54,DATEDIF(C54,IF($D54&gt;0,$D54-1,M$2+1),"m")))))</f>
        <v>45707</v>
      </c>
      <c r="F54" s="93">
        <f ca="1">IF(E54="",0,IF(EDATE(C54,12)&lt;=E54,15+IF((YEAR(E54)-YEAR($C54))&gt;20,10,INT((YEAR(E54)-YEAR($C54)-1)/2)),0))</f>
        <v>15</v>
      </c>
      <c r="G54" s="112">
        <f ca="1">IF(E54="",0,IF(E54&gt;=EDATE(C54,12),IF(E54&lt;EDATE(C54,24),IF(C54&lt;SET!$J$20,0,MIN(DATEDIF(C54,E54,"m"),11)),0),IF(D54&gt;C54,IF(E54&lt;=EDATE(C54,12),MIN(DATEDIF(C54,D54+1,"m"),11),0),MIN(DATEDIF(C54,E54,"m"),11))))</f>
        <v>11</v>
      </c>
      <c r="H54" s="114"/>
      <c r="I54" s="99">
        <f>COUNTIF(P54:BW54,SET!$C$15)*SET!$C$16+COUNTIF(P54:BW54,SET!$D$15)*SET!$D$16+COUNTIF(P54:BW54,SET!E$15)*SET!$E$16+COUNTIF(P54:BW54,SET!$F$15)*SET!$F$16+COUNTIF(P54:BW54,SET!$G$15)*SET!$G$16+COUNTIF(P54:BW54,SET!$H$15)*SET!$H$16+COUNTIF(P54:BW54,SET!$I$15)*SET!$I$16+COUNTIF(P54:BW54,)*SET!$K$16+COUNTIF(P54:BW54,SET!$M$15)*SET!$M$16</f>
        <v>27</v>
      </c>
      <c r="J54" s="97">
        <f ca="1">F54+G54+H54-I54</f>
        <v>-1</v>
      </c>
      <c r="K54" s="100">
        <f ca="1">IF(E54="","",IF(AND(D54&gt;C54,EDATE(IF(EDATE(C54,12)&lt;D54,C54,E54),12)&gt;D54),"퇴직정산",IF((E54-C54)&gt;=365,EDATE(E54,12),EDATE(C54,24))))</f>
        <v>46072</v>
      </c>
      <c r="L54" s="101">
        <f ca="1">IF(K54="퇴직정산",J54,IF((M$2-C54)&lt;365,"미확정",IF(M54="유예","유예",J54-M54)))</f>
        <v>-1</v>
      </c>
      <c r="M54" s="103">
        <f ca="1">IF(C54=0,0,IF(K54="퇴직정산",0,IF(J54&lt;=0,0,IF(EDATE(C54,3)&gt;M$2,"유예",IF(SET!$J$3="없음",0,IF(SET!$J$3="전부",IF(E54&gt;=DATE(YEAR(SET!$I$11),MONTH(SET!$J$11),DAY(SET!$L$11)),MAX(0,F54-IF(I54&lt;(G54+H54),0,(I54-(G54+H54)))),0),IF(E54&gt;=DATE(YEAR(SET!$I$11),MONTH(SET!$J$11),DAY(SET!$L$11)),MAX(0,MIN(F54,SET!$L$3)-IF(I54&lt;(G54+H54),0,(I54-(G54+H54)))),0)))))))</f>
        <v>0</v>
      </c>
      <c r="N54" s="105" t="str">
        <f>IF(D54=0,IF(M54&gt;0,IF((E54-C54)&gt;=365,EDATE(E54,6),EDATE(K54,-6)),""),"")</f>
        <v/>
      </c>
      <c r="O54" s="106" t="str">
        <f>IF(D54=0,IF(M54&gt;0,IF((E54-C54)&gt;=365,EDATE(E54,10),EDATE(K54,-2)),""),"")</f>
        <v/>
      </c>
      <c r="P54" s="23" t="s">
        <v>25</v>
      </c>
      <c r="Q54" s="23" t="s">
        <v>24</v>
      </c>
      <c r="R54" s="23" t="s">
        <v>24</v>
      </c>
      <c r="S54" s="23" t="s">
        <v>25</v>
      </c>
      <c r="T54" s="23" t="s">
        <v>24</v>
      </c>
      <c r="U54" s="23" t="s">
        <v>24</v>
      </c>
      <c r="V54" s="23" t="s">
        <v>25</v>
      </c>
      <c r="W54" s="23" t="s">
        <v>24</v>
      </c>
      <c r="X54" s="23" t="s">
        <v>24</v>
      </c>
      <c r="Y54" s="23" t="s">
        <v>24</v>
      </c>
      <c r="Z54" s="23" t="s">
        <v>24</v>
      </c>
      <c r="AA54" s="23" t="s">
        <v>24</v>
      </c>
      <c r="AB54" s="23" t="s">
        <v>25</v>
      </c>
      <c r="AC54" s="23" t="s">
        <v>25</v>
      </c>
      <c r="AD54" s="23" t="s">
        <v>24</v>
      </c>
      <c r="AE54" s="23" t="s">
        <v>24</v>
      </c>
      <c r="AF54" s="23" t="s">
        <v>24</v>
      </c>
      <c r="AG54" s="23" t="s">
        <v>25</v>
      </c>
      <c r="AH54" s="23" t="s">
        <v>24</v>
      </c>
      <c r="AI54" s="23" t="s">
        <v>25</v>
      </c>
      <c r="AJ54" s="23" t="s">
        <v>24</v>
      </c>
      <c r="AK54" s="23" t="s">
        <v>25</v>
      </c>
      <c r="AL54" s="23" t="s">
        <v>24</v>
      </c>
      <c r="AM54" s="23" t="s">
        <v>24</v>
      </c>
      <c r="AN54" s="23" t="s">
        <v>24</v>
      </c>
      <c r="AO54" s="23" t="s">
        <v>24</v>
      </c>
      <c r="AP54" s="23" t="s">
        <v>24</v>
      </c>
      <c r="AQ54" s="23" t="s">
        <v>25</v>
      </c>
      <c r="AR54" s="23" t="s">
        <v>24</v>
      </c>
      <c r="AS54" s="23" t="s">
        <v>25</v>
      </c>
      <c r="AT54" s="23" t="s">
        <v>24</v>
      </c>
      <c r="AU54" s="23" t="s">
        <v>25</v>
      </c>
      <c r="AV54" s="23" t="s">
        <v>25</v>
      </c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</row>
    <row r="55" spans="1:75" ht="14.25" customHeight="1" thickBot="1" x14ac:dyDescent="0.2">
      <c r="A55" s="74"/>
      <c r="B55" s="119"/>
      <c r="C55" s="119"/>
      <c r="D55" s="111"/>
      <c r="E55" s="96"/>
      <c r="F55" s="94"/>
      <c r="G55" s="113"/>
      <c r="H55" s="115"/>
      <c r="I55" s="99"/>
      <c r="J55" s="98"/>
      <c r="K55" s="100"/>
      <c r="L55" s="102"/>
      <c r="M55" s="104"/>
      <c r="N55" s="105"/>
      <c r="O55" s="107"/>
      <c r="P55" s="72">
        <v>45376</v>
      </c>
      <c r="Q55" s="72">
        <v>45406</v>
      </c>
      <c r="R55" s="72">
        <v>45460</v>
      </c>
      <c r="S55" s="72">
        <v>45462</v>
      </c>
      <c r="T55" s="72">
        <v>45488</v>
      </c>
      <c r="U55" s="72">
        <v>45496</v>
      </c>
      <c r="V55" s="72">
        <v>45520</v>
      </c>
      <c r="W55" s="72">
        <v>45526</v>
      </c>
      <c r="X55" s="72">
        <v>45527</v>
      </c>
      <c r="Y55" s="72">
        <v>45540</v>
      </c>
      <c r="Z55" s="72">
        <v>45541</v>
      </c>
      <c r="AA55" s="72">
        <v>45610</v>
      </c>
      <c r="AB55" s="72">
        <v>45691</v>
      </c>
      <c r="AC55" s="72">
        <v>45728</v>
      </c>
      <c r="AD55" s="72">
        <v>45736</v>
      </c>
      <c r="AE55" s="72">
        <v>45737</v>
      </c>
      <c r="AF55" s="72">
        <v>45743</v>
      </c>
      <c r="AG55" s="72">
        <v>45756</v>
      </c>
      <c r="AH55" s="72">
        <v>45761</v>
      </c>
      <c r="AI55" s="72">
        <v>45812</v>
      </c>
      <c r="AJ55" s="72">
        <v>45840</v>
      </c>
      <c r="AK55" s="72">
        <v>45873</v>
      </c>
      <c r="AL55" s="72">
        <v>45874</v>
      </c>
      <c r="AM55" s="72">
        <v>45887</v>
      </c>
      <c r="AN55" s="72">
        <v>45896</v>
      </c>
      <c r="AO55" s="72">
        <v>45901</v>
      </c>
      <c r="AP55" s="72">
        <v>45911</v>
      </c>
      <c r="AQ55" s="72">
        <v>45945</v>
      </c>
      <c r="AR55" s="72">
        <v>45959</v>
      </c>
      <c r="AS55" s="72">
        <v>45964</v>
      </c>
      <c r="AT55" s="72">
        <v>45973</v>
      </c>
      <c r="AU55" s="72">
        <v>45989</v>
      </c>
      <c r="AV55" s="72" t="s">
        <v>572</v>
      </c>
      <c r="AW55" s="72"/>
      <c r="AX55" s="72"/>
      <c r="AY55" s="72"/>
      <c r="AZ55" s="72"/>
      <c r="BA55" s="72"/>
      <c r="BB55" s="72"/>
      <c r="BC55" s="72"/>
      <c r="BD55" s="72"/>
      <c r="BE55" s="72"/>
      <c r="BF55" s="72"/>
      <c r="BG55" s="72"/>
      <c r="BH55" s="72"/>
      <c r="BI55" s="72"/>
      <c r="BJ55" s="72"/>
      <c r="BK55" s="72"/>
      <c r="BL55" s="72"/>
      <c r="BM55" s="72"/>
      <c r="BN55" s="72"/>
      <c r="BO55" s="72"/>
      <c r="BP55" s="72"/>
      <c r="BQ55" s="72"/>
      <c r="BR55" s="72"/>
      <c r="BS55" s="72"/>
      <c r="BT55" s="72"/>
      <c r="BU55" s="72"/>
      <c r="BV55" s="72"/>
      <c r="BW55" s="72"/>
    </row>
    <row r="56" spans="1:75" ht="14.25" customHeight="1" x14ac:dyDescent="0.15">
      <c r="A56" s="77" t="s">
        <v>333</v>
      </c>
      <c r="B56" s="108" t="s">
        <v>79</v>
      </c>
      <c r="C56" s="108">
        <v>43514</v>
      </c>
      <c r="D56" s="110">
        <v>46071</v>
      </c>
      <c r="E56" s="95">
        <f ca="1">IF(DATEDIF(C56,M$2,"m")&lt;1,"",IF(C56=0,"",IF(EDATE(C56,12)&lt;IF($D56&gt;0,$D56-1,M$2),EDATE(C56,DATEDIF(C56,IF($D56&gt;0,$D56-1,M$2+1),"y")*12),EDATE(C56,DATEDIF(C56,IF($D56&gt;0,$D56-1,M$2+1),"m")))))</f>
        <v>45706</v>
      </c>
      <c r="F56" s="93">
        <f ca="1">IF(E56="",0,IF(EDATE(C56,12)&lt;=E56,15+IF((YEAR(E56)-YEAR($C56))&gt;20,10,INT((YEAR(E56)-YEAR($C56)-1)/2)),0))</f>
        <v>17</v>
      </c>
      <c r="G56" s="112">
        <f ca="1">IF(E56="",0,IF(E56&gt;=EDATE(C56,12),IF(E56&lt;EDATE(C56,24),IF(C56&lt;SET!$J$20,0,MIN(DATEDIF(C56,E56,"m"),11)),0),IF(D56&gt;C56,IF(E56&lt;=EDATE(C56,12),MIN(DATEDIF(C56,D56+1,"m"),11),0),MIN(DATEDIF(C56,E56,"m"),11))))</f>
        <v>0</v>
      </c>
      <c r="H56" s="114">
        <v>18</v>
      </c>
      <c r="I56" s="99">
        <f>COUNTIF(P56:BW56,SET!$C$15)*SET!$C$16+COUNTIF(P56:BW56,SET!$D$15)*SET!$D$16+COUNTIF(P56:BW56,SET!E$15)*SET!$E$16+COUNTIF(P56:BW56,SET!$F$15)*SET!$F$16+COUNTIF(P56:BW56,SET!$G$15)*SET!$G$16+COUNTIF(P56:BW56,SET!$H$15)*SET!$H$16+COUNTIF(P56:BW56,SET!$I$15)*SET!$I$16+COUNTIF(P56:BW56,)*SET!$K$16+COUNTIF(P56:BW56,SET!$M$15)*SET!$M$16</f>
        <v>14.5</v>
      </c>
      <c r="J56" s="97">
        <f ca="1">F56+G56+H56-I56</f>
        <v>20.5</v>
      </c>
      <c r="K56" s="100">
        <f ca="1">IF(E56="","",IF(AND(D56&gt;C56,EDATE(IF(EDATE(C56,12)&lt;D56,C56,E56),12)&gt;D56),"퇴직정산",IF((E56-C56)&gt;=365,EDATE(E56,12),EDATE(C56,24))))</f>
        <v>46071</v>
      </c>
      <c r="L56" s="101">
        <f ca="1">IF(K56="퇴직정산",J56,IF((M$2-C56)&lt;365,"미확정",IF(M56="유예","유예",J56-M56)))</f>
        <v>13.5</v>
      </c>
      <c r="M56" s="103">
        <f ca="1">IF(C56=0,0,IF(K56="퇴직정산",0,IF(J56&lt;=0,0,IF(EDATE(C56,3)&gt;M$2,"유예",IF(SET!$J$3="없음",0,IF(SET!$J$3="전부",IF(E56&gt;=DATE(YEAR(SET!$I$11),MONTH(SET!$J$11),DAY(SET!$L$11)),MAX(0,F56-IF(I56&lt;(G56+H56),0,(I56-(G56+H56)))),0),IF(E56&gt;=DATE(YEAR(SET!$I$11),MONTH(SET!$J$11),DAY(SET!$L$11)),MAX(0,MIN(F56,SET!$L$3)-IF(I56&lt;(G56+H56),0,(I56-(G56+H56)))),0)))))))</f>
        <v>7</v>
      </c>
      <c r="N56" s="105" t="str">
        <f>IF(D56=0,IF(M56&gt;0,IF((E56-C56)&gt;=365,EDATE(E56,6),EDATE(K56,-6)),""),"")</f>
        <v/>
      </c>
      <c r="O56" s="106" t="str">
        <f>IF(D56=0,IF(M56&gt;0,IF((E56-C56)&gt;=365,EDATE(E56,10),EDATE(K56,-2)),""),"")</f>
        <v/>
      </c>
      <c r="P56" s="23" t="s">
        <v>25</v>
      </c>
      <c r="Q56" s="23" t="s">
        <v>25</v>
      </c>
      <c r="R56" s="23" t="s">
        <v>25</v>
      </c>
      <c r="S56" s="23" t="s">
        <v>25</v>
      </c>
      <c r="T56" s="23" t="s">
        <v>25</v>
      </c>
      <c r="U56" s="23" t="s">
        <v>25</v>
      </c>
      <c r="V56" s="23" t="s">
        <v>25</v>
      </c>
      <c r="W56" s="23" t="s">
        <v>24</v>
      </c>
      <c r="X56" s="23" t="s">
        <v>24</v>
      </c>
      <c r="Y56" s="23" t="s">
        <v>25</v>
      </c>
      <c r="Z56" s="23" t="s">
        <v>25</v>
      </c>
      <c r="AA56" s="23" t="s">
        <v>25</v>
      </c>
      <c r="AB56" s="23" t="s">
        <v>25</v>
      </c>
      <c r="AC56" s="23" t="s">
        <v>25</v>
      </c>
      <c r="AD56" s="23" t="s">
        <v>25</v>
      </c>
      <c r="AE56" s="23" t="s">
        <v>25</v>
      </c>
      <c r="AF56" s="23" t="s">
        <v>25</v>
      </c>
      <c r="AG56" s="23" t="s">
        <v>25</v>
      </c>
      <c r="AH56" s="23" t="s">
        <v>25</v>
      </c>
      <c r="AI56" s="23" t="s">
        <v>25</v>
      </c>
      <c r="AJ56" s="23" t="s">
        <v>25</v>
      </c>
      <c r="AK56" s="23" t="s">
        <v>24</v>
      </c>
      <c r="AL56" s="23" t="s">
        <v>25</v>
      </c>
      <c r="AM56" s="23" t="s">
        <v>25</v>
      </c>
      <c r="AN56" s="23" t="s">
        <v>25</v>
      </c>
      <c r="AO56" s="23" t="s">
        <v>25</v>
      </c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</row>
    <row r="57" spans="1:75" ht="14.25" customHeight="1" thickBot="1" x14ac:dyDescent="0.2">
      <c r="A57" s="74"/>
      <c r="B57" s="109"/>
      <c r="C57" s="109"/>
      <c r="D57" s="111"/>
      <c r="E57" s="96"/>
      <c r="F57" s="94"/>
      <c r="G57" s="113"/>
      <c r="H57" s="115"/>
      <c r="I57" s="99"/>
      <c r="J57" s="98"/>
      <c r="K57" s="100"/>
      <c r="L57" s="102"/>
      <c r="M57" s="104"/>
      <c r="N57" s="105"/>
      <c r="O57" s="107"/>
      <c r="P57" s="72">
        <v>45840</v>
      </c>
      <c r="Q57" s="72">
        <v>45854</v>
      </c>
      <c r="R57" s="72">
        <v>45861</v>
      </c>
      <c r="S57" s="72">
        <v>45868</v>
      </c>
      <c r="T57" s="72">
        <v>45875</v>
      </c>
      <c r="U57" s="72">
        <v>45889</v>
      </c>
      <c r="V57" s="72">
        <v>45890</v>
      </c>
      <c r="W57" s="72">
        <v>45905</v>
      </c>
      <c r="X57" s="72">
        <v>45911</v>
      </c>
      <c r="Y57" s="72">
        <v>45917</v>
      </c>
      <c r="Z57" s="72">
        <v>45924</v>
      </c>
      <c r="AA57" s="72">
        <v>45926</v>
      </c>
      <c r="AB57" s="72">
        <v>45952</v>
      </c>
      <c r="AC57" s="72">
        <v>45959</v>
      </c>
      <c r="AD57" s="72">
        <v>45973</v>
      </c>
      <c r="AE57" s="72">
        <v>45975</v>
      </c>
      <c r="AF57" s="72">
        <v>45980</v>
      </c>
      <c r="AG57" s="72">
        <v>45987</v>
      </c>
      <c r="AH57" s="72" t="s">
        <v>581</v>
      </c>
      <c r="AI57" s="72" t="s">
        <v>572</v>
      </c>
      <c r="AJ57" s="72" t="s">
        <v>626</v>
      </c>
      <c r="AK57" s="72" t="s">
        <v>633</v>
      </c>
      <c r="AL57" s="72" t="s">
        <v>639</v>
      </c>
      <c r="AM57" s="72" t="s">
        <v>645</v>
      </c>
      <c r="AN57" s="72" t="s">
        <v>640</v>
      </c>
      <c r="AO57" s="72" t="s">
        <v>638</v>
      </c>
      <c r="AP57" s="72"/>
      <c r="AQ57" s="72"/>
      <c r="AR57" s="72"/>
      <c r="AS57" s="72"/>
      <c r="AT57" s="72"/>
      <c r="AU57" s="72"/>
      <c r="AV57" s="72"/>
      <c r="AW57" s="72"/>
      <c r="AX57" s="72"/>
      <c r="AY57" s="72"/>
      <c r="AZ57" s="72"/>
      <c r="BA57" s="72"/>
      <c r="BB57" s="72"/>
      <c r="BC57" s="72"/>
      <c r="BD57" s="72"/>
      <c r="BE57" s="72"/>
      <c r="BF57" s="72"/>
      <c r="BG57" s="72"/>
      <c r="BH57" s="72"/>
      <c r="BI57" s="72"/>
      <c r="BJ57" s="72"/>
      <c r="BK57" s="72"/>
      <c r="BL57" s="72"/>
      <c r="BM57" s="72"/>
      <c r="BN57" s="72"/>
      <c r="BO57" s="72"/>
      <c r="BP57" s="72"/>
      <c r="BQ57" s="72"/>
      <c r="BR57" s="72"/>
      <c r="BS57" s="72"/>
      <c r="BT57" s="72"/>
      <c r="BU57" s="72"/>
      <c r="BV57" s="72"/>
      <c r="BW57" s="72"/>
    </row>
    <row r="58" spans="1:75" ht="14.25" customHeight="1" x14ac:dyDescent="0.15">
      <c r="A58" s="74" t="s">
        <v>651</v>
      </c>
      <c r="B58" s="108" t="s">
        <v>90</v>
      </c>
      <c r="C58" s="108">
        <v>43514</v>
      </c>
      <c r="D58" s="110">
        <v>46071</v>
      </c>
      <c r="E58" s="95">
        <f ca="1">IF(DATEDIF(C58,M$2,"m")&lt;1,"",IF(C58=0,"",IF(EDATE(C58,12)&lt;IF($D58&gt;0,$D58-1,M$2),EDATE(C58,DATEDIF(C58,IF($D58&gt;0,$D58-1,M$2+1),"y")*12),EDATE(C58,DATEDIF(C58,IF($D58&gt;0,$D58-1,M$2+1),"m")))))</f>
        <v>45706</v>
      </c>
      <c r="F58" s="93">
        <f ca="1">IF(E58="",0,IF(EDATE(C58,12)&lt;=E58,15+IF((YEAR(E58)-YEAR($C58))&gt;20,10,INT((YEAR(E58)-YEAR($C58)-1)/2)),0))</f>
        <v>17</v>
      </c>
      <c r="G58" s="112">
        <f ca="1">IF(E58="",0,IF(E58&gt;=EDATE(C58,12),IF(E58&lt;EDATE(C58,24),IF(C58&lt;SET!$J$20,0,MIN(DATEDIF(C58,E58,"m"),11)),0),IF(D58&gt;C58,IF(E58&lt;=EDATE(C58,12),MIN(DATEDIF(C58,D58+1,"m"),11),0),MIN(DATEDIF(C58,E58,"m"),11))))</f>
        <v>0</v>
      </c>
      <c r="H58" s="114">
        <v>3.5</v>
      </c>
      <c r="I58" s="99">
        <f>COUNTIF(P58:BW58,SET!$C$15)*SET!$C$16+COUNTIF(P58:BW58,SET!$D$15)*SET!$D$16+COUNTIF(P58:BW58,SET!E$15)*SET!$E$16+COUNTIF(P58:BW58,SET!$F$15)*SET!$F$16+COUNTIF(P58:BW58,SET!$G$15)*SET!$G$16+COUNTIF(P58:BW58,SET!$H$15)*SET!$H$16+COUNTIF(P58:BW58,SET!$I$15)*SET!$I$16+COUNTIF(P58:BW58,)*SET!$K$16+COUNTIF(P58:BW58,SET!$M$15)*SET!$M$16</f>
        <v>15.5</v>
      </c>
      <c r="J58" s="97">
        <f ca="1">F58+G58+H58-I58</f>
        <v>5</v>
      </c>
      <c r="K58" s="100">
        <f ca="1">IF(E58="","",IF(AND(D58&gt;C58,EDATE(IF(EDATE(C58,12)&lt;D58,C58,E58),12)&gt;D58),"퇴직정산",IF((E58-C58)&gt;=365,EDATE(E58,12),EDATE(C58,24))))</f>
        <v>46071</v>
      </c>
      <c r="L58" s="101">
        <f ca="1">IF(K58="퇴직정산",J58,IF((M$2-C58)&lt;365,"미확정",IF(M58="유예","유예",J58-M58)))</f>
        <v>5</v>
      </c>
      <c r="M58" s="103">
        <f ca="1">IF(C58=0,0,IF(K58="퇴직정산",0,IF(J58&lt;=0,0,IF(EDATE(C58,3)&gt;M$2,"유예",IF(SET!$J$3="없음",0,IF(SET!$J$3="전부",IF(E58&gt;=DATE(YEAR(SET!$I$11),MONTH(SET!$J$11),DAY(SET!$L$11)),MAX(0,F58-IF(I58&lt;(G58+H58),0,(I58-(G58+H58)))),0),IF(E58&gt;=DATE(YEAR(SET!$I$11),MONTH(SET!$J$11),DAY(SET!$L$11)),MAX(0,MIN(F58,SET!$L$3)-IF(I58&lt;(G58+H58),0,(I58-(G58+H58)))),0)))))))</f>
        <v>0</v>
      </c>
      <c r="N58" s="105" t="str">
        <f>IF(D58=0,IF(M58&gt;0,IF((E58-C58)&gt;=365,EDATE(E58,6),EDATE(K58,-6)),""),"")</f>
        <v/>
      </c>
      <c r="O58" s="106" t="str">
        <f>IF(D58=0,IF(M58&gt;0,IF((E58-C58)&gt;=365,EDATE(E58,10),EDATE(K58,-2)),""),"")</f>
        <v/>
      </c>
      <c r="P58" s="23" t="s">
        <v>24</v>
      </c>
      <c r="Q58" s="23" t="s">
        <v>25</v>
      </c>
      <c r="R58" s="23" t="s">
        <v>25</v>
      </c>
      <c r="S58" s="23" t="s">
        <v>24</v>
      </c>
      <c r="T58" s="23" t="s">
        <v>24</v>
      </c>
      <c r="U58" s="23" t="s">
        <v>24</v>
      </c>
      <c r="V58" s="23" t="s">
        <v>24</v>
      </c>
      <c r="W58" s="23" t="s">
        <v>24</v>
      </c>
      <c r="X58" s="23" t="s">
        <v>24</v>
      </c>
      <c r="Y58" s="23" t="s">
        <v>24</v>
      </c>
      <c r="Z58" s="23" t="s">
        <v>24</v>
      </c>
      <c r="AA58" s="23" t="s">
        <v>24</v>
      </c>
      <c r="AB58" s="23" t="s">
        <v>24</v>
      </c>
      <c r="AC58" s="23" t="s">
        <v>25</v>
      </c>
      <c r="AD58" s="23" t="s">
        <v>25</v>
      </c>
      <c r="AE58" s="23" t="s">
        <v>24</v>
      </c>
      <c r="AF58" s="23" t="s">
        <v>24</v>
      </c>
      <c r="AG58" s="23" t="s">
        <v>25</v>
      </c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</row>
    <row r="59" spans="1:75" ht="14.25" customHeight="1" thickBot="1" x14ac:dyDescent="0.2">
      <c r="A59" s="74"/>
      <c r="B59" s="109"/>
      <c r="C59" s="109"/>
      <c r="D59" s="111"/>
      <c r="E59" s="96"/>
      <c r="F59" s="94"/>
      <c r="G59" s="113"/>
      <c r="H59" s="115"/>
      <c r="I59" s="99"/>
      <c r="J59" s="98"/>
      <c r="K59" s="100"/>
      <c r="L59" s="102"/>
      <c r="M59" s="104"/>
      <c r="N59" s="105"/>
      <c r="O59" s="107"/>
      <c r="P59" s="72">
        <v>45742</v>
      </c>
      <c r="Q59" s="72">
        <v>45765</v>
      </c>
      <c r="R59" s="72">
        <v>45772</v>
      </c>
      <c r="S59" s="72">
        <v>45805</v>
      </c>
      <c r="T59" s="72">
        <v>45826</v>
      </c>
      <c r="U59" s="72">
        <v>45827</v>
      </c>
      <c r="V59" s="72">
        <v>45828</v>
      </c>
      <c r="W59" s="72">
        <v>45855</v>
      </c>
      <c r="X59" s="72">
        <v>45856</v>
      </c>
      <c r="Y59" s="72">
        <v>45873</v>
      </c>
      <c r="Z59" s="72">
        <v>45877</v>
      </c>
      <c r="AA59" s="72">
        <v>45926</v>
      </c>
      <c r="AB59" s="72">
        <v>45940</v>
      </c>
      <c r="AC59" s="72">
        <v>45982</v>
      </c>
      <c r="AD59" s="72" t="s">
        <v>579</v>
      </c>
      <c r="AE59" s="72" t="s">
        <v>572</v>
      </c>
      <c r="AF59" s="72" t="s">
        <v>595</v>
      </c>
      <c r="AG59" s="72" t="s">
        <v>638</v>
      </c>
      <c r="AH59" s="72"/>
      <c r="AI59" s="72"/>
      <c r="AJ59" s="72"/>
      <c r="AK59" s="72"/>
      <c r="AL59" s="72"/>
      <c r="AM59" s="72"/>
      <c r="AN59" s="72"/>
      <c r="AO59" s="72"/>
      <c r="AP59" s="72"/>
      <c r="AQ59" s="72"/>
      <c r="AR59" s="72"/>
      <c r="AS59" s="72"/>
      <c r="AT59" s="72"/>
      <c r="AU59" s="72"/>
      <c r="AV59" s="72"/>
      <c r="AW59" s="72"/>
      <c r="AX59" s="72"/>
      <c r="AY59" s="72"/>
      <c r="AZ59" s="72"/>
      <c r="BA59" s="72"/>
      <c r="BB59" s="72"/>
      <c r="BC59" s="72"/>
      <c r="BD59" s="72"/>
      <c r="BE59" s="72"/>
      <c r="BF59" s="72"/>
      <c r="BG59" s="72"/>
      <c r="BH59" s="72"/>
      <c r="BI59" s="72"/>
      <c r="BJ59" s="72"/>
      <c r="BK59" s="72"/>
      <c r="BL59" s="72"/>
      <c r="BM59" s="72"/>
      <c r="BN59" s="72"/>
      <c r="BO59" s="72"/>
      <c r="BP59" s="72"/>
      <c r="BQ59" s="72"/>
      <c r="BR59" s="72"/>
      <c r="BS59" s="72"/>
      <c r="BT59" s="72"/>
      <c r="BU59" s="72"/>
      <c r="BV59" s="72"/>
      <c r="BW59" s="72"/>
    </row>
    <row r="60" spans="1:75" ht="14.25" customHeight="1" x14ac:dyDescent="0.15">
      <c r="A60" s="74" t="s">
        <v>653</v>
      </c>
      <c r="B60" s="108" t="s">
        <v>319</v>
      </c>
      <c r="C60" s="108">
        <v>44616</v>
      </c>
      <c r="D60" s="110">
        <v>46077</v>
      </c>
      <c r="E60" s="95">
        <f ca="1">IF(DATEDIF(C60,M$2,"m")&lt;1,"",IF(C60=0,"",IF(EDATE(C60,12)&lt;IF($D60&gt;0,$D60-1,M$2),EDATE(C60,DATEDIF(C60,IF($D60&gt;0,$D60-1,M$2+1),"y")*12),EDATE(C60,DATEDIF(C60,IF($D60&gt;0,$D60-1,M$2+1),"m")))))</f>
        <v>45712</v>
      </c>
      <c r="F60" s="93">
        <f ca="1">IF(E60="",0,IF(EDATE(C60,12)&lt;=E60,15+IF((YEAR(E60)-YEAR($C60))&gt;20,10,INT((YEAR(E60)-YEAR($C60)-1)/2)),0))</f>
        <v>16</v>
      </c>
      <c r="G60" s="112">
        <f ca="1">IF(E60="",0,IF(E60&gt;=EDATE(C60,12),IF(E60&lt;EDATE(C60,24),IF(C60&lt;SET!$J$20,0,MIN(DATEDIF(C60,E60,"m"),11)),0),IF(D60&gt;C60,IF(E60&lt;=EDATE(C60,12),MIN(DATEDIF(C60,D60+1,"m"),11),0),MIN(DATEDIF(C60,E60,"m"),11))))</f>
        <v>0</v>
      </c>
      <c r="H60" s="114">
        <v>1.5</v>
      </c>
      <c r="I60" s="99">
        <f>COUNTIF(P60:BW60,SET!$C$15)*SET!$C$16+COUNTIF(P60:BW60,SET!$D$15)*SET!$D$16+COUNTIF(P60:BW60,SET!E$15)*SET!$E$16+COUNTIF(P60:BW60,SET!$F$15)*SET!$F$16+COUNTIF(P60:BW60,SET!$G$15)*SET!$G$16+COUNTIF(P60:BW60,SET!$H$15)*SET!$H$16+COUNTIF(P60:BW60,SET!$I$15)*SET!$I$16+COUNTIF(P60:BW60,)*SET!$K$16+COUNTIF(P60:BW60,SET!$M$15)*SET!$M$16</f>
        <v>8</v>
      </c>
      <c r="J60" s="97">
        <f ca="1">F60+G60+H60-I60</f>
        <v>9.5</v>
      </c>
      <c r="K60" s="100">
        <f ca="1">IF(E60="","",IF(AND(D60&gt;C60,EDATE(IF(EDATE(C60,12)&lt;D60,C60,E60),12)&gt;D60),"퇴직정산",IF((E60-C60)&gt;=365,EDATE(E60,12),EDATE(C60,24))))</f>
        <v>46077</v>
      </c>
      <c r="L60" s="101">
        <f ca="1">IF(K60="퇴직정산",J60,IF((M$2-C60)&lt;365,"미확정",IF(M60="유예","유예",J60-M60)))</f>
        <v>9</v>
      </c>
      <c r="M60" s="103">
        <f ca="1">IF(C60=0,0,IF(K60="퇴직정산",0,IF(J60&lt;=0,0,IF(EDATE(C60,3)&gt;M$2,"유예",IF(SET!$J$3="없음",0,IF(SET!$J$3="전부",IF(E60&gt;=DATE(YEAR(SET!$I$11),MONTH(SET!$J$11),DAY(SET!$L$11)),MAX(0,F60-IF(I60&lt;(G60+H60),0,(I60-(G60+H60)))),0),IF(E60&gt;=DATE(YEAR(SET!$I$11),MONTH(SET!$J$11),DAY(SET!$L$11)),MAX(0,MIN(F60,SET!$L$3)-IF(I60&lt;(G60+H60),0,(I60-(G60+H60)))),0)))))))</f>
        <v>0.5</v>
      </c>
      <c r="N60" s="105" t="str">
        <f>IF(D60=0,IF(M60&gt;0,IF((E60-C60)&gt;=365,EDATE(E60,6),EDATE(K60,-6)),""),"")</f>
        <v/>
      </c>
      <c r="O60" s="106" t="str">
        <f>IF(D60=0,IF(M60&gt;0,IF((E60-C60)&gt;=365,EDATE(E60,10),EDATE(K60,-2)),""),"")</f>
        <v/>
      </c>
      <c r="P60" s="23" t="s">
        <v>25</v>
      </c>
      <c r="Q60" s="23" t="s">
        <v>24</v>
      </c>
      <c r="R60" s="23" t="s">
        <v>24</v>
      </c>
      <c r="S60" s="23" t="s">
        <v>24</v>
      </c>
      <c r="T60" s="23" t="s">
        <v>24</v>
      </c>
      <c r="U60" s="23" t="s">
        <v>24</v>
      </c>
      <c r="V60" s="23" t="s">
        <v>25</v>
      </c>
      <c r="W60" s="23" t="s">
        <v>24</v>
      </c>
      <c r="X60" s="23" t="s">
        <v>24</v>
      </c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</row>
    <row r="61" spans="1:75" ht="14.25" customHeight="1" thickBot="1" x14ac:dyDescent="0.2">
      <c r="A61" s="74"/>
      <c r="B61" s="109"/>
      <c r="C61" s="109"/>
      <c r="D61" s="111"/>
      <c r="E61" s="96"/>
      <c r="F61" s="94"/>
      <c r="G61" s="113"/>
      <c r="H61" s="115"/>
      <c r="I61" s="99"/>
      <c r="J61" s="98"/>
      <c r="K61" s="100"/>
      <c r="L61" s="102"/>
      <c r="M61" s="104"/>
      <c r="N61" s="105"/>
      <c r="O61" s="107"/>
      <c r="P61" s="72">
        <v>45812</v>
      </c>
      <c r="Q61" s="72">
        <v>45839</v>
      </c>
      <c r="R61" s="72">
        <v>45869</v>
      </c>
      <c r="S61" s="72">
        <v>45902</v>
      </c>
      <c r="T61" s="72">
        <v>45903</v>
      </c>
      <c r="U61" s="72">
        <v>45953</v>
      </c>
      <c r="V61" s="72">
        <v>45957</v>
      </c>
      <c r="W61" s="72">
        <v>45961</v>
      </c>
      <c r="X61" s="72" t="s">
        <v>638</v>
      </c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2"/>
      <c r="AQ61" s="72"/>
      <c r="AR61" s="72"/>
      <c r="AS61" s="72"/>
      <c r="AT61" s="72"/>
      <c r="AU61" s="72"/>
      <c r="AV61" s="72"/>
      <c r="AW61" s="72"/>
      <c r="AX61" s="72"/>
      <c r="AY61" s="72"/>
      <c r="AZ61" s="72"/>
      <c r="BA61" s="72"/>
      <c r="BB61" s="72"/>
      <c r="BC61" s="72"/>
      <c r="BD61" s="72"/>
      <c r="BE61" s="72"/>
      <c r="BF61" s="72"/>
      <c r="BG61" s="72"/>
      <c r="BH61" s="72"/>
      <c r="BI61" s="72"/>
      <c r="BJ61" s="72"/>
      <c r="BK61" s="72"/>
      <c r="BL61" s="72"/>
      <c r="BM61" s="72"/>
      <c r="BN61" s="72"/>
      <c r="BO61" s="72"/>
      <c r="BP61" s="72"/>
      <c r="BQ61" s="72"/>
      <c r="BR61" s="72"/>
      <c r="BS61" s="72"/>
      <c r="BT61" s="72"/>
      <c r="BU61" s="72"/>
      <c r="BV61" s="72"/>
      <c r="BW61" s="72"/>
    </row>
    <row r="62" spans="1:75" ht="14.25" customHeight="1" x14ac:dyDescent="0.15">
      <c r="A62" s="74" t="s">
        <v>391</v>
      </c>
      <c r="B62" s="108" t="s">
        <v>69</v>
      </c>
      <c r="C62" s="108">
        <v>44622</v>
      </c>
      <c r="D62" s="110">
        <v>46083</v>
      </c>
      <c r="E62" s="95">
        <f ca="1">IF(DATEDIF(C62,M$2,"m")&lt;1,"",IF(C62=0,"",IF(EDATE(C62,12)&lt;IF($D62&gt;0,$D62-1,M$2),EDATE(C62,DATEDIF(C62,IF($D62&gt;0,$D62-1,M$2+1),"y")*12),EDATE(C62,DATEDIF(C62,IF($D62&gt;0,$D62-1,M$2+1),"m")))))</f>
        <v>45718</v>
      </c>
      <c r="F62" s="93">
        <f ca="1">IF(E62="",0,IF(EDATE(C62,12)&lt;=E62,15+IF((YEAR(E62)-YEAR($C62))&gt;20,10,INT((YEAR(E62)-YEAR($C62)-1)/2)),0))</f>
        <v>16</v>
      </c>
      <c r="G62" s="112">
        <f ca="1">IF(E62="",0,IF(E62&gt;=EDATE(C62,12),IF(E62&lt;EDATE(C62,24),IF(C62&lt;SET!$J$20,0,MIN(DATEDIF(C62,E62,"m"),11)),0),IF(D62&gt;C62,IF(E62&lt;=EDATE(C62,12),MIN(DATEDIF(C62,D62+1,"m"),11),0),MIN(DATEDIF(C62,E62,"m"),11))))</f>
        <v>0</v>
      </c>
      <c r="H62" s="114">
        <v>3</v>
      </c>
      <c r="I62" s="99">
        <f>COUNTIF(P62:BW62,SET!$C$15)*SET!$C$16+COUNTIF(P62:BW62,SET!$D$15)*SET!$D$16+COUNTIF(P62:BW62,SET!E$15)*SET!$E$16+COUNTIF(P62:BW62,SET!$F$15)*SET!$F$16+COUNTIF(P62:BW62,SET!$G$15)*SET!$G$16+COUNTIF(P62:BW62,SET!$H$15)*SET!$H$16+COUNTIF(P62:BW62,SET!$I$15)*SET!$I$16+COUNTIF(P62:BW62,)*SET!$K$16+COUNTIF(P62:BW62,SET!$M$15)*SET!$M$16</f>
        <v>17.5</v>
      </c>
      <c r="J62" s="97">
        <f ca="1">F62+G62+H62-I62</f>
        <v>1.5</v>
      </c>
      <c r="K62" s="100">
        <f ca="1">IF(E62="","",IF(AND(D62&gt;C62,EDATE(IF(EDATE(C62,12)&lt;D62,C62,E62),12)&gt;D62),"퇴직정산",IF((E62-C62)&gt;=365,EDATE(E62,12),EDATE(C62,24))))</f>
        <v>46083</v>
      </c>
      <c r="L62" s="101">
        <f ca="1">IF(K62="퇴직정산",J62,IF((M$2-C62)&lt;365,"미확정",IF(M62="유예","유예",J62-M62)))</f>
        <v>1.5</v>
      </c>
      <c r="M62" s="103">
        <f ca="1">IF(C62=0,0,IF(K62="퇴직정산",0,IF(J62&lt;=0,0,IF(EDATE(C62,3)&gt;M$2,"유예",IF(SET!$J$3="없음",0,IF(SET!$J$3="전부",IF(E62&gt;=DATE(YEAR(SET!$I$11),MONTH(SET!$J$11),DAY(SET!$L$11)),MAX(0,F62-IF(I62&lt;(G62+H62),0,(I62-(G62+H62)))),0),IF(E62&gt;=DATE(YEAR(SET!$I$11),MONTH(SET!$J$11),DAY(SET!$L$11)),MAX(0,MIN(F62,SET!$L$3)-IF(I62&lt;(G62+H62),0,(I62-(G62+H62)))),0)))))))</f>
        <v>0</v>
      </c>
      <c r="N62" s="105" t="str">
        <f>IF(D62=0,IF(M62&gt;0,IF((E62-C62)&gt;=365,EDATE(E62,6),EDATE(K62,-6)),""),"")</f>
        <v/>
      </c>
      <c r="O62" s="106" t="str">
        <f>IF(D62=0,IF(M62&gt;0,IF((E62-C62)&gt;=365,EDATE(E62,10),EDATE(K62,-2)),""),"")</f>
        <v/>
      </c>
      <c r="P62" s="23" t="s">
        <v>24</v>
      </c>
      <c r="Q62" s="23" t="s">
        <v>24</v>
      </c>
      <c r="R62" s="23" t="s">
        <v>24</v>
      </c>
      <c r="S62" s="23" t="s">
        <v>24</v>
      </c>
      <c r="T62" s="23" t="s">
        <v>24</v>
      </c>
      <c r="U62" s="23" t="s">
        <v>24</v>
      </c>
      <c r="V62" s="23" t="s">
        <v>24</v>
      </c>
      <c r="W62" s="23" t="s">
        <v>24</v>
      </c>
      <c r="X62" s="23" t="s">
        <v>24</v>
      </c>
      <c r="Y62" s="23" t="s">
        <v>24</v>
      </c>
      <c r="Z62" s="23" t="s">
        <v>24</v>
      </c>
      <c r="AA62" s="23" t="s">
        <v>24</v>
      </c>
      <c r="AB62" s="23" t="s">
        <v>24</v>
      </c>
      <c r="AC62" s="23" t="s">
        <v>24</v>
      </c>
      <c r="AD62" s="23" t="s">
        <v>24</v>
      </c>
      <c r="AE62" s="23" t="s">
        <v>24</v>
      </c>
      <c r="AF62" s="23" t="s">
        <v>25</v>
      </c>
      <c r="AG62" s="23" t="s">
        <v>24</v>
      </c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</row>
    <row r="63" spans="1:75" ht="14.25" customHeight="1" thickBot="1" x14ac:dyDescent="0.2">
      <c r="A63" s="74"/>
      <c r="B63" s="109"/>
      <c r="C63" s="109"/>
      <c r="D63" s="111"/>
      <c r="E63" s="96"/>
      <c r="F63" s="94"/>
      <c r="G63" s="113"/>
      <c r="H63" s="115"/>
      <c r="I63" s="99"/>
      <c r="J63" s="98"/>
      <c r="K63" s="100"/>
      <c r="L63" s="102"/>
      <c r="M63" s="104"/>
      <c r="N63" s="105"/>
      <c r="O63" s="107"/>
      <c r="P63" s="72">
        <v>45859</v>
      </c>
      <c r="Q63" s="72">
        <v>45860</v>
      </c>
      <c r="R63" s="72">
        <v>45873</v>
      </c>
      <c r="S63" s="72">
        <v>45874</v>
      </c>
      <c r="T63" s="72">
        <v>45904</v>
      </c>
      <c r="U63" s="72">
        <v>45905</v>
      </c>
      <c r="V63" s="72">
        <v>45965</v>
      </c>
      <c r="W63" s="72">
        <v>45986</v>
      </c>
      <c r="X63" s="72">
        <v>45987</v>
      </c>
      <c r="Y63" s="72" t="s">
        <v>595</v>
      </c>
      <c r="Z63" s="72" t="s">
        <v>604</v>
      </c>
      <c r="AA63" s="72" t="s">
        <v>630</v>
      </c>
      <c r="AB63" s="72" t="s">
        <v>626</v>
      </c>
      <c r="AC63" s="72" t="s">
        <v>645</v>
      </c>
      <c r="AD63" s="72" t="s">
        <v>627</v>
      </c>
      <c r="AE63" s="72" t="s">
        <v>635</v>
      </c>
      <c r="AF63" s="72" t="s">
        <v>637</v>
      </c>
      <c r="AG63" s="72" t="s">
        <v>640</v>
      </c>
      <c r="AH63" s="72"/>
      <c r="AI63" s="72"/>
      <c r="AJ63" s="72"/>
      <c r="AK63" s="72"/>
      <c r="AL63" s="72"/>
      <c r="AM63" s="72"/>
      <c r="AN63" s="72"/>
      <c r="AO63" s="72"/>
      <c r="AP63" s="72"/>
      <c r="AQ63" s="72"/>
      <c r="AR63" s="72"/>
      <c r="AS63" s="72"/>
      <c r="AT63" s="72"/>
      <c r="AU63" s="72"/>
      <c r="AV63" s="72"/>
      <c r="AW63" s="72"/>
      <c r="AX63" s="72"/>
      <c r="AY63" s="72"/>
      <c r="AZ63" s="72"/>
      <c r="BA63" s="72"/>
      <c r="BB63" s="72"/>
      <c r="BC63" s="72"/>
      <c r="BD63" s="72"/>
      <c r="BE63" s="72"/>
      <c r="BF63" s="72"/>
      <c r="BG63" s="72"/>
      <c r="BH63" s="72"/>
      <c r="BI63" s="72"/>
      <c r="BJ63" s="72"/>
      <c r="BK63" s="72"/>
      <c r="BL63" s="72"/>
      <c r="BM63" s="72"/>
      <c r="BN63" s="72"/>
      <c r="BO63" s="72"/>
      <c r="BP63" s="72"/>
      <c r="BQ63" s="72"/>
      <c r="BR63" s="72"/>
      <c r="BS63" s="72"/>
      <c r="BT63" s="72"/>
      <c r="BU63" s="72"/>
      <c r="BV63" s="72"/>
      <c r="BW63" s="72"/>
    </row>
    <row r="64" spans="1:75" ht="14.25" customHeight="1" x14ac:dyDescent="0.15">
      <c r="A64" s="76" t="s">
        <v>661</v>
      </c>
      <c r="B64" s="108" t="s">
        <v>331</v>
      </c>
      <c r="C64" s="108">
        <v>44257</v>
      </c>
      <c r="D64" s="110">
        <v>46083</v>
      </c>
      <c r="E64" s="95">
        <f ca="1">IF(DATEDIF(C64,M$2,"m")&lt;1,"",IF(C64=0,"",IF(EDATE(C64,12)&lt;IF($D64&gt;0,$D64-1,M$2),EDATE(C64,DATEDIF(C64,IF($D64&gt;0,$D64-1,M$2+1),"y")*12),EDATE(C64,DATEDIF(C64,IF($D64&gt;0,$D64-1,M$2+1),"m")))))</f>
        <v>45718</v>
      </c>
      <c r="F64" s="93">
        <f ca="1">IF(E64="",0,IF(EDATE(C64,12)&lt;=E64,15+IF((YEAR(E64)-YEAR($C64))&gt;20,10,INT((YEAR(E64)-YEAR($C64)-1)/2)),0))</f>
        <v>16</v>
      </c>
      <c r="G64" s="112">
        <f ca="1">IF(E64="",0,IF(E64&gt;=EDATE(C64,12),IF(E64&lt;EDATE(C64,24),IF(C64&lt;SET!$J$20,0,MIN(DATEDIF(C64,E64,"m"),11)),0),IF(D64&gt;C64,IF(E64&lt;=EDATE(C64,12),MIN(DATEDIF(C64,D64+1,"m"),11),0),MIN(DATEDIF(C64,E64,"m"),11))))</f>
        <v>0</v>
      </c>
      <c r="H64" s="114">
        <v>2.5</v>
      </c>
      <c r="I64" s="99">
        <f>COUNTIF(P64:BW64,SET!$C$15)*SET!$C$16+COUNTIF(P64:BW64,SET!$D$15)*SET!$D$16+COUNTIF(P64:BW64,SET!E$15)*SET!$E$16+COUNTIF(P64:BW64,SET!$F$15)*SET!$F$16+COUNTIF(P64:BW64,SET!$G$15)*SET!$G$16+COUNTIF(P64:BW64,SET!$H$15)*SET!$H$16+COUNTIF(P64:BW64,SET!$I$15)*SET!$I$16+COUNTIF(P64:BW64,)*SET!$K$16+COUNTIF(P64:BW64,SET!$M$15)*SET!$M$16</f>
        <v>15.5</v>
      </c>
      <c r="J64" s="97">
        <f ca="1">F64+G64+H64-I64</f>
        <v>3</v>
      </c>
      <c r="K64" s="100">
        <f ca="1">IF(E64="","",IF(AND(D64&gt;C64,EDATE(IF(EDATE(C64,12)&lt;D64,C64,E64),12)&gt;D64),"퇴직정산",IF((E64-C64)&gt;=365,EDATE(E64,12),EDATE(C64,24))))</f>
        <v>46083</v>
      </c>
      <c r="L64" s="101">
        <f ca="1">IF(K64="퇴직정산",J64,IF((M$2-C64)&lt;365,"미확정",IF(M64="유예","유예",J64-M64)))</f>
        <v>3</v>
      </c>
      <c r="M64" s="103">
        <f ca="1">IF(C64=0,0,IF(K64="퇴직정산",0,IF(J64&lt;=0,0,IF(EDATE(C64,3)&gt;M$2,"유예",IF(SET!$J$3="없음",0,IF(SET!$J$3="전부",IF(E64&gt;=DATE(YEAR(SET!$I$11),MONTH(SET!$J$11),DAY(SET!$L$11)),MAX(0,F64-IF(I64&lt;(G64+H64),0,(I64-(G64+H64)))),0),IF(E64&gt;=DATE(YEAR(SET!$I$11),MONTH(SET!$J$11),DAY(SET!$L$11)),MAX(0,MIN(F64,SET!$L$3)-IF(I64&lt;(G64+H64),0,(I64-(G64+H64)))),0)))))))</f>
        <v>0</v>
      </c>
      <c r="N64" s="105" t="str">
        <f>IF(D64=0,IF(M64&gt;0,IF((E64-C64)&gt;=365,EDATE(E64,6),EDATE(K64,-6)),""),"")</f>
        <v/>
      </c>
      <c r="O64" s="106" t="str">
        <f>IF(D64=0,IF(M64&gt;0,IF((E64-C64)&gt;=365,EDATE(E64,10),EDATE(K64,-2)),""),"")</f>
        <v/>
      </c>
      <c r="P64" s="23" t="s">
        <v>24</v>
      </c>
      <c r="Q64" s="23" t="s">
        <v>25</v>
      </c>
      <c r="R64" s="23" t="s">
        <v>24</v>
      </c>
      <c r="S64" s="23" t="s">
        <v>25</v>
      </c>
      <c r="T64" s="23" t="s">
        <v>25</v>
      </c>
      <c r="U64" s="23" t="s">
        <v>25</v>
      </c>
      <c r="V64" s="23" t="s">
        <v>25</v>
      </c>
      <c r="W64" s="23" t="s">
        <v>24</v>
      </c>
      <c r="X64" s="23" t="s">
        <v>24</v>
      </c>
      <c r="Y64" s="23" t="s">
        <v>24</v>
      </c>
      <c r="Z64" s="23" t="s">
        <v>24</v>
      </c>
      <c r="AA64" s="23" t="s">
        <v>25</v>
      </c>
      <c r="AB64" s="23" t="s">
        <v>24</v>
      </c>
      <c r="AC64" s="23" t="s">
        <v>25</v>
      </c>
      <c r="AD64" s="23" t="s">
        <v>24</v>
      </c>
      <c r="AE64" s="23" t="s">
        <v>25</v>
      </c>
      <c r="AF64" s="23" t="s">
        <v>24</v>
      </c>
      <c r="AG64" s="23" t="s">
        <v>24</v>
      </c>
      <c r="AH64" s="23" t="s">
        <v>25</v>
      </c>
      <c r="AI64" s="23" t="s">
        <v>24</v>
      </c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</row>
    <row r="65" spans="1:75" ht="14.25" customHeight="1" thickBot="1" x14ac:dyDescent="0.2">
      <c r="A65" s="74"/>
      <c r="B65" s="109"/>
      <c r="C65" s="109"/>
      <c r="D65" s="111"/>
      <c r="E65" s="96"/>
      <c r="F65" s="94"/>
      <c r="G65" s="113"/>
      <c r="H65" s="115"/>
      <c r="I65" s="99"/>
      <c r="J65" s="98"/>
      <c r="K65" s="100"/>
      <c r="L65" s="102"/>
      <c r="M65" s="104"/>
      <c r="N65" s="105"/>
      <c r="O65" s="107"/>
      <c r="P65" s="72">
        <v>45709</v>
      </c>
      <c r="Q65" s="72">
        <v>45713</v>
      </c>
      <c r="R65" s="72">
        <v>45714</v>
      </c>
      <c r="S65" s="72">
        <v>45758</v>
      </c>
      <c r="T65" s="72">
        <v>45771</v>
      </c>
      <c r="U65" s="72">
        <v>45848</v>
      </c>
      <c r="V65" s="72">
        <v>45849</v>
      </c>
      <c r="W65" s="72">
        <v>45856</v>
      </c>
      <c r="X65" s="72">
        <v>45898</v>
      </c>
      <c r="Y65" s="72">
        <v>45919</v>
      </c>
      <c r="Z65" s="72">
        <v>45923</v>
      </c>
      <c r="AA65" s="72">
        <v>45945</v>
      </c>
      <c r="AB65" s="72">
        <v>45946</v>
      </c>
      <c r="AC65" s="72">
        <v>45966</v>
      </c>
      <c r="AD65" s="72">
        <v>45974</v>
      </c>
      <c r="AE65" s="72">
        <v>45979</v>
      </c>
      <c r="AF65" s="72" t="s">
        <v>588</v>
      </c>
      <c r="AG65" s="72" t="s">
        <v>578</v>
      </c>
      <c r="AH65" s="72" t="s">
        <v>632</v>
      </c>
      <c r="AI65" s="72" t="s">
        <v>624</v>
      </c>
      <c r="AJ65" s="72"/>
      <c r="AK65" s="72"/>
      <c r="AL65" s="72"/>
      <c r="AM65" s="72"/>
      <c r="AN65" s="72"/>
      <c r="AO65" s="72"/>
      <c r="AP65" s="72"/>
      <c r="AQ65" s="72"/>
      <c r="AR65" s="72"/>
      <c r="AS65" s="72"/>
      <c r="AT65" s="72"/>
      <c r="AU65" s="72"/>
      <c r="AV65" s="72"/>
      <c r="AW65" s="72"/>
      <c r="AX65" s="72"/>
      <c r="AY65" s="72"/>
      <c r="AZ65" s="72"/>
      <c r="BA65" s="72"/>
      <c r="BB65" s="72"/>
      <c r="BC65" s="72"/>
      <c r="BD65" s="72"/>
      <c r="BE65" s="72"/>
      <c r="BF65" s="72"/>
      <c r="BG65" s="72"/>
      <c r="BH65" s="72"/>
      <c r="BI65" s="72"/>
      <c r="BJ65" s="72"/>
      <c r="BK65" s="72"/>
      <c r="BL65" s="72"/>
      <c r="BM65" s="72"/>
      <c r="BN65" s="72"/>
      <c r="BO65" s="72"/>
      <c r="BP65" s="72"/>
      <c r="BQ65" s="72"/>
      <c r="BR65" s="72"/>
      <c r="BS65" s="72"/>
      <c r="BT65" s="72"/>
      <c r="BU65" s="72"/>
      <c r="BV65" s="72"/>
      <c r="BW65" s="72"/>
    </row>
    <row r="66" spans="1:75" ht="14.25" customHeight="1" x14ac:dyDescent="0.15">
      <c r="A66" s="74" t="s">
        <v>662</v>
      </c>
      <c r="B66" s="108" t="s">
        <v>150</v>
      </c>
      <c r="C66" s="108">
        <v>45355</v>
      </c>
      <c r="D66" s="120">
        <v>46085</v>
      </c>
      <c r="E66" s="95">
        <f ca="1">IF(DATEDIF(C66,M$2,"m")&lt;1,"",IF(C66=0,"",IF(EDATE(C66,12)&lt;IF($D66&gt;0,$D66-1,M$2),EDATE(C66,DATEDIF(C66,IF($D66&gt;0,$D66-1,M$2+1),"y")*12),EDATE(C66,DATEDIF(C66,IF($D66&gt;0,$D66-1,M$2+1),"m")))))</f>
        <v>45720</v>
      </c>
      <c r="F66" s="93">
        <f ca="1">IF(E66="",0,IF(EDATE(C66,12)&lt;=E66,15+IF((YEAR(E66)-YEAR($C66))&gt;20,10,INT((YEAR(E66)-YEAR($C66)-1)/2)),0))</f>
        <v>15</v>
      </c>
      <c r="G66" s="112">
        <f ca="1">IF(E66="",0,IF(E66&gt;=EDATE(C66,12),IF(E66&lt;EDATE(C66,24),IF(C66&lt;SET!$J$20,0,MIN(DATEDIF(C66,E66,"m"),11)),0),IF(D66&gt;C66,IF(E66&lt;=EDATE(C66,12),MIN(DATEDIF(C66,D66+1,"m"),11),0),MIN(DATEDIF(C66,E66,"m"),11))))</f>
        <v>11</v>
      </c>
      <c r="H66" s="114"/>
      <c r="I66" s="99">
        <f>COUNTIF(P66:BW66,SET!$C$15)*SET!$C$16+COUNTIF(P66:BW66,SET!$D$15)*SET!$D$16+COUNTIF(P66:BW66,SET!E$15)*SET!$E$16+COUNTIF(P66:BW66,SET!$F$15)*SET!$F$16+COUNTIF(P66:BW66,SET!$G$15)*SET!$G$16+COUNTIF(P66:BW66,SET!$H$15)*SET!$H$16+COUNTIF(P66:BW66,SET!$I$15)*SET!$I$16+COUNTIF(P66:BW66,)*SET!$K$16+COUNTIF(P66:BW66,SET!$M$15)*SET!$M$16</f>
        <v>21</v>
      </c>
      <c r="J66" s="97">
        <f ca="1">F66+G66+H66-I66</f>
        <v>5</v>
      </c>
      <c r="K66" s="100">
        <f ca="1">IF(E66="","",IF(AND(D66&gt;C66,EDATE(IF(EDATE(C66,12)&lt;D66,C66,E66),12)&gt;D66),"퇴직정산",IF((E66-C66)&gt;=365,EDATE(E66,12),EDATE(C66,24))))</f>
        <v>46085</v>
      </c>
      <c r="L66" s="101">
        <f ca="1">IF(K66="퇴직정산",J66,IF((M$2-C66)&lt;365,"미확정",IF(M66="유예","유예",J66-M66)))</f>
        <v>5</v>
      </c>
      <c r="M66" s="103">
        <f ca="1">IF(C66=0,0,IF(K66="퇴직정산",0,IF(J66&lt;=0,0,IF(EDATE(C66,3)&gt;M$2,"유예",IF(SET!$J$3="없음",0,IF(SET!$J$3="전부",IF(E66&gt;=DATE(YEAR(SET!$I$11),MONTH(SET!$J$11),DAY(SET!$L$11)),MAX(0,F66-IF(I66&lt;(G66+H66),0,(I66-(G66+H66)))),0),IF(E66&gt;=DATE(YEAR(SET!$I$11),MONTH(SET!$J$11),DAY(SET!$L$11)),MAX(0,MIN(F66,SET!$L$3)-IF(I66&lt;(G66+H66),0,(I66-(G66+H66)))),0)))))))</f>
        <v>0</v>
      </c>
      <c r="N66" s="105" t="str">
        <f>IF(D66=0,IF(M66&gt;0,IF((E66-C66)&gt;=365,EDATE(E66,6),EDATE(K66,-6)),""),"")</f>
        <v/>
      </c>
      <c r="O66" s="106" t="str">
        <f>IF(D66=0,IF(M66&gt;0,IF((E66-C66)&gt;=365,EDATE(E66,10),EDATE(K66,-2)),""),"")</f>
        <v/>
      </c>
      <c r="P66" s="23" t="s">
        <v>24</v>
      </c>
      <c r="Q66" s="23" t="s">
        <v>24</v>
      </c>
      <c r="R66" s="23" t="s">
        <v>24</v>
      </c>
      <c r="S66" s="23" t="s">
        <v>24</v>
      </c>
      <c r="T66" s="23" t="s">
        <v>24</v>
      </c>
      <c r="U66" s="23" t="s">
        <v>24</v>
      </c>
      <c r="V66" s="23" t="s">
        <v>24</v>
      </c>
      <c r="W66" s="23" t="s">
        <v>24</v>
      </c>
      <c r="X66" s="23" t="s">
        <v>24</v>
      </c>
      <c r="Y66" s="23" t="s">
        <v>24</v>
      </c>
      <c r="Z66" s="23" t="s">
        <v>24</v>
      </c>
      <c r="AA66" s="23" t="s">
        <v>24</v>
      </c>
      <c r="AB66" s="23" t="s">
        <v>24</v>
      </c>
      <c r="AC66" s="23" t="s">
        <v>24</v>
      </c>
      <c r="AD66" s="23" t="s">
        <v>24</v>
      </c>
      <c r="AE66" s="23" t="s">
        <v>24</v>
      </c>
      <c r="AF66" s="23" t="s">
        <v>24</v>
      </c>
      <c r="AG66" s="23" t="s">
        <v>24</v>
      </c>
      <c r="AH66" s="23" t="s">
        <v>24</v>
      </c>
      <c r="AI66" s="23" t="s">
        <v>24</v>
      </c>
      <c r="AJ66" s="23" t="s">
        <v>24</v>
      </c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</row>
    <row r="67" spans="1:75" ht="14.25" customHeight="1" thickBot="1" x14ac:dyDescent="0.2">
      <c r="A67" s="74"/>
      <c r="B67" s="109"/>
      <c r="C67" s="109"/>
      <c r="D67" s="121"/>
      <c r="E67" s="96"/>
      <c r="F67" s="94"/>
      <c r="G67" s="113"/>
      <c r="H67" s="115"/>
      <c r="I67" s="99"/>
      <c r="J67" s="98"/>
      <c r="K67" s="100"/>
      <c r="L67" s="102"/>
      <c r="M67" s="104"/>
      <c r="N67" s="105"/>
      <c r="O67" s="107"/>
      <c r="P67" s="72">
        <v>45597</v>
      </c>
      <c r="Q67" s="72">
        <v>45602</v>
      </c>
      <c r="R67" s="72">
        <v>45659</v>
      </c>
      <c r="S67" s="72">
        <v>45663</v>
      </c>
      <c r="T67" s="72">
        <v>45664</v>
      </c>
      <c r="U67" s="72">
        <v>45665</v>
      </c>
      <c r="V67" s="72">
        <v>45666</v>
      </c>
      <c r="W67" s="72">
        <v>45667</v>
      </c>
      <c r="X67" s="72">
        <v>45713</v>
      </c>
      <c r="Y67" s="72">
        <v>45726</v>
      </c>
      <c r="Z67" s="72">
        <v>45727</v>
      </c>
      <c r="AA67" s="72">
        <v>45765</v>
      </c>
      <c r="AB67" s="72">
        <v>45883</v>
      </c>
      <c r="AC67" s="72">
        <v>45894</v>
      </c>
      <c r="AD67" s="72">
        <v>45916</v>
      </c>
      <c r="AE67" s="72">
        <v>45940</v>
      </c>
      <c r="AF67" s="72">
        <v>45950</v>
      </c>
      <c r="AG67" s="72" t="s">
        <v>577</v>
      </c>
      <c r="AH67" s="72" t="s">
        <v>634</v>
      </c>
      <c r="AI67" s="72" t="s">
        <v>644</v>
      </c>
      <c r="AJ67" s="72" t="s">
        <v>638</v>
      </c>
      <c r="AK67" s="72"/>
      <c r="AL67" s="72"/>
      <c r="AM67" s="72"/>
      <c r="AN67" s="72"/>
      <c r="AO67" s="72"/>
      <c r="AP67" s="72"/>
      <c r="AQ67" s="72"/>
      <c r="AR67" s="72"/>
      <c r="AS67" s="72"/>
      <c r="AT67" s="72"/>
      <c r="AU67" s="72"/>
      <c r="AV67" s="72"/>
      <c r="AW67" s="72"/>
      <c r="AX67" s="72"/>
      <c r="AY67" s="72"/>
      <c r="AZ67" s="72"/>
      <c r="BA67" s="72"/>
      <c r="BB67" s="72"/>
      <c r="BC67" s="72"/>
      <c r="BD67" s="72"/>
      <c r="BE67" s="72"/>
      <c r="BF67" s="72"/>
      <c r="BG67" s="72"/>
      <c r="BH67" s="72"/>
      <c r="BI67" s="72"/>
      <c r="BJ67" s="72"/>
      <c r="BK67" s="72"/>
      <c r="BL67" s="72"/>
      <c r="BM67" s="72"/>
      <c r="BN67" s="72"/>
      <c r="BO67" s="72"/>
      <c r="BP67" s="72"/>
      <c r="BQ67" s="72"/>
      <c r="BR67" s="72"/>
      <c r="BS67" s="72"/>
      <c r="BT67" s="72"/>
      <c r="BU67" s="72"/>
      <c r="BV67" s="72"/>
      <c r="BW67" s="72"/>
    </row>
    <row r="68" spans="1:75" ht="14.25" customHeight="1" x14ac:dyDescent="0.15">
      <c r="A68" s="74" t="s">
        <v>390</v>
      </c>
      <c r="B68" s="108" t="s">
        <v>162</v>
      </c>
      <c r="C68" s="108">
        <v>44624</v>
      </c>
      <c r="D68" s="120">
        <v>46085</v>
      </c>
      <c r="E68" s="95">
        <f ca="1">IF(DATEDIF(C68,M$2,"m")&lt;1,"",IF(C68=0,"",IF(EDATE(C68,12)&lt;IF($D68&gt;0,$D68-1,M$2),EDATE(C68,DATEDIF(C68,IF($D68&gt;0,$D68-1,M$2+1),"y")*12),EDATE(C68,DATEDIF(C68,IF($D68&gt;0,$D68-1,M$2+1),"m")))))</f>
        <v>45720</v>
      </c>
      <c r="F68" s="93">
        <f ca="1">IF(E68="",0,IF(EDATE(C68,12)&lt;=E68,15+IF((YEAR(E68)-YEAR($C68))&gt;20,10,INT((YEAR(E68)-YEAR($C68)-1)/2)),0))</f>
        <v>16</v>
      </c>
      <c r="G68" s="112">
        <f ca="1">IF(E68="",0,IF(E68&gt;=EDATE(C68,12),IF(E68&lt;EDATE(C68,24),IF(C68&lt;SET!$J$20,0,MIN(DATEDIF(C68,E68,"m"),11)),0),IF(D68&gt;C68,IF(E68&lt;=EDATE(C68,12),MIN(DATEDIF(C68,D68+1,"m"),11),0),MIN(DATEDIF(C68,E68,"m"),11))))</f>
        <v>0</v>
      </c>
      <c r="H68" s="114">
        <v>1.5</v>
      </c>
      <c r="I68" s="99">
        <f>COUNTIF(P68:BW68,SET!$C$15)*SET!$C$16+COUNTIF(P68:BW68,SET!$D$15)*SET!$D$16+COUNTIF(P68:BW68,SET!E$15)*SET!$E$16+COUNTIF(P68:BW68,SET!$F$15)*SET!$F$16+COUNTIF(P68:BW68,SET!$G$15)*SET!$G$16+COUNTIF(P68:BW68,SET!$H$15)*SET!$H$16+COUNTIF(P68:BW68,SET!$I$15)*SET!$I$16+COUNTIF(P68:BW68,)*SET!$K$16+COUNTIF(P68:BW68,SET!$M$15)*SET!$M$16</f>
        <v>8.5</v>
      </c>
      <c r="J68" s="97">
        <f ca="1">F68+G68+H68-I68</f>
        <v>9</v>
      </c>
      <c r="K68" s="100">
        <f ca="1">IF(E68="","",IF(AND(D68&gt;C68,EDATE(IF(EDATE(C68,12)&lt;D68,C68,E68),12)&gt;D68),"퇴직정산",IF((E68-C68)&gt;=365,EDATE(E68,12),EDATE(C68,24))))</f>
        <v>46085</v>
      </c>
      <c r="L68" s="101">
        <f ca="1">IF(K68="퇴직정산",J68,IF((M$2-C68)&lt;365,"미확정",IF(M68="유예","유예",J68-M68)))</f>
        <v>9</v>
      </c>
      <c r="M68" s="103">
        <f ca="1">IF(C68=0,0,IF(K68="퇴직정산",0,IF(J68&lt;=0,0,IF(EDATE(C68,3)&gt;M$2,"유예",IF(SET!$J$3="없음",0,IF(SET!$J$3="전부",IF(E68&gt;=DATE(YEAR(SET!$I$11),MONTH(SET!$J$11),DAY(SET!$L$11)),MAX(0,F68-IF(I68&lt;(G68+H68),0,(I68-(G68+H68)))),0),IF(E68&gt;=DATE(YEAR(SET!$I$11),MONTH(SET!$J$11),DAY(SET!$L$11)),MAX(0,MIN(F68,SET!$L$3)-IF(I68&lt;(G68+H68),0,(I68-(G68+H68)))),0)))))))</f>
        <v>0</v>
      </c>
      <c r="N68" s="105" t="str">
        <f>IF(D68=0,IF(M68&gt;0,IF((E68-C68)&gt;=365,EDATE(E68,6),EDATE(K68,-6)),""),"")</f>
        <v/>
      </c>
      <c r="O68" s="106" t="str">
        <f>IF(D68=0,IF(M68&gt;0,IF((E68-C68)&gt;=365,EDATE(E68,10),EDATE(K68,-2)),""),"")</f>
        <v/>
      </c>
      <c r="P68" s="23" t="s">
        <v>24</v>
      </c>
      <c r="Q68" s="23" t="s">
        <v>25</v>
      </c>
      <c r="R68" s="23" t="s">
        <v>24</v>
      </c>
      <c r="S68" s="23" t="s">
        <v>24</v>
      </c>
      <c r="T68" s="23" t="s">
        <v>24</v>
      </c>
      <c r="U68" s="23" t="s">
        <v>24</v>
      </c>
      <c r="V68" s="23" t="s">
        <v>445</v>
      </c>
      <c r="W68" s="23" t="s">
        <v>24</v>
      </c>
      <c r="X68" s="23" t="s">
        <v>24</v>
      </c>
      <c r="Y68" s="23" t="s">
        <v>24</v>
      </c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</row>
    <row r="69" spans="1:75" ht="14.25" customHeight="1" thickBot="1" x14ac:dyDescent="0.2">
      <c r="A69" s="74"/>
      <c r="B69" s="109"/>
      <c r="C69" s="109"/>
      <c r="D69" s="121"/>
      <c r="E69" s="96"/>
      <c r="F69" s="94"/>
      <c r="G69" s="113"/>
      <c r="H69" s="115"/>
      <c r="I69" s="99"/>
      <c r="J69" s="98"/>
      <c r="K69" s="100"/>
      <c r="L69" s="102"/>
      <c r="M69" s="104"/>
      <c r="N69" s="105"/>
      <c r="O69" s="107"/>
      <c r="P69" s="72">
        <v>45747</v>
      </c>
      <c r="Q69" s="72">
        <v>45845</v>
      </c>
      <c r="R69" s="72">
        <v>45853</v>
      </c>
      <c r="S69" s="72">
        <v>45859</v>
      </c>
      <c r="T69" s="72">
        <v>45876</v>
      </c>
      <c r="U69" s="72">
        <v>45877</v>
      </c>
      <c r="V69" s="72" t="s">
        <v>497</v>
      </c>
      <c r="W69" s="72">
        <v>45916</v>
      </c>
      <c r="X69" s="72" t="s">
        <v>591</v>
      </c>
      <c r="Y69" s="72" t="s">
        <v>598</v>
      </c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2"/>
      <c r="AQ69" s="72"/>
      <c r="AR69" s="72"/>
      <c r="AS69" s="72"/>
      <c r="AT69" s="72"/>
      <c r="AU69" s="72"/>
      <c r="AV69" s="72"/>
      <c r="AW69" s="72"/>
      <c r="AX69" s="72"/>
      <c r="AY69" s="72"/>
      <c r="AZ69" s="72"/>
      <c r="BA69" s="72"/>
      <c r="BB69" s="72"/>
      <c r="BC69" s="72"/>
      <c r="BD69" s="72"/>
      <c r="BE69" s="72"/>
      <c r="BF69" s="72"/>
      <c r="BG69" s="72"/>
      <c r="BH69" s="72"/>
      <c r="BI69" s="72"/>
      <c r="BJ69" s="72"/>
      <c r="BK69" s="72"/>
      <c r="BL69" s="72"/>
      <c r="BM69" s="72"/>
      <c r="BN69" s="72"/>
      <c r="BO69" s="72"/>
      <c r="BP69" s="72"/>
      <c r="BQ69" s="72"/>
      <c r="BR69" s="72"/>
      <c r="BS69" s="72"/>
      <c r="BT69" s="72"/>
      <c r="BU69" s="72"/>
      <c r="BV69" s="72"/>
      <c r="BW69" s="72"/>
    </row>
    <row r="70" spans="1:75" ht="14.25" customHeight="1" x14ac:dyDescent="0.15">
      <c r="A70" s="74" t="s">
        <v>663</v>
      </c>
      <c r="B70" s="108" t="s">
        <v>146</v>
      </c>
      <c r="C70" s="108">
        <v>45355</v>
      </c>
      <c r="D70" s="120">
        <v>46085</v>
      </c>
      <c r="E70" s="95">
        <f ca="1">IF(DATEDIF(C70,M$2,"m")&lt;1,"",IF(C70=0,"",IF(EDATE(C70,12)&lt;IF($D70&gt;0,$D70-1,M$2),EDATE(C70,DATEDIF(C70,IF($D70&gt;0,$D70-1,M$2+1),"y")*12),EDATE(C70,DATEDIF(C70,IF($D70&gt;0,$D70-1,M$2+1),"m")))))</f>
        <v>45720</v>
      </c>
      <c r="F70" s="93">
        <f ca="1">IF(E70="",0,IF(EDATE(C70,12)&lt;=E70,15+IF((YEAR(E70)-YEAR($C70))&gt;20,10,INT((YEAR(E70)-YEAR($C70)-1)/2)),0))</f>
        <v>15</v>
      </c>
      <c r="G70" s="112">
        <f ca="1">IF(E70="",0,IF(E70&gt;=EDATE(C70,12),IF(E70&lt;EDATE(C70,24),IF(C70&lt;SET!$J$20,0,MIN(DATEDIF(C70,E70,"m"),11)),0),IF(D70&gt;C70,IF(E70&lt;=EDATE(C70,12),MIN(DATEDIF(C70,D70+1,"m"),11),0),MIN(DATEDIF(C70,E70,"m"),11))))</f>
        <v>11</v>
      </c>
      <c r="H70" s="114"/>
      <c r="I70" s="99">
        <f>COUNTIF(P70:BW70,SET!$C$15)*SET!$C$16+COUNTIF(P70:BW70,SET!$D$15)*SET!$D$16+COUNTIF(P70:BW70,SET!E$15)*SET!$E$16+COUNTIF(P70:BW70,SET!$F$15)*SET!$F$16+COUNTIF(P70:BW70,SET!$G$15)*SET!$G$16+COUNTIF(P70:BW70,SET!$H$15)*SET!$H$16+COUNTIF(P70:BW70,SET!$I$15)*SET!$I$16+COUNTIF(P70:BW70,)*SET!$K$16+COUNTIF(P70:BW70,SET!$M$15)*SET!$M$16</f>
        <v>25</v>
      </c>
      <c r="J70" s="97">
        <f ca="1">F70+G70+H70-I70</f>
        <v>1</v>
      </c>
      <c r="K70" s="100">
        <f ca="1">IF(E70="","",IF(AND(D70&gt;C70,EDATE(IF(EDATE(C70,12)&lt;D70,C70,E70),12)&gt;D70),"퇴직정산",IF((E70-C70)&gt;=365,EDATE(E70,12),EDATE(C70,24))))</f>
        <v>46085</v>
      </c>
      <c r="L70" s="101">
        <f ca="1">IF(K70="퇴직정산",J70,IF((M$2-C70)&lt;365,"미확정",IF(M70="유예","유예",J70-M70)))</f>
        <v>1</v>
      </c>
      <c r="M70" s="103">
        <f ca="1">IF(C70=0,0,IF(K70="퇴직정산",0,IF(J70&lt;=0,0,IF(EDATE(C70,3)&gt;M$2,"유예",IF(SET!$J$3="없음",0,IF(SET!$J$3="전부",IF(E70&gt;=DATE(YEAR(SET!$I$11),MONTH(SET!$J$11),DAY(SET!$L$11)),MAX(0,F70-IF(I70&lt;(G70+H70),0,(I70-(G70+H70)))),0),IF(E70&gt;=DATE(YEAR(SET!$I$11),MONTH(SET!$J$11),DAY(SET!$L$11)),MAX(0,MIN(F70,SET!$L$3)-IF(I70&lt;(G70+H70),0,(I70-(G70+H70)))),0)))))))</f>
        <v>0</v>
      </c>
      <c r="N70" s="105" t="str">
        <f>IF(D70=0,IF(M70&gt;0,IF((E70-C70)&gt;=365,EDATE(E70,6),EDATE(K70,-6)),""),"")</f>
        <v/>
      </c>
      <c r="O70" s="106" t="str">
        <f>IF(D70=0,IF(M70&gt;0,IF((E70-C70)&gt;=365,EDATE(E70,10),EDATE(K70,-2)),""),"")</f>
        <v/>
      </c>
      <c r="P70" s="23" t="s">
        <v>24</v>
      </c>
      <c r="Q70" s="23" t="s">
        <v>24</v>
      </c>
      <c r="R70" s="23" t="s">
        <v>25</v>
      </c>
      <c r="S70" s="23" t="s">
        <v>24</v>
      </c>
      <c r="T70" s="23" t="s">
        <v>25</v>
      </c>
      <c r="U70" s="23" t="s">
        <v>25</v>
      </c>
      <c r="V70" s="23" t="s">
        <v>25</v>
      </c>
      <c r="W70" s="23" t="s">
        <v>25</v>
      </c>
      <c r="X70" s="23" t="s">
        <v>25</v>
      </c>
      <c r="Y70" s="23" t="s">
        <v>25</v>
      </c>
      <c r="Z70" s="23" t="s">
        <v>24</v>
      </c>
      <c r="AA70" s="23" t="s">
        <v>24</v>
      </c>
      <c r="AB70" s="23" t="s">
        <v>25</v>
      </c>
      <c r="AC70" s="23" t="s">
        <v>24</v>
      </c>
      <c r="AD70" s="23" t="s">
        <v>24</v>
      </c>
      <c r="AE70" s="23" t="s">
        <v>24</v>
      </c>
      <c r="AF70" s="23" t="s">
        <v>24</v>
      </c>
      <c r="AG70" s="23" t="s">
        <v>25</v>
      </c>
      <c r="AH70" s="23" t="s">
        <v>25</v>
      </c>
      <c r="AI70" s="23" t="s">
        <v>24</v>
      </c>
      <c r="AJ70" s="23" t="s">
        <v>24</v>
      </c>
      <c r="AK70" s="23" t="s">
        <v>24</v>
      </c>
      <c r="AL70" s="23" t="s">
        <v>24</v>
      </c>
      <c r="AM70" s="23" t="s">
        <v>25</v>
      </c>
      <c r="AN70" s="23" t="s">
        <v>24</v>
      </c>
      <c r="AO70" s="23" t="s">
        <v>24</v>
      </c>
      <c r="AP70" s="23" t="s">
        <v>24</v>
      </c>
      <c r="AQ70" s="23" t="s">
        <v>24</v>
      </c>
      <c r="AR70" s="23" t="s">
        <v>25</v>
      </c>
      <c r="AS70" s="23" t="s">
        <v>24</v>
      </c>
      <c r="AT70" s="23" t="s">
        <v>24</v>
      </c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</row>
    <row r="71" spans="1:75" ht="14.25" customHeight="1" thickBot="1" x14ac:dyDescent="0.2">
      <c r="A71" s="74"/>
      <c r="B71" s="109"/>
      <c r="C71" s="109"/>
      <c r="D71" s="121"/>
      <c r="E71" s="96"/>
      <c r="F71" s="94"/>
      <c r="G71" s="113"/>
      <c r="H71" s="115"/>
      <c r="I71" s="99"/>
      <c r="J71" s="98"/>
      <c r="K71" s="100"/>
      <c r="L71" s="102"/>
      <c r="M71" s="104"/>
      <c r="N71" s="105"/>
      <c r="O71" s="107"/>
      <c r="P71" s="72">
        <v>45453</v>
      </c>
      <c r="Q71" s="72">
        <v>45463</v>
      </c>
      <c r="R71" s="72">
        <v>45469</v>
      </c>
      <c r="S71" s="72">
        <v>45484</v>
      </c>
      <c r="T71" s="72">
        <v>45490</v>
      </c>
      <c r="U71" s="72">
        <v>45491</v>
      </c>
      <c r="V71" s="72">
        <v>45511</v>
      </c>
      <c r="W71" s="72">
        <v>45532</v>
      </c>
      <c r="X71" s="72">
        <v>45597</v>
      </c>
      <c r="Y71" s="72">
        <v>45630</v>
      </c>
      <c r="Z71" s="72">
        <v>45635</v>
      </c>
      <c r="AA71" s="72">
        <v>45693</v>
      </c>
      <c r="AB71" s="72">
        <v>45729</v>
      </c>
      <c r="AC71" s="72">
        <v>45737</v>
      </c>
      <c r="AD71" s="72">
        <v>45742</v>
      </c>
      <c r="AE71" s="72">
        <v>45743</v>
      </c>
      <c r="AF71" s="72">
        <v>45758</v>
      </c>
      <c r="AG71" s="72">
        <v>45777</v>
      </c>
      <c r="AH71" s="72">
        <v>45810</v>
      </c>
      <c r="AI71" s="72">
        <v>45838</v>
      </c>
      <c r="AJ71" s="72">
        <v>45859</v>
      </c>
      <c r="AK71" s="72">
        <v>45863</v>
      </c>
      <c r="AL71" s="72">
        <v>45887</v>
      </c>
      <c r="AM71" s="72">
        <v>45910</v>
      </c>
      <c r="AN71" s="72">
        <v>45923</v>
      </c>
      <c r="AO71" s="72">
        <v>45924</v>
      </c>
      <c r="AP71" s="72">
        <v>45925</v>
      </c>
      <c r="AQ71" s="72">
        <v>45926</v>
      </c>
      <c r="AR71" s="72">
        <v>45973</v>
      </c>
      <c r="AS71" s="72" t="s">
        <v>582</v>
      </c>
      <c r="AT71" s="72" t="s">
        <v>578</v>
      </c>
      <c r="AU71" s="72"/>
      <c r="AV71" s="72"/>
      <c r="AW71" s="72"/>
      <c r="AX71" s="72"/>
      <c r="AY71" s="72"/>
      <c r="AZ71" s="72"/>
      <c r="BA71" s="72"/>
      <c r="BB71" s="72"/>
      <c r="BC71" s="72"/>
      <c r="BD71" s="72"/>
      <c r="BE71" s="72"/>
      <c r="BF71" s="72"/>
      <c r="BG71" s="72"/>
      <c r="BH71" s="72"/>
      <c r="BI71" s="72"/>
      <c r="BJ71" s="72"/>
      <c r="BK71" s="72"/>
      <c r="BL71" s="72"/>
      <c r="BM71" s="72"/>
      <c r="BN71" s="72"/>
      <c r="BO71" s="72"/>
      <c r="BP71" s="72"/>
      <c r="BQ71" s="72"/>
      <c r="BR71" s="72"/>
      <c r="BS71" s="72"/>
      <c r="BT71" s="72"/>
      <c r="BU71" s="72"/>
      <c r="BV71" s="72"/>
      <c r="BW71" s="72"/>
    </row>
    <row r="72" spans="1:75" ht="14.25" customHeight="1" x14ac:dyDescent="0.15">
      <c r="A72" s="80" t="s">
        <v>322</v>
      </c>
      <c r="B72" s="108" t="s">
        <v>357</v>
      </c>
      <c r="C72" s="108">
        <v>43164</v>
      </c>
      <c r="D72" s="110">
        <v>46086</v>
      </c>
      <c r="E72" s="95">
        <f ca="1">IF(DATEDIF(C72,M$2,"m")&lt;1,"",IF(C72=0,"",IF(EDATE(C72,12)&lt;IF($D72&gt;0,$D72-1,M$2),EDATE(C72,DATEDIF(C72,IF($D72&gt;0,$D72-1,M$2+1),"y")*12),EDATE(C72,DATEDIF(C72,IF($D72&gt;0,$D72-1,M$2+1),"m")))))</f>
        <v>45721</v>
      </c>
      <c r="F72" s="93">
        <f ca="1">IF(E72="",0,IF(EDATE(C72,12)&lt;=E72,15+IF((YEAR(E72)-YEAR($C72))&gt;20,10,INT((YEAR(E72)-YEAR($C72)-1)/2)),0))</f>
        <v>18</v>
      </c>
      <c r="G72" s="112">
        <f ca="1">IF(E72="",0,IF(E72&gt;=EDATE(C72,12),IF(E72&lt;EDATE(C72,24),IF(C72&lt;SET!$J$20,0,MIN(DATEDIF(C72,E72,"m"),11)),0),IF(D72&gt;C72,IF(E72&lt;=EDATE(C72,12),MIN(DATEDIF(C72,D72+1,"m"),11),0),MIN(DATEDIF(C72,E72,"m"),11))))</f>
        <v>0</v>
      </c>
      <c r="H72" s="114">
        <v>1.5</v>
      </c>
      <c r="I72" s="99">
        <f>COUNTIF(P72:BW72,SET!$C$15)*SET!$C$16+COUNTIF(P72:BW72,SET!$D$15)*SET!$D$16+COUNTIF(P72:BW72,SET!E$15)*SET!$E$16+COUNTIF(P72:BW72,SET!$F$15)*SET!$F$16+COUNTIF(P72:BW72,SET!$G$15)*SET!$G$16+COUNTIF(P72:BW72,SET!$H$15)*SET!$H$16+COUNTIF(P72:BW72,SET!$I$15)*SET!$I$16+COUNTIF(P72:BW72,)*SET!$K$16+COUNTIF(P72:BW72,SET!$M$15)*SET!$M$16</f>
        <v>7.5</v>
      </c>
      <c r="J72" s="97">
        <f ca="1">F72+G72+H72-I72</f>
        <v>12</v>
      </c>
      <c r="K72" s="100">
        <f ca="1">IF(E72="","",IF(AND(D72&gt;C72,EDATE(IF(EDATE(C72,12)&lt;D72,C72,E72),12)&gt;D72),"퇴직정산",IF((E72-C72)&gt;=365,EDATE(E72,12),EDATE(C72,24))))</f>
        <v>46086</v>
      </c>
      <c r="L72" s="151">
        <f ca="1">IF(K72="퇴직정산",J72,IF((M$2-C72)&lt;365,"미확정",IF(M72="유예","유예",J72-M72)))</f>
        <v>11</v>
      </c>
      <c r="M72" s="103">
        <f ca="1">IF(C72=0,0,IF(K72="퇴직정산",0,IF(J72&lt;=0,0,IF(EDATE(C72,3)&gt;M$2,"유예",IF(SET!$J$3="없음",0,IF(SET!$J$3="전부",IF(E72&gt;=DATE(YEAR(SET!$I$11),MONTH(SET!$J$11),DAY(SET!$L$11)),MAX(0,F72-IF(I72&lt;(G72+H72),0,(I72-(G72+H72)))),0),IF(E72&gt;=DATE(YEAR(SET!$I$11),MONTH(SET!$J$11),DAY(SET!$L$11)),MAX(0,MIN(F72,SET!$L$3)-IF(I72&lt;(G72+H72),0,(I72-(G72+H72)))),0)))))))</f>
        <v>1</v>
      </c>
      <c r="N72" s="105" t="str">
        <f>IF(D72=0,IF(M72&gt;0,IF((E72-C72)&gt;=365,EDATE(E72,6),EDATE(K72,-6)),""),"")</f>
        <v/>
      </c>
      <c r="O72" s="106" t="str">
        <f>IF(D72=0,IF(M72&gt;0,IF((E72-C72)&gt;=365,EDATE(E72,10),EDATE(K72,-2)),""),"")</f>
        <v/>
      </c>
      <c r="P72" s="23" t="s">
        <v>24</v>
      </c>
      <c r="Q72" s="23" t="s">
        <v>25</v>
      </c>
      <c r="R72" s="23" t="s">
        <v>25</v>
      </c>
      <c r="S72" s="23" t="s">
        <v>24</v>
      </c>
      <c r="T72" s="23" t="s">
        <v>24</v>
      </c>
      <c r="U72" s="23" t="s">
        <v>24</v>
      </c>
      <c r="V72" s="23" t="s">
        <v>24</v>
      </c>
      <c r="W72" s="23" t="s">
        <v>24</v>
      </c>
      <c r="X72" s="23" t="s">
        <v>25</v>
      </c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</row>
    <row r="73" spans="1:75" ht="14.25" customHeight="1" thickBot="1" x14ac:dyDescent="0.2">
      <c r="A73" s="74"/>
      <c r="B73" s="109"/>
      <c r="C73" s="109"/>
      <c r="D73" s="111"/>
      <c r="E73" s="96"/>
      <c r="F73" s="94"/>
      <c r="G73" s="113"/>
      <c r="H73" s="115"/>
      <c r="I73" s="99"/>
      <c r="J73" s="98"/>
      <c r="K73" s="100"/>
      <c r="L73" s="102"/>
      <c r="M73" s="104"/>
      <c r="N73" s="105"/>
      <c r="O73" s="107"/>
      <c r="P73" s="72">
        <v>45819</v>
      </c>
      <c r="Q73" s="72">
        <v>45864</v>
      </c>
      <c r="R73" s="72">
        <v>45878</v>
      </c>
      <c r="S73" s="72">
        <v>45897</v>
      </c>
      <c r="T73" s="72">
        <v>45906</v>
      </c>
      <c r="U73" s="72">
        <v>45926</v>
      </c>
      <c r="V73" s="72">
        <v>45971</v>
      </c>
      <c r="W73" s="72" t="s">
        <v>588</v>
      </c>
      <c r="X73" s="72" t="s">
        <v>601</v>
      </c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2"/>
      <c r="AQ73" s="72"/>
      <c r="AR73" s="72"/>
      <c r="AS73" s="72"/>
      <c r="AT73" s="72"/>
      <c r="AU73" s="72"/>
      <c r="AV73" s="72"/>
      <c r="AW73" s="72"/>
      <c r="AX73" s="72"/>
      <c r="AY73" s="72"/>
      <c r="AZ73" s="72"/>
      <c r="BA73" s="72"/>
      <c r="BB73" s="72"/>
      <c r="BC73" s="72"/>
      <c r="BD73" s="72"/>
      <c r="BE73" s="72"/>
      <c r="BF73" s="72"/>
      <c r="BG73" s="72"/>
      <c r="BH73" s="72"/>
      <c r="BI73" s="72"/>
      <c r="BJ73" s="72"/>
      <c r="BK73" s="72"/>
      <c r="BL73" s="72"/>
      <c r="BM73" s="72"/>
      <c r="BN73" s="72"/>
      <c r="BO73" s="72"/>
      <c r="BP73" s="72"/>
      <c r="BQ73" s="72"/>
      <c r="BR73" s="72"/>
      <c r="BS73" s="72"/>
      <c r="BT73" s="72"/>
      <c r="BU73" s="72"/>
      <c r="BV73" s="72"/>
      <c r="BW73" s="72"/>
    </row>
    <row r="74" spans="1:75" ht="14.25" customHeight="1" x14ac:dyDescent="0.15">
      <c r="A74" s="74" t="s">
        <v>662</v>
      </c>
      <c r="B74" s="108" t="s">
        <v>119</v>
      </c>
      <c r="C74" s="108">
        <v>44627</v>
      </c>
      <c r="D74" s="110">
        <v>46088</v>
      </c>
      <c r="E74" s="95">
        <f ca="1">IF(DATEDIF(C74,M$2,"m")&lt;1,"",IF(C74=0,"",IF(EDATE(C74,12)&lt;IF($D74&gt;0,$D74-1,M$2),EDATE(C74,DATEDIF(C74,IF($D74&gt;0,$D74-1,M$2+1),"y")*12),EDATE(C74,DATEDIF(C74,IF($D74&gt;0,$D74-1,M$2+1),"m")))))</f>
        <v>45723</v>
      </c>
      <c r="F74" s="93">
        <f ca="1">IF(E74="",0,IF(EDATE(C74,12)&lt;=E74,15+IF((YEAR(E74)-YEAR($C74))&gt;20,10,INT((YEAR(E74)-YEAR($C74)-1)/2)),0))</f>
        <v>16</v>
      </c>
      <c r="G74" s="112">
        <f ca="1">IF(E74="",0,IF(E74&gt;=EDATE(C74,12),IF(E74&lt;EDATE(C74,24),IF(C74&lt;SET!$J$20,0,MIN(DATEDIF(C74,E74,"m"),11)),0),IF(D74&gt;C74,IF(E74&lt;=EDATE(C74,12),MIN(DATEDIF(C74,D74+1,"m"),11),0),MIN(DATEDIF(C74,E74,"m"),11))))</f>
        <v>0</v>
      </c>
      <c r="H74" s="114">
        <v>10</v>
      </c>
      <c r="I74" s="99">
        <f>COUNTIF(P74:BW74,SET!$C$15)*SET!$C$16+COUNTIF(P74:BW74,SET!$D$15)*SET!$D$16+COUNTIF(P74:BW74,SET!E$15)*SET!$E$16+COUNTIF(P74:BW74,SET!$F$15)*SET!$F$16+COUNTIF(P74:BW74,SET!$G$15)*SET!$G$16+COUNTIF(P74:BW74,SET!$H$15)*SET!$H$16+COUNTIF(P74:BW74,SET!$I$15)*SET!$I$16+COUNTIF(P74:BW74,)*SET!$K$16+COUNTIF(P74:BW74,SET!$M$15)*SET!$M$16</f>
        <v>16</v>
      </c>
      <c r="J74" s="97">
        <f ca="1">F74+G74+H74-I74</f>
        <v>10</v>
      </c>
      <c r="K74" s="100">
        <f ca="1">IF(E74="","",IF(AND(D74&gt;C74,EDATE(IF(EDATE(C74,12)&lt;D74,C74,E74),12)&gt;D74),"퇴직정산",IF((E74-C74)&gt;=365,EDATE(E74,12),EDATE(C74,24))))</f>
        <v>46088</v>
      </c>
      <c r="L74" s="101">
        <f ca="1">IF(K74="퇴직정산",J74,IF((M$2-C74)&lt;365,"미확정",IF(M74="유예","유예",J74-M74)))</f>
        <v>9</v>
      </c>
      <c r="M74" s="103">
        <f ca="1">IF(C74=0,0,IF(K74="퇴직정산",0,IF(J74&lt;=0,0,IF(EDATE(C74,3)&gt;M$2,"유예",IF(SET!$J$3="없음",0,IF(SET!$J$3="전부",IF(E74&gt;=DATE(YEAR(SET!$I$11),MONTH(SET!$J$11),DAY(SET!$L$11)),MAX(0,F74-IF(I74&lt;(G74+H74),0,(I74-(G74+H74)))),0),IF(E74&gt;=DATE(YEAR(SET!$I$11),MONTH(SET!$J$11),DAY(SET!$L$11)),MAX(0,MIN(F74,SET!$L$3)-IF(I74&lt;(G74+H74),0,(I74-(G74+H74)))),0)))))))</f>
        <v>1</v>
      </c>
      <c r="N74" s="105" t="str">
        <f>IF(D74=0,IF(M74&gt;0,IF((E74-C74)&gt;=365,EDATE(E74,6),EDATE(K74,-6)),""),"")</f>
        <v/>
      </c>
      <c r="O74" s="106" t="str">
        <f>IF(D74=0,IF(M74&gt;0,IF((E74-C74)&gt;=365,EDATE(E74,10),EDATE(K74,-2)),""),"")</f>
        <v/>
      </c>
      <c r="P74" s="23" t="s">
        <v>25</v>
      </c>
      <c r="Q74" s="23" t="s">
        <v>24</v>
      </c>
      <c r="R74" s="23" t="s">
        <v>24</v>
      </c>
      <c r="S74" s="23" t="s">
        <v>24</v>
      </c>
      <c r="T74" s="23" t="s">
        <v>24</v>
      </c>
      <c r="U74" s="23" t="s">
        <v>24</v>
      </c>
      <c r="V74" s="23" t="s">
        <v>24</v>
      </c>
      <c r="W74" s="23" t="s">
        <v>24</v>
      </c>
      <c r="X74" s="23" t="s">
        <v>24</v>
      </c>
      <c r="Y74" s="23" t="s">
        <v>24</v>
      </c>
      <c r="Z74" s="23" t="s">
        <v>25</v>
      </c>
      <c r="AA74" s="23" t="s">
        <v>24</v>
      </c>
      <c r="AB74" s="23" t="s">
        <v>24</v>
      </c>
      <c r="AC74" s="23" t="s">
        <v>24</v>
      </c>
      <c r="AD74" s="23" t="s">
        <v>24</v>
      </c>
      <c r="AE74" s="23" t="s">
        <v>24</v>
      </c>
      <c r="AF74" s="23" t="s">
        <v>24</v>
      </c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</row>
    <row r="75" spans="1:75" ht="14.25" customHeight="1" thickBot="1" x14ac:dyDescent="0.2">
      <c r="A75" s="74"/>
      <c r="B75" s="109"/>
      <c r="C75" s="109"/>
      <c r="D75" s="111"/>
      <c r="E75" s="96"/>
      <c r="F75" s="94"/>
      <c r="G75" s="113"/>
      <c r="H75" s="115"/>
      <c r="I75" s="99"/>
      <c r="J75" s="98"/>
      <c r="K75" s="100"/>
      <c r="L75" s="102"/>
      <c r="M75" s="104"/>
      <c r="N75" s="105"/>
      <c r="O75" s="107"/>
      <c r="P75" s="72">
        <v>45689</v>
      </c>
      <c r="Q75" s="72">
        <v>45693</v>
      </c>
      <c r="R75" s="72">
        <v>45712</v>
      </c>
      <c r="S75" s="72">
        <v>45713</v>
      </c>
      <c r="T75" s="72">
        <v>45714</v>
      </c>
      <c r="U75" s="72">
        <v>45716</v>
      </c>
      <c r="V75" s="72">
        <v>45720</v>
      </c>
      <c r="W75" s="72">
        <v>45721</v>
      </c>
      <c r="X75" s="72">
        <v>45722</v>
      </c>
      <c r="Y75" s="72">
        <v>45723</v>
      </c>
      <c r="Z75" s="72">
        <v>45724</v>
      </c>
      <c r="AA75" s="72">
        <v>45897</v>
      </c>
      <c r="AB75" s="72">
        <v>45930</v>
      </c>
      <c r="AC75" s="72">
        <v>45931</v>
      </c>
      <c r="AD75" s="72">
        <v>45932</v>
      </c>
      <c r="AE75" s="72">
        <v>45940</v>
      </c>
      <c r="AF75" s="72" t="s">
        <v>644</v>
      </c>
      <c r="AG75" s="72"/>
      <c r="AH75" s="72"/>
      <c r="AI75" s="72"/>
      <c r="AJ75" s="72"/>
      <c r="AK75" s="72"/>
      <c r="AL75" s="72"/>
      <c r="AM75" s="72"/>
      <c r="AN75" s="72"/>
      <c r="AO75" s="72"/>
      <c r="AP75" s="72"/>
      <c r="AQ75" s="72"/>
      <c r="AR75" s="72"/>
      <c r="AS75" s="72"/>
      <c r="AT75" s="72"/>
      <c r="AU75" s="72"/>
      <c r="AV75" s="72"/>
      <c r="AW75" s="72"/>
      <c r="AX75" s="72"/>
      <c r="AY75" s="72"/>
      <c r="AZ75" s="72"/>
      <c r="BA75" s="72"/>
      <c r="BB75" s="72"/>
      <c r="BC75" s="72"/>
      <c r="BD75" s="72"/>
      <c r="BE75" s="72"/>
      <c r="BF75" s="72"/>
      <c r="BG75" s="72"/>
      <c r="BH75" s="72"/>
      <c r="BI75" s="72"/>
      <c r="BJ75" s="72"/>
      <c r="BK75" s="72"/>
      <c r="BL75" s="72"/>
      <c r="BM75" s="72"/>
      <c r="BN75" s="72"/>
      <c r="BO75" s="72"/>
      <c r="BP75" s="72"/>
      <c r="BQ75" s="72"/>
      <c r="BR75" s="72"/>
      <c r="BS75" s="72"/>
      <c r="BT75" s="72"/>
      <c r="BU75" s="72"/>
      <c r="BV75" s="72"/>
      <c r="BW75" s="72"/>
    </row>
    <row r="76" spans="1:75" ht="14.25" customHeight="1" x14ac:dyDescent="0.15">
      <c r="A76" s="74" t="s">
        <v>664</v>
      </c>
      <c r="B76" s="108" t="s">
        <v>317</v>
      </c>
      <c r="C76" s="108">
        <v>44263</v>
      </c>
      <c r="D76" s="110">
        <v>46089</v>
      </c>
      <c r="E76" s="95">
        <f ca="1">IF(DATEDIF(C76,M$2,"m")&lt;1,"",IF(C76=0,"",IF(EDATE(C76,12)&lt;IF($D76&gt;0,$D76-1,M$2),EDATE(C76,DATEDIF(C76,IF($D76&gt;0,$D76-1,M$2+1),"y")*12),EDATE(C76,DATEDIF(C76,IF($D76&gt;0,$D76-1,M$2+1),"m")))))</f>
        <v>45724</v>
      </c>
      <c r="F76" s="93">
        <f ca="1">IF(E76="",0,IF(EDATE(C76,12)&lt;=E76,15+IF((YEAR(E76)-YEAR($C76))&gt;20,10,INT((YEAR(E76)-YEAR($C76)-1)/2)),0))</f>
        <v>16</v>
      </c>
      <c r="G76" s="112">
        <f ca="1">IF(E76="",0,IF(E76&gt;=EDATE(C76,12),IF(E76&lt;EDATE(C76,24),IF(C76&lt;SET!$J$20,0,MIN(DATEDIF(C76,E76,"m"),11)),0),IF(D76&gt;C76,IF(E76&lt;=EDATE(C76,12),MIN(DATEDIF(C76,D76+1,"m"),11),0),MIN(DATEDIF(C76,E76,"m"),11))))</f>
        <v>0</v>
      </c>
      <c r="H76" s="114">
        <v>-0.5</v>
      </c>
      <c r="I76" s="99">
        <f>COUNTIF(P76:BW76,SET!$C$15)*SET!$C$16+COUNTIF(P76:BW76,SET!$D$15)*SET!$D$16+COUNTIF(P76:BW76,SET!E$15)*SET!$E$16+COUNTIF(P76:BW76,SET!$F$15)*SET!$F$16+COUNTIF(P76:BW76,SET!$G$15)*SET!$G$16+COUNTIF(P76:BW76,SET!$H$15)*SET!$H$16+COUNTIF(P76:BW76,SET!$I$15)*SET!$I$16+COUNTIF(P76:BW76,)*SET!$K$16+COUNTIF(P76:BW76,SET!$M$15)*SET!$M$16</f>
        <v>4</v>
      </c>
      <c r="J76" s="97">
        <f ca="1">F76+G76+H76-I76</f>
        <v>11.5</v>
      </c>
      <c r="K76" s="100">
        <f ca="1">IF(E76="","",IF(AND(D76&gt;C76,EDATE(IF(EDATE(C76,12)&lt;D76,C76,E76),12)&gt;D76),"퇴직정산",IF((E76-C76)&gt;=365,EDATE(E76,12),EDATE(C76,24))))</f>
        <v>46089</v>
      </c>
      <c r="L76" s="101">
        <f ca="1">IF(K76="퇴직정산",J76,IF((M$2-C76)&lt;365,"미확정",IF(M76="유예","유예",J76-M76)))</f>
        <v>9</v>
      </c>
      <c r="M76" s="103">
        <f ca="1">IF(C76=0,0,IF(K76="퇴직정산",0,IF(J76&lt;=0,0,IF(EDATE(C76,3)&gt;M$2,"유예",IF(SET!$J$3="없음",0,IF(SET!$J$3="전부",IF(E76&gt;=DATE(YEAR(SET!$I$11),MONTH(SET!$J$11),DAY(SET!$L$11)),MAX(0,F76-IF(I76&lt;(G76+H76),0,(I76-(G76+H76)))),0),IF(E76&gt;=DATE(YEAR(SET!$I$11),MONTH(SET!$J$11),DAY(SET!$L$11)),MAX(0,MIN(F76,SET!$L$3)-IF(I76&lt;(G76+H76),0,(I76-(G76+H76)))),0)))))))</f>
        <v>2.5</v>
      </c>
      <c r="N76" s="105" t="str">
        <f>IF(D76=0,IF(M76&gt;0,IF((E76-C76)&gt;=365,EDATE(E76,6),EDATE(K76,-6)),""),"")</f>
        <v/>
      </c>
      <c r="O76" s="106" t="str">
        <f>IF(D76=0,IF(M76&gt;0,IF((E76-C76)&gt;=365,EDATE(E76,10),EDATE(K76,-2)),""),"")</f>
        <v/>
      </c>
      <c r="P76" s="23" t="s">
        <v>24</v>
      </c>
      <c r="Q76" s="23" t="s">
        <v>445</v>
      </c>
      <c r="R76" s="23" t="s">
        <v>24</v>
      </c>
      <c r="S76" s="23" t="s">
        <v>24</v>
      </c>
      <c r="T76" s="23" t="s">
        <v>24</v>
      </c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</row>
    <row r="77" spans="1:75" ht="14.25" customHeight="1" thickBot="1" x14ac:dyDescent="0.2">
      <c r="A77" s="74"/>
      <c r="B77" s="109"/>
      <c r="C77" s="109"/>
      <c r="D77" s="111"/>
      <c r="E77" s="96"/>
      <c r="F77" s="94"/>
      <c r="G77" s="113"/>
      <c r="H77" s="115"/>
      <c r="I77" s="99"/>
      <c r="J77" s="98"/>
      <c r="K77" s="100"/>
      <c r="L77" s="102"/>
      <c r="M77" s="104"/>
      <c r="N77" s="105"/>
      <c r="O77" s="107"/>
      <c r="P77" s="72">
        <v>45760</v>
      </c>
      <c r="Q77" s="72" t="s">
        <v>491</v>
      </c>
      <c r="R77" s="72">
        <v>45906</v>
      </c>
      <c r="S77" s="72">
        <v>45963</v>
      </c>
      <c r="T77" s="72" t="s">
        <v>618</v>
      </c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2"/>
      <c r="AQ77" s="72"/>
      <c r="AR77" s="72"/>
      <c r="AS77" s="72"/>
      <c r="AT77" s="72"/>
      <c r="AU77" s="72"/>
      <c r="AV77" s="72"/>
      <c r="AW77" s="72"/>
      <c r="AX77" s="72"/>
      <c r="AY77" s="72"/>
      <c r="AZ77" s="72"/>
      <c r="BA77" s="72"/>
      <c r="BB77" s="72"/>
      <c r="BC77" s="72"/>
      <c r="BD77" s="72"/>
      <c r="BE77" s="72"/>
      <c r="BF77" s="72"/>
      <c r="BG77" s="72"/>
      <c r="BH77" s="72"/>
      <c r="BI77" s="72"/>
      <c r="BJ77" s="72"/>
      <c r="BK77" s="72"/>
      <c r="BL77" s="72"/>
      <c r="BM77" s="72"/>
      <c r="BN77" s="72"/>
      <c r="BO77" s="72"/>
      <c r="BP77" s="72"/>
      <c r="BQ77" s="72"/>
      <c r="BR77" s="72"/>
      <c r="BS77" s="72"/>
      <c r="BT77" s="72"/>
      <c r="BU77" s="72"/>
      <c r="BV77" s="72"/>
      <c r="BW77" s="72"/>
    </row>
    <row r="78" spans="1:75" ht="14.25" customHeight="1" x14ac:dyDescent="0.15">
      <c r="A78" s="74" t="s">
        <v>390</v>
      </c>
      <c r="B78" s="108" t="s">
        <v>351</v>
      </c>
      <c r="C78" s="108">
        <v>45362</v>
      </c>
      <c r="D78" s="110">
        <v>46092</v>
      </c>
      <c r="E78" s="95">
        <f ca="1">IF(DATEDIF(C78,M$2,"m")&lt;1,"",IF(C78=0,"",IF(EDATE(C78,12)&lt;IF($D78&gt;0,$D78-1,M$2),EDATE(C78,DATEDIF(C78,IF($D78&gt;0,$D78-1,M$2+1),"y")*12),EDATE(C78,DATEDIF(C78,IF($D78&gt;0,$D78-1,M$2+1),"m")))))</f>
        <v>45727</v>
      </c>
      <c r="F78" s="93">
        <f ca="1">IF(E78="",0,IF(EDATE(C78,12)&lt;=E78,15+IF((YEAR(E78)-YEAR($C78))&gt;20,10,INT((YEAR(E78)-YEAR($C78)-1)/2)),0))</f>
        <v>15</v>
      </c>
      <c r="G78" s="112">
        <f ca="1">IF(E78="",0,IF(E78&gt;=EDATE(C78,12),IF(E78&lt;EDATE(C78,24),IF(C78&lt;SET!$J$20,0,MIN(DATEDIF(C78,E78,"m"),11)),0),IF(D78&gt;C78,IF(E78&lt;=EDATE(C78,12),MIN(DATEDIF(C78,D78+1,"m"),11),0),MIN(DATEDIF(C78,E78,"m"),11))))</f>
        <v>11</v>
      </c>
      <c r="H78" s="114"/>
      <c r="I78" s="99">
        <f>COUNTIF(P78:BW78,SET!$C$15)*SET!$C$16+COUNTIF(P78:BW78,SET!$D$15)*SET!$D$16+COUNTIF(P78:BW78,SET!E$15)*SET!$E$16+COUNTIF(P78:BW78,SET!$F$15)*SET!$F$16+COUNTIF(P78:BW78,SET!$G$15)*SET!$G$16+COUNTIF(P78:BW78,SET!$H$15)*SET!$H$16+COUNTIF(P78:BW78,SET!$I$15)*SET!$I$16+COUNTIF(P78:BW78,)*SET!$K$16+COUNTIF(P78:BW78,SET!$M$15)*SET!$M$16</f>
        <v>20</v>
      </c>
      <c r="J78" s="97">
        <f ca="1">F78+G78+H78-I78</f>
        <v>6</v>
      </c>
      <c r="K78" s="100">
        <f ca="1">IF(E78="","",IF(AND(D78&gt;C78,EDATE(IF(EDATE(C78,12)&lt;D78,C78,E78),12)&gt;D78),"퇴직정산",IF((E78-C78)&gt;=365,EDATE(E78,12),EDATE(C78,24))))</f>
        <v>46092</v>
      </c>
      <c r="L78" s="101">
        <f ca="1">IF(K78="퇴직정산",J78,IF((M$2-C78)&lt;365,"미확정",IF(M78="유예","유예",J78-M78)))</f>
        <v>6</v>
      </c>
      <c r="M78" s="103">
        <f ca="1">IF(C78=0,0,IF(K78="퇴직정산",0,IF(J78&lt;=0,0,IF(EDATE(C78,3)&gt;M$2,"유예",IF(SET!$J$3="없음",0,IF(SET!$J$3="전부",IF(E78&gt;=DATE(YEAR(SET!$I$11),MONTH(SET!$J$11),DAY(SET!$L$11)),MAX(0,F78-IF(I78&lt;(G78+H78),0,(I78-(G78+H78)))),0),IF(E78&gt;=DATE(YEAR(SET!$I$11),MONTH(SET!$J$11),DAY(SET!$L$11)),MAX(0,MIN(F78,SET!$L$3)-IF(I78&lt;(G78+H78),0,(I78-(G78+H78)))),0)))))))</f>
        <v>0</v>
      </c>
      <c r="N78" s="105" t="str">
        <f>IF(D78=0,IF(M78&gt;0,IF((E78-C78)&gt;=365,EDATE(E78,6),EDATE(K78,-6)),""),"")</f>
        <v/>
      </c>
      <c r="O78" s="106" t="str">
        <f>IF(D78=0,IF(M78&gt;0,IF((E78-C78)&gt;=365,EDATE(E78,10),EDATE(K78,-2)),""),"")</f>
        <v/>
      </c>
      <c r="P78" s="23" t="s">
        <v>24</v>
      </c>
      <c r="Q78" s="23" t="s">
        <v>24</v>
      </c>
      <c r="R78" s="23" t="s">
        <v>24</v>
      </c>
      <c r="S78" s="23" t="s">
        <v>24</v>
      </c>
      <c r="T78" s="23" t="s">
        <v>24</v>
      </c>
      <c r="U78" s="23" t="s">
        <v>24</v>
      </c>
      <c r="V78" s="23" t="s">
        <v>51</v>
      </c>
      <c r="W78" s="23" t="s">
        <v>24</v>
      </c>
      <c r="X78" s="23" t="s">
        <v>24</v>
      </c>
      <c r="Y78" s="23" t="s">
        <v>24</v>
      </c>
      <c r="Z78" s="23" t="s">
        <v>24</v>
      </c>
      <c r="AA78" s="23" t="s">
        <v>24</v>
      </c>
      <c r="AB78" s="23" t="s">
        <v>24</v>
      </c>
      <c r="AC78" s="23" t="s">
        <v>24</v>
      </c>
      <c r="AD78" s="23" t="s">
        <v>24</v>
      </c>
      <c r="AE78" s="23" t="s">
        <v>24</v>
      </c>
      <c r="AF78" s="23" t="s">
        <v>24</v>
      </c>
      <c r="AG78" s="23" t="s">
        <v>24</v>
      </c>
      <c r="AH78" s="23" t="s">
        <v>24</v>
      </c>
      <c r="AI78" s="23" t="s">
        <v>24</v>
      </c>
      <c r="AJ78" s="23" t="s">
        <v>24</v>
      </c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</row>
    <row r="79" spans="1:75" ht="14.25" customHeight="1" thickBot="1" x14ac:dyDescent="0.2">
      <c r="A79" s="74"/>
      <c r="B79" s="109"/>
      <c r="C79" s="109"/>
      <c r="D79" s="111"/>
      <c r="E79" s="96"/>
      <c r="F79" s="94"/>
      <c r="G79" s="113"/>
      <c r="H79" s="115"/>
      <c r="I79" s="99"/>
      <c r="J79" s="98"/>
      <c r="K79" s="100"/>
      <c r="L79" s="102"/>
      <c r="M79" s="104"/>
      <c r="N79" s="105"/>
      <c r="O79" s="107"/>
      <c r="P79" s="72">
        <v>45479</v>
      </c>
      <c r="Q79" s="72">
        <v>45480</v>
      </c>
      <c r="R79" s="72">
        <v>45483</v>
      </c>
      <c r="S79" s="72">
        <v>45621</v>
      </c>
      <c r="T79" s="72">
        <v>45710</v>
      </c>
      <c r="U79" s="72">
        <v>45727</v>
      </c>
      <c r="V79" s="72" t="s">
        <v>423</v>
      </c>
      <c r="W79" s="72">
        <v>45757</v>
      </c>
      <c r="X79" s="72">
        <v>45758</v>
      </c>
      <c r="Y79" s="72">
        <v>45864</v>
      </c>
      <c r="Z79" s="72">
        <v>45865</v>
      </c>
      <c r="AA79" s="72">
        <v>45920</v>
      </c>
      <c r="AB79" s="72">
        <v>45921</v>
      </c>
      <c r="AC79" s="72">
        <v>45922</v>
      </c>
      <c r="AD79" s="72">
        <v>45955</v>
      </c>
      <c r="AE79" s="72">
        <v>45956</v>
      </c>
      <c r="AF79" s="72">
        <v>45957</v>
      </c>
      <c r="AG79" s="72">
        <v>45958</v>
      </c>
      <c r="AH79" s="72">
        <v>45959</v>
      </c>
      <c r="AI79" s="72">
        <v>45960</v>
      </c>
      <c r="AJ79" s="72">
        <v>45961</v>
      </c>
      <c r="AK79" s="72"/>
      <c r="AL79" s="72"/>
      <c r="AM79" s="72"/>
      <c r="AN79" s="72"/>
      <c r="AO79" s="72"/>
      <c r="AP79" s="72"/>
      <c r="AQ79" s="72"/>
      <c r="AR79" s="72"/>
      <c r="AS79" s="72"/>
      <c r="AT79" s="72"/>
      <c r="AU79" s="72"/>
      <c r="AV79" s="72"/>
      <c r="AW79" s="72"/>
      <c r="AX79" s="72"/>
      <c r="AY79" s="72"/>
      <c r="AZ79" s="72"/>
      <c r="BA79" s="72"/>
      <c r="BB79" s="72"/>
      <c r="BC79" s="72"/>
      <c r="BD79" s="72"/>
      <c r="BE79" s="72"/>
      <c r="BF79" s="72"/>
      <c r="BG79" s="72"/>
      <c r="BH79" s="72"/>
      <c r="BI79" s="72"/>
      <c r="BJ79" s="72"/>
      <c r="BK79" s="72"/>
      <c r="BL79" s="72"/>
      <c r="BM79" s="72"/>
      <c r="BN79" s="72"/>
      <c r="BO79" s="72"/>
      <c r="BP79" s="72"/>
      <c r="BQ79" s="72"/>
      <c r="BR79" s="72"/>
      <c r="BS79" s="72"/>
      <c r="BT79" s="72"/>
      <c r="BU79" s="72"/>
      <c r="BV79" s="72"/>
      <c r="BW79" s="72"/>
    </row>
    <row r="80" spans="1:75" ht="14.25" customHeight="1" x14ac:dyDescent="0.15">
      <c r="A80" s="74" t="s">
        <v>666</v>
      </c>
      <c r="B80" s="108" t="s">
        <v>89</v>
      </c>
      <c r="C80" s="108">
        <v>44267</v>
      </c>
      <c r="D80" s="110">
        <v>46093</v>
      </c>
      <c r="E80" s="95">
        <f ca="1">IF(DATEDIF(C80,M$2,"m")&lt;1,"",IF(C80=0,"",IF(EDATE(C80,12)&lt;IF($D80&gt;0,$D80-1,M$2),EDATE(C80,DATEDIF(C80,IF($D80&gt;0,$D80-1,M$2+1),"y")*12),EDATE(C80,DATEDIF(C80,IF($D80&gt;0,$D80-1,M$2+1),"m")))))</f>
        <v>45728</v>
      </c>
      <c r="F80" s="93">
        <f ca="1">IF(E80="",0,IF(EDATE(C80,12)&lt;=E80,15+IF((YEAR(E80)-YEAR($C80))&gt;20,10,INT((YEAR(E80)-YEAR($C80)-1)/2)),0))</f>
        <v>16</v>
      </c>
      <c r="G80" s="112">
        <f ca="1">IF(E80="",0,IF(E80&gt;=EDATE(C80,12),IF(E80&lt;EDATE(C80,24),IF(C80&lt;SET!$J$20,0,MIN(DATEDIF(C80,E80,"m"),11)),0),IF(D80&gt;C80,IF(E80&lt;=EDATE(C80,12),MIN(DATEDIF(C80,D80+1,"m"),11),0),MIN(DATEDIF(C80,E80,"m"),11))))</f>
        <v>0</v>
      </c>
      <c r="H80" s="114">
        <v>11.5</v>
      </c>
      <c r="I80" s="99">
        <f>COUNTIF(P80:BW80,SET!$C$15)*SET!$C$16+COUNTIF(P80:BW80,SET!$D$15)*SET!$D$16+COUNTIF(P80:BW80,SET!E$15)*SET!$E$16+COUNTIF(P80:BW80,SET!$F$15)*SET!$F$16+COUNTIF(P80:BW80,SET!$G$15)*SET!$G$16+COUNTIF(P80:BW80,SET!$H$15)*SET!$H$16+COUNTIF(P80:BW80,SET!$I$15)*SET!$I$16+COUNTIF(P80:BW80,)*SET!$K$16+COUNTIF(P80:BW80,SET!$M$15)*SET!$M$16</f>
        <v>17.5</v>
      </c>
      <c r="J80" s="97">
        <f ca="1">F80+G80+H80-I80</f>
        <v>10</v>
      </c>
      <c r="K80" s="100">
        <f ca="1">IF(E80="","",IF(AND(D80&gt;C80,EDATE(IF(EDATE(C80,12)&lt;D80,C80,E80),12)&gt;D80),"퇴직정산",IF((E80-C80)&gt;=365,EDATE(E80,12),EDATE(C80,24))))</f>
        <v>46093</v>
      </c>
      <c r="L80" s="101">
        <f ca="1">IF(K80="퇴직정산",J80,IF((M$2-C80)&lt;365,"미확정",IF(M80="유예","유예",J80-M80)))</f>
        <v>9</v>
      </c>
      <c r="M80" s="103">
        <f ca="1">IF(C80=0,0,IF(K80="퇴직정산",0,IF(J80&lt;=0,0,IF(EDATE(C80,3)&gt;M$2,"유예",IF(SET!$J$3="없음",0,IF(SET!$J$3="전부",IF(E80&gt;=DATE(YEAR(SET!$I$11),MONTH(SET!$J$11),DAY(SET!$L$11)),MAX(0,F80-IF(I80&lt;(G80+H80),0,(I80-(G80+H80)))),0),IF(E80&gt;=DATE(YEAR(SET!$I$11),MONTH(SET!$J$11),DAY(SET!$L$11)),MAX(0,MIN(F80,SET!$L$3)-IF(I80&lt;(G80+H80),0,(I80-(G80+H80)))),0)))))))</f>
        <v>1</v>
      </c>
      <c r="N80" s="105" t="str">
        <f>IF(D80=0,IF(M80&gt;0,IF((E80-C80)&gt;=365,EDATE(E80,6),EDATE(K80,-6)),""),"")</f>
        <v/>
      </c>
      <c r="O80" s="106" t="str">
        <f>IF(D80=0,IF(M80&gt;0,IF((E80-C80)&gt;=365,EDATE(E80,10),EDATE(K80,-2)),""),"")</f>
        <v/>
      </c>
      <c r="P80" s="23" t="s">
        <v>25</v>
      </c>
      <c r="Q80" s="23" t="s">
        <v>24</v>
      </c>
      <c r="R80" s="23" t="s">
        <v>449</v>
      </c>
      <c r="S80" s="23" t="s">
        <v>24</v>
      </c>
      <c r="T80" s="23" t="s">
        <v>24</v>
      </c>
      <c r="U80" s="23" t="s">
        <v>24</v>
      </c>
      <c r="V80" s="23" t="s">
        <v>24</v>
      </c>
      <c r="W80" s="23" t="s">
        <v>24</v>
      </c>
      <c r="X80" s="23" t="s">
        <v>25</v>
      </c>
      <c r="Y80" s="23" t="s">
        <v>25</v>
      </c>
      <c r="Z80" s="23" t="s">
        <v>24</v>
      </c>
      <c r="AA80" s="23" t="s">
        <v>25</v>
      </c>
      <c r="AB80" s="23" t="s">
        <v>25</v>
      </c>
      <c r="AC80" s="23" t="s">
        <v>25</v>
      </c>
      <c r="AD80" s="23" t="s">
        <v>24</v>
      </c>
      <c r="AE80" s="23" t="s">
        <v>25</v>
      </c>
      <c r="AF80" s="23" t="s">
        <v>24</v>
      </c>
      <c r="AG80" s="23" t="s">
        <v>24</v>
      </c>
      <c r="AH80" s="23" t="s">
        <v>24</v>
      </c>
      <c r="AI80" s="23" t="s">
        <v>25</v>
      </c>
      <c r="AJ80" s="23" t="s">
        <v>24</v>
      </c>
      <c r="AK80" s="23" t="s">
        <v>25</v>
      </c>
      <c r="AL80" s="23" t="s">
        <v>25</v>
      </c>
      <c r="AM80" s="23" t="s">
        <v>25</v>
      </c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</row>
    <row r="81" spans="1:75" ht="14.25" customHeight="1" thickBot="1" x14ac:dyDescent="0.2">
      <c r="A81" s="74"/>
      <c r="B81" s="109"/>
      <c r="C81" s="109"/>
      <c r="D81" s="111"/>
      <c r="E81" s="96"/>
      <c r="F81" s="94"/>
      <c r="G81" s="113"/>
      <c r="H81" s="115"/>
      <c r="I81" s="99"/>
      <c r="J81" s="98"/>
      <c r="K81" s="100"/>
      <c r="L81" s="102"/>
      <c r="M81" s="104"/>
      <c r="N81" s="105"/>
      <c r="O81" s="107"/>
      <c r="P81" s="72">
        <v>45700</v>
      </c>
      <c r="Q81" s="72">
        <v>45714</v>
      </c>
      <c r="R81" s="72" t="s">
        <v>450</v>
      </c>
      <c r="S81" s="72">
        <v>45860</v>
      </c>
      <c r="T81" s="72">
        <v>45861</v>
      </c>
      <c r="U81" s="72">
        <v>45866</v>
      </c>
      <c r="V81" s="72">
        <v>45867</v>
      </c>
      <c r="W81" s="72">
        <v>45877</v>
      </c>
      <c r="X81" s="72">
        <v>45887</v>
      </c>
      <c r="Y81" s="72">
        <v>45889</v>
      </c>
      <c r="Z81" s="72">
        <v>45898</v>
      </c>
      <c r="AA81" s="72">
        <v>45925</v>
      </c>
      <c r="AB81" s="72">
        <v>45930</v>
      </c>
      <c r="AC81" s="72">
        <v>45940</v>
      </c>
      <c r="AD81" s="72" t="s">
        <v>585</v>
      </c>
      <c r="AE81" s="72" t="s">
        <v>596</v>
      </c>
      <c r="AF81" s="72" t="s">
        <v>586</v>
      </c>
      <c r="AG81" s="72" t="s">
        <v>579</v>
      </c>
      <c r="AH81" s="72" t="s">
        <v>577</v>
      </c>
      <c r="AI81" s="72" t="s">
        <v>578</v>
      </c>
      <c r="AJ81" s="72" t="s">
        <v>572</v>
      </c>
      <c r="AK81" s="72" t="s">
        <v>621</v>
      </c>
      <c r="AL81" s="72" t="s">
        <v>627</v>
      </c>
      <c r="AM81" s="72" t="s">
        <v>644</v>
      </c>
      <c r="AN81" s="72"/>
      <c r="AO81" s="72"/>
      <c r="AP81" s="72"/>
      <c r="AQ81" s="72"/>
      <c r="AR81" s="72"/>
      <c r="AS81" s="72"/>
      <c r="AT81" s="72"/>
      <c r="AU81" s="72"/>
      <c r="AV81" s="72"/>
      <c r="AW81" s="72"/>
      <c r="AX81" s="72"/>
      <c r="AY81" s="72"/>
      <c r="AZ81" s="72"/>
      <c r="BA81" s="72"/>
      <c r="BB81" s="72"/>
      <c r="BC81" s="72"/>
      <c r="BD81" s="72"/>
      <c r="BE81" s="72"/>
      <c r="BF81" s="72"/>
      <c r="BG81" s="72"/>
      <c r="BH81" s="72"/>
      <c r="BI81" s="72"/>
      <c r="BJ81" s="72"/>
      <c r="BK81" s="72"/>
      <c r="BL81" s="72"/>
      <c r="BM81" s="72"/>
      <c r="BN81" s="72"/>
      <c r="BO81" s="72"/>
      <c r="BP81" s="72"/>
      <c r="BQ81" s="72"/>
      <c r="BR81" s="72"/>
      <c r="BS81" s="72"/>
      <c r="BT81" s="72"/>
      <c r="BU81" s="72"/>
      <c r="BV81" s="72"/>
      <c r="BW81" s="72"/>
    </row>
    <row r="82" spans="1:75" ht="14.25" customHeight="1" x14ac:dyDescent="0.15">
      <c r="A82" s="74" t="s">
        <v>429</v>
      </c>
      <c r="B82" s="108" t="s">
        <v>124</v>
      </c>
      <c r="C82" s="108">
        <v>44634</v>
      </c>
      <c r="D82" s="110">
        <v>46095</v>
      </c>
      <c r="E82" s="95">
        <f ca="1">IF(DATEDIF(C82,M$2,"m")&lt;1,"",IF(C82=0,"",IF(EDATE(C82,12)&lt;IF($D82&gt;0,$D82-1,M$2),EDATE(C82,DATEDIF(C82,IF($D82&gt;0,$D82-1,M$2+1),"y")*12),EDATE(C82,DATEDIF(C82,IF($D82&gt;0,$D82-1,M$2+1),"m")))))</f>
        <v>45730</v>
      </c>
      <c r="F82" s="93">
        <f ca="1">IF(E82="",0,IF(EDATE(C82,12)&lt;=E82,15+IF((YEAR(E82)-YEAR($C82))&gt;20,10,INT((YEAR(E82)-YEAR($C82)-1)/2)),0))</f>
        <v>16</v>
      </c>
      <c r="G82" s="112">
        <f ca="1">IF(E82="",0,IF(E82&gt;=EDATE(C82,12),IF(E82&lt;EDATE(C82,24),IF(C82&lt;SET!$J$20,0,MIN(DATEDIF(C82,E82,"m"),11)),0),IF(D82&gt;C82,IF(E82&lt;=EDATE(C82,12),MIN(DATEDIF(C82,D82+1,"m"),11),0),MIN(DATEDIF(C82,E82,"m"),11))))</f>
        <v>0</v>
      </c>
      <c r="H82" s="114">
        <v>0</v>
      </c>
      <c r="I82" s="99">
        <f>COUNTIF(P82:BW82,SET!$C$15)*SET!$C$16+COUNTIF(P82:BW82,SET!$D$15)*SET!$D$16+COUNTIF(P82:BW82,SET!E$15)*SET!$E$16+COUNTIF(P82:BW82,SET!$F$15)*SET!$F$16+COUNTIF(P82:BW82,SET!$G$15)*SET!$G$16+COUNTIF(P82:BW82,SET!$H$15)*SET!$H$16+COUNTIF(P82:BW82,SET!$I$15)*SET!$I$16+COUNTIF(P82:BW82,)*SET!$K$16+COUNTIF(P82:BW82,SET!$M$15)*SET!$M$16</f>
        <v>15.5</v>
      </c>
      <c r="J82" s="97">
        <f ca="1">F82+G82+H82-I82</f>
        <v>0.5</v>
      </c>
      <c r="K82" s="100">
        <f ca="1">IF(E82="","",IF(AND(D82&gt;C82,EDATE(IF(EDATE(C82,12)&lt;D82,C82,E82),12)&gt;D82),"퇴직정산",IF((E82-C82)&gt;=365,EDATE(E82,12),EDATE(C82,24))))</f>
        <v>46095</v>
      </c>
      <c r="L82" s="101">
        <f ca="1">IF(K82="퇴직정산",J82,IF((M$2-C82)&lt;365,"미확정",IF(M82="유예","유예",J82-M82)))</f>
        <v>0.5</v>
      </c>
      <c r="M82" s="103">
        <f ca="1">IF(C82=0,0,IF(K82="퇴직정산",0,IF(J82&lt;=0,0,IF(EDATE(C82,3)&gt;M$2,"유예",IF(SET!$J$3="없음",0,IF(SET!$J$3="전부",IF(E82&gt;=DATE(YEAR(SET!$I$11),MONTH(SET!$J$11),DAY(SET!$L$11)),MAX(0,F82-IF(I82&lt;(G82+H82),0,(I82-(G82+H82)))),0),IF(E82&gt;=DATE(YEAR(SET!$I$11),MONTH(SET!$J$11),DAY(SET!$L$11)),MAX(0,MIN(F82,SET!$L$3)-IF(I82&lt;(G82+H82),0,(I82-(G82+H82)))),0)))))))</f>
        <v>0</v>
      </c>
      <c r="N82" s="105" t="str">
        <f>IF(D82=0,IF(M82&gt;0,IF((E82-C82)&gt;=365,EDATE(E82,6),EDATE(K82,-6)),""),"")</f>
        <v/>
      </c>
      <c r="O82" s="106" t="str">
        <f>IF(D82=0,IF(M82&gt;0,IF((E82-C82)&gt;=365,EDATE(E82,10),EDATE(K82,-2)),""),"")</f>
        <v/>
      </c>
      <c r="P82" s="23" t="s">
        <v>24</v>
      </c>
      <c r="Q82" s="23" t="s">
        <v>24</v>
      </c>
      <c r="R82" s="23" t="s">
        <v>24</v>
      </c>
      <c r="S82" s="23" t="s">
        <v>25</v>
      </c>
      <c r="T82" s="23" t="s">
        <v>24</v>
      </c>
      <c r="U82" s="23" t="s">
        <v>24</v>
      </c>
      <c r="V82" s="23" t="s">
        <v>24</v>
      </c>
      <c r="W82" s="23" t="s">
        <v>24</v>
      </c>
      <c r="X82" s="23" t="s">
        <v>24</v>
      </c>
      <c r="Y82" s="23" t="s">
        <v>24</v>
      </c>
      <c r="Z82" s="23" t="s">
        <v>24</v>
      </c>
      <c r="AA82" s="23" t="s">
        <v>24</v>
      </c>
      <c r="AB82" s="23" t="s">
        <v>25</v>
      </c>
      <c r="AC82" s="23" t="s">
        <v>24</v>
      </c>
      <c r="AD82" s="23" t="s">
        <v>24</v>
      </c>
      <c r="AE82" s="23" t="s">
        <v>24</v>
      </c>
      <c r="AF82" s="23" t="s">
        <v>25</v>
      </c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</row>
    <row r="83" spans="1:75" ht="14.25" customHeight="1" thickBot="1" x14ac:dyDescent="0.2">
      <c r="A83" s="74"/>
      <c r="B83" s="109"/>
      <c r="C83" s="109"/>
      <c r="D83" s="111"/>
      <c r="E83" s="96"/>
      <c r="F83" s="94"/>
      <c r="G83" s="113"/>
      <c r="H83" s="115"/>
      <c r="I83" s="99"/>
      <c r="J83" s="98"/>
      <c r="K83" s="100"/>
      <c r="L83" s="102"/>
      <c r="M83" s="104"/>
      <c r="N83" s="105"/>
      <c r="O83" s="107"/>
      <c r="P83" s="72">
        <v>45742</v>
      </c>
      <c r="Q83" s="72">
        <v>45744</v>
      </c>
      <c r="R83" s="72">
        <v>45752</v>
      </c>
      <c r="S83" s="72">
        <v>45810</v>
      </c>
      <c r="T83" s="72">
        <v>45868</v>
      </c>
      <c r="U83" s="72">
        <v>45869</v>
      </c>
      <c r="V83" s="72">
        <v>45870</v>
      </c>
      <c r="W83" s="72">
        <v>45873</v>
      </c>
      <c r="X83" s="72">
        <v>45874</v>
      </c>
      <c r="Y83" s="72">
        <v>45894</v>
      </c>
      <c r="Z83" s="72">
        <v>45916</v>
      </c>
      <c r="AA83" s="72">
        <v>45919</v>
      </c>
      <c r="AB83" s="72">
        <v>45940</v>
      </c>
      <c r="AC83" s="72">
        <v>45950</v>
      </c>
      <c r="AD83" s="72">
        <v>45957</v>
      </c>
      <c r="AE83" s="72">
        <v>45959</v>
      </c>
      <c r="AF83" s="72">
        <v>45960</v>
      </c>
      <c r="AG83" s="72"/>
      <c r="AH83" s="72"/>
      <c r="AI83" s="72"/>
      <c r="AJ83" s="72"/>
      <c r="AK83" s="72"/>
      <c r="AL83" s="72"/>
      <c r="AM83" s="72"/>
      <c r="AN83" s="72"/>
      <c r="AO83" s="72"/>
      <c r="AP83" s="72"/>
      <c r="AQ83" s="72"/>
      <c r="AR83" s="72"/>
      <c r="AS83" s="72"/>
      <c r="AT83" s="72"/>
      <c r="AU83" s="72"/>
      <c r="AV83" s="72"/>
      <c r="AW83" s="72"/>
      <c r="AX83" s="72"/>
      <c r="AY83" s="72"/>
      <c r="AZ83" s="72"/>
      <c r="BA83" s="72"/>
      <c r="BB83" s="72"/>
      <c r="BC83" s="72"/>
      <c r="BD83" s="72"/>
      <c r="BE83" s="72"/>
      <c r="BF83" s="72"/>
      <c r="BG83" s="72"/>
      <c r="BH83" s="72"/>
      <c r="BI83" s="72"/>
      <c r="BJ83" s="72"/>
      <c r="BK83" s="72"/>
      <c r="BL83" s="72"/>
      <c r="BM83" s="72"/>
      <c r="BN83" s="72"/>
      <c r="BO83" s="72"/>
      <c r="BP83" s="72"/>
      <c r="BQ83" s="72"/>
      <c r="BR83" s="72"/>
      <c r="BS83" s="72"/>
      <c r="BT83" s="72"/>
      <c r="BU83" s="72"/>
      <c r="BV83" s="72"/>
      <c r="BW83" s="72"/>
    </row>
    <row r="84" spans="1:75" ht="14.25" customHeight="1" x14ac:dyDescent="0.15">
      <c r="A84" s="74" t="s">
        <v>667</v>
      </c>
      <c r="B84" s="108" t="s">
        <v>310</v>
      </c>
      <c r="C84" s="108">
        <v>44270</v>
      </c>
      <c r="D84" s="110">
        <v>46096</v>
      </c>
      <c r="E84" s="95">
        <f ca="1">IF(DATEDIF(C84,M$2,"m")&lt;1,"",IF(C84=0,"",IF(EDATE(C84,12)&lt;IF($D84&gt;0,$D84-1,M$2),EDATE(C84,DATEDIF(C84,IF($D84&gt;0,$D84-1,M$2+1),"y")*12),EDATE(C84,DATEDIF(C84,IF($D84&gt;0,$D84-1,M$2+1),"m")))))</f>
        <v>45731</v>
      </c>
      <c r="F84" s="93">
        <f ca="1">IF(E84="",0,IF(EDATE(C84,12)&lt;=E84,15+IF((YEAR(E84)-YEAR($C84))&gt;20,10,INT((YEAR(E84)-YEAR($C84)-1)/2)),0))</f>
        <v>16</v>
      </c>
      <c r="G84" s="112">
        <f ca="1">IF(E84="",0,IF(E84&gt;=EDATE(C84,12),IF(E84&lt;EDATE(C84,24),IF(C84&lt;SET!$J$20,0,MIN(DATEDIF(C84,E84,"m"),11)),0),IF(D84&gt;C84,IF(E84&lt;=EDATE(C84,12),MIN(DATEDIF(C84,D84+1,"m"),11),0),MIN(DATEDIF(C84,E84,"m"),11))))</f>
        <v>0</v>
      </c>
      <c r="H84" s="114">
        <v>5</v>
      </c>
      <c r="I84" s="99">
        <f>COUNTIF(P84:BW84,SET!$C$15)*SET!$C$16+COUNTIF(P84:BW84,SET!$D$15)*SET!$D$16+COUNTIF(P84:BW84,SET!E$15)*SET!$E$16+COUNTIF(P84:BW84,SET!$F$15)*SET!$F$16+COUNTIF(P84:BW84,SET!$G$15)*SET!$G$16+COUNTIF(P84:BW84,SET!$H$15)*SET!$H$16+COUNTIF(P84:BW84,SET!$I$15)*SET!$I$16+COUNTIF(P84:BW84,)*SET!$K$16+COUNTIF(P84:BW84,SET!$M$15)*SET!$M$16</f>
        <v>10.5</v>
      </c>
      <c r="J84" s="97">
        <f ca="1">F84+G84+H84-I84</f>
        <v>10.5</v>
      </c>
      <c r="K84" s="100">
        <f ca="1">IF(E84="","",IF(AND(D84&gt;C84,EDATE(IF(EDATE(C84,12)&lt;D84,C84,E84),12)&gt;D84),"퇴직정산",IF((E84-C84)&gt;=365,EDATE(E84,12),EDATE(C84,24))))</f>
        <v>46096</v>
      </c>
      <c r="L84" s="101">
        <f ca="1">IF(K84="퇴직정산",J84,IF((M$2-C84)&lt;365,"미확정",IF(M84="유예","유예",J84-M84)))</f>
        <v>9</v>
      </c>
      <c r="M84" s="103">
        <f ca="1">IF(C84=0,0,IF(K84="퇴직정산",0,IF(J84&lt;=0,0,IF(EDATE(C84,3)&gt;M$2,"유예",IF(SET!$J$3="없음",0,IF(SET!$J$3="전부",IF(E84&gt;=DATE(YEAR(SET!$I$11),MONTH(SET!$J$11),DAY(SET!$L$11)),MAX(0,F84-IF(I84&lt;(G84+H84),0,(I84-(G84+H84)))),0),IF(E84&gt;=DATE(YEAR(SET!$I$11),MONTH(SET!$J$11),DAY(SET!$L$11)),MAX(0,MIN(F84,SET!$L$3)-IF(I84&lt;(G84+H84),0,(I84-(G84+H84)))),0)))))))</f>
        <v>1.5</v>
      </c>
      <c r="N84" s="105" t="str">
        <f>IF(D84=0,IF(M84&gt;0,IF((E84-C84)&gt;=365,EDATE(E84,6),EDATE(K84,-6)),""),"")</f>
        <v/>
      </c>
      <c r="O84" s="106" t="str">
        <f>IF(D84=0,IF(M84&gt;0,IF((E84-C84)&gt;=365,EDATE(E84,10),EDATE(K84,-2)),""),"")</f>
        <v/>
      </c>
      <c r="P84" s="23" t="s">
        <v>24</v>
      </c>
      <c r="Q84" s="23" t="s">
        <v>24</v>
      </c>
      <c r="R84" s="23" t="s">
        <v>24</v>
      </c>
      <c r="S84" s="23" t="s">
        <v>25</v>
      </c>
      <c r="T84" s="23" t="s">
        <v>24</v>
      </c>
      <c r="U84" s="23" t="s">
        <v>24</v>
      </c>
      <c r="V84" s="23" t="s">
        <v>24</v>
      </c>
      <c r="W84" s="23" t="s">
        <v>24</v>
      </c>
      <c r="X84" s="23" t="s">
        <v>24</v>
      </c>
      <c r="Y84" s="23" t="s">
        <v>24</v>
      </c>
      <c r="Z84" s="23" t="s">
        <v>24</v>
      </c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</row>
    <row r="85" spans="1:75" ht="14.25" customHeight="1" thickBot="1" x14ac:dyDescent="0.2">
      <c r="A85" s="74"/>
      <c r="B85" s="109"/>
      <c r="C85" s="109"/>
      <c r="D85" s="111"/>
      <c r="E85" s="96"/>
      <c r="F85" s="94"/>
      <c r="G85" s="113"/>
      <c r="H85" s="115"/>
      <c r="I85" s="99"/>
      <c r="J85" s="98"/>
      <c r="K85" s="100"/>
      <c r="L85" s="102"/>
      <c r="M85" s="104"/>
      <c r="N85" s="105"/>
      <c r="O85" s="107"/>
      <c r="P85" s="72">
        <v>45743</v>
      </c>
      <c r="Q85" s="72">
        <v>45773</v>
      </c>
      <c r="R85" s="72">
        <v>45774</v>
      </c>
      <c r="S85" s="72">
        <v>45783</v>
      </c>
      <c r="T85" s="72">
        <v>45858</v>
      </c>
      <c r="U85" s="72">
        <v>45859</v>
      </c>
      <c r="V85" s="72">
        <v>45906</v>
      </c>
      <c r="W85" s="72">
        <v>45907</v>
      </c>
      <c r="X85" s="72" t="s">
        <v>591</v>
      </c>
      <c r="Y85" s="72" t="s">
        <v>598</v>
      </c>
      <c r="Z85" s="72" t="s">
        <v>620</v>
      </c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2"/>
      <c r="AQ85" s="72"/>
      <c r="AR85" s="72"/>
      <c r="AS85" s="72"/>
      <c r="AT85" s="72"/>
      <c r="AU85" s="72"/>
      <c r="AV85" s="72"/>
      <c r="AW85" s="72"/>
      <c r="AX85" s="72"/>
      <c r="AY85" s="72"/>
      <c r="AZ85" s="72"/>
      <c r="BA85" s="72"/>
      <c r="BB85" s="72"/>
      <c r="BC85" s="72"/>
      <c r="BD85" s="72"/>
      <c r="BE85" s="72"/>
      <c r="BF85" s="72"/>
      <c r="BG85" s="72"/>
      <c r="BH85" s="72"/>
      <c r="BI85" s="72"/>
      <c r="BJ85" s="72"/>
      <c r="BK85" s="72"/>
      <c r="BL85" s="72"/>
      <c r="BM85" s="72"/>
      <c r="BN85" s="72"/>
      <c r="BO85" s="72"/>
      <c r="BP85" s="72"/>
      <c r="BQ85" s="72"/>
      <c r="BR85" s="72"/>
      <c r="BS85" s="72"/>
      <c r="BT85" s="72"/>
      <c r="BU85" s="72"/>
      <c r="BV85" s="72"/>
      <c r="BW85" s="72"/>
    </row>
    <row r="86" spans="1:75" ht="14.25" customHeight="1" x14ac:dyDescent="0.15">
      <c r="A86" s="122" t="s">
        <v>349</v>
      </c>
      <c r="B86" s="108" t="s">
        <v>126</v>
      </c>
      <c r="C86" s="118">
        <v>43906</v>
      </c>
      <c r="D86" s="110">
        <v>46097</v>
      </c>
      <c r="E86" s="95">
        <f ca="1">IF(DATEDIF(C86,M$2,"m")&lt;1,"",IF(C86=0,"",IF(EDATE(C86,12)&lt;IF($D86&gt;0,$D86-1,M$2),EDATE(C86,DATEDIF(C86,IF($D86&gt;0,$D86-1,M$2+1),"y")*12),EDATE(C86,DATEDIF(C86,IF($D86&gt;0,$D86-1,M$2+1),"m")))))</f>
        <v>45732</v>
      </c>
      <c r="F86" s="93">
        <f ca="1">IF(E86="",0,IF(EDATE(C86,12)&lt;=E86,15+IF((YEAR(E86)-YEAR($C86))&gt;20,10,INT((YEAR(E86)-YEAR($C86)-1)/2)),0))</f>
        <v>17</v>
      </c>
      <c r="G86" s="112">
        <f ca="1">IF(E86="",0,IF(E86&gt;=EDATE(C86,12),IF(E86&lt;EDATE(C86,24),IF(C86&lt;SET!$J$20,0,MIN(DATEDIF(C86,E86,"m"),11)),0),IF(D86&gt;C86,IF(E86&lt;=EDATE(C86,12),MIN(DATEDIF(C86,D86+1,"m"),11),0),MIN(DATEDIF(C86,E86,"m"),11))))</f>
        <v>0</v>
      </c>
      <c r="H86" s="114">
        <v>14.5</v>
      </c>
      <c r="I86" s="99">
        <f>COUNTIF(P86:BW86,SET!$C$15)*SET!$C$16+COUNTIF(P86:BW86,SET!$D$15)*SET!$D$16+COUNTIF(P86:BW86,SET!E$15)*SET!$E$16+COUNTIF(P86:BW86,SET!$F$15)*SET!$F$16+COUNTIF(P86:BW86,SET!$G$15)*SET!$G$16+COUNTIF(P86:BW86,SET!$H$15)*SET!$H$16+COUNTIF(P86:BW86,SET!$I$15)*SET!$I$16+COUNTIF(P86:BW86,)*SET!$K$16+COUNTIF(P86:BW86,SET!$M$15)*SET!$M$16</f>
        <v>19</v>
      </c>
      <c r="J86" s="97">
        <f ca="1">F86+G86+H86-I86</f>
        <v>12.5</v>
      </c>
      <c r="K86" s="100">
        <f ca="1">IF(E86="","",IF(AND(D86&gt;C86,EDATE(IF(EDATE(C86,12)&lt;D86,C86,E86),12)&gt;D86),"퇴직정산",IF((E86-C86)&gt;=365,EDATE(E86,12),EDATE(C86,24))))</f>
        <v>46097</v>
      </c>
      <c r="L86" s="101">
        <f ca="1">IF(K86="퇴직정산",J86,IF((M$2-C86)&lt;365,"미확정",IF(M86="유예","유예",J86-M86)))</f>
        <v>10</v>
      </c>
      <c r="M86" s="103">
        <f ca="1">IF(C86=0,0,IF(K86="퇴직정산",0,IF(J86&lt;=0,0,IF(EDATE(C86,3)&gt;M$2,"유예",IF(SET!$J$3="없음",0,IF(SET!$J$3="전부",IF(E86&gt;=DATE(YEAR(SET!$I$11),MONTH(SET!$J$11),DAY(SET!$L$11)),MAX(0,F86-IF(I86&lt;(G86+H86),0,(I86-(G86+H86)))),0),IF(E86&gt;=DATE(YEAR(SET!$I$11),MONTH(SET!$J$11),DAY(SET!$L$11)),MAX(0,MIN(F86,SET!$L$3)-IF(I86&lt;(G86+H86),0,(I86-(G86+H86)))),0)))))))</f>
        <v>2.5</v>
      </c>
      <c r="N86" s="105" t="str">
        <f>IF(D86=0,IF(M86&gt;0,IF((E86-C86)&gt;=365,EDATE(E86,6),EDATE(K86,-6)),""),"")</f>
        <v/>
      </c>
      <c r="O86" s="106" t="str">
        <f>IF(D86=0,IF(M86&gt;0,IF((E86-C86)&gt;=365,EDATE(E86,10),EDATE(K86,-2)),""),"")</f>
        <v/>
      </c>
      <c r="P86" s="23" t="s">
        <v>24</v>
      </c>
      <c r="Q86" s="23" t="s">
        <v>24</v>
      </c>
      <c r="R86" s="23" t="s">
        <v>24</v>
      </c>
      <c r="S86" s="23" t="s">
        <v>24</v>
      </c>
      <c r="T86" s="23" t="s">
        <v>24</v>
      </c>
      <c r="U86" s="23" t="s">
        <v>24</v>
      </c>
      <c r="V86" s="23" t="s">
        <v>25</v>
      </c>
      <c r="W86" s="23" t="s">
        <v>25</v>
      </c>
      <c r="X86" s="23" t="s">
        <v>24</v>
      </c>
      <c r="Y86" s="23" t="s">
        <v>25</v>
      </c>
      <c r="Z86" s="23" t="s">
        <v>25</v>
      </c>
      <c r="AA86" s="23" t="s">
        <v>24</v>
      </c>
      <c r="AB86" s="23" t="s">
        <v>24</v>
      </c>
      <c r="AC86" s="23" t="s">
        <v>25</v>
      </c>
      <c r="AD86" s="23" t="s">
        <v>24</v>
      </c>
      <c r="AE86" s="23" t="s">
        <v>24</v>
      </c>
      <c r="AF86" s="23" t="s">
        <v>24</v>
      </c>
      <c r="AG86" s="23" t="s">
        <v>24</v>
      </c>
      <c r="AH86" s="23" t="s">
        <v>24</v>
      </c>
      <c r="AI86" s="23" t="s">
        <v>24</v>
      </c>
      <c r="AJ86" s="23" t="s">
        <v>25</v>
      </c>
      <c r="AK86" s="23" t="s">
        <v>24</v>
      </c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</row>
    <row r="87" spans="1:75" ht="14.25" customHeight="1" thickBot="1" x14ac:dyDescent="0.2">
      <c r="A87" s="123"/>
      <c r="B87" s="109"/>
      <c r="C87" s="119"/>
      <c r="D87" s="111"/>
      <c r="E87" s="96"/>
      <c r="F87" s="94"/>
      <c r="G87" s="113"/>
      <c r="H87" s="115"/>
      <c r="I87" s="99"/>
      <c r="J87" s="98"/>
      <c r="K87" s="100"/>
      <c r="L87" s="102"/>
      <c r="M87" s="104"/>
      <c r="N87" s="105"/>
      <c r="O87" s="107"/>
      <c r="P87" s="72">
        <v>45726</v>
      </c>
      <c r="Q87" s="72">
        <v>45727</v>
      </c>
      <c r="R87" s="72">
        <v>45728</v>
      </c>
      <c r="S87" s="72">
        <v>45729</v>
      </c>
      <c r="T87" s="72">
        <v>45748</v>
      </c>
      <c r="U87" s="72">
        <v>45755</v>
      </c>
      <c r="V87" s="72">
        <v>45765</v>
      </c>
      <c r="W87" s="72">
        <v>45771</v>
      </c>
      <c r="X87" s="72">
        <v>45772</v>
      </c>
      <c r="Y87" s="72">
        <v>45861</v>
      </c>
      <c r="Z87" s="72">
        <v>45881</v>
      </c>
      <c r="AA87" s="72">
        <v>45888</v>
      </c>
      <c r="AB87" s="72">
        <v>45889</v>
      </c>
      <c r="AC87" s="72">
        <v>45901</v>
      </c>
      <c r="AD87" s="72">
        <v>45931</v>
      </c>
      <c r="AE87" s="72">
        <v>45932</v>
      </c>
      <c r="AF87" s="72">
        <v>45971</v>
      </c>
      <c r="AG87" s="72">
        <v>45974</v>
      </c>
      <c r="AH87" s="72">
        <v>45975</v>
      </c>
      <c r="AI87" s="72">
        <v>45985</v>
      </c>
      <c r="AJ87" s="72" t="s">
        <v>581</v>
      </c>
      <c r="AK87" s="72" t="s">
        <v>641</v>
      </c>
      <c r="AL87" s="72"/>
      <c r="AM87" s="72"/>
      <c r="AN87" s="72"/>
      <c r="AO87" s="72"/>
      <c r="AP87" s="72"/>
      <c r="AQ87" s="72"/>
      <c r="AR87" s="72"/>
      <c r="AS87" s="72"/>
      <c r="AT87" s="72"/>
      <c r="AU87" s="72"/>
      <c r="AV87" s="72"/>
      <c r="AW87" s="72"/>
      <c r="AX87" s="72"/>
      <c r="AY87" s="72"/>
      <c r="AZ87" s="72"/>
      <c r="BA87" s="72"/>
      <c r="BB87" s="72"/>
      <c r="BC87" s="72"/>
      <c r="BD87" s="72"/>
      <c r="BE87" s="72"/>
      <c r="BF87" s="72"/>
      <c r="BG87" s="72"/>
      <c r="BH87" s="72"/>
      <c r="BI87" s="72"/>
      <c r="BJ87" s="72"/>
      <c r="BK87" s="72"/>
      <c r="BL87" s="72"/>
      <c r="BM87" s="72"/>
      <c r="BN87" s="72"/>
      <c r="BO87" s="72"/>
      <c r="BP87" s="72"/>
      <c r="BQ87" s="72"/>
      <c r="BR87" s="72"/>
      <c r="BS87" s="72"/>
      <c r="BT87" s="72"/>
      <c r="BU87" s="72"/>
      <c r="BV87" s="72"/>
      <c r="BW87" s="72"/>
    </row>
    <row r="88" spans="1:75" ht="14.25" customHeight="1" x14ac:dyDescent="0.15">
      <c r="A88" s="74" t="s">
        <v>713</v>
      </c>
      <c r="B88" s="108" t="s">
        <v>325</v>
      </c>
      <c r="C88" s="108">
        <v>44636</v>
      </c>
      <c r="D88" s="110">
        <v>46097</v>
      </c>
      <c r="E88" s="95">
        <f ca="1">IF(DATEDIF(C88,M$2,"m")&lt;1,"",IF(C88=0,"",IF(EDATE(C88,12)&lt;IF($D88&gt;0,$D88-1,M$2),EDATE(C88,DATEDIF(C88,IF($D88&gt;0,$D88-1,M$2+1),"y")*12),EDATE(C88,DATEDIF(C88,IF($D88&gt;0,$D88-1,M$2+1),"m")))))</f>
        <v>45732</v>
      </c>
      <c r="F88" s="93">
        <f ca="1">IF(E88="",0,IF(EDATE(C88,12)&lt;=E88,15+IF((YEAR(E88)-YEAR($C88))&gt;20,10,INT((YEAR(E88)-YEAR($C88)-1)/2)),0))</f>
        <v>16</v>
      </c>
      <c r="G88" s="112">
        <f ca="1">IF(E88="",0,IF(E88&gt;=EDATE(C88,12),IF(E88&lt;EDATE(C88,24),IF(C88&lt;SET!$J$20,0,MIN(DATEDIF(C88,E88,"m"),11)),0),IF(D88&gt;C88,IF(E88&lt;=EDATE(C88,12),MIN(DATEDIF(C88,D88+1,"m"),11),0),MIN(DATEDIF(C88,E88,"m"),11))))</f>
        <v>0</v>
      </c>
      <c r="H88" s="114">
        <v>0</v>
      </c>
      <c r="I88" s="99">
        <f>COUNTIF(P88:BW88,SET!$C$15)*SET!$C$16+COUNTIF(P88:BW88,SET!$D$15)*SET!$D$16+COUNTIF(P88:BW88,SET!E$15)*SET!$E$16+COUNTIF(P88:BW88,SET!$F$15)*SET!$F$16+COUNTIF(P88:BW88,SET!$G$15)*SET!$G$16+COUNTIF(P88:BW88,SET!$H$15)*SET!$H$16+COUNTIF(P88:BW88,SET!$I$15)*SET!$I$16+COUNTIF(P88:BW88,)*SET!$K$16+COUNTIF(P88:BW88,SET!$M$15)*SET!$M$16</f>
        <v>15.5</v>
      </c>
      <c r="J88" s="97">
        <f ca="1">F88+G88+H88-I88</f>
        <v>0.5</v>
      </c>
      <c r="K88" s="100">
        <f ca="1">IF(E88="","",IF(AND(D88&gt;C88,EDATE(IF(EDATE(C88,12)&lt;D88,C88,E88),12)&gt;D88),"퇴직정산",IF((E88-C88)&gt;=365,EDATE(E88,12),EDATE(C88,24))))</f>
        <v>46097</v>
      </c>
      <c r="L88" s="101">
        <f ca="1">IF(K88="퇴직정산",J88,IF((M$2-C88)&lt;365,"미확정",IF(M88="유예","유예",J88-M88)))</f>
        <v>0.5</v>
      </c>
      <c r="M88" s="103">
        <f ca="1">IF(C88=0,0,IF(K88="퇴직정산",0,IF(J88&lt;=0,0,IF(EDATE(C88,3)&gt;M$2,"유예",IF(SET!$J$3="없음",0,IF(SET!$J$3="전부",IF(E88&gt;=DATE(YEAR(SET!$I$11),MONTH(SET!$J$11),DAY(SET!$L$11)),MAX(0,F88-IF(I88&lt;(G88+H88),0,(I88-(G88+H88)))),0),IF(E88&gt;=DATE(YEAR(SET!$I$11),MONTH(SET!$J$11),DAY(SET!$L$11)),MAX(0,MIN(F88,SET!$L$3)-IF(I88&lt;(G88+H88),0,(I88-(G88+H88)))),0)))))))</f>
        <v>0</v>
      </c>
      <c r="N88" s="105" t="str">
        <f>IF(D88=0,IF(M88&gt;0,IF((E88-C88)&gt;=365,EDATE(E88,6),EDATE(K88,-6)),""),"")</f>
        <v/>
      </c>
      <c r="O88" s="106" t="str">
        <f>IF(D88=0,IF(M88&gt;0,IF((E88-C88)&gt;=365,EDATE(E88,10),EDATE(K88,-2)),""),"")</f>
        <v/>
      </c>
      <c r="P88" s="23" t="s">
        <v>25</v>
      </c>
      <c r="Q88" s="23" t="s">
        <v>24</v>
      </c>
      <c r="R88" s="23" t="s">
        <v>24</v>
      </c>
      <c r="S88" s="23" t="s">
        <v>24</v>
      </c>
      <c r="T88" s="23" t="s">
        <v>25</v>
      </c>
      <c r="U88" s="23" t="s">
        <v>24</v>
      </c>
      <c r="V88" s="23" t="s">
        <v>24</v>
      </c>
      <c r="W88" s="23" t="s">
        <v>24</v>
      </c>
      <c r="X88" s="23" t="s">
        <v>25</v>
      </c>
      <c r="Y88" s="23" t="s">
        <v>24</v>
      </c>
      <c r="Z88" s="23" t="s">
        <v>24</v>
      </c>
      <c r="AA88" s="23" t="s">
        <v>24</v>
      </c>
      <c r="AB88" s="23" t="s">
        <v>25</v>
      </c>
      <c r="AC88" s="23" t="s">
        <v>24</v>
      </c>
      <c r="AD88" s="23" t="s">
        <v>25</v>
      </c>
      <c r="AE88" s="23" t="s">
        <v>24</v>
      </c>
      <c r="AF88" s="23" t="s">
        <v>25</v>
      </c>
      <c r="AG88" s="23" t="s">
        <v>25</v>
      </c>
      <c r="AH88" s="23" t="s">
        <v>24</v>
      </c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</row>
    <row r="89" spans="1:75" ht="14.25" customHeight="1" thickBot="1" x14ac:dyDescent="0.2">
      <c r="A89" s="74"/>
      <c r="B89" s="109"/>
      <c r="C89" s="109"/>
      <c r="D89" s="111"/>
      <c r="E89" s="96"/>
      <c r="F89" s="94"/>
      <c r="G89" s="113"/>
      <c r="H89" s="115"/>
      <c r="I89" s="99"/>
      <c r="J89" s="98"/>
      <c r="K89" s="100"/>
      <c r="L89" s="102"/>
      <c r="M89" s="104"/>
      <c r="N89" s="105"/>
      <c r="O89" s="107"/>
      <c r="P89" s="72">
        <v>45721</v>
      </c>
      <c r="Q89" s="72">
        <v>45740</v>
      </c>
      <c r="R89" s="72">
        <v>45758</v>
      </c>
      <c r="S89" s="72">
        <v>45761</v>
      </c>
      <c r="T89" s="72">
        <v>45821</v>
      </c>
      <c r="U89" s="72">
        <v>45832</v>
      </c>
      <c r="V89" s="72">
        <v>45840</v>
      </c>
      <c r="W89" s="72">
        <v>45841</v>
      </c>
      <c r="X89" s="72">
        <v>45845</v>
      </c>
      <c r="Y89" s="72">
        <v>45847</v>
      </c>
      <c r="Z89" s="72">
        <v>45887</v>
      </c>
      <c r="AA89" s="72">
        <v>45901</v>
      </c>
      <c r="AB89" s="72">
        <v>45903</v>
      </c>
      <c r="AC89" s="72">
        <v>45915</v>
      </c>
      <c r="AD89" s="72">
        <v>45918</v>
      </c>
      <c r="AE89" s="72">
        <v>45945</v>
      </c>
      <c r="AF89" s="72">
        <v>45959</v>
      </c>
      <c r="AG89" s="72">
        <v>45980</v>
      </c>
      <c r="AH89" s="72" t="s">
        <v>639</v>
      </c>
      <c r="AI89" s="72"/>
      <c r="AJ89" s="72"/>
      <c r="AK89" s="72"/>
      <c r="AL89" s="72"/>
      <c r="AM89" s="72"/>
      <c r="AN89" s="72"/>
      <c r="AO89" s="72"/>
      <c r="AP89" s="72"/>
      <c r="AQ89" s="72"/>
      <c r="AR89" s="72"/>
      <c r="AS89" s="72"/>
      <c r="AT89" s="72"/>
      <c r="AU89" s="72"/>
      <c r="AV89" s="72"/>
      <c r="AW89" s="72"/>
      <c r="AX89" s="72"/>
      <c r="AY89" s="72"/>
      <c r="AZ89" s="72"/>
      <c r="BA89" s="72"/>
      <c r="BB89" s="72"/>
      <c r="BC89" s="72"/>
      <c r="BD89" s="72"/>
      <c r="BE89" s="72"/>
      <c r="BF89" s="72"/>
      <c r="BG89" s="72"/>
      <c r="BH89" s="72"/>
      <c r="BI89" s="72"/>
      <c r="BJ89" s="72"/>
      <c r="BK89" s="72"/>
      <c r="BL89" s="72"/>
      <c r="BM89" s="72"/>
      <c r="BN89" s="72"/>
      <c r="BO89" s="72"/>
      <c r="BP89" s="72"/>
      <c r="BQ89" s="72"/>
      <c r="BR89" s="72"/>
      <c r="BS89" s="72"/>
      <c r="BT89" s="72"/>
      <c r="BU89" s="72"/>
      <c r="BV89" s="72"/>
      <c r="BW89" s="72"/>
    </row>
    <row r="90" spans="1:75" ht="14.25" customHeight="1" x14ac:dyDescent="0.15">
      <c r="A90" s="74" t="s">
        <v>562</v>
      </c>
      <c r="B90" s="108" t="s">
        <v>87</v>
      </c>
      <c r="C90" s="108">
        <v>43906</v>
      </c>
      <c r="D90" s="110">
        <v>46097</v>
      </c>
      <c r="E90" s="95">
        <f ca="1">IF(DATEDIF(C90,M$2,"m")&lt;1,"",IF(C90=0,"",IF(EDATE(C90,12)&lt;IF($D90&gt;0,$D90-1,M$2),EDATE(C90,DATEDIF(C90,IF($D90&gt;0,$D90-1,M$2+1),"y")*12),EDATE(C90,DATEDIF(C90,IF($D90&gt;0,$D90-1,M$2+1),"m")))))</f>
        <v>45732</v>
      </c>
      <c r="F90" s="93">
        <f ca="1">IF(E90="",0,IF(EDATE(C90,12)&lt;=E90,15+IF((YEAR(E90)-YEAR($C90))&gt;20,10,INT((YEAR(E90)-YEAR($C90)-1)/2)),0))</f>
        <v>17</v>
      </c>
      <c r="G90" s="112">
        <f ca="1">IF(E90="",0,IF(E90&gt;=EDATE(C90,12),IF(E90&lt;EDATE(C90,24),IF(C90&lt;SET!$J$20,0,MIN(DATEDIF(C90,E90,"m"),11)),0),IF(D90&gt;C90,IF(E90&lt;=EDATE(C90,12),MIN(DATEDIF(C90,D90+1,"m"),11),0),MIN(DATEDIF(C90,E90,"m"),11))))</f>
        <v>0</v>
      </c>
      <c r="H90" s="114">
        <v>0</v>
      </c>
      <c r="I90" s="99">
        <f>COUNTIF(P90:BW90,SET!$C$15)*SET!$C$16+COUNTIF(P90:BW90,SET!$D$15)*SET!$D$16+COUNTIF(P90:BW90,SET!E$15)*SET!$E$16+COUNTIF(P90:BW90,SET!$F$15)*SET!$F$16+COUNTIF(P90:BW90,SET!$G$15)*SET!$G$16+COUNTIF(P90:BW90,SET!$H$15)*SET!$H$16+COUNTIF(P90:BW90,SET!$I$15)*SET!$I$16+COUNTIF(P90:BW90,)*SET!$K$16+COUNTIF(P90:BW90,SET!$M$15)*SET!$M$16</f>
        <v>12</v>
      </c>
      <c r="J90" s="97">
        <f ca="1">F90+G90+H90-I90</f>
        <v>5</v>
      </c>
      <c r="K90" s="100">
        <f ca="1">IF(E90="","",IF(AND(D90&gt;C90,EDATE(IF(EDATE(C90,12)&lt;D90,C90,E90),12)&gt;D90),"퇴직정산",IF((E90-C90)&gt;=365,EDATE(E90,12),EDATE(C90,24))))</f>
        <v>46097</v>
      </c>
      <c r="L90" s="101">
        <f ca="1">IF(K90="퇴직정산",J90,IF((M$2-C90)&lt;365,"미확정",IF(M90="유예","유예",J90-M90)))</f>
        <v>5</v>
      </c>
      <c r="M90" s="103">
        <f ca="1">IF(C90=0,0,IF(K90="퇴직정산",0,IF(J90&lt;=0,0,IF(EDATE(C90,3)&gt;M$2,"유예",IF(SET!$J$3="없음",0,IF(SET!$J$3="전부",IF(E90&gt;=DATE(YEAR(SET!$I$11),MONTH(SET!$J$11),DAY(SET!$L$11)),MAX(0,F90-IF(I90&lt;(G90+H90),0,(I90-(G90+H90)))),0),IF(E90&gt;=DATE(YEAR(SET!$I$11),MONTH(SET!$J$11),DAY(SET!$L$11)),MAX(0,MIN(F90,SET!$L$3)-IF(I90&lt;(G90+H90),0,(I90-(G90+H90)))),0)))))))</f>
        <v>0</v>
      </c>
      <c r="N90" s="105" t="str">
        <f>IF(D90=0,IF(M90&gt;0,IF((E90-C90)&gt;=365,EDATE(E90,6),EDATE(K90,-6)),""),"")</f>
        <v/>
      </c>
      <c r="O90" s="106" t="str">
        <f>IF(D90=0,IF(M90&gt;0,IF((E90-C90)&gt;=365,EDATE(E90,10),EDATE(K90,-2)),""),"")</f>
        <v/>
      </c>
      <c r="P90" s="23" t="s">
        <v>25</v>
      </c>
      <c r="Q90" s="23" t="s">
        <v>25</v>
      </c>
      <c r="R90" s="23" t="s">
        <v>24</v>
      </c>
      <c r="S90" s="23" t="s">
        <v>24</v>
      </c>
      <c r="T90" s="23" t="s">
        <v>25</v>
      </c>
      <c r="U90" s="23" t="s">
        <v>25</v>
      </c>
      <c r="V90" s="23" t="s">
        <v>25</v>
      </c>
      <c r="W90" s="23" t="s">
        <v>25</v>
      </c>
      <c r="X90" s="23" t="s">
        <v>24</v>
      </c>
      <c r="Y90" s="23" t="s">
        <v>24</v>
      </c>
      <c r="Z90" s="23" t="s">
        <v>25</v>
      </c>
      <c r="AA90" s="23" t="s">
        <v>24</v>
      </c>
      <c r="AB90" s="23" t="s">
        <v>24</v>
      </c>
      <c r="AC90" s="23" t="s">
        <v>25</v>
      </c>
      <c r="AD90" s="23" t="s">
        <v>24</v>
      </c>
      <c r="AE90" s="23" t="s">
        <v>25</v>
      </c>
      <c r="AF90" s="23" t="s">
        <v>25</v>
      </c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</row>
    <row r="91" spans="1:75" ht="14.25" customHeight="1" thickBot="1" x14ac:dyDescent="0.2">
      <c r="A91" s="74"/>
      <c r="B91" s="109"/>
      <c r="C91" s="109"/>
      <c r="D91" s="111"/>
      <c r="E91" s="96"/>
      <c r="F91" s="94"/>
      <c r="G91" s="113"/>
      <c r="H91" s="115"/>
      <c r="I91" s="99"/>
      <c r="J91" s="98"/>
      <c r="K91" s="100"/>
      <c r="L91" s="102"/>
      <c r="M91" s="104"/>
      <c r="N91" s="105"/>
      <c r="O91" s="107"/>
      <c r="P91" s="72">
        <v>45729</v>
      </c>
      <c r="Q91" s="72">
        <v>45769</v>
      </c>
      <c r="R91" s="72">
        <v>45777</v>
      </c>
      <c r="S91" s="72">
        <v>45860</v>
      </c>
      <c r="T91" s="72">
        <v>45869</v>
      </c>
      <c r="U91" s="72">
        <v>45875</v>
      </c>
      <c r="V91" s="72">
        <v>45890</v>
      </c>
      <c r="W91" s="72">
        <v>45897</v>
      </c>
      <c r="X91" s="72">
        <v>45898</v>
      </c>
      <c r="Y91" s="72">
        <v>45924</v>
      </c>
      <c r="Z91" s="72">
        <v>45954</v>
      </c>
      <c r="AA91" s="72">
        <v>45988</v>
      </c>
      <c r="AB91" s="72" t="s">
        <v>574</v>
      </c>
      <c r="AC91" s="72" t="s">
        <v>639</v>
      </c>
      <c r="AD91" s="72" t="s">
        <v>645</v>
      </c>
      <c r="AE91" s="72" t="s">
        <v>675</v>
      </c>
      <c r="AF91" s="72" t="s">
        <v>678</v>
      </c>
      <c r="AG91" s="72"/>
      <c r="AH91" s="72"/>
      <c r="AI91" s="72"/>
      <c r="AJ91" s="72"/>
      <c r="AK91" s="72"/>
      <c r="AL91" s="72"/>
      <c r="AM91" s="72"/>
      <c r="AN91" s="72"/>
      <c r="AO91" s="72"/>
      <c r="AP91" s="72"/>
      <c r="AQ91" s="72"/>
      <c r="AR91" s="72"/>
      <c r="AS91" s="72"/>
      <c r="AT91" s="72"/>
      <c r="AU91" s="72"/>
      <c r="AV91" s="72"/>
      <c r="AW91" s="72"/>
      <c r="AX91" s="72"/>
      <c r="AY91" s="72"/>
      <c r="AZ91" s="72"/>
      <c r="BA91" s="72"/>
      <c r="BB91" s="72"/>
      <c r="BC91" s="72"/>
      <c r="BD91" s="72"/>
      <c r="BE91" s="72"/>
      <c r="BF91" s="72"/>
      <c r="BG91" s="72"/>
      <c r="BH91" s="72"/>
      <c r="BI91" s="72"/>
      <c r="BJ91" s="72"/>
      <c r="BK91" s="72"/>
      <c r="BL91" s="72"/>
      <c r="BM91" s="72"/>
      <c r="BN91" s="72"/>
      <c r="BO91" s="72"/>
      <c r="BP91" s="72"/>
      <c r="BQ91" s="72"/>
      <c r="BR91" s="72"/>
      <c r="BS91" s="72"/>
      <c r="BT91" s="72"/>
      <c r="BU91" s="72"/>
      <c r="BV91" s="72"/>
      <c r="BW91" s="72"/>
    </row>
    <row r="92" spans="1:75" ht="14.25" customHeight="1" x14ac:dyDescent="0.15">
      <c r="A92" s="74" t="s">
        <v>429</v>
      </c>
      <c r="B92" s="108" t="s">
        <v>139</v>
      </c>
      <c r="C92" s="108">
        <v>45369</v>
      </c>
      <c r="D92" s="110">
        <v>46099</v>
      </c>
      <c r="E92" s="95">
        <f ca="1">IF(DATEDIF(C92,M$2,"m")&lt;1,"",IF(C92=0,"",IF(EDATE(C92,12)&lt;IF($D92&gt;0,$D92-1,M$2),EDATE(C92,DATEDIF(C92,IF($D92&gt;0,$D92-1,M$2+1),"y")*12),EDATE(C92,DATEDIF(C92,IF($D92&gt;0,$D92-1,M$2+1),"m")))))</f>
        <v>45734</v>
      </c>
      <c r="F92" s="93">
        <f ca="1">IF(E92="",0,IF(EDATE(C92,12)&lt;=E92,15+IF((YEAR(E92)-YEAR($C92))&gt;20,10,INT((YEAR(E92)-YEAR($C92)-1)/2)),0))</f>
        <v>15</v>
      </c>
      <c r="G92" s="112">
        <f ca="1">IF(E92="",0,IF(E92&gt;=EDATE(C92,12),IF(E92&lt;EDATE(C92,24),IF(C92&lt;SET!$J$20,0,MIN(DATEDIF(C92,E92,"m"),11)),0),IF(D92&gt;C92,IF(E92&lt;=EDATE(C92,12),MIN(DATEDIF(C92,D92+1,"m"),11),0),MIN(DATEDIF(C92,E92,"m"),11))))</f>
        <v>11</v>
      </c>
      <c r="H92" s="114"/>
      <c r="I92" s="99">
        <f>COUNTIF(P92:BW92,SET!$C$15)*SET!$C$16+COUNTIF(P92:BW92,SET!$D$15)*SET!$D$16+COUNTIF(P92:BW92,SET!E$15)*SET!$E$16+COUNTIF(P92:BW92,SET!$F$15)*SET!$F$16+COUNTIF(P92:BW92,SET!$G$15)*SET!$G$16+COUNTIF(P92:BW92,SET!$H$15)*SET!$H$16+COUNTIF(P92:BW92,SET!$I$15)*SET!$I$16+COUNTIF(P92:BW92,)*SET!$K$16+COUNTIF(P92:BW92,SET!$M$15)*SET!$M$16</f>
        <v>25.5</v>
      </c>
      <c r="J92" s="97">
        <f ca="1">F92+G92+H92-I92</f>
        <v>0.5</v>
      </c>
      <c r="K92" s="100">
        <f ca="1">IF(E92="","",IF(AND(D92&gt;C92,EDATE(IF(EDATE(C92,12)&lt;D92,C92,E92),12)&gt;D92),"퇴직정산",IF((E92-C92)&gt;=365,EDATE(E92,12),EDATE(C92,24))))</f>
        <v>46099</v>
      </c>
      <c r="L92" s="101">
        <f ca="1">IF(K92="퇴직정산",J92,IF((M$2-C92)&lt;365,"미확정",IF(M92="유예","유예",J92-M92)))</f>
        <v>0.5</v>
      </c>
      <c r="M92" s="103">
        <f ca="1">IF(C92=0,0,IF(K92="퇴직정산",0,IF(J92&lt;=0,0,IF(EDATE(C92,3)&gt;M$2,"유예",IF(SET!$J$3="없음",0,IF(SET!$J$3="전부",IF(E92&gt;=DATE(YEAR(SET!$I$11),MONTH(SET!$J$11),DAY(SET!$L$11)),MAX(0,F92-IF(I92&lt;(G92+H92),0,(I92-(G92+H92)))),0),IF(E92&gt;=DATE(YEAR(SET!$I$11),MONTH(SET!$J$11),DAY(SET!$L$11)),MAX(0,MIN(F92,SET!$L$3)-IF(I92&lt;(G92+H92),0,(I92-(G92+H92)))),0)))))))</f>
        <v>0</v>
      </c>
      <c r="N92" s="105" t="str">
        <f>IF(D92=0,IF(M92&gt;0,IF((E92-C92)&gt;=365,EDATE(E92,6),EDATE(K92,-6)),""),"")</f>
        <v/>
      </c>
      <c r="O92" s="106" t="str">
        <f>IF(D92=0,IF(M92&gt;0,IF((E92-C92)&gt;=365,EDATE(E92,10),EDATE(K92,-2)),""),"")</f>
        <v/>
      </c>
      <c r="P92" s="23" t="s">
        <v>25</v>
      </c>
      <c r="Q92" s="23" t="s">
        <v>24</v>
      </c>
      <c r="R92" s="23" t="s">
        <v>24</v>
      </c>
      <c r="S92" s="23" t="s">
        <v>24</v>
      </c>
      <c r="T92" s="23" t="s">
        <v>25</v>
      </c>
      <c r="U92" s="23" t="s">
        <v>24</v>
      </c>
      <c r="V92" s="23" t="s">
        <v>24</v>
      </c>
      <c r="W92" s="23" t="s">
        <v>24</v>
      </c>
      <c r="X92" s="23" t="s">
        <v>24</v>
      </c>
      <c r="Y92" s="23" t="s">
        <v>24</v>
      </c>
      <c r="Z92" s="23" t="s">
        <v>24</v>
      </c>
      <c r="AA92" s="23" t="s">
        <v>24</v>
      </c>
      <c r="AB92" s="23" t="s">
        <v>24</v>
      </c>
      <c r="AC92" s="23" t="s">
        <v>24</v>
      </c>
      <c r="AD92" s="23" t="s">
        <v>24</v>
      </c>
      <c r="AE92" s="23" t="s">
        <v>24</v>
      </c>
      <c r="AF92" s="23" t="s">
        <v>24</v>
      </c>
      <c r="AG92" s="23" t="s">
        <v>24</v>
      </c>
      <c r="AH92" s="23" t="s">
        <v>25</v>
      </c>
      <c r="AI92" s="23" t="s">
        <v>24</v>
      </c>
      <c r="AJ92" s="23" t="s">
        <v>24</v>
      </c>
      <c r="AK92" s="23" t="s">
        <v>25</v>
      </c>
      <c r="AL92" s="23" t="s">
        <v>24</v>
      </c>
      <c r="AM92" s="23" t="s">
        <v>25</v>
      </c>
      <c r="AN92" s="23" t="s">
        <v>24</v>
      </c>
      <c r="AO92" s="23" t="s">
        <v>24</v>
      </c>
      <c r="AP92" s="23" t="s">
        <v>25</v>
      </c>
      <c r="AQ92" s="23" t="s">
        <v>24</v>
      </c>
      <c r="AR92" s="23" t="s">
        <v>25</v>
      </c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</row>
    <row r="93" spans="1:75" ht="14.25" customHeight="1" thickBot="1" x14ac:dyDescent="0.2">
      <c r="A93" s="74"/>
      <c r="B93" s="109"/>
      <c r="C93" s="109"/>
      <c r="D93" s="111"/>
      <c r="E93" s="96"/>
      <c r="F93" s="94"/>
      <c r="G93" s="113"/>
      <c r="H93" s="115"/>
      <c r="I93" s="99"/>
      <c r="J93" s="98"/>
      <c r="K93" s="100"/>
      <c r="L93" s="102"/>
      <c r="M93" s="104"/>
      <c r="N93" s="105"/>
      <c r="O93" s="107"/>
      <c r="P93" s="72">
        <v>45467</v>
      </c>
      <c r="Q93" s="72">
        <v>45468</v>
      </c>
      <c r="R93" s="72">
        <v>45499</v>
      </c>
      <c r="S93" s="72">
        <v>45527</v>
      </c>
      <c r="T93" s="72">
        <v>45573</v>
      </c>
      <c r="U93" s="72">
        <v>45602</v>
      </c>
      <c r="V93" s="72">
        <v>45657</v>
      </c>
      <c r="W93" s="72">
        <v>45659</v>
      </c>
      <c r="X93" s="72">
        <v>45674</v>
      </c>
      <c r="Y93" s="72">
        <v>45709</v>
      </c>
      <c r="Z93" s="72">
        <v>45715</v>
      </c>
      <c r="AA93" s="72">
        <v>45730</v>
      </c>
      <c r="AB93" s="72">
        <v>45740</v>
      </c>
      <c r="AC93" s="72">
        <v>45764</v>
      </c>
      <c r="AD93" s="72">
        <v>45849</v>
      </c>
      <c r="AE93" s="72">
        <v>45863</v>
      </c>
      <c r="AF93" s="72">
        <v>45866</v>
      </c>
      <c r="AG93" s="72">
        <v>45868</v>
      </c>
      <c r="AH93" s="72">
        <v>45882</v>
      </c>
      <c r="AI93" s="72">
        <v>45894</v>
      </c>
      <c r="AJ93" s="72">
        <v>45908</v>
      </c>
      <c r="AK93" s="72">
        <v>45915</v>
      </c>
      <c r="AL93" s="72">
        <v>45919</v>
      </c>
      <c r="AM93" s="72">
        <v>45922</v>
      </c>
      <c r="AN93" s="72">
        <v>45923</v>
      </c>
      <c r="AO93" s="72">
        <v>45932</v>
      </c>
      <c r="AP93" s="72">
        <v>45959</v>
      </c>
      <c r="AQ93" s="72" t="s">
        <v>575</v>
      </c>
      <c r="AR93" s="72" t="s">
        <v>673</v>
      </c>
      <c r="AS93" s="72"/>
      <c r="AT93" s="72"/>
      <c r="AU93" s="72"/>
      <c r="AV93" s="72"/>
      <c r="AW93" s="72"/>
      <c r="AX93" s="72"/>
      <c r="AY93" s="72"/>
      <c r="AZ93" s="72"/>
      <c r="BA93" s="72"/>
      <c r="BB93" s="72"/>
      <c r="BC93" s="72"/>
      <c r="BD93" s="72"/>
      <c r="BE93" s="72"/>
      <c r="BF93" s="72"/>
      <c r="BG93" s="72"/>
      <c r="BH93" s="72"/>
      <c r="BI93" s="72"/>
      <c r="BJ93" s="72"/>
      <c r="BK93" s="72"/>
      <c r="BL93" s="72"/>
      <c r="BM93" s="72"/>
      <c r="BN93" s="72"/>
      <c r="BO93" s="72"/>
      <c r="BP93" s="72"/>
      <c r="BQ93" s="72"/>
      <c r="BR93" s="72"/>
      <c r="BS93" s="72"/>
      <c r="BT93" s="72"/>
      <c r="BU93" s="72"/>
      <c r="BV93" s="72"/>
      <c r="BW93" s="72"/>
    </row>
    <row r="94" spans="1:75" ht="14.25" customHeight="1" x14ac:dyDescent="0.15">
      <c r="A94" s="76" t="s">
        <v>714</v>
      </c>
      <c r="B94" s="118" t="s">
        <v>130</v>
      </c>
      <c r="C94" s="108">
        <v>45369</v>
      </c>
      <c r="D94" s="110">
        <v>46099</v>
      </c>
      <c r="E94" s="95">
        <f ca="1">IF(DATEDIF(C94,M$2,"m")&lt;1,"",IF(C94=0,"",IF(EDATE(C94,12)&lt;IF($D94&gt;0,$D94-1,M$2),EDATE(C94,DATEDIF(C94,IF($D94&gt;0,$D94-1,M$2+1),"y")*12),EDATE(C94,DATEDIF(C94,IF($D94&gt;0,$D94-1,M$2+1),"m")))))</f>
        <v>45734</v>
      </c>
      <c r="F94" s="93">
        <f ca="1">IF(E94="",0,IF(EDATE(C94,12)&lt;=E94,15+IF((YEAR(E94)-YEAR($C94))&gt;20,10,INT((YEAR(E94)-YEAR($C94)-1)/2)),0))</f>
        <v>15</v>
      </c>
      <c r="G94" s="112">
        <f ca="1">IF(E94="",0,IF(E94&gt;=EDATE(C94,12),IF(E94&lt;EDATE(C94,24),IF(C94&lt;SET!$J$20,0,MIN(DATEDIF(C94,E94,"m"),11)),0),IF(D94&gt;C94,IF(E94&lt;=EDATE(C94,12),MIN(DATEDIF(C94,D94+1,"m"),11),0),MIN(DATEDIF(C94,E94,"m"),11))))</f>
        <v>11</v>
      </c>
      <c r="H94" s="114">
        <v>-5.5</v>
      </c>
      <c r="I94" s="99">
        <f>COUNTIF(P94:BW94,SET!$C$15)*SET!$C$16+COUNTIF(P94:BW94,SET!$D$15)*SET!$D$16+COUNTIF(P94:BW94,SET!E$15)*SET!$E$16+COUNTIF(P94:BW94,SET!$F$15)*SET!$F$16+COUNTIF(P94:BW94,SET!$G$15)*SET!$G$16+COUNTIF(P94:BW94,SET!$H$15)*SET!$H$16+COUNTIF(P94:BW94,SET!$I$15)*SET!$I$16+COUNTIF(P94:BW94,)*SET!$K$16+COUNTIF(P94:BW94,SET!$M$15)*SET!$M$16</f>
        <v>19.5</v>
      </c>
      <c r="J94" s="97">
        <f ca="1">F94+G94+H94-I94</f>
        <v>1</v>
      </c>
      <c r="K94" s="100">
        <f ca="1">IF(E94="","",IF(AND(D94&gt;C94,EDATE(IF(EDATE(C94,12)&lt;D94,C94,E94),12)&gt;D94),"퇴직정산",IF((E94-C94)&gt;=365,EDATE(E94,12),EDATE(C94,24))))</f>
        <v>46099</v>
      </c>
      <c r="L94" s="101">
        <f ca="1">IF(K94="퇴직정산",J94,IF((M$2-C94)&lt;365,"미확정",IF(M94="유예","유예",J94-M94)))</f>
        <v>1</v>
      </c>
      <c r="M94" s="103">
        <f ca="1">IF(C94=0,0,IF(K94="퇴직정산",0,IF(J94&lt;=0,0,IF(EDATE(C94,3)&gt;M$2,"유예",IF(SET!$J$3="없음",0,IF(SET!$J$3="전부",IF(E94&gt;=DATE(YEAR(SET!$I$11),MONTH(SET!$J$11),DAY(SET!$L$11)),MAX(0,F94-IF(I94&lt;(G94+H94),0,(I94-(G94+H94)))),0),IF(E94&gt;=DATE(YEAR(SET!$I$11),MONTH(SET!$J$11),DAY(SET!$L$11)),MAX(0,MIN(F94,SET!$L$3)-IF(I94&lt;(G94+H94),0,(I94-(G94+H94)))),0)))))))</f>
        <v>0</v>
      </c>
      <c r="N94" s="105" t="str">
        <f>IF(D94=0,IF(M94&gt;0,IF((E94-C94)&gt;=365,EDATE(E94,6),EDATE(K94,-6)),""),"")</f>
        <v/>
      </c>
      <c r="O94" s="106" t="str">
        <f>IF(D94=0,IF(M94&gt;0,IF((E94-C94)&gt;=365,EDATE(E94,10),EDATE(K94,-2)),""),"")</f>
        <v/>
      </c>
      <c r="P94" s="23" t="s">
        <v>37</v>
      </c>
      <c r="Q94" s="23" t="s">
        <v>24</v>
      </c>
      <c r="R94" s="23" t="s">
        <v>24</v>
      </c>
      <c r="S94" s="23" t="s">
        <v>37</v>
      </c>
      <c r="T94" s="23" t="s">
        <v>24</v>
      </c>
      <c r="U94" s="23" t="s">
        <v>24</v>
      </c>
      <c r="V94" s="23" t="s">
        <v>24</v>
      </c>
      <c r="W94" s="23" t="s">
        <v>24</v>
      </c>
      <c r="X94" s="23" t="s">
        <v>24</v>
      </c>
      <c r="Y94" s="23" t="s">
        <v>24</v>
      </c>
      <c r="Z94" s="23" t="s">
        <v>24</v>
      </c>
      <c r="AA94" s="23" t="s">
        <v>24</v>
      </c>
      <c r="AB94" s="23" t="s">
        <v>37</v>
      </c>
      <c r="AC94" s="23" t="s">
        <v>24</v>
      </c>
      <c r="AD94" s="23" t="s">
        <v>24</v>
      </c>
      <c r="AE94" s="23" t="s">
        <v>24</v>
      </c>
      <c r="AF94" s="23" t="s">
        <v>37</v>
      </c>
      <c r="AG94" s="23" t="s">
        <v>24</v>
      </c>
      <c r="AH94" s="23" t="s">
        <v>24</v>
      </c>
      <c r="AI94" s="23" t="s">
        <v>25</v>
      </c>
      <c r="AJ94" s="23" t="s">
        <v>25</v>
      </c>
      <c r="AK94" s="23" t="s">
        <v>24</v>
      </c>
      <c r="AL94" s="23" t="s">
        <v>24</v>
      </c>
      <c r="AM94" s="23" t="s">
        <v>25</v>
      </c>
      <c r="AN94" s="23" t="s">
        <v>24</v>
      </c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</row>
    <row r="95" spans="1:75" ht="14.25" customHeight="1" thickBot="1" x14ac:dyDescent="0.2">
      <c r="A95" s="74"/>
      <c r="B95" s="119"/>
      <c r="C95" s="109"/>
      <c r="D95" s="111"/>
      <c r="E95" s="96"/>
      <c r="F95" s="94"/>
      <c r="G95" s="113"/>
      <c r="H95" s="115"/>
      <c r="I95" s="99"/>
      <c r="J95" s="98"/>
      <c r="K95" s="100"/>
      <c r="L95" s="102"/>
      <c r="M95" s="104"/>
      <c r="N95" s="105"/>
      <c r="O95" s="107"/>
      <c r="P95" s="72">
        <v>45376</v>
      </c>
      <c r="Q95" s="72">
        <v>45442</v>
      </c>
      <c r="R95" s="72">
        <v>45478</v>
      </c>
      <c r="S95" s="72">
        <v>45559</v>
      </c>
      <c r="T95" s="72">
        <v>45569</v>
      </c>
      <c r="U95" s="72">
        <v>45580</v>
      </c>
      <c r="V95" s="72">
        <v>45595</v>
      </c>
      <c r="W95" s="72">
        <v>45602</v>
      </c>
      <c r="X95" s="72">
        <v>45610</v>
      </c>
      <c r="Y95" s="72">
        <v>45635</v>
      </c>
      <c r="Z95" s="72">
        <v>45677</v>
      </c>
      <c r="AA95" s="72">
        <v>45728</v>
      </c>
      <c r="AB95" s="72">
        <v>45742</v>
      </c>
      <c r="AC95" s="72">
        <v>45777</v>
      </c>
      <c r="AD95" s="72">
        <v>45807</v>
      </c>
      <c r="AE95" s="72">
        <v>45897</v>
      </c>
      <c r="AF95" s="72" t="s">
        <v>503</v>
      </c>
      <c r="AG95" s="72" t="s">
        <v>576</v>
      </c>
      <c r="AH95" s="72" t="s">
        <v>583</v>
      </c>
      <c r="AI95" s="72" t="s">
        <v>626</v>
      </c>
      <c r="AJ95" s="72" t="s">
        <v>639</v>
      </c>
      <c r="AK95" s="72" t="s">
        <v>645</v>
      </c>
      <c r="AL95" s="72" t="s">
        <v>648</v>
      </c>
      <c r="AM95" s="72" t="s">
        <v>670</v>
      </c>
      <c r="AN95" s="72" t="s">
        <v>678</v>
      </c>
      <c r="AO95" s="72"/>
      <c r="AP95" s="72"/>
      <c r="AQ95" s="72"/>
      <c r="AR95" s="72"/>
      <c r="AS95" s="72"/>
      <c r="AT95" s="72"/>
      <c r="AU95" s="72"/>
      <c r="AV95" s="72"/>
      <c r="AW95" s="72"/>
      <c r="AX95" s="72"/>
      <c r="AY95" s="72"/>
      <c r="AZ95" s="72"/>
      <c r="BA95" s="72"/>
      <c r="BB95" s="72"/>
      <c r="BC95" s="72"/>
      <c r="BD95" s="72"/>
      <c r="BE95" s="72"/>
      <c r="BF95" s="72"/>
      <c r="BG95" s="72"/>
      <c r="BH95" s="72"/>
      <c r="BI95" s="72"/>
      <c r="BJ95" s="72"/>
      <c r="BK95" s="72"/>
      <c r="BL95" s="72"/>
      <c r="BM95" s="72"/>
      <c r="BN95" s="72"/>
      <c r="BO95" s="72"/>
      <c r="BP95" s="72"/>
      <c r="BQ95" s="72"/>
      <c r="BR95" s="72"/>
      <c r="BS95" s="72"/>
      <c r="BT95" s="72"/>
      <c r="BU95" s="72"/>
      <c r="BV95" s="72"/>
      <c r="BW95" s="72"/>
    </row>
    <row r="96" spans="1:75" ht="14.25" customHeight="1" x14ac:dyDescent="0.15">
      <c r="A96" s="74" t="s">
        <v>715</v>
      </c>
      <c r="B96" s="108" t="s">
        <v>347</v>
      </c>
      <c r="C96" s="108">
        <v>44277</v>
      </c>
      <c r="D96" s="110">
        <v>46103</v>
      </c>
      <c r="E96" s="95">
        <f ca="1">IF(DATEDIF(C96,M$2,"m")&lt;1,"",IF(C96=0,"",IF(EDATE(C96,12)&lt;IF($D96&gt;0,$D96-1,M$2),EDATE(C96,DATEDIF(C96,IF($D96&gt;0,$D96-1,M$2+1),"y")*12),EDATE(C96,DATEDIF(C96,IF($D96&gt;0,$D96-1,M$2+1),"m")))))</f>
        <v>45738</v>
      </c>
      <c r="F96" s="93">
        <f ca="1">IF(E96="",0,IF(EDATE(C96,12)&lt;=E96,15+IF((YEAR(E96)-YEAR($C96))&gt;20,10,INT((YEAR(E96)-YEAR($C96)-1)/2)),0))</f>
        <v>16</v>
      </c>
      <c r="G96" s="112">
        <f ca="1">IF(E96="",0,IF(E96&gt;=EDATE(C96,12),IF(E96&lt;EDATE(C96,24),IF(C96&lt;SET!$J$20,0,MIN(DATEDIF(C96,E96,"m"),11)),0),IF(D96&gt;C96,IF(E96&lt;=EDATE(C96,12),MIN(DATEDIF(C96,D96+1,"m"),11),0),MIN(DATEDIF(C96,E96,"m"),11))))</f>
        <v>0</v>
      </c>
      <c r="H96" s="114">
        <v>4</v>
      </c>
      <c r="I96" s="99">
        <f>COUNTIF(P96:BW96,SET!$C$15)*SET!$C$16+COUNTIF(P96:BW96,SET!$D$15)*SET!$D$16+COUNTIF(P96:BW96,SET!E$15)*SET!$E$16+COUNTIF(P96:BW96,SET!$F$15)*SET!$F$16+COUNTIF(P96:BW96,SET!$G$15)*SET!$G$16+COUNTIF(P96:BW96,SET!$H$15)*SET!$H$16+COUNTIF(P96:BW96,SET!$I$15)*SET!$I$16+COUNTIF(P96:BW96,)*SET!$K$16+COUNTIF(P96:BW96,SET!$M$15)*SET!$M$16</f>
        <v>17</v>
      </c>
      <c r="J96" s="97">
        <f ca="1">F96+G96+H96-I96</f>
        <v>3</v>
      </c>
      <c r="K96" s="100">
        <f ca="1">IF(E96="","",IF(AND(D96&gt;C96,EDATE(IF(EDATE(C96,12)&lt;D96,C96,E96),12)&gt;D96),"퇴직정산",IF((E96-C96)&gt;=365,EDATE(E96,12),EDATE(C96,24))))</f>
        <v>46103</v>
      </c>
      <c r="L96" s="101">
        <f ca="1">IF(K96="퇴직정산",J96,IF((M$2-C96)&lt;365,"미확정",IF(M96="유예","유예",J96-M96)))</f>
        <v>3</v>
      </c>
      <c r="M96" s="103">
        <f ca="1">IF(C96=0,0,IF(K96="퇴직정산",0,IF(J96&lt;=0,0,IF(EDATE(C96,3)&gt;M$2,"유예",IF(SET!$J$3="없음",0,IF(SET!$J$3="전부",IF(E96&gt;=DATE(YEAR(SET!$I$11),MONTH(SET!$J$11),DAY(SET!$L$11)),MAX(0,F96-IF(I96&lt;(G96+H96),0,(I96-(G96+H96)))),0),IF(E96&gt;=DATE(YEAR(SET!$I$11),MONTH(SET!$J$11),DAY(SET!$L$11)),MAX(0,MIN(F96,SET!$L$3)-IF(I96&lt;(G96+H96),0,(I96-(G96+H96)))),0)))))))</f>
        <v>0</v>
      </c>
      <c r="N96" s="105" t="str">
        <f>IF(D96=0,IF(M96&gt;0,IF((E96-C96)&gt;=365,EDATE(E96,6),EDATE(K96,-6)),""),"")</f>
        <v/>
      </c>
      <c r="O96" s="106" t="str">
        <f>IF(D96=0,IF(M96&gt;0,IF((E96-C96)&gt;=365,EDATE(E96,10),EDATE(K96,-2)),""),"")</f>
        <v/>
      </c>
      <c r="P96" s="23" t="s">
        <v>24</v>
      </c>
      <c r="Q96" s="23" t="s">
        <v>24</v>
      </c>
      <c r="R96" s="23" t="s">
        <v>24</v>
      </c>
      <c r="S96" s="23" t="s">
        <v>24</v>
      </c>
      <c r="T96" s="23" t="s">
        <v>24</v>
      </c>
      <c r="U96" s="23" t="s">
        <v>24</v>
      </c>
      <c r="V96" s="23" t="s">
        <v>24</v>
      </c>
      <c r="W96" s="23" t="s">
        <v>24</v>
      </c>
      <c r="X96" s="23" t="s">
        <v>24</v>
      </c>
      <c r="Y96" s="23" t="s">
        <v>24</v>
      </c>
      <c r="Z96" s="23" t="s">
        <v>24</v>
      </c>
      <c r="AA96" s="23" t="s">
        <v>24</v>
      </c>
      <c r="AB96" s="23" t="s">
        <v>24</v>
      </c>
      <c r="AC96" s="23" t="s">
        <v>24</v>
      </c>
      <c r="AD96" s="23" t="s">
        <v>24</v>
      </c>
      <c r="AE96" s="23" t="s">
        <v>24</v>
      </c>
      <c r="AF96" s="23" t="s">
        <v>24</v>
      </c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</row>
    <row r="97" spans="1:75" ht="14.25" customHeight="1" thickBot="1" x14ac:dyDescent="0.2">
      <c r="A97" s="74"/>
      <c r="B97" s="109"/>
      <c r="C97" s="109"/>
      <c r="D97" s="111"/>
      <c r="E97" s="96"/>
      <c r="F97" s="94"/>
      <c r="G97" s="113"/>
      <c r="H97" s="115"/>
      <c r="I97" s="99"/>
      <c r="J97" s="98"/>
      <c r="K97" s="100"/>
      <c r="L97" s="102"/>
      <c r="M97" s="104"/>
      <c r="N97" s="105"/>
      <c r="O97" s="107"/>
      <c r="P97" s="72">
        <v>45768</v>
      </c>
      <c r="Q97" s="72">
        <v>45769</v>
      </c>
      <c r="R97" s="72">
        <v>45770</v>
      </c>
      <c r="S97" s="72">
        <v>45839</v>
      </c>
      <c r="T97" s="72">
        <v>45843</v>
      </c>
      <c r="U97" s="72">
        <v>45844</v>
      </c>
      <c r="V97" s="72">
        <v>45845</v>
      </c>
      <c r="W97" s="72">
        <v>45846</v>
      </c>
      <c r="X97" s="72">
        <v>45847</v>
      </c>
      <c r="Y97" s="72">
        <v>45887</v>
      </c>
      <c r="Z97" s="72">
        <v>45903</v>
      </c>
      <c r="AA97" s="72">
        <v>45906</v>
      </c>
      <c r="AB97" s="72">
        <v>45907</v>
      </c>
      <c r="AC97" s="72" t="s">
        <v>598</v>
      </c>
      <c r="AD97" s="72" t="s">
        <v>624</v>
      </c>
      <c r="AE97" s="72" t="s">
        <v>620</v>
      </c>
      <c r="AF97" s="72" t="s">
        <v>669</v>
      </c>
      <c r="AG97" s="72"/>
      <c r="AH97" s="72"/>
      <c r="AI97" s="72"/>
      <c r="AJ97" s="72"/>
      <c r="AK97" s="72"/>
      <c r="AL97" s="72"/>
      <c r="AM97" s="72"/>
      <c r="AN97" s="72"/>
      <c r="AO97" s="72"/>
      <c r="AP97" s="72"/>
      <c r="AQ97" s="72"/>
      <c r="AR97" s="72"/>
      <c r="AS97" s="72"/>
      <c r="AT97" s="72"/>
      <c r="AU97" s="72"/>
      <c r="AV97" s="72"/>
      <c r="AW97" s="72"/>
      <c r="AX97" s="72"/>
      <c r="AY97" s="72"/>
      <c r="AZ97" s="72"/>
      <c r="BA97" s="72"/>
      <c r="BB97" s="72"/>
      <c r="BC97" s="72"/>
      <c r="BD97" s="72"/>
      <c r="BE97" s="72"/>
      <c r="BF97" s="72"/>
      <c r="BG97" s="72"/>
      <c r="BH97" s="72"/>
      <c r="BI97" s="72"/>
      <c r="BJ97" s="72"/>
      <c r="BK97" s="72"/>
      <c r="BL97" s="72"/>
      <c r="BM97" s="72"/>
      <c r="BN97" s="72"/>
      <c r="BO97" s="72"/>
      <c r="BP97" s="72"/>
      <c r="BQ97" s="72"/>
      <c r="BR97" s="72"/>
      <c r="BS97" s="72"/>
      <c r="BT97" s="72"/>
      <c r="BU97" s="72"/>
      <c r="BV97" s="72"/>
      <c r="BW97" s="72"/>
    </row>
    <row r="98" spans="1:75" ht="14.25" customHeight="1" x14ac:dyDescent="0.15">
      <c r="A98" s="74" t="s">
        <v>388</v>
      </c>
      <c r="B98" s="108" t="s">
        <v>324</v>
      </c>
      <c r="C98" s="108">
        <v>44277</v>
      </c>
      <c r="D98" s="110">
        <v>46103</v>
      </c>
      <c r="E98" s="95">
        <f ca="1">IF(DATEDIF(C98,M$2,"m")&lt;1,"",IF(C98=0,"",IF(EDATE(C98,12)&lt;IF($D98&gt;0,$D98-1,M$2),EDATE(C98,DATEDIF(C98,IF($D98&gt;0,$D98-1,M$2+1),"y")*12),EDATE(C98,DATEDIF(C98,IF($D98&gt;0,$D98-1,M$2+1),"m")))))</f>
        <v>45738</v>
      </c>
      <c r="F98" s="93">
        <f ca="1">IF(E98="",0,IF(EDATE(C98,12)&lt;=E98,15+IF((YEAR(E98)-YEAR($C98))&gt;20,10,INT((YEAR(E98)-YEAR($C98)-1)/2)),0))</f>
        <v>16</v>
      </c>
      <c r="G98" s="112">
        <f ca="1">IF(E98="",0,IF(E98&gt;=EDATE(C98,12),IF(E98&lt;EDATE(C98,24),IF(C98&lt;SET!$J$20,0,MIN(DATEDIF(C98,E98,"m"),11)),0),IF(D98&gt;C98,IF(E98&lt;=EDATE(C98,12),MIN(DATEDIF(C98,D98+1,"m"),11),0),MIN(DATEDIF(C98,E98,"m"),11))))</f>
        <v>0</v>
      </c>
      <c r="H98" s="114">
        <v>1</v>
      </c>
      <c r="I98" s="99">
        <f>COUNTIF(P98:BW98,SET!$C$15)*SET!$C$16+COUNTIF(P98:BW98,SET!$D$15)*SET!$D$16+COUNTIF(P98:BW98,SET!E$15)*SET!$E$16+COUNTIF(P98:BW98,SET!$F$15)*SET!$F$16+COUNTIF(P98:BW98,SET!$G$15)*SET!$G$16+COUNTIF(P98:BW98,SET!$H$15)*SET!$H$16+COUNTIF(P98:BW98,SET!$I$15)*SET!$I$16+COUNTIF(P98:BW98,)*SET!$K$16+COUNTIF(P98:BW98,SET!$M$15)*SET!$M$16</f>
        <v>15</v>
      </c>
      <c r="J98" s="97">
        <f ca="1">F98+G98+H98-I98</f>
        <v>2</v>
      </c>
      <c r="K98" s="100">
        <f ca="1">IF(E98="","",IF(AND(D98&gt;C98,EDATE(IF(EDATE(C98,12)&lt;D98,C98,E98),12)&gt;D98),"퇴직정산",IF((E98-C98)&gt;=365,EDATE(E98,12),EDATE(C98,24))))</f>
        <v>46103</v>
      </c>
      <c r="L98" s="101">
        <f ca="1">IF(K98="퇴직정산",J98,IF((M$2-C98)&lt;365,"미확정",IF(M98="유예","유예",J98-M98)))</f>
        <v>2</v>
      </c>
      <c r="M98" s="103">
        <f ca="1">IF(C98=0,0,IF(K98="퇴직정산",0,IF(J98&lt;=0,0,IF(EDATE(C98,3)&gt;M$2,"유예",IF(SET!$J$3="없음",0,IF(SET!$J$3="전부",IF(E98&gt;=DATE(YEAR(SET!$I$11),MONTH(SET!$J$11),DAY(SET!$L$11)),MAX(0,F98-IF(I98&lt;(G98+H98),0,(I98-(G98+H98)))),0),IF(E98&gt;=DATE(YEAR(SET!$I$11),MONTH(SET!$J$11),DAY(SET!$L$11)),MAX(0,MIN(F98,SET!$L$3)-IF(I98&lt;(G98+H98),0,(I98-(G98+H98)))),0)))))))</f>
        <v>0</v>
      </c>
      <c r="N98" s="105" t="str">
        <f>IF(D98=0,IF(M98&gt;0,IF((E98-C98)&gt;=365,EDATE(E98,6),EDATE(K98,-6)),""),"")</f>
        <v/>
      </c>
      <c r="O98" s="106" t="str">
        <f>IF(D98=0,IF(M98&gt;0,IF((E98-C98)&gt;=365,EDATE(E98,10),EDATE(K98,-2)),""),"")</f>
        <v/>
      </c>
      <c r="P98" s="23" t="s">
        <v>24</v>
      </c>
      <c r="Q98" s="23" t="s">
        <v>24</v>
      </c>
      <c r="R98" s="23" t="s">
        <v>25</v>
      </c>
      <c r="S98" s="23" t="s">
        <v>24</v>
      </c>
      <c r="T98" s="23" t="s">
        <v>25</v>
      </c>
      <c r="U98" s="23" t="s">
        <v>24</v>
      </c>
      <c r="V98" s="23" t="s">
        <v>25</v>
      </c>
      <c r="W98" s="23" t="s">
        <v>25</v>
      </c>
      <c r="X98" s="23" t="s">
        <v>24</v>
      </c>
      <c r="Y98" s="23" t="s">
        <v>24</v>
      </c>
      <c r="Z98" s="23" t="s">
        <v>25</v>
      </c>
      <c r="AA98" s="23" t="s">
        <v>25</v>
      </c>
      <c r="AB98" s="23" t="s">
        <v>24</v>
      </c>
      <c r="AC98" s="23" t="s">
        <v>24</v>
      </c>
      <c r="AD98" s="23" t="s">
        <v>24</v>
      </c>
      <c r="AE98" s="23" t="s">
        <v>24</v>
      </c>
      <c r="AF98" s="23" t="s">
        <v>25</v>
      </c>
      <c r="AG98" s="23" t="s">
        <v>25</v>
      </c>
      <c r="AH98" s="23" t="s">
        <v>25</v>
      </c>
      <c r="AI98" s="23" t="s">
        <v>25</v>
      </c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</row>
    <row r="99" spans="1:75" ht="14.25" customHeight="1" thickBot="1" x14ac:dyDescent="0.2">
      <c r="A99" s="74"/>
      <c r="B99" s="109"/>
      <c r="C99" s="109"/>
      <c r="D99" s="111"/>
      <c r="E99" s="96"/>
      <c r="F99" s="94"/>
      <c r="G99" s="113"/>
      <c r="H99" s="115"/>
      <c r="I99" s="99"/>
      <c r="J99" s="98"/>
      <c r="K99" s="100"/>
      <c r="L99" s="102"/>
      <c r="M99" s="104"/>
      <c r="N99" s="105"/>
      <c r="O99" s="107"/>
      <c r="P99" s="72">
        <v>45733</v>
      </c>
      <c r="Q99" s="72">
        <v>45743</v>
      </c>
      <c r="R99" s="72">
        <v>45756</v>
      </c>
      <c r="S99" s="72">
        <v>45761</v>
      </c>
      <c r="T99" s="72">
        <v>45770</v>
      </c>
      <c r="U99" s="72">
        <v>45784</v>
      </c>
      <c r="V99" s="72">
        <v>45810</v>
      </c>
      <c r="W99" s="72">
        <v>45826</v>
      </c>
      <c r="X99" s="72">
        <v>45849</v>
      </c>
      <c r="Y99" s="72">
        <v>45852</v>
      </c>
      <c r="Z99" s="72">
        <v>45873</v>
      </c>
      <c r="AA99" s="72">
        <v>45910</v>
      </c>
      <c r="AB99" s="72">
        <v>45916</v>
      </c>
      <c r="AC99" s="72">
        <v>45922</v>
      </c>
      <c r="AD99" s="72">
        <v>45925</v>
      </c>
      <c r="AE99" s="72">
        <v>45940</v>
      </c>
      <c r="AF99" s="72">
        <v>45960</v>
      </c>
      <c r="AG99" s="72">
        <v>45973</v>
      </c>
      <c r="AH99" s="72">
        <v>45978</v>
      </c>
      <c r="AI99" s="72" t="s">
        <v>583</v>
      </c>
      <c r="AJ99" s="72"/>
      <c r="AK99" s="72"/>
      <c r="AL99" s="72"/>
      <c r="AM99" s="72"/>
      <c r="AN99" s="72"/>
      <c r="AO99" s="72"/>
      <c r="AP99" s="72"/>
      <c r="AQ99" s="72"/>
      <c r="AR99" s="72"/>
      <c r="AS99" s="72"/>
      <c r="AT99" s="72"/>
      <c r="AU99" s="72"/>
      <c r="AV99" s="72"/>
      <c r="AW99" s="72"/>
      <c r="AX99" s="72"/>
      <c r="AY99" s="72"/>
      <c r="AZ99" s="72"/>
      <c r="BA99" s="72"/>
      <c r="BB99" s="72"/>
      <c r="BC99" s="72"/>
      <c r="BD99" s="72"/>
      <c r="BE99" s="72"/>
      <c r="BF99" s="72"/>
      <c r="BG99" s="72"/>
      <c r="BH99" s="72"/>
      <c r="BI99" s="72"/>
      <c r="BJ99" s="72"/>
      <c r="BK99" s="72"/>
      <c r="BL99" s="72"/>
      <c r="BM99" s="72"/>
      <c r="BN99" s="72"/>
      <c r="BO99" s="72"/>
      <c r="BP99" s="72"/>
      <c r="BQ99" s="72"/>
      <c r="BR99" s="72"/>
      <c r="BS99" s="72"/>
      <c r="BT99" s="72"/>
      <c r="BU99" s="72"/>
      <c r="BV99" s="72"/>
      <c r="BW99" s="72"/>
    </row>
    <row r="100" spans="1:75" ht="14.25" customHeight="1" x14ac:dyDescent="0.15">
      <c r="A100" s="74" t="s">
        <v>717</v>
      </c>
      <c r="B100" s="108" t="s">
        <v>327</v>
      </c>
      <c r="C100" s="108">
        <v>44277</v>
      </c>
      <c r="D100" s="110">
        <v>46103</v>
      </c>
      <c r="E100" s="95">
        <f ca="1">IF(DATEDIF(C100,M$2,"m")&lt;1,"",IF(C100=0,"",IF(EDATE(C100,12)&lt;IF($D100&gt;0,$D100-1,M$2),EDATE(C100,DATEDIF(C100,IF($D100&gt;0,$D100-1,M$2+1),"y")*12),EDATE(C100,DATEDIF(C100,IF($D100&gt;0,$D100-1,M$2+1),"m")))))</f>
        <v>45738</v>
      </c>
      <c r="F100" s="93">
        <f ca="1">IF(E100="",0,IF(EDATE(C100,12)&lt;=E100,15+IF((YEAR(E100)-YEAR($C100))&gt;20,10,INT((YEAR(E100)-YEAR($C100)-1)/2)),0))</f>
        <v>16</v>
      </c>
      <c r="G100" s="112">
        <f ca="1">IF(E100="",0,IF(E100&gt;=EDATE(C100,12),IF(E100&lt;EDATE(C100,24),IF(C100&lt;SET!$J$20,0,MIN(DATEDIF(C100,E100,"m"),11)),0),IF(D100&gt;C100,IF(E100&lt;=EDATE(C100,12),MIN(DATEDIF(C100,D100+1,"m"),11),0),MIN(DATEDIF(C100,E100,"m"),11))))</f>
        <v>0</v>
      </c>
      <c r="H100" s="114">
        <v>6</v>
      </c>
      <c r="I100" s="99">
        <f>COUNTIF(P100:BW100,SET!$C$15)*SET!$C$16+COUNTIF(P100:BW100,SET!$D$15)*SET!$D$16+COUNTIF(P100:BW100,SET!E$15)*SET!$E$16+COUNTIF(P100:BW100,SET!$F$15)*SET!$F$16+COUNTIF(P100:BW100,SET!$G$15)*SET!$G$16+COUNTIF(P100:BW100,SET!$H$15)*SET!$H$16+COUNTIF(P100:BW100,SET!$I$15)*SET!$I$16+COUNTIF(P100:BW100,)*SET!$K$16+COUNTIF(P100:BW100,SET!$M$15)*SET!$M$16</f>
        <v>0</v>
      </c>
      <c r="J100" s="97">
        <f ca="1">F100+G100+H100-I100</f>
        <v>22</v>
      </c>
      <c r="K100" s="100">
        <f ca="1">IF(E100="","",IF(AND(D100&gt;C100,EDATE(IF(EDATE(C100,12)&lt;D100,C100,E100),12)&gt;D100),"퇴직정산",IF((E100-C100)&gt;=365,EDATE(E100,12),EDATE(C100,24))))</f>
        <v>46103</v>
      </c>
      <c r="L100" s="101">
        <f ca="1">IF(K100="퇴직정산",J100,IF((M$2-C100)&lt;365,"미확정",IF(M100="유예","유예",J100-M100)))</f>
        <v>15</v>
      </c>
      <c r="M100" s="103">
        <f ca="1">IF(C100=0,0,IF(K100="퇴직정산",0,IF(J100&lt;=0,0,IF(EDATE(C100,3)&gt;M$2,"유예",IF(SET!$J$3="없음",0,IF(SET!$J$3="전부",IF(E100&gt;=DATE(YEAR(SET!$I$11),MONTH(SET!$J$11),DAY(SET!$L$11)),MAX(0,F100-IF(I100&lt;(G100+H100),0,(I100-(G100+H100)))),0),IF(E100&gt;=DATE(YEAR(SET!$I$11),MONTH(SET!$J$11),DAY(SET!$L$11)),MAX(0,MIN(F100,SET!$L$3)-IF(I100&lt;(G100+H100),0,(I100-(G100+H100)))),0)))))))</f>
        <v>7</v>
      </c>
      <c r="N100" s="105" t="str">
        <f>IF(D100=0,IF(M100&gt;0,IF((E100-C100)&gt;=365,EDATE(E100,6),EDATE(K100,-6)),""),"")</f>
        <v/>
      </c>
      <c r="O100" s="106" t="str">
        <f>IF(D100=0,IF(M100&gt;0,IF((E100-C100)&gt;=365,EDATE(E100,10),EDATE(K100,-2)),""),"")</f>
        <v/>
      </c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</row>
    <row r="101" spans="1:75" ht="14.25" customHeight="1" thickBot="1" x14ac:dyDescent="0.2">
      <c r="A101" s="74"/>
      <c r="B101" s="109"/>
      <c r="C101" s="109"/>
      <c r="D101" s="111"/>
      <c r="E101" s="96"/>
      <c r="F101" s="94"/>
      <c r="G101" s="113"/>
      <c r="H101" s="115"/>
      <c r="I101" s="99"/>
      <c r="J101" s="98"/>
      <c r="K101" s="100"/>
      <c r="L101" s="102"/>
      <c r="M101" s="104"/>
      <c r="N101" s="105"/>
      <c r="O101" s="107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  <c r="AP101" s="72"/>
      <c r="AQ101" s="72"/>
      <c r="AR101" s="72"/>
      <c r="AS101" s="72"/>
      <c r="AT101" s="72"/>
      <c r="AU101" s="72"/>
      <c r="AV101" s="72"/>
      <c r="AW101" s="72"/>
      <c r="AX101" s="72"/>
      <c r="AY101" s="72"/>
      <c r="AZ101" s="72"/>
      <c r="BA101" s="72"/>
      <c r="BB101" s="72"/>
      <c r="BC101" s="72"/>
      <c r="BD101" s="72"/>
      <c r="BE101" s="72"/>
      <c r="BF101" s="72"/>
      <c r="BG101" s="72"/>
      <c r="BH101" s="72"/>
      <c r="BI101" s="72"/>
      <c r="BJ101" s="72"/>
      <c r="BK101" s="72"/>
      <c r="BL101" s="72"/>
      <c r="BM101" s="72"/>
      <c r="BN101" s="72"/>
      <c r="BO101" s="72"/>
      <c r="BP101" s="72"/>
      <c r="BQ101" s="72"/>
      <c r="BR101" s="72"/>
      <c r="BS101" s="72"/>
      <c r="BT101" s="72"/>
      <c r="BU101" s="72"/>
      <c r="BV101" s="72"/>
      <c r="BW101" s="72"/>
    </row>
    <row r="102" spans="1:75" ht="14.25" customHeight="1" x14ac:dyDescent="0.15">
      <c r="A102" s="77" t="s">
        <v>565</v>
      </c>
      <c r="B102" s="108" t="s">
        <v>355</v>
      </c>
      <c r="C102" s="108">
        <v>45008</v>
      </c>
      <c r="D102" s="110">
        <v>46104</v>
      </c>
      <c r="E102" s="95">
        <f ca="1">IF(DATEDIF(C102,M$2,"m")&lt;1,"",IF(C102=0,"",IF(EDATE(C102,12)&lt;IF($D102&gt;0,$D102-1,M$2),EDATE(C102,DATEDIF(C102,IF($D102&gt;0,$D102-1,M$2+1),"y")*12),EDATE(C102,DATEDIF(C102,IF($D102&gt;0,$D102-1,M$2+1),"m")))))</f>
        <v>45739</v>
      </c>
      <c r="F102" s="93">
        <f ca="1">IF(E102="",0,IF(EDATE(C102,12)&lt;=E102,15+IF((YEAR(E102)-YEAR($C102))&gt;20,10,INT((YEAR(E102)-YEAR($C102)-1)/2)),0))</f>
        <v>15</v>
      </c>
      <c r="G102" s="112">
        <f ca="1">IF(E102="",0,IF(E102&gt;=EDATE(C102,12),IF(E102&lt;EDATE(C102,24),IF(C102&lt;SET!$J$20,0,MIN(DATEDIF(C102,E102,"m"),11)),0),IF(D102&gt;C102,IF(E102&lt;=EDATE(C102,12),MIN(DATEDIF(C102,D102+1,"m"),11),0),MIN(DATEDIF(C102,E102,"m"),11))))</f>
        <v>0</v>
      </c>
      <c r="H102" s="114">
        <v>6</v>
      </c>
      <c r="I102" s="99">
        <f>COUNTIF(P102:BW102,SET!$C$15)*SET!$C$16+COUNTIF(P102:BW102,SET!$D$15)*SET!$D$16+COUNTIF(P102:BW102,SET!E$15)*SET!$E$16+COUNTIF(P102:BW102,SET!$F$15)*SET!$F$16+COUNTIF(P102:BW102,SET!$G$15)*SET!$G$16+COUNTIF(P102:BW102,SET!$H$15)*SET!$H$16+COUNTIF(P102:BW102,SET!$I$15)*SET!$I$16+COUNTIF(P102:BW102,)*SET!$K$16+COUNTIF(P102:BW102,SET!$M$15)*SET!$M$16</f>
        <v>20.5</v>
      </c>
      <c r="J102" s="97">
        <f ca="1">F102+G102+H102-I102</f>
        <v>0.5</v>
      </c>
      <c r="K102" s="100">
        <f ca="1">IF(E102="","",IF(AND(D102&gt;C102,EDATE(IF(EDATE(C102,12)&lt;D102,C102,E102),12)&gt;D102),"퇴직정산",IF((E102-C102)&gt;=365,EDATE(E102,12),EDATE(C102,24))))</f>
        <v>46104</v>
      </c>
      <c r="L102" s="101">
        <f ca="1">IF(K102="퇴직정산",J102,IF((M$2-C102)&lt;365,"미확정",IF(M102="유예","유예",J102-M102)))</f>
        <v>0.5</v>
      </c>
      <c r="M102" s="103">
        <f ca="1">IF(C102=0,0,IF(K102="퇴직정산",0,IF(J102&lt;=0,0,IF(EDATE(C102,3)&gt;M$2,"유예",IF(SET!$J$3="없음",0,IF(SET!$J$3="전부",IF(E102&gt;=DATE(YEAR(SET!$I$11),MONTH(SET!$J$11),DAY(SET!$L$11)),MAX(0,F102-IF(I102&lt;(G102+H102),0,(I102-(G102+H102)))),0),IF(E102&gt;=DATE(YEAR(SET!$I$11),MONTH(SET!$J$11),DAY(SET!$L$11)),MAX(0,MIN(F102,SET!$L$3)-IF(I102&lt;(G102+H102),0,(I102-(G102+H102)))),0)))))))</f>
        <v>0</v>
      </c>
      <c r="N102" s="105" t="str">
        <f>IF(D102=0,IF(M102&gt;0,IF((E102-C102)&gt;=365,EDATE(E102,6),EDATE(K102,-6)),""),"")</f>
        <v/>
      </c>
      <c r="O102" s="106" t="str">
        <f>IF(D102=0,IF(M102&gt;0,IF((E102-C102)&gt;=365,EDATE(E102,10),EDATE(K102,-2)),""),"")</f>
        <v/>
      </c>
      <c r="P102" s="23" t="s">
        <v>24</v>
      </c>
      <c r="Q102" s="23" t="s">
        <v>25</v>
      </c>
      <c r="R102" s="23" t="s">
        <v>24</v>
      </c>
      <c r="S102" s="23" t="s">
        <v>24</v>
      </c>
      <c r="T102" s="23" t="s">
        <v>24</v>
      </c>
      <c r="U102" s="23" t="s">
        <v>24</v>
      </c>
      <c r="V102" s="23" t="s">
        <v>24</v>
      </c>
      <c r="W102" s="23" t="s">
        <v>24</v>
      </c>
      <c r="X102" s="23" t="s">
        <v>24</v>
      </c>
      <c r="Y102" s="23" t="s">
        <v>24</v>
      </c>
      <c r="Z102" s="23" t="s">
        <v>24</v>
      </c>
      <c r="AA102" s="23" t="s">
        <v>24</v>
      </c>
      <c r="AB102" s="23" t="s">
        <v>24</v>
      </c>
      <c r="AC102" s="23" t="s">
        <v>25</v>
      </c>
      <c r="AD102" s="23" t="s">
        <v>25</v>
      </c>
      <c r="AE102" s="23" t="s">
        <v>24</v>
      </c>
      <c r="AF102" s="23" t="s">
        <v>25</v>
      </c>
      <c r="AG102" s="23" t="s">
        <v>25</v>
      </c>
      <c r="AH102" s="23" t="s">
        <v>25</v>
      </c>
      <c r="AI102" s="23" t="s">
        <v>24</v>
      </c>
      <c r="AJ102" s="23" t="s">
        <v>24</v>
      </c>
      <c r="AK102" s="23" t="s">
        <v>24</v>
      </c>
      <c r="AL102" s="23" t="s">
        <v>24</v>
      </c>
      <c r="AM102" s="23" t="s">
        <v>25</v>
      </c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</row>
    <row r="103" spans="1:75" ht="14.25" customHeight="1" thickBot="1" x14ac:dyDescent="0.2">
      <c r="A103" s="74"/>
      <c r="B103" s="109"/>
      <c r="C103" s="109"/>
      <c r="D103" s="111"/>
      <c r="E103" s="96"/>
      <c r="F103" s="94"/>
      <c r="G103" s="113"/>
      <c r="H103" s="115"/>
      <c r="I103" s="99"/>
      <c r="J103" s="98"/>
      <c r="K103" s="100"/>
      <c r="L103" s="102"/>
      <c r="M103" s="104"/>
      <c r="N103" s="105"/>
      <c r="O103" s="107"/>
      <c r="P103" s="72">
        <v>45722</v>
      </c>
      <c r="Q103" s="72">
        <v>45737</v>
      </c>
      <c r="R103" s="72">
        <v>45751</v>
      </c>
      <c r="S103" s="72">
        <v>45754</v>
      </c>
      <c r="T103" s="72">
        <v>45755</v>
      </c>
      <c r="U103" s="72">
        <v>45756</v>
      </c>
      <c r="V103" s="72">
        <v>45765</v>
      </c>
      <c r="W103" s="72">
        <v>45777</v>
      </c>
      <c r="X103" s="72">
        <v>45856</v>
      </c>
      <c r="Y103" s="72">
        <v>45862</v>
      </c>
      <c r="Z103" s="72">
        <v>45873</v>
      </c>
      <c r="AA103" s="72">
        <v>45874</v>
      </c>
      <c r="AB103" s="72">
        <v>45880</v>
      </c>
      <c r="AC103" s="72">
        <v>45903</v>
      </c>
      <c r="AD103" s="72">
        <v>45947</v>
      </c>
      <c r="AE103" s="72">
        <v>45967</v>
      </c>
      <c r="AF103" s="72">
        <v>45988</v>
      </c>
      <c r="AG103" s="72" t="s">
        <v>593</v>
      </c>
      <c r="AH103" s="72" t="s">
        <v>575</v>
      </c>
      <c r="AI103" s="72" t="s">
        <v>579</v>
      </c>
      <c r="AJ103" s="72" t="s">
        <v>572</v>
      </c>
      <c r="AK103" s="72" t="s">
        <v>627</v>
      </c>
      <c r="AL103" s="72" t="s">
        <v>646</v>
      </c>
      <c r="AM103" s="72" t="s">
        <v>674</v>
      </c>
      <c r="AN103" s="72"/>
      <c r="AO103" s="72"/>
      <c r="AP103" s="72"/>
      <c r="AQ103" s="72"/>
      <c r="AR103" s="72"/>
      <c r="AS103" s="72"/>
      <c r="AT103" s="72"/>
      <c r="AU103" s="72"/>
      <c r="AV103" s="72"/>
      <c r="AW103" s="72"/>
      <c r="AX103" s="72"/>
      <c r="AY103" s="72"/>
      <c r="AZ103" s="72"/>
      <c r="BA103" s="72"/>
      <c r="BB103" s="72"/>
      <c r="BC103" s="72"/>
      <c r="BD103" s="72"/>
      <c r="BE103" s="72"/>
      <c r="BF103" s="72"/>
      <c r="BG103" s="72"/>
      <c r="BH103" s="72"/>
      <c r="BI103" s="72"/>
      <c r="BJ103" s="72"/>
      <c r="BK103" s="72"/>
      <c r="BL103" s="72"/>
      <c r="BM103" s="72"/>
      <c r="BN103" s="72"/>
      <c r="BO103" s="72"/>
      <c r="BP103" s="72"/>
      <c r="BQ103" s="72"/>
      <c r="BR103" s="72"/>
      <c r="BS103" s="72"/>
      <c r="BT103" s="72"/>
      <c r="BU103" s="72"/>
      <c r="BV103" s="72"/>
      <c r="BW103" s="72"/>
    </row>
    <row r="104" spans="1:75" ht="14.25" customHeight="1" x14ac:dyDescent="0.15">
      <c r="A104" s="74" t="s">
        <v>718</v>
      </c>
      <c r="B104" s="118" t="s">
        <v>314</v>
      </c>
      <c r="C104" s="118">
        <v>44643</v>
      </c>
      <c r="D104" s="110">
        <v>46104</v>
      </c>
      <c r="E104" s="95">
        <f ca="1">IF(DATEDIF(C104,M$2,"m")&lt;1,"",IF(C104=0,"",IF(EDATE(C104,12)&lt;IF($D104&gt;0,$D104-1,M$2),EDATE(C104,DATEDIF(C104,IF($D104&gt;0,$D104-1,M$2+1),"y")*12),EDATE(C104,DATEDIF(C104,IF($D104&gt;0,$D104-1,M$2+1),"m")))))</f>
        <v>45739</v>
      </c>
      <c r="F104" s="93">
        <f ca="1">IF(E104="",0,IF(EDATE(C104,12)&lt;=E104,15+IF((YEAR(E104)-YEAR($C104))&gt;20,10,INT((YEAR(E104)-YEAR($C104)-1)/2)),0))</f>
        <v>16</v>
      </c>
      <c r="G104" s="112">
        <f ca="1">IF(E104="",0,IF(E104&gt;=EDATE(C104,12),IF(E104&lt;EDATE(C104,24),IF(C104&lt;SET!$J$20,0,MIN(DATEDIF(C104,E104,"m"),11)),0),IF(D104&gt;C104,IF(E104&lt;=EDATE(C104,12),MIN(DATEDIF(C104,D104+1,"m"),11),0),MIN(DATEDIF(C104,E104,"m"),11))))</f>
        <v>0</v>
      </c>
      <c r="H104" s="114">
        <v>2</v>
      </c>
      <c r="I104" s="99">
        <f>COUNTIF(P104:BW104,SET!$C$15)*SET!$C$16+COUNTIF(P104:BW104,SET!$D$15)*SET!$D$16+COUNTIF(P104:BW104,SET!E$15)*SET!$E$16+COUNTIF(P104:BW104,SET!$F$15)*SET!$F$16+COUNTIF(P104:BW104,SET!$G$15)*SET!$G$16+COUNTIF(P104:BW104,SET!$H$15)*SET!$H$16+COUNTIF(P104:BW104,SET!$I$15)*SET!$I$16+COUNTIF(P104:BW104,)*SET!$K$16+COUNTIF(P104:BW104,SET!$M$15)*SET!$M$16</f>
        <v>17</v>
      </c>
      <c r="J104" s="97">
        <f ca="1">F104+G104+H104-I104</f>
        <v>1</v>
      </c>
      <c r="K104" s="116">
        <f ca="1">IF(E104="","",IF(AND(D104&gt;C104,EDATE(IF(EDATE(C104,12)&lt;D104,C104,E104),12)&gt;D104),"퇴직정산",IF((E104-C104)&gt;=365,EDATE(E104,12),EDATE(C104,24))))</f>
        <v>46104</v>
      </c>
      <c r="L104" s="101">
        <f ca="1">IF(K104="퇴직정산",J104,IF((M$2-C104)&lt;365,"미확정",IF(M104="유예","유예",J104-M104)))</f>
        <v>1</v>
      </c>
      <c r="M104" s="103">
        <f ca="1">IF(C104=0,0,IF(K104="퇴직정산",0,IF(J104&lt;=0,0,IF(EDATE(C104,3)&gt;M$2,"유예",IF(SET!$J$3="없음",0,IF(SET!$J$3="전부",IF(E104&gt;=DATE(YEAR(SET!$I$11),MONTH(SET!$J$11),DAY(SET!$L$11)),MAX(0,F104-IF(I104&lt;(G104+H104),0,(I104-(G104+H104)))),0),IF(E104&gt;=DATE(YEAR(SET!$I$11),MONTH(SET!$J$11),DAY(SET!$L$11)),MAX(0,MIN(F104,SET!$L$3)-IF(I104&lt;(G104+H104),0,(I104-(G104+H104)))),0)))))))</f>
        <v>0</v>
      </c>
      <c r="N104" s="105" t="str">
        <f>IF(D104=0,IF(M104&gt;0,IF((E104-C104)&gt;=365,EDATE(E104,6),EDATE(K104,-6)),""),"")</f>
        <v/>
      </c>
      <c r="O104" s="106" t="str">
        <f>IF(D104=0,IF(M104&gt;0,IF((E104-C104)&gt;=365,EDATE(E104,10),EDATE(K104,-2)),""),"")</f>
        <v/>
      </c>
      <c r="P104" s="23" t="s">
        <v>24</v>
      </c>
      <c r="Q104" s="23" t="s">
        <v>24</v>
      </c>
      <c r="R104" s="23" t="s">
        <v>24</v>
      </c>
      <c r="S104" s="23" t="s">
        <v>24</v>
      </c>
      <c r="T104" s="23" t="s">
        <v>24</v>
      </c>
      <c r="U104" s="23" t="s">
        <v>24</v>
      </c>
      <c r="V104" s="23" t="s">
        <v>24</v>
      </c>
      <c r="W104" s="23" t="s">
        <v>24</v>
      </c>
      <c r="X104" s="23" t="s">
        <v>24</v>
      </c>
      <c r="Y104" s="23" t="s">
        <v>24</v>
      </c>
      <c r="Z104" s="23" t="s">
        <v>24</v>
      </c>
      <c r="AA104" s="23" t="s">
        <v>24</v>
      </c>
      <c r="AB104" s="23" t="s">
        <v>24</v>
      </c>
      <c r="AC104" s="23" t="s">
        <v>24</v>
      </c>
      <c r="AD104" s="23" t="s">
        <v>24</v>
      </c>
      <c r="AE104" s="23" t="s">
        <v>24</v>
      </c>
      <c r="AF104" s="23" t="s">
        <v>24</v>
      </c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</row>
    <row r="105" spans="1:75" ht="14.25" customHeight="1" thickBot="1" x14ac:dyDescent="0.2">
      <c r="A105" s="74"/>
      <c r="B105" s="119"/>
      <c r="C105" s="119"/>
      <c r="D105" s="111"/>
      <c r="E105" s="96"/>
      <c r="F105" s="94"/>
      <c r="G105" s="113"/>
      <c r="H105" s="115"/>
      <c r="I105" s="99"/>
      <c r="J105" s="98"/>
      <c r="K105" s="117"/>
      <c r="L105" s="102"/>
      <c r="M105" s="104"/>
      <c r="N105" s="105"/>
      <c r="O105" s="107"/>
      <c r="P105" s="72">
        <v>45726</v>
      </c>
      <c r="Q105" s="72">
        <v>45737</v>
      </c>
      <c r="R105" s="72">
        <v>45765</v>
      </c>
      <c r="S105" s="72">
        <v>45820</v>
      </c>
      <c r="T105" s="72">
        <v>45841</v>
      </c>
      <c r="U105" s="72">
        <v>45846</v>
      </c>
      <c r="V105" s="72">
        <v>45882</v>
      </c>
      <c r="W105" s="72">
        <v>45883</v>
      </c>
      <c r="X105" s="72">
        <v>45912</v>
      </c>
      <c r="Y105" s="72">
        <v>45954</v>
      </c>
      <c r="Z105" s="72">
        <v>45964</v>
      </c>
      <c r="AA105" s="72">
        <v>45965</v>
      </c>
      <c r="AB105" s="72" t="s">
        <v>586</v>
      </c>
      <c r="AC105" s="72" t="s">
        <v>579</v>
      </c>
      <c r="AD105" s="72" t="s">
        <v>604</v>
      </c>
      <c r="AE105" s="72" t="s">
        <v>635</v>
      </c>
      <c r="AF105" s="72" t="s">
        <v>671</v>
      </c>
      <c r="AG105" s="72"/>
      <c r="AH105" s="72"/>
      <c r="AI105" s="72"/>
      <c r="AJ105" s="72"/>
      <c r="AK105" s="72"/>
      <c r="AL105" s="72"/>
      <c r="AM105" s="72"/>
      <c r="AN105" s="72"/>
      <c r="AO105" s="72"/>
      <c r="AP105" s="72"/>
      <c r="AQ105" s="72"/>
      <c r="AR105" s="72"/>
      <c r="AS105" s="72"/>
      <c r="AT105" s="72"/>
      <c r="AU105" s="72"/>
      <c r="AV105" s="72"/>
      <c r="AW105" s="72"/>
      <c r="AX105" s="72"/>
      <c r="AY105" s="72"/>
      <c r="AZ105" s="72"/>
      <c r="BA105" s="72"/>
      <c r="BB105" s="72"/>
      <c r="BC105" s="72"/>
      <c r="BD105" s="72"/>
      <c r="BE105" s="72"/>
      <c r="BF105" s="72"/>
      <c r="BG105" s="72"/>
      <c r="BH105" s="72"/>
      <c r="BI105" s="72"/>
      <c r="BJ105" s="72"/>
      <c r="BK105" s="72"/>
      <c r="BL105" s="72"/>
      <c r="BM105" s="72"/>
      <c r="BN105" s="72"/>
      <c r="BO105" s="72"/>
      <c r="BP105" s="72"/>
      <c r="BQ105" s="72"/>
      <c r="BR105" s="72"/>
      <c r="BS105" s="72"/>
      <c r="BT105" s="72"/>
      <c r="BU105" s="72"/>
      <c r="BV105" s="72"/>
      <c r="BW105" s="72"/>
    </row>
    <row r="106" spans="1:75" ht="14.25" customHeight="1" x14ac:dyDescent="0.15">
      <c r="A106" s="74" t="s">
        <v>719</v>
      </c>
      <c r="B106" s="108" t="s">
        <v>292</v>
      </c>
      <c r="C106" s="108">
        <v>43549</v>
      </c>
      <c r="D106" s="110">
        <v>46106</v>
      </c>
      <c r="E106" s="95">
        <f ca="1">IF(DATEDIF(C106,M$2,"m")&lt;1,"",IF(C106=0,"",IF(EDATE(C106,12)&lt;IF($D106&gt;0,$D106-1,M$2),EDATE(C106,DATEDIF(C106,IF($D106&gt;0,$D106-1,M$2+1),"y")*12),EDATE(C106,DATEDIF(C106,IF($D106&gt;0,$D106-1,M$2+1),"m")))))</f>
        <v>45741</v>
      </c>
      <c r="F106" s="93">
        <f ca="1">IF(E106="",0,IF(EDATE(C106,12)&lt;=E106,15+IF((YEAR(E106)-YEAR($C106))&gt;20,10,INT((YEAR(E106)-YEAR($C106)-1)/2)),0))</f>
        <v>17</v>
      </c>
      <c r="G106" s="112">
        <f ca="1">IF(E106="",0,IF(E106&gt;=EDATE(C106,12),IF(E106&lt;EDATE(C106,24),IF(C106&lt;SET!$J$20,0,MIN(DATEDIF(C106,E106,"m"),11)),0),IF(D106&gt;C106,IF(E106&lt;=EDATE(C106,12),MIN(DATEDIF(C106,D106+1,"m"),11),0),MIN(DATEDIF(C106,E106,"m"),11))))</f>
        <v>0</v>
      </c>
      <c r="H106" s="114">
        <v>0.5</v>
      </c>
      <c r="I106" s="99">
        <f>COUNTIF(P106:BW106,SET!$C$15)*SET!$C$16+COUNTIF(P106:BW106,SET!$D$15)*SET!$D$16+COUNTIF(P106:BW106,SET!E$15)*SET!$E$16+COUNTIF(P106:BW106,SET!$F$15)*SET!$F$16+COUNTIF(P106:BW106,SET!$G$15)*SET!$G$16+COUNTIF(P106:BW106,SET!$H$15)*SET!$H$16+COUNTIF(P106:BW106,SET!$I$15)*SET!$I$16+COUNTIF(P106:BW106,)*SET!$K$16+COUNTIF(P106:BW106,SET!$M$15)*SET!$M$16</f>
        <v>17</v>
      </c>
      <c r="J106" s="97">
        <f ca="1">F106+G106+H106-I106</f>
        <v>0.5</v>
      </c>
      <c r="K106" s="100">
        <f ca="1">IF(E106="","",IF(AND(D106&gt;C106,EDATE(IF(EDATE(C106,12)&lt;D106,C106,E106),12)&gt;D106),"퇴직정산",IF((E106-C106)&gt;=365,EDATE(E106,12),EDATE(C106,24))))</f>
        <v>46106</v>
      </c>
      <c r="L106" s="101">
        <f ca="1">IF(K106="퇴직정산",J106,IF((M$2-C106)&lt;365,"미확정",IF(M106="유예","유예",J106-M106)))</f>
        <v>0.5</v>
      </c>
      <c r="M106" s="103">
        <f ca="1">IF(C106=0,0,IF(K106="퇴직정산",0,IF(J106&lt;=0,0,IF(EDATE(C106,3)&gt;M$2,"유예",IF(SET!$J$3="없음",0,IF(SET!$J$3="전부",IF(E106&gt;=DATE(YEAR(SET!$I$11),MONTH(SET!$J$11),DAY(SET!$L$11)),MAX(0,F106-IF(I106&lt;(G106+H106),0,(I106-(G106+H106)))),0),IF(E106&gt;=DATE(YEAR(SET!$I$11),MONTH(SET!$J$11),DAY(SET!$L$11)),MAX(0,MIN(F106,SET!$L$3)-IF(I106&lt;(G106+H106),0,(I106-(G106+H106)))),0)))))))</f>
        <v>0</v>
      </c>
      <c r="N106" s="105" t="str">
        <f>IF(D106=0,IF(M106&gt;0,IF((E106-C106)&gt;=365,EDATE(E106,6),EDATE(K106,-6)),""),"")</f>
        <v/>
      </c>
      <c r="O106" s="106" t="str">
        <f>IF(D106=0,IF(M106&gt;0,IF((E106-C106)&gt;=365,EDATE(E106,10),EDATE(K106,-2)),""),"")</f>
        <v/>
      </c>
      <c r="P106" s="23" t="s">
        <v>24</v>
      </c>
      <c r="Q106" s="23" t="s">
        <v>24</v>
      </c>
      <c r="R106" s="23" t="s">
        <v>24</v>
      </c>
      <c r="S106" s="23" t="s">
        <v>24</v>
      </c>
      <c r="T106" s="23" t="s">
        <v>24</v>
      </c>
      <c r="U106" s="23" t="s">
        <v>24</v>
      </c>
      <c r="V106" s="23" t="s">
        <v>24</v>
      </c>
      <c r="W106" s="23" t="s">
        <v>24</v>
      </c>
      <c r="X106" s="23" t="s">
        <v>24</v>
      </c>
      <c r="Y106" s="23" t="s">
        <v>24</v>
      </c>
      <c r="Z106" s="23" t="s">
        <v>24</v>
      </c>
      <c r="AA106" s="23" t="s">
        <v>24</v>
      </c>
      <c r="AB106" s="23" t="s">
        <v>24</v>
      </c>
      <c r="AC106" s="23" t="s">
        <v>24</v>
      </c>
      <c r="AD106" s="23" t="s">
        <v>24</v>
      </c>
      <c r="AE106" s="23" t="s">
        <v>24</v>
      </c>
      <c r="AF106" s="23" t="s">
        <v>24</v>
      </c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</row>
    <row r="107" spans="1:75" ht="14.25" customHeight="1" thickBot="1" x14ac:dyDescent="0.2">
      <c r="A107" s="74"/>
      <c r="B107" s="109"/>
      <c r="C107" s="109"/>
      <c r="D107" s="111"/>
      <c r="E107" s="96"/>
      <c r="F107" s="94"/>
      <c r="G107" s="113"/>
      <c r="H107" s="115"/>
      <c r="I107" s="99"/>
      <c r="J107" s="98"/>
      <c r="K107" s="100"/>
      <c r="L107" s="102"/>
      <c r="M107" s="104"/>
      <c r="N107" s="105"/>
      <c r="O107" s="107"/>
      <c r="P107" s="72">
        <v>45764</v>
      </c>
      <c r="Q107" s="72">
        <v>45765</v>
      </c>
      <c r="R107" s="72">
        <v>45771</v>
      </c>
      <c r="S107" s="72">
        <v>45824</v>
      </c>
      <c r="T107" s="72">
        <v>45841</v>
      </c>
      <c r="U107" s="72">
        <v>45847</v>
      </c>
      <c r="V107" s="72">
        <v>45848</v>
      </c>
      <c r="W107" s="72">
        <v>45874</v>
      </c>
      <c r="X107" s="72">
        <v>45918</v>
      </c>
      <c r="Y107" s="72">
        <v>45919</v>
      </c>
      <c r="Z107" s="72">
        <v>45921</v>
      </c>
      <c r="AA107" s="72" t="s">
        <v>588</v>
      </c>
      <c r="AB107" s="72" t="s">
        <v>571</v>
      </c>
      <c r="AC107" s="72" t="s">
        <v>587</v>
      </c>
      <c r="AD107" s="72" t="s">
        <v>595</v>
      </c>
      <c r="AE107" s="72" t="s">
        <v>625</v>
      </c>
      <c r="AF107" s="72" t="s">
        <v>619</v>
      </c>
      <c r="AG107" s="72"/>
      <c r="AH107" s="72"/>
      <c r="AI107" s="72"/>
      <c r="AJ107" s="72"/>
      <c r="AK107" s="72"/>
      <c r="AL107" s="72"/>
      <c r="AM107" s="72"/>
      <c r="AN107" s="72"/>
      <c r="AO107" s="72"/>
      <c r="AP107" s="72"/>
      <c r="AQ107" s="72"/>
      <c r="AR107" s="72"/>
      <c r="AS107" s="72"/>
      <c r="AT107" s="72"/>
      <c r="AU107" s="72"/>
      <c r="AV107" s="72"/>
      <c r="AW107" s="72"/>
      <c r="AX107" s="72"/>
      <c r="AY107" s="72"/>
      <c r="AZ107" s="72"/>
      <c r="BA107" s="72"/>
      <c r="BB107" s="72"/>
      <c r="BC107" s="72"/>
      <c r="BD107" s="72"/>
      <c r="BE107" s="72"/>
      <c r="BF107" s="72"/>
      <c r="BG107" s="72"/>
      <c r="BH107" s="72"/>
      <c r="BI107" s="72"/>
      <c r="BJ107" s="72"/>
      <c r="BK107" s="72"/>
      <c r="BL107" s="72"/>
      <c r="BM107" s="72"/>
      <c r="BN107" s="72"/>
      <c r="BO107" s="72"/>
      <c r="BP107" s="72"/>
      <c r="BQ107" s="72"/>
      <c r="BR107" s="72"/>
      <c r="BS107" s="72"/>
      <c r="BT107" s="72"/>
      <c r="BU107" s="72"/>
      <c r="BV107" s="72"/>
      <c r="BW107" s="72"/>
    </row>
    <row r="108" spans="1:75" ht="14.25" customHeight="1" x14ac:dyDescent="0.15">
      <c r="A108" s="74" t="s">
        <v>719</v>
      </c>
      <c r="B108" s="108" t="s">
        <v>295</v>
      </c>
      <c r="C108" s="108">
        <v>43549</v>
      </c>
      <c r="D108" s="110">
        <v>46106</v>
      </c>
      <c r="E108" s="95">
        <f ca="1">IF(DATEDIF(C108,M$2,"m")&lt;1,"",IF(C108=0,"",IF(EDATE(C108,12)&lt;IF($D108&gt;0,$D108-1,M$2),EDATE(C108,DATEDIF(C108,IF($D108&gt;0,$D108-1,M$2+1),"y")*12),EDATE(C108,DATEDIF(C108,IF($D108&gt;0,$D108-1,M$2+1),"m")))))</f>
        <v>45741</v>
      </c>
      <c r="F108" s="93">
        <f ca="1">IF(E108="",0,IF(EDATE(C108,12)&lt;=E108,15+IF((YEAR(E108)-YEAR($C108))&gt;20,10,INT((YEAR(E108)-YEAR($C108)-1)/2)),0))</f>
        <v>17</v>
      </c>
      <c r="G108" s="112">
        <f ca="1">IF(E108="",0,IF(E108&gt;=EDATE(C108,12),IF(E108&lt;EDATE(C108,24),IF(C108&lt;SET!$J$20,0,MIN(DATEDIF(C108,E108,"m"),11)),0),IF(D108&gt;C108,IF(E108&lt;=EDATE(C108,12),MIN(DATEDIF(C108,D108+1,"m"),11),0),MIN(DATEDIF(C108,E108,"m"),11))))</f>
        <v>0</v>
      </c>
      <c r="H108" s="114">
        <v>6</v>
      </c>
      <c r="I108" s="99">
        <f>COUNTIF(P108:BW108,SET!$C$15)*SET!$C$16+COUNTIF(P108:BW108,SET!$D$15)*SET!$D$16+COUNTIF(P108:BW108,SET!E$15)*SET!$E$16+COUNTIF(P108:BW108,SET!$F$15)*SET!$F$16+COUNTIF(P108:BW108,SET!$G$15)*SET!$G$16+COUNTIF(P108:BW108,SET!$H$15)*SET!$H$16+COUNTIF(P108:BW108,SET!$I$15)*SET!$I$16+COUNTIF(P108:BW108,)*SET!$K$16+COUNTIF(P108:BW108,SET!$M$15)*SET!$M$16</f>
        <v>9</v>
      </c>
      <c r="J108" s="97">
        <f ca="1">F108+G108+H108-I108</f>
        <v>14</v>
      </c>
      <c r="K108" s="100">
        <f ca="1">IF(E108="","",IF(AND(D108&gt;C108,EDATE(IF(EDATE(C108,12)&lt;D108,C108,E108),12)&gt;D108),"퇴직정산",IF((E108-C108)&gt;=365,EDATE(E108,12),EDATE(C108,24))))</f>
        <v>46106</v>
      </c>
      <c r="L108" s="101">
        <f ca="1">IF(K108="퇴직정산",J108,IF((M$2-C108)&lt;365,"미확정",IF(M108="유예","유예",J108-M108)))</f>
        <v>10</v>
      </c>
      <c r="M108" s="103">
        <f ca="1">IF(C108=0,0,IF(K108="퇴직정산",0,IF(J108&lt;=0,0,IF(EDATE(C108,3)&gt;M$2,"유예",IF(SET!$J$3="없음",0,IF(SET!$J$3="전부",IF(E108&gt;=DATE(YEAR(SET!$I$11),MONTH(SET!$J$11),DAY(SET!$L$11)),MAX(0,F108-IF(I108&lt;(G108+H108),0,(I108-(G108+H108)))),0),IF(E108&gt;=DATE(YEAR(SET!$I$11),MONTH(SET!$J$11),DAY(SET!$L$11)),MAX(0,MIN(F108,SET!$L$3)-IF(I108&lt;(G108+H108),0,(I108-(G108+H108)))),0)))))))</f>
        <v>4</v>
      </c>
      <c r="N108" s="105" t="str">
        <f>IF(D108=0,IF(M108&gt;0,IF((E108-C108)&gt;=365,EDATE(E108,6),EDATE(K108,-6)),""),"")</f>
        <v/>
      </c>
      <c r="O108" s="106" t="str">
        <f>IF(D108=0,IF(M108&gt;0,IF((E108-C108)&gt;=365,EDATE(E108,10),EDATE(K108,-2)),""),"")</f>
        <v/>
      </c>
      <c r="P108" s="23" t="s">
        <v>24</v>
      </c>
      <c r="Q108" s="23" t="s">
        <v>24</v>
      </c>
      <c r="R108" s="23" t="s">
        <v>24</v>
      </c>
      <c r="S108" s="23" t="s">
        <v>24</v>
      </c>
      <c r="T108" s="23" t="s">
        <v>24</v>
      </c>
      <c r="U108" s="23" t="s">
        <v>24</v>
      </c>
      <c r="V108" s="23" t="s">
        <v>24</v>
      </c>
      <c r="W108" s="23" t="s">
        <v>24</v>
      </c>
      <c r="X108" s="23" t="s">
        <v>24</v>
      </c>
      <c r="Y108" s="23" t="s">
        <v>445</v>
      </c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</row>
    <row r="109" spans="1:75" ht="14.25" customHeight="1" thickBot="1" x14ac:dyDescent="0.2">
      <c r="A109" s="74"/>
      <c r="B109" s="109"/>
      <c r="C109" s="109"/>
      <c r="D109" s="111"/>
      <c r="E109" s="96"/>
      <c r="F109" s="94"/>
      <c r="G109" s="113"/>
      <c r="H109" s="115"/>
      <c r="I109" s="99"/>
      <c r="J109" s="98"/>
      <c r="K109" s="100"/>
      <c r="L109" s="102"/>
      <c r="M109" s="104"/>
      <c r="N109" s="105"/>
      <c r="O109" s="107"/>
      <c r="P109" s="72">
        <v>45771</v>
      </c>
      <c r="Q109" s="72">
        <v>45774</v>
      </c>
      <c r="R109" s="72">
        <v>45775</v>
      </c>
      <c r="S109" s="72">
        <v>45850</v>
      </c>
      <c r="T109" s="72">
        <v>45851</v>
      </c>
      <c r="U109" s="72">
        <v>45878</v>
      </c>
      <c r="V109" s="72">
        <v>45913</v>
      </c>
      <c r="W109" s="72">
        <v>45927</v>
      </c>
      <c r="X109" s="72">
        <v>45948</v>
      </c>
      <c r="Y109" s="72" t="s">
        <v>542</v>
      </c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72"/>
      <c r="AP109" s="72"/>
      <c r="AQ109" s="72"/>
      <c r="AR109" s="72"/>
      <c r="AS109" s="72"/>
      <c r="AT109" s="72"/>
      <c r="AU109" s="72"/>
      <c r="AV109" s="72"/>
      <c r="AW109" s="72"/>
      <c r="AX109" s="72"/>
      <c r="AY109" s="72"/>
      <c r="AZ109" s="72"/>
      <c r="BA109" s="72"/>
      <c r="BB109" s="72"/>
      <c r="BC109" s="72"/>
      <c r="BD109" s="72"/>
      <c r="BE109" s="72"/>
      <c r="BF109" s="72"/>
      <c r="BG109" s="72"/>
      <c r="BH109" s="72"/>
      <c r="BI109" s="72"/>
      <c r="BJ109" s="72"/>
      <c r="BK109" s="72"/>
      <c r="BL109" s="72"/>
      <c r="BM109" s="72"/>
      <c r="BN109" s="72"/>
      <c r="BO109" s="72"/>
      <c r="BP109" s="72"/>
      <c r="BQ109" s="72"/>
      <c r="BR109" s="72"/>
      <c r="BS109" s="72"/>
      <c r="BT109" s="72"/>
      <c r="BU109" s="72"/>
      <c r="BV109" s="72"/>
      <c r="BW109" s="72"/>
    </row>
    <row r="110" spans="1:75" ht="14.25" customHeight="1" x14ac:dyDescent="0.15">
      <c r="A110" s="74" t="s">
        <v>720</v>
      </c>
      <c r="B110" s="108" t="s">
        <v>136</v>
      </c>
      <c r="C110" s="108">
        <v>45376</v>
      </c>
      <c r="D110" s="110">
        <v>46106</v>
      </c>
      <c r="E110" s="95">
        <f ca="1">IF(DATEDIF(C110,M$2,"m")&lt;1,"",IF(C110=0,"",IF(EDATE(C110,12)&lt;IF($D110&gt;0,$D110-1,M$2),EDATE(C110,DATEDIF(C110,IF($D110&gt;0,$D110-1,M$2+1),"y")*12),EDATE(C110,DATEDIF(C110,IF($D110&gt;0,$D110-1,M$2+1),"m")))))</f>
        <v>45741</v>
      </c>
      <c r="F110" s="93">
        <f ca="1">IF(E110="",0,IF(EDATE(C110,12)&lt;=E110,15+IF((YEAR(E110)-YEAR($C110))&gt;20,10,INT((YEAR(E110)-YEAR($C110)-1)/2)),0))</f>
        <v>15</v>
      </c>
      <c r="G110" s="112">
        <f ca="1">IF(E110="",0,IF(E110&gt;=EDATE(C110,12),IF(E110&lt;EDATE(C110,24),IF(C110&lt;SET!$J$20,0,MIN(DATEDIF(C110,E110,"m"),11)),0),IF(D110&gt;C110,IF(E110&lt;=EDATE(C110,12),MIN(DATEDIF(C110,D110+1,"m"),11),0),MIN(DATEDIF(C110,E110,"m"),11))))</f>
        <v>11</v>
      </c>
      <c r="H110" s="114"/>
      <c r="I110" s="99">
        <f>COUNTIF(P110:BW110,SET!$C$15)*SET!$C$16+COUNTIF(P110:BW110,SET!$D$15)*SET!$D$16+COUNTIF(P110:BW110,SET!E$15)*SET!$E$16+COUNTIF(P110:BW110,SET!$F$15)*SET!$F$16+COUNTIF(P110:BW110,SET!$G$15)*SET!$G$16+COUNTIF(P110:BW110,SET!$H$15)*SET!$H$16+COUNTIF(P110:BW110,SET!$I$15)*SET!$I$16+COUNTIF(P110:BW110,)*SET!$K$16+COUNTIF(P110:BW110,SET!$M$15)*SET!$M$16</f>
        <v>5</v>
      </c>
      <c r="J110" s="97">
        <f ca="1">F110+G110+H110-I110</f>
        <v>21</v>
      </c>
      <c r="K110" s="100">
        <f ca="1">IF(E110="","",IF(AND(D110&gt;C110,EDATE(IF(EDATE(C110,12)&lt;D110,C110,E110),12)&gt;D110),"퇴직정산",IF((E110-C110)&gt;=365,EDATE(E110,12),EDATE(C110,24))))</f>
        <v>46106</v>
      </c>
      <c r="L110" s="101">
        <f ca="1">IF(K110="퇴직정산",J110,IF((M$2-C110)&lt;365,"미확정",IF(M110="유예","유예",J110-M110)))</f>
        <v>14</v>
      </c>
      <c r="M110" s="103">
        <f ca="1">IF(C110=0,0,IF(K110="퇴직정산",0,IF(J110&lt;=0,0,IF(EDATE(C110,3)&gt;M$2,"유예",IF(SET!$J$3="없음",0,IF(SET!$J$3="전부",IF(E110&gt;=DATE(YEAR(SET!$I$11),MONTH(SET!$J$11),DAY(SET!$L$11)),MAX(0,F110-IF(I110&lt;(G110+H110),0,(I110-(G110+H110)))),0),IF(E110&gt;=DATE(YEAR(SET!$I$11),MONTH(SET!$J$11),DAY(SET!$L$11)),MAX(0,MIN(F110,SET!$L$3)-IF(I110&lt;(G110+H110),0,(I110-(G110+H110)))),0)))))))</f>
        <v>7</v>
      </c>
      <c r="N110" s="105" t="str">
        <f>IF(D110=0,IF(M110&gt;0,IF((E110-C110)&gt;=365,EDATE(E110,6),EDATE(K110,-6)),""),"")</f>
        <v/>
      </c>
      <c r="O110" s="106" t="str">
        <f>IF(D110=0,IF(M110&gt;0,IF((E110-C110)&gt;=365,EDATE(E110,10),EDATE(K110,-2)),""),"")</f>
        <v/>
      </c>
      <c r="P110" s="23" t="s">
        <v>24</v>
      </c>
      <c r="Q110" s="23" t="s">
        <v>24</v>
      </c>
      <c r="R110" s="23" t="s">
        <v>24</v>
      </c>
      <c r="S110" s="23" t="s">
        <v>24</v>
      </c>
      <c r="T110" s="23" t="s">
        <v>24</v>
      </c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</row>
    <row r="111" spans="1:75" ht="14.25" customHeight="1" thickBot="1" x14ac:dyDescent="0.2">
      <c r="A111" s="74"/>
      <c r="B111" s="109"/>
      <c r="C111" s="109"/>
      <c r="D111" s="111"/>
      <c r="E111" s="96"/>
      <c r="F111" s="94"/>
      <c r="G111" s="113"/>
      <c r="H111" s="115"/>
      <c r="I111" s="99"/>
      <c r="J111" s="98"/>
      <c r="K111" s="100"/>
      <c r="L111" s="102"/>
      <c r="M111" s="104"/>
      <c r="N111" s="105"/>
      <c r="O111" s="107"/>
      <c r="P111" s="72">
        <v>45446</v>
      </c>
      <c r="Q111" s="72">
        <v>45447</v>
      </c>
      <c r="R111" s="72">
        <v>45448</v>
      </c>
      <c r="S111" s="72">
        <v>45727</v>
      </c>
      <c r="T111" s="72">
        <v>45747</v>
      </c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  <c r="AP111" s="72"/>
      <c r="AQ111" s="72"/>
      <c r="AR111" s="72"/>
      <c r="AS111" s="72"/>
      <c r="AT111" s="72"/>
      <c r="AU111" s="72"/>
      <c r="AV111" s="72"/>
      <c r="AW111" s="72"/>
      <c r="AX111" s="72"/>
      <c r="AY111" s="72"/>
      <c r="AZ111" s="72"/>
      <c r="BA111" s="72"/>
      <c r="BB111" s="72"/>
      <c r="BC111" s="72"/>
      <c r="BD111" s="72"/>
      <c r="BE111" s="72"/>
      <c r="BF111" s="72"/>
      <c r="BG111" s="72"/>
      <c r="BH111" s="72"/>
      <c r="BI111" s="72"/>
      <c r="BJ111" s="72"/>
      <c r="BK111" s="72"/>
      <c r="BL111" s="72"/>
      <c r="BM111" s="72"/>
      <c r="BN111" s="72"/>
      <c r="BO111" s="72"/>
      <c r="BP111" s="72"/>
      <c r="BQ111" s="72"/>
      <c r="BR111" s="72"/>
      <c r="BS111" s="72"/>
      <c r="BT111" s="72"/>
      <c r="BU111" s="72"/>
      <c r="BV111" s="72"/>
      <c r="BW111" s="72"/>
    </row>
    <row r="112" spans="1:75" ht="14.25" customHeight="1" x14ac:dyDescent="0.15">
      <c r="A112" s="74" t="s">
        <v>392</v>
      </c>
      <c r="B112" s="108" t="s">
        <v>269</v>
      </c>
      <c r="C112" s="108">
        <v>43553</v>
      </c>
      <c r="D112" s="110">
        <v>46110</v>
      </c>
      <c r="E112" s="95">
        <f ca="1">IF(DATEDIF(C112,M$2,"m")&lt;1,"",IF(C112=0,"",IF(EDATE(C112,12)&lt;IF($D112&gt;0,$D112-1,M$2),EDATE(C112,DATEDIF(C112,IF($D112&gt;0,$D112-1,M$2+1),"y")*12),EDATE(C112,DATEDIF(C112,IF($D112&gt;0,$D112-1,M$2+1),"m")))))</f>
        <v>45745</v>
      </c>
      <c r="F112" s="93">
        <f ca="1">IF(E112="",0,IF(EDATE(C112,12)&lt;=E112,15+IF((YEAR(E112)-YEAR($C112))&gt;20,10,INT((YEAR(E112)-YEAR($C112)-1)/2)),0))</f>
        <v>17</v>
      </c>
      <c r="G112" s="112">
        <f ca="1">IF(E112="",0,IF(E112&gt;=EDATE(C112,12),IF(E112&lt;EDATE(C112,24),IF(C112&lt;SET!$J$20,0,MIN(DATEDIF(C112,E112,"m"),11)),0),IF(D112&gt;C112,IF(E112&lt;=EDATE(C112,12),MIN(DATEDIF(C112,D112+1,"m"),11),0),MIN(DATEDIF(C112,E112,"m"),11))))</f>
        <v>0</v>
      </c>
      <c r="H112" s="114">
        <v>2</v>
      </c>
      <c r="I112" s="99">
        <f>COUNTIF(P112:BW112,SET!$C$15)*SET!$C$16+COUNTIF(P112:BW112,SET!$D$15)*SET!$D$16+COUNTIF(P112:BW112,SET!E$15)*SET!$E$16+COUNTIF(P112:BW112,SET!$F$15)*SET!$F$16+COUNTIF(P112:BW112,SET!$G$15)*SET!$G$16+COUNTIF(P112:BW112,SET!$H$15)*SET!$H$16+COUNTIF(P112:BW112,SET!$I$15)*SET!$I$16+COUNTIF(P112:BW112,)*SET!$K$16+COUNTIF(P112:BW112,SET!$M$15)*SET!$M$16</f>
        <v>8</v>
      </c>
      <c r="J112" s="97">
        <f ca="1">F112+G112+H112-I112</f>
        <v>11</v>
      </c>
      <c r="K112" s="100">
        <f ca="1">IF(E112="","",IF(AND(D112&gt;C112,EDATE(IF(EDATE(C112,12)&lt;D112,C112,E112),12)&gt;D112),"퇴직정산",IF((E112-C112)&gt;=365,EDATE(E112,12),EDATE(C112,24))))</f>
        <v>46110</v>
      </c>
      <c r="L112" s="101">
        <f ca="1">IF(K112="퇴직정산",J112,IF((M$2-C112)&lt;365,"미확정",IF(M112="유예","유예",J112-M112)))</f>
        <v>10</v>
      </c>
      <c r="M112" s="103">
        <f ca="1">IF(C112=0,0,IF(K112="퇴직정산",0,IF(J112&lt;=0,0,IF(EDATE(C112,3)&gt;M$2,"유예",IF(SET!$J$3="없음",0,IF(SET!$J$3="전부",IF(E112&gt;=DATE(YEAR(SET!$I$11),MONTH(SET!$J$11),DAY(SET!$L$11)),MAX(0,F112-IF(I112&lt;(G112+H112),0,(I112-(G112+H112)))),0),IF(E112&gt;=DATE(YEAR(SET!$I$11),MONTH(SET!$J$11),DAY(SET!$L$11)),MAX(0,MIN(F112,SET!$L$3)-IF(I112&lt;(G112+H112),0,(I112-(G112+H112)))),0)))))))</f>
        <v>1</v>
      </c>
      <c r="N112" s="105" t="str">
        <f>IF(D112=0,IF(M112&gt;0,IF((E112-C112)&gt;=365,EDATE(E112,6),EDATE(K112,-6)),""),"")</f>
        <v/>
      </c>
      <c r="O112" s="106" t="str">
        <f>IF(D112=0,IF(M112&gt;0,IF((E112-C112)&gt;=365,EDATE(E112,10),EDATE(K112,-2)),""),"")</f>
        <v/>
      </c>
      <c r="P112" s="23" t="s">
        <v>24</v>
      </c>
      <c r="Q112" s="23" t="s">
        <v>24</v>
      </c>
      <c r="R112" s="23" t="s">
        <v>24</v>
      </c>
      <c r="S112" s="23" t="s">
        <v>24</v>
      </c>
      <c r="T112" s="23" t="s">
        <v>24</v>
      </c>
      <c r="U112" s="23" t="s">
        <v>24</v>
      </c>
      <c r="V112" s="23" t="s">
        <v>24</v>
      </c>
      <c r="W112" s="23" t="s">
        <v>24</v>
      </c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</row>
    <row r="113" spans="1:75" ht="14.25" customHeight="1" thickBot="1" x14ac:dyDescent="0.2">
      <c r="A113" s="74"/>
      <c r="B113" s="109"/>
      <c r="C113" s="109"/>
      <c r="D113" s="111"/>
      <c r="E113" s="96"/>
      <c r="F113" s="94"/>
      <c r="G113" s="113"/>
      <c r="H113" s="115"/>
      <c r="I113" s="99"/>
      <c r="J113" s="98"/>
      <c r="K113" s="100"/>
      <c r="L113" s="102"/>
      <c r="M113" s="104"/>
      <c r="N113" s="105"/>
      <c r="O113" s="107"/>
      <c r="P113" s="72">
        <v>45754</v>
      </c>
      <c r="Q113" s="72">
        <v>45769</v>
      </c>
      <c r="R113" s="72">
        <v>45858</v>
      </c>
      <c r="S113" s="72">
        <v>45859</v>
      </c>
      <c r="T113" s="72">
        <v>45860</v>
      </c>
      <c r="U113" s="72">
        <v>45925</v>
      </c>
      <c r="V113" s="72">
        <v>45926</v>
      </c>
      <c r="W113" s="72">
        <v>46009</v>
      </c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72"/>
      <c r="AP113" s="72"/>
      <c r="AQ113" s="72"/>
      <c r="AR113" s="72"/>
      <c r="AS113" s="72"/>
      <c r="AT113" s="72"/>
      <c r="AU113" s="72"/>
      <c r="AV113" s="72"/>
      <c r="AW113" s="72"/>
      <c r="AX113" s="72"/>
      <c r="AY113" s="72"/>
      <c r="AZ113" s="72"/>
      <c r="BA113" s="72"/>
      <c r="BB113" s="72"/>
      <c r="BC113" s="72"/>
      <c r="BD113" s="72"/>
      <c r="BE113" s="72"/>
      <c r="BF113" s="72"/>
      <c r="BG113" s="72"/>
      <c r="BH113" s="72"/>
      <c r="BI113" s="72"/>
      <c r="BJ113" s="72"/>
      <c r="BK113" s="72"/>
      <c r="BL113" s="72"/>
      <c r="BM113" s="72"/>
      <c r="BN113" s="72"/>
      <c r="BO113" s="72"/>
      <c r="BP113" s="72"/>
      <c r="BQ113" s="72"/>
      <c r="BR113" s="72"/>
      <c r="BS113" s="72"/>
      <c r="BT113" s="72"/>
      <c r="BU113" s="72"/>
      <c r="BV113" s="72"/>
      <c r="BW113" s="72"/>
    </row>
    <row r="114" spans="1:75" ht="14.25" customHeight="1" x14ac:dyDescent="0.15">
      <c r="A114" s="74" t="s">
        <v>730</v>
      </c>
      <c r="B114" s="118" t="s">
        <v>97</v>
      </c>
      <c r="C114" s="118">
        <v>45019</v>
      </c>
      <c r="D114" s="110">
        <v>46115</v>
      </c>
      <c r="E114" s="95">
        <f ca="1">IF(DATEDIF(C114,M$2,"m")&lt;1,"",IF(C114=0,"",IF(EDATE(C114,12)&lt;IF($D114&gt;0,$D114-1,M$2),EDATE(C114,DATEDIF(C114,IF($D114&gt;0,$D114-1,M$2+1),"y")*12),EDATE(C114,DATEDIF(C114,IF($D114&gt;0,$D114-1,M$2+1),"m")))))</f>
        <v>45750</v>
      </c>
      <c r="F114" s="93">
        <f ca="1">IF(E114="",0,IF(EDATE(C114,12)&lt;=E114,15+IF((YEAR(E114)-YEAR($C114))&gt;20,10,INT((YEAR(E114)-YEAR($C114)-1)/2)),0))</f>
        <v>15</v>
      </c>
      <c r="G114" s="112">
        <f ca="1">IF(E114="",0,IF(E114&gt;=EDATE(C114,12),IF(E114&lt;EDATE(C114,24),IF(C114&lt;SET!$J$20,0,MIN(DATEDIF(C114,E114,"m"),11)),0),IF(D114&gt;C114,IF(E114&lt;=EDATE(C114,12),MIN(DATEDIF(C114,D114+1,"m"),11),0),MIN(DATEDIF(C114,E114,"m"),11))))</f>
        <v>0</v>
      </c>
      <c r="H114" s="114">
        <v>4.5</v>
      </c>
      <c r="I114" s="99">
        <f>COUNTIF(P114:BW114,SET!$C$15)*SET!$C$16+COUNTIF(P114:BW114,SET!$D$15)*SET!$D$16+COUNTIF(P114:BW114,SET!E$15)*SET!$E$16+COUNTIF(P114:BW114,SET!$F$15)*SET!$F$16+COUNTIF(P114:BW114,SET!$G$15)*SET!$G$16+COUNTIF(P114:BW114,SET!$H$15)*SET!$H$16+COUNTIF(P114:BW114,SET!$I$15)*SET!$I$16+COUNTIF(P114:BW114,)*SET!$K$16+COUNTIF(P114:BW114,SET!$M$15)*SET!$M$16</f>
        <v>21.5</v>
      </c>
      <c r="J114" s="97">
        <f ca="1">F114+G114+H114-I114</f>
        <v>-2</v>
      </c>
      <c r="K114" s="100">
        <f ca="1">IF(E114="","",IF(AND(D114&gt;C114,EDATE(IF(EDATE(C114,12)&lt;D114,C114,E114),12)&gt;D114),"퇴직정산",IF((E114-C114)&gt;=365,EDATE(E114,12),EDATE(C114,24))))</f>
        <v>46115</v>
      </c>
      <c r="L114" s="101">
        <f ca="1">IF(K114="퇴직정산",J114,IF((M$2-C114)&lt;365,"미확정",IF(M114="유예","유예",J114-M114)))</f>
        <v>-2</v>
      </c>
      <c r="M114" s="103">
        <f ca="1">IF(C114=0,0,IF(K114="퇴직정산",0,IF(J114&lt;=0,0,IF(EDATE(C114,3)&gt;M$2,"유예",IF(SET!$J$3="없음",0,IF(SET!$J$3="전부",IF(E114&gt;=DATE(YEAR(SET!$I$11),MONTH(SET!$J$11),DAY(SET!$L$11)),MAX(0,F114-IF(I114&lt;(G114+H114),0,(I114-(G114+H114)))),0),IF(E114&gt;=DATE(YEAR(SET!$I$11),MONTH(SET!$J$11),DAY(SET!$L$11)),MAX(0,MIN(F114,SET!$L$3)-IF(I114&lt;(G114+H114),0,(I114-(G114+H114)))),0)))))))</f>
        <v>0</v>
      </c>
      <c r="N114" s="105" t="str">
        <f>IF(D114=0,IF(M114&gt;0,IF((E114-C114)&gt;=365,EDATE(E114,6),EDATE(K114,-6)),""),"")</f>
        <v/>
      </c>
      <c r="O114" s="106" t="str">
        <f>IF(D114=0,IF(M114&gt;0,IF((E114-C114)&gt;=365,EDATE(E114,10),EDATE(K114,-2)),""),"")</f>
        <v/>
      </c>
      <c r="P114" s="23" t="s">
        <v>24</v>
      </c>
      <c r="Q114" s="23" t="s">
        <v>24</v>
      </c>
      <c r="R114" s="23" t="s">
        <v>24</v>
      </c>
      <c r="S114" s="23" t="s">
        <v>25</v>
      </c>
      <c r="T114" s="23" t="s">
        <v>24</v>
      </c>
      <c r="U114" s="23" t="s">
        <v>25</v>
      </c>
      <c r="V114" s="23" t="s">
        <v>24</v>
      </c>
      <c r="W114" s="23" t="s">
        <v>25</v>
      </c>
      <c r="X114" s="23" t="s">
        <v>24</v>
      </c>
      <c r="Y114" s="23" t="s">
        <v>25</v>
      </c>
      <c r="Z114" s="23" t="s">
        <v>24</v>
      </c>
      <c r="AA114" s="23" t="s">
        <v>24</v>
      </c>
      <c r="AB114" s="23" t="s">
        <v>25</v>
      </c>
      <c r="AC114" s="23" t="s">
        <v>24</v>
      </c>
      <c r="AD114" s="23" t="s">
        <v>25</v>
      </c>
      <c r="AE114" s="23" t="s">
        <v>24</v>
      </c>
      <c r="AF114" s="23" t="s">
        <v>24</v>
      </c>
      <c r="AG114" s="23" t="s">
        <v>24</v>
      </c>
      <c r="AH114" s="23" t="s">
        <v>24</v>
      </c>
      <c r="AI114" s="23" t="s">
        <v>24</v>
      </c>
      <c r="AJ114" s="23" t="s">
        <v>24</v>
      </c>
      <c r="AK114" s="23" t="s">
        <v>24</v>
      </c>
      <c r="AL114" s="23" t="s">
        <v>24</v>
      </c>
      <c r="AM114" s="23" t="s">
        <v>24</v>
      </c>
      <c r="AN114" s="23" t="s">
        <v>25</v>
      </c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</row>
    <row r="115" spans="1:75" ht="14.25" customHeight="1" thickBot="1" x14ac:dyDescent="0.2">
      <c r="A115" s="74"/>
      <c r="B115" s="119"/>
      <c r="C115" s="119"/>
      <c r="D115" s="111"/>
      <c r="E115" s="96"/>
      <c r="F115" s="94"/>
      <c r="G115" s="113"/>
      <c r="H115" s="115"/>
      <c r="I115" s="99"/>
      <c r="J115" s="98"/>
      <c r="K115" s="100"/>
      <c r="L115" s="102"/>
      <c r="M115" s="104"/>
      <c r="N115" s="105"/>
      <c r="O115" s="107"/>
      <c r="P115" s="72">
        <v>45812</v>
      </c>
      <c r="Q115" s="72">
        <v>45824</v>
      </c>
      <c r="R115" s="72">
        <v>45825</v>
      </c>
      <c r="S115" s="72">
        <v>45826</v>
      </c>
      <c r="T115" s="72">
        <v>45839</v>
      </c>
      <c r="U115" s="72">
        <v>45849</v>
      </c>
      <c r="V115" s="72">
        <v>45859</v>
      </c>
      <c r="W115" s="72">
        <v>45863</v>
      </c>
      <c r="X115" s="72">
        <v>45868</v>
      </c>
      <c r="Y115" s="72">
        <v>45881</v>
      </c>
      <c r="Z115" s="72">
        <v>45890</v>
      </c>
      <c r="AA115" s="72">
        <v>45891</v>
      </c>
      <c r="AB115" s="72">
        <v>45902</v>
      </c>
      <c r="AC115" s="72">
        <v>45922</v>
      </c>
      <c r="AD115" s="72">
        <v>45946</v>
      </c>
      <c r="AE115" s="72">
        <v>45953</v>
      </c>
      <c r="AF115" s="72">
        <v>45971</v>
      </c>
      <c r="AG115" s="72">
        <v>45973</v>
      </c>
      <c r="AH115" s="72">
        <v>45979</v>
      </c>
      <c r="AI115" s="72">
        <v>45989</v>
      </c>
      <c r="AJ115" s="72" t="s">
        <v>581</v>
      </c>
      <c r="AK115" s="72" t="s">
        <v>580</v>
      </c>
      <c r="AL115" s="72" t="s">
        <v>574</v>
      </c>
      <c r="AM115" s="72" t="s">
        <v>628</v>
      </c>
      <c r="AN115" s="72" t="s">
        <v>675</v>
      </c>
      <c r="AO115" s="72"/>
      <c r="AP115" s="72"/>
      <c r="AQ115" s="72"/>
      <c r="AR115" s="72"/>
      <c r="AS115" s="72"/>
      <c r="AT115" s="72"/>
      <c r="AU115" s="72"/>
      <c r="AV115" s="72"/>
      <c r="AW115" s="72"/>
      <c r="AX115" s="72"/>
      <c r="AY115" s="72"/>
      <c r="AZ115" s="72"/>
      <c r="BA115" s="72"/>
      <c r="BB115" s="72"/>
      <c r="BC115" s="72"/>
      <c r="BD115" s="72"/>
      <c r="BE115" s="72"/>
      <c r="BF115" s="72"/>
      <c r="BG115" s="72"/>
      <c r="BH115" s="72"/>
      <c r="BI115" s="72"/>
      <c r="BJ115" s="72"/>
      <c r="BK115" s="72"/>
      <c r="BL115" s="72"/>
      <c r="BM115" s="72"/>
      <c r="BN115" s="72"/>
      <c r="BO115" s="72"/>
      <c r="BP115" s="72"/>
      <c r="BQ115" s="72"/>
      <c r="BR115" s="72"/>
      <c r="BS115" s="72"/>
      <c r="BT115" s="72"/>
      <c r="BU115" s="72"/>
      <c r="BV115" s="72"/>
      <c r="BW115" s="72"/>
    </row>
    <row r="116" spans="1:75" ht="14.25" customHeight="1" x14ac:dyDescent="0.15">
      <c r="A116" s="74" t="s">
        <v>729</v>
      </c>
      <c r="B116" s="108" t="s">
        <v>299</v>
      </c>
      <c r="C116" s="118">
        <v>43922</v>
      </c>
      <c r="D116" s="120">
        <v>46113</v>
      </c>
      <c r="E116" s="95">
        <f ca="1">IF(DATEDIF(C116,M$2,"m")&lt;1,"",IF(C116=0,"",IF(EDATE(C116,12)&lt;IF($D116&gt;0,$D116-1,M$2),EDATE(C116,DATEDIF(C116,IF($D116&gt;0,$D116-1,M$2+1),"y")*12),EDATE(C116,DATEDIF(C116,IF($D116&gt;0,$D116-1,M$2+1),"m")))))</f>
        <v>45748</v>
      </c>
      <c r="F116" s="93">
        <f ca="1">IF(E116="",0,IF(EDATE(C116,12)&lt;=E116,15+IF((YEAR(E116)-YEAR($C116))&gt;20,10,INT((YEAR(E116)-YEAR($C116)-1)/2)),0))</f>
        <v>17</v>
      </c>
      <c r="G116" s="112">
        <f ca="1">IF(E116="",0,IF(E116&gt;=EDATE(C116,12),IF(E116&lt;EDATE(C116,24),IF(C116&lt;SET!$J$20,0,MIN(DATEDIF(C116,E116,"m"),11)),0),IF(D116&gt;C116,IF(E116&lt;=EDATE(C116,12),MIN(DATEDIF(C116,D116+1,"m"),11),0),MIN(DATEDIF(C116,E116,"m"),11))))</f>
        <v>0</v>
      </c>
      <c r="H116" s="114">
        <v>8</v>
      </c>
      <c r="I116" s="99">
        <f>COUNTIF(P116:BW116,SET!$C$15)*SET!$C$16+COUNTIF(P116:BW116,SET!$D$15)*SET!$D$16+COUNTIF(P116:BW116,SET!E$15)*SET!$E$16+COUNTIF(P116:BW116,SET!$F$15)*SET!$F$16+COUNTIF(P116:BW116,SET!$G$15)*SET!$G$16+COUNTIF(P116:BW116,SET!$H$15)*SET!$H$16+COUNTIF(P116:BW116,SET!$I$15)*SET!$I$16+COUNTIF(P116:BW116,)*SET!$K$16+COUNTIF(P116:BW116,SET!$M$15)*SET!$M$16</f>
        <v>13</v>
      </c>
      <c r="J116" s="97">
        <f ca="1">F116+G116+H116-I116</f>
        <v>12</v>
      </c>
      <c r="K116" s="100">
        <f ca="1">IF(E116="","",IF(AND(D116&gt;C116,EDATE(IF(EDATE(C116,12)&lt;D116,C116,E116),12)&gt;D116),"퇴직정산",IF((E116-C116)&gt;=365,EDATE(E116,12),EDATE(C116,24))))</f>
        <v>46113</v>
      </c>
      <c r="L116" s="101">
        <f ca="1">IF(K116="퇴직정산",J116,IF((M$2-C116)&lt;365,"미확정",IF(M116="유예","유예",J116-M116)))</f>
        <v>10</v>
      </c>
      <c r="M116" s="103">
        <f ca="1">IF(C116=0,0,IF(K116="퇴직정산",0,IF(J116&lt;=0,0,IF(EDATE(C116,3)&gt;M$2,"유예",IF(SET!$J$3="없음",0,IF(SET!$J$3="전부",IF(E116&gt;=DATE(YEAR(SET!$I$11),MONTH(SET!$J$11),DAY(SET!$L$11)),MAX(0,F116-IF(I116&lt;(G116+H116),0,(I116-(G116+H116)))),0),IF(E116&gt;=DATE(YEAR(SET!$I$11),MONTH(SET!$J$11),DAY(SET!$L$11)),MAX(0,MIN(F116,SET!$L$3)-IF(I116&lt;(G116+H116),0,(I116-(G116+H116)))),0)))))))</f>
        <v>2</v>
      </c>
      <c r="N116" s="105" t="str">
        <f>IF(D116=0,IF(M116&gt;0,IF((E116-C116)&gt;=365,EDATE(E116,6),EDATE(K116,-6)),""),"")</f>
        <v/>
      </c>
      <c r="O116" s="106" t="str">
        <f>IF(D116=0,IF(M116&gt;0,IF((E116-C116)&gt;=365,EDATE(E116,10),EDATE(K116,-2)),""),"")</f>
        <v/>
      </c>
      <c r="P116" s="23" t="s">
        <v>24</v>
      </c>
      <c r="Q116" s="23" t="s">
        <v>24</v>
      </c>
      <c r="R116" s="23" t="s">
        <v>24</v>
      </c>
      <c r="S116" s="23" t="s">
        <v>24</v>
      </c>
      <c r="T116" s="23" t="s">
        <v>24</v>
      </c>
      <c r="U116" s="23" t="s">
        <v>24</v>
      </c>
      <c r="V116" s="23" t="s">
        <v>24</v>
      </c>
      <c r="W116" s="23" t="s">
        <v>24</v>
      </c>
      <c r="X116" s="23" t="s">
        <v>24</v>
      </c>
      <c r="Y116" s="23" t="s">
        <v>24</v>
      </c>
      <c r="Z116" s="23" t="s">
        <v>24</v>
      </c>
      <c r="AA116" s="23" t="s">
        <v>24</v>
      </c>
      <c r="AB116" s="23" t="s">
        <v>24</v>
      </c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</row>
    <row r="117" spans="1:75" ht="14.25" customHeight="1" thickBot="1" x14ac:dyDescent="0.2">
      <c r="A117" s="74"/>
      <c r="B117" s="109"/>
      <c r="C117" s="119"/>
      <c r="D117" s="121"/>
      <c r="E117" s="96"/>
      <c r="F117" s="94"/>
      <c r="G117" s="113"/>
      <c r="H117" s="115"/>
      <c r="I117" s="99"/>
      <c r="J117" s="98"/>
      <c r="K117" s="100"/>
      <c r="L117" s="102"/>
      <c r="M117" s="104"/>
      <c r="N117" s="105"/>
      <c r="O117" s="107"/>
      <c r="P117" s="72">
        <v>45773</v>
      </c>
      <c r="Q117" s="72">
        <v>45826</v>
      </c>
      <c r="R117" s="72">
        <v>45857</v>
      </c>
      <c r="S117" s="72">
        <v>45858</v>
      </c>
      <c r="T117" s="72">
        <v>45859</v>
      </c>
      <c r="U117" s="72">
        <v>45860</v>
      </c>
      <c r="V117" s="72">
        <v>45878</v>
      </c>
      <c r="W117" s="72">
        <v>45980</v>
      </c>
      <c r="X117" s="72">
        <v>45981</v>
      </c>
      <c r="Y117" s="72" t="s">
        <v>576</v>
      </c>
      <c r="Z117" s="72" t="s">
        <v>578</v>
      </c>
      <c r="AA117" s="72" t="s">
        <v>599</v>
      </c>
      <c r="AB117" s="72" t="s">
        <v>620</v>
      </c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  <c r="AP117" s="72"/>
      <c r="AQ117" s="72"/>
      <c r="AR117" s="72"/>
      <c r="AS117" s="72"/>
      <c r="AT117" s="72"/>
      <c r="AU117" s="72"/>
      <c r="AV117" s="72"/>
      <c r="AW117" s="72"/>
      <c r="AX117" s="72"/>
      <c r="AY117" s="72"/>
      <c r="AZ117" s="72"/>
      <c r="BA117" s="72"/>
      <c r="BB117" s="72"/>
      <c r="BC117" s="72"/>
      <c r="BD117" s="72"/>
      <c r="BE117" s="72"/>
      <c r="BF117" s="72"/>
      <c r="BG117" s="72"/>
      <c r="BH117" s="72"/>
      <c r="BI117" s="72"/>
      <c r="BJ117" s="72"/>
      <c r="BK117" s="72"/>
      <c r="BL117" s="72"/>
      <c r="BM117" s="72"/>
      <c r="BN117" s="72"/>
      <c r="BO117" s="72"/>
      <c r="BP117" s="72"/>
      <c r="BQ117" s="72"/>
      <c r="BR117" s="72"/>
      <c r="BS117" s="72"/>
      <c r="BT117" s="72"/>
      <c r="BU117" s="72"/>
      <c r="BV117" s="72"/>
      <c r="BW117" s="72"/>
    </row>
    <row r="118" spans="1:75" ht="14.25" customHeight="1" x14ac:dyDescent="0.15">
      <c r="A118" s="74" t="s">
        <v>731</v>
      </c>
      <c r="B118" s="108" t="s">
        <v>140</v>
      </c>
      <c r="C118" s="108">
        <v>45383</v>
      </c>
      <c r="D118" s="120">
        <v>46113</v>
      </c>
      <c r="E118" s="95">
        <f ca="1">IF(DATEDIF(C118,M$2,"m")&lt;1,"",IF(C118=0,"",IF(EDATE(C118,12)&lt;IF($D118&gt;0,$D118-1,M$2),EDATE(C118,DATEDIF(C118,IF($D118&gt;0,$D118-1,M$2+1),"y")*12),EDATE(C118,DATEDIF(C118,IF($D118&gt;0,$D118-1,M$2+1),"m")))))</f>
        <v>45748</v>
      </c>
      <c r="F118" s="93">
        <f ca="1">IF(E118="",0,IF(EDATE(C118,12)&lt;=E118,15+IF((YEAR(E118)-YEAR($C118))&gt;20,10,INT((YEAR(E118)-YEAR($C118)-1)/2)),0))</f>
        <v>15</v>
      </c>
      <c r="G118" s="112">
        <f ca="1">IF(E118="",0,IF(E118&gt;=EDATE(C118,12),IF(E118&lt;EDATE(C118,24),IF(C118&lt;SET!$J$20,0,MIN(DATEDIF(C118,E118,"m"),11)),0),IF(D118&gt;C118,IF(E118&lt;=EDATE(C118,12),MIN(DATEDIF(C118,D118+1,"m"),11),0),MIN(DATEDIF(C118,E118,"m"),11))))</f>
        <v>11</v>
      </c>
      <c r="H118" s="114"/>
      <c r="I118" s="99">
        <f>COUNTIF(P118:BW118,SET!$C$15)*SET!$C$16+COUNTIF(P118:BW118,SET!$D$15)*SET!$D$16+COUNTIF(P118:BW118,SET!E$15)*SET!$E$16+COUNTIF(P118:BW118,SET!$F$15)*SET!$F$16+COUNTIF(P118:BW118,SET!$G$15)*SET!$G$16+COUNTIF(P118:BW118,SET!$H$15)*SET!$H$16+COUNTIF(P118:BW118,SET!$I$15)*SET!$I$16+COUNTIF(P118:BW118,)*SET!$K$16+COUNTIF(P118:BW118,SET!$M$15)*SET!$M$16</f>
        <v>14.5</v>
      </c>
      <c r="J118" s="97">
        <f ca="1">F118+G118+H118-I118</f>
        <v>11.5</v>
      </c>
      <c r="K118" s="100">
        <f ca="1">IF(E118="","",IF(AND(D118&gt;C118,EDATE(IF(EDATE(C118,12)&lt;D118,C118,E118),12)&gt;D118),"퇴직정산",IF((E118-C118)&gt;=365,EDATE(E118,12),EDATE(C118,24))))</f>
        <v>46113</v>
      </c>
      <c r="L118" s="101">
        <f ca="1">IF(K118="퇴직정산",J118,IF((M$2-C118)&lt;365,"미확정",IF(M118="유예","유예",J118-M118)))</f>
        <v>8</v>
      </c>
      <c r="M118" s="103">
        <f ca="1">IF(C118=0,0,IF(K118="퇴직정산",0,IF(J118&lt;=0,0,IF(EDATE(C118,3)&gt;M$2,"유예",IF(SET!$J$3="없음",0,IF(SET!$J$3="전부",IF(E118&gt;=DATE(YEAR(SET!$I$11),MONTH(SET!$J$11),DAY(SET!$L$11)),MAX(0,F118-IF(I118&lt;(G118+H118),0,(I118-(G118+H118)))),0),IF(E118&gt;=DATE(YEAR(SET!$I$11),MONTH(SET!$J$11),DAY(SET!$L$11)),MAX(0,MIN(F118,SET!$L$3)-IF(I118&lt;(G118+H118),0,(I118-(G118+H118)))),0)))))))</f>
        <v>3.5</v>
      </c>
      <c r="N118" s="105" t="str">
        <f>IF(D118=0,IF(M118&gt;0,IF((E118-C118)&gt;=365,EDATE(E118,6),EDATE(K118,-6)),""),"")</f>
        <v/>
      </c>
      <c r="O118" s="106" t="str">
        <f>IF(D118=0,IF(M118&gt;0,IF((E118-C118)&gt;=365,EDATE(E118,10),EDATE(K118,-2)),""),"")</f>
        <v/>
      </c>
      <c r="P118" s="23" t="s">
        <v>37</v>
      </c>
      <c r="Q118" s="23" t="s">
        <v>37</v>
      </c>
      <c r="R118" s="23" t="s">
        <v>37</v>
      </c>
      <c r="S118" s="23" t="s">
        <v>37</v>
      </c>
      <c r="T118" s="23" t="s">
        <v>24</v>
      </c>
      <c r="U118" s="23" t="s">
        <v>24</v>
      </c>
      <c r="V118" s="23" t="s">
        <v>24</v>
      </c>
      <c r="W118" s="23" t="s">
        <v>24</v>
      </c>
      <c r="X118" s="23" t="s">
        <v>24</v>
      </c>
      <c r="Y118" s="23" t="s">
        <v>25</v>
      </c>
      <c r="Z118" s="23" t="s">
        <v>37</v>
      </c>
      <c r="AA118" s="23" t="s">
        <v>24</v>
      </c>
      <c r="AB118" s="23" t="s">
        <v>24</v>
      </c>
      <c r="AC118" s="23" t="s">
        <v>25</v>
      </c>
      <c r="AD118" s="23" t="s">
        <v>24</v>
      </c>
      <c r="AE118" s="23" t="s">
        <v>24</v>
      </c>
      <c r="AF118" s="23" t="s">
        <v>24</v>
      </c>
      <c r="AG118" s="23" t="s">
        <v>24</v>
      </c>
      <c r="AH118" s="23" t="s">
        <v>37</v>
      </c>
      <c r="AI118" s="23" t="s">
        <v>25</v>
      </c>
      <c r="AJ118" s="23" t="s">
        <v>37</v>
      </c>
      <c r="AK118" s="23" t="s">
        <v>25</v>
      </c>
      <c r="AL118" s="23" t="s">
        <v>25</v>
      </c>
      <c r="AM118" s="23" t="s">
        <v>24</v>
      </c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</row>
    <row r="119" spans="1:75" ht="14.25" customHeight="1" thickBot="1" x14ac:dyDescent="0.2">
      <c r="A119" s="74"/>
      <c r="B119" s="109"/>
      <c r="C119" s="109"/>
      <c r="D119" s="121"/>
      <c r="E119" s="96"/>
      <c r="F119" s="94"/>
      <c r="G119" s="113"/>
      <c r="H119" s="115"/>
      <c r="I119" s="99"/>
      <c r="J119" s="98"/>
      <c r="K119" s="100"/>
      <c r="L119" s="102"/>
      <c r="M119" s="104"/>
      <c r="N119" s="105"/>
      <c r="O119" s="107"/>
      <c r="P119" s="72">
        <v>45404</v>
      </c>
      <c r="Q119" s="72">
        <v>45405</v>
      </c>
      <c r="R119" s="72">
        <v>45406</v>
      </c>
      <c r="S119" s="72">
        <v>45407</v>
      </c>
      <c r="T119" s="72">
        <v>45464</v>
      </c>
      <c r="U119" s="72">
        <v>45477</v>
      </c>
      <c r="V119" s="72">
        <v>45478</v>
      </c>
      <c r="W119" s="72">
        <v>45544</v>
      </c>
      <c r="X119" s="72">
        <v>45621</v>
      </c>
      <c r="Y119" s="72">
        <v>45642</v>
      </c>
      <c r="Z119" s="72">
        <v>45741</v>
      </c>
      <c r="AA119" s="72">
        <v>45747</v>
      </c>
      <c r="AB119" s="72">
        <v>45761</v>
      </c>
      <c r="AC119" s="72">
        <v>45875</v>
      </c>
      <c r="AD119" s="72">
        <v>45883</v>
      </c>
      <c r="AE119" s="72">
        <v>45903</v>
      </c>
      <c r="AF119" s="72">
        <v>45904</v>
      </c>
      <c r="AG119" s="72">
        <v>45905</v>
      </c>
      <c r="AH119" s="72" t="s">
        <v>528</v>
      </c>
      <c r="AI119" s="72">
        <v>45957</v>
      </c>
      <c r="AJ119" s="72" t="s">
        <v>529</v>
      </c>
      <c r="AK119" s="72">
        <v>45959</v>
      </c>
      <c r="AL119" s="72">
        <v>45973</v>
      </c>
      <c r="AM119" s="72" t="s">
        <v>644</v>
      </c>
      <c r="AN119" s="72"/>
      <c r="AO119" s="72"/>
      <c r="AP119" s="72"/>
      <c r="AQ119" s="72"/>
      <c r="AR119" s="72"/>
      <c r="AS119" s="72"/>
      <c r="AT119" s="72"/>
      <c r="AU119" s="72"/>
      <c r="AV119" s="72"/>
      <c r="AW119" s="72"/>
      <c r="AX119" s="72"/>
      <c r="AY119" s="72"/>
      <c r="AZ119" s="72"/>
      <c r="BA119" s="72"/>
      <c r="BB119" s="72"/>
      <c r="BC119" s="72"/>
      <c r="BD119" s="72"/>
      <c r="BE119" s="72"/>
      <c r="BF119" s="72"/>
      <c r="BG119" s="72"/>
      <c r="BH119" s="72"/>
      <c r="BI119" s="72"/>
      <c r="BJ119" s="72"/>
      <c r="BK119" s="72"/>
      <c r="BL119" s="72"/>
      <c r="BM119" s="72"/>
      <c r="BN119" s="72"/>
      <c r="BO119" s="72"/>
      <c r="BP119" s="72"/>
      <c r="BQ119" s="72"/>
      <c r="BR119" s="72"/>
      <c r="BS119" s="72"/>
      <c r="BT119" s="72"/>
      <c r="BU119" s="72"/>
      <c r="BV119" s="72"/>
      <c r="BW119" s="72"/>
    </row>
    <row r="120" spans="1:75" ht="14.25" customHeight="1" x14ac:dyDescent="0.15">
      <c r="A120" s="74" t="s">
        <v>732</v>
      </c>
      <c r="B120" s="118" t="s">
        <v>93</v>
      </c>
      <c r="C120" s="118">
        <v>43556</v>
      </c>
      <c r="D120" s="120">
        <v>46113</v>
      </c>
      <c r="E120" s="95">
        <f ca="1">IF(DATEDIF(C120,M$2,"m")&lt;1,"",IF(C120=0,"",IF(EDATE(C120,12)&lt;IF($D120&gt;0,$D120-1,M$2),EDATE(C120,DATEDIF(C120,IF($D120&gt;0,$D120-1,M$2+1),"y")*12),EDATE(C120,DATEDIF(C120,IF($D120&gt;0,$D120-1,M$2+1),"m")))))</f>
        <v>45748</v>
      </c>
      <c r="F120" s="93">
        <f ca="1">IF(E120="",0,IF(EDATE(C120,12)&lt;=E120,15+IF((YEAR(E120)-YEAR($C120))&gt;20,10,INT((YEAR(E120)-YEAR($C120)-1)/2)),0))</f>
        <v>17</v>
      </c>
      <c r="G120" s="112">
        <f ca="1">IF(E120="",0,IF(E120&gt;=EDATE(C120,12),IF(E120&lt;EDATE(C120,24),IF(C120&lt;SET!$J$20,0,MIN(DATEDIF(C120,E120,"m"),11)),0),IF(D120&gt;C120,IF(E120&lt;=EDATE(C120,12),MIN(DATEDIF(C120,D120+1,"m"),11),0),MIN(DATEDIF(C120,E120,"m"),11))))</f>
        <v>0</v>
      </c>
      <c r="H120" s="114">
        <v>0.5</v>
      </c>
      <c r="I120" s="99">
        <f>COUNTIF(P120:BW120,SET!$C$15)*SET!$C$16+COUNTIF(P120:BW120,SET!$D$15)*SET!$D$16+COUNTIF(P120:BW120,SET!E$15)*SET!$E$16+COUNTIF(P120:BW120,SET!$F$15)*SET!$F$16+COUNTIF(P120:BW120,SET!$G$15)*SET!$G$16+COUNTIF(P120:BW120,SET!$H$15)*SET!$H$16+COUNTIF(P120:BW120,SET!$I$15)*SET!$I$16+COUNTIF(P120:BW120,)*SET!$K$16+COUNTIF(P120:BW120,SET!$M$15)*SET!$M$16</f>
        <v>16.5</v>
      </c>
      <c r="J120" s="97">
        <f ca="1">F120+G120+H120-I120</f>
        <v>1</v>
      </c>
      <c r="K120" s="100">
        <f ca="1">IF(E120="","",IF(AND(D120&gt;C120,EDATE(IF(EDATE(C120,12)&lt;D120,C120,E120),12)&gt;D120),"퇴직정산",IF((E120-C120)&gt;=365,EDATE(E120,12),EDATE(C120,24))))</f>
        <v>46113</v>
      </c>
      <c r="L120" s="101">
        <f ca="1">IF(K120="퇴직정산",J120,IF((M$2-C120)&lt;365,"미확정",IF(M120="유예","유예",J120-M120)))</f>
        <v>1</v>
      </c>
      <c r="M120" s="103">
        <f ca="1">IF(C120=0,0,IF(K120="퇴직정산",0,IF(J120&lt;=0,0,IF(EDATE(C120,3)&gt;M$2,"유예",IF(SET!$J$3="없음",0,IF(SET!$J$3="전부",IF(E120&gt;=DATE(YEAR(SET!$I$11),MONTH(SET!$J$11),DAY(SET!$L$11)),MAX(0,F120-IF(I120&lt;(G120+H120),0,(I120-(G120+H120)))),0),IF(E120&gt;=DATE(YEAR(SET!$I$11),MONTH(SET!$J$11),DAY(SET!$L$11)),MAX(0,MIN(F120,SET!$L$3)-IF(I120&lt;(G120+H120),0,(I120-(G120+H120)))),0)))))))</f>
        <v>0</v>
      </c>
      <c r="N120" s="105" t="str">
        <f>IF(D120=0,IF(M120&gt;0,IF((E120-C120)&gt;=365,EDATE(E120,6),EDATE(K120,-6)),""),"")</f>
        <v/>
      </c>
      <c r="O120" s="106" t="str">
        <f>IF(D120=0,IF(M120&gt;0,IF((E120-C120)&gt;=365,EDATE(E120,10),EDATE(K120,-2)),""),"")</f>
        <v/>
      </c>
      <c r="P120" s="23" t="s">
        <v>25</v>
      </c>
      <c r="Q120" s="23" t="s">
        <v>25</v>
      </c>
      <c r="R120" s="23" t="s">
        <v>25</v>
      </c>
      <c r="S120" s="23" t="s">
        <v>25</v>
      </c>
      <c r="T120" s="23" t="s">
        <v>24</v>
      </c>
      <c r="U120" s="23" t="s">
        <v>24</v>
      </c>
      <c r="V120" s="23" t="s">
        <v>25</v>
      </c>
      <c r="W120" s="23" t="s">
        <v>25</v>
      </c>
      <c r="X120" s="23" t="s">
        <v>24</v>
      </c>
      <c r="Y120" s="23" t="s">
        <v>24</v>
      </c>
      <c r="Z120" s="23" t="s">
        <v>24</v>
      </c>
      <c r="AA120" s="23" t="s">
        <v>25</v>
      </c>
      <c r="AB120" s="23" t="s">
        <v>25</v>
      </c>
      <c r="AC120" s="23" t="s">
        <v>24</v>
      </c>
      <c r="AD120" s="23" t="s">
        <v>25</v>
      </c>
      <c r="AE120" s="23" t="s">
        <v>25</v>
      </c>
      <c r="AF120" s="23" t="s">
        <v>24</v>
      </c>
      <c r="AG120" s="23" t="s">
        <v>24</v>
      </c>
      <c r="AH120" s="23" t="s">
        <v>24</v>
      </c>
      <c r="AI120" s="23" t="s">
        <v>25</v>
      </c>
      <c r="AJ120" s="23" t="s">
        <v>24</v>
      </c>
      <c r="AK120" s="23" t="s">
        <v>25</v>
      </c>
      <c r="AL120" s="23" t="s">
        <v>25</v>
      </c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</row>
    <row r="121" spans="1:75" ht="14.25" customHeight="1" thickBot="1" x14ac:dyDescent="0.2">
      <c r="A121" s="74"/>
      <c r="B121" s="119"/>
      <c r="C121" s="119"/>
      <c r="D121" s="121"/>
      <c r="E121" s="96"/>
      <c r="F121" s="94"/>
      <c r="G121" s="113"/>
      <c r="H121" s="115"/>
      <c r="I121" s="99"/>
      <c r="J121" s="98"/>
      <c r="K121" s="100"/>
      <c r="L121" s="102"/>
      <c r="M121" s="104"/>
      <c r="N121" s="105"/>
      <c r="O121" s="107"/>
      <c r="P121" s="72">
        <v>45744</v>
      </c>
      <c r="Q121" s="72">
        <v>45749</v>
      </c>
      <c r="R121" s="72">
        <v>45792</v>
      </c>
      <c r="S121" s="72">
        <v>45825</v>
      </c>
      <c r="T121" s="72">
        <v>45826</v>
      </c>
      <c r="U121" s="72">
        <v>45827</v>
      </c>
      <c r="V121" s="72">
        <v>45832</v>
      </c>
      <c r="W121" s="72">
        <v>45848</v>
      </c>
      <c r="X121" s="72">
        <v>45880</v>
      </c>
      <c r="Y121" s="72">
        <v>45881</v>
      </c>
      <c r="Z121" s="72">
        <v>45917</v>
      </c>
      <c r="AA121" s="72">
        <v>45922</v>
      </c>
      <c r="AB121" s="72">
        <v>45923</v>
      </c>
      <c r="AC121" s="72">
        <v>45926</v>
      </c>
      <c r="AD121" s="72">
        <v>45958</v>
      </c>
      <c r="AE121" s="72">
        <v>45974</v>
      </c>
      <c r="AF121" s="72">
        <v>45979</v>
      </c>
      <c r="AG121" s="72">
        <v>45985</v>
      </c>
      <c r="AH121" s="72">
        <v>45986</v>
      </c>
      <c r="AI121" s="72" t="s">
        <v>584</v>
      </c>
      <c r="AJ121" s="72" t="s">
        <v>628</v>
      </c>
      <c r="AK121" s="72" t="s">
        <v>643</v>
      </c>
      <c r="AL121" s="72" t="s">
        <v>647</v>
      </c>
      <c r="AM121" s="72"/>
      <c r="AN121" s="72"/>
      <c r="AO121" s="72"/>
      <c r="AP121" s="72"/>
      <c r="AQ121" s="72"/>
      <c r="AR121" s="72"/>
      <c r="AS121" s="72"/>
      <c r="AT121" s="72"/>
      <c r="AU121" s="72"/>
      <c r="AV121" s="72"/>
      <c r="AW121" s="72"/>
      <c r="AX121" s="72"/>
      <c r="AY121" s="72"/>
      <c r="AZ121" s="72"/>
      <c r="BA121" s="72"/>
      <c r="BB121" s="72"/>
      <c r="BC121" s="72"/>
      <c r="BD121" s="72"/>
      <c r="BE121" s="72"/>
      <c r="BF121" s="72"/>
      <c r="BG121" s="72"/>
      <c r="BH121" s="72"/>
      <c r="BI121" s="72"/>
      <c r="BJ121" s="72"/>
      <c r="BK121" s="72"/>
      <c r="BL121" s="72"/>
      <c r="BM121" s="72"/>
      <c r="BN121" s="72"/>
      <c r="BO121" s="72"/>
      <c r="BP121" s="72"/>
      <c r="BQ121" s="72"/>
      <c r="BR121" s="72"/>
      <c r="BS121" s="72"/>
      <c r="BT121" s="72"/>
      <c r="BU121" s="72"/>
      <c r="BV121" s="72"/>
      <c r="BW121" s="72"/>
    </row>
    <row r="122" spans="1:75" ht="14.25" customHeight="1" x14ac:dyDescent="0.15">
      <c r="A122" s="74" t="s">
        <v>733</v>
      </c>
      <c r="B122" s="108" t="s">
        <v>105</v>
      </c>
      <c r="C122" s="108">
        <v>44652</v>
      </c>
      <c r="D122" s="120">
        <v>46113</v>
      </c>
      <c r="E122" s="95">
        <f ca="1">IF(DATEDIF(C122,M$2,"m")&lt;1,"",IF(C122=0,"",IF(EDATE(C122,12)&lt;IF($D122&gt;0,$D122-1,M$2),EDATE(C122,DATEDIF(C122,IF($D122&gt;0,$D122-1,M$2+1),"y")*12),EDATE(C122,DATEDIF(C122,IF($D122&gt;0,$D122-1,M$2+1),"m")))))</f>
        <v>45748</v>
      </c>
      <c r="F122" s="93">
        <f ca="1">IF(E122="",0,IF(EDATE(C122,12)&lt;=E122,15+IF((YEAR(E122)-YEAR($C122))&gt;20,10,INT((YEAR(E122)-YEAR($C122)-1)/2)),0))</f>
        <v>16</v>
      </c>
      <c r="G122" s="112">
        <f ca="1">IF(E122="",0,IF(E122&gt;=EDATE(C122,12),IF(E122&lt;EDATE(C122,24),IF(C122&lt;SET!$J$20,0,MIN(DATEDIF(C122,E122,"m"),11)),0),IF(D122&gt;C122,IF(E122&lt;=EDATE(C122,12),MIN(DATEDIF(C122,D122+1,"m"),11),0),MIN(DATEDIF(C122,E122,"m"),11))))</f>
        <v>0</v>
      </c>
      <c r="H122" s="114">
        <v>-1</v>
      </c>
      <c r="I122" s="99">
        <f>COUNTIF(P122:BW122,SET!$C$15)*SET!$C$16+COUNTIF(P122:BW122,SET!$D$15)*SET!$D$16+COUNTIF(P122:BW122,SET!E$15)*SET!$E$16+COUNTIF(P122:BW122,SET!$F$15)*SET!$F$16+COUNTIF(P122:BW122,SET!$G$15)*SET!$G$16+COUNTIF(P122:BW122,SET!$H$15)*SET!$H$16+COUNTIF(P122:BW122,SET!$I$15)*SET!$I$16+COUNTIF(P122:BW122,)*SET!$K$16+COUNTIF(P122:BW122,SET!$M$15)*SET!$M$16</f>
        <v>16</v>
      </c>
      <c r="J122" s="97">
        <f ca="1">F122+G122+H122-I122</f>
        <v>-1</v>
      </c>
      <c r="K122" s="100">
        <f ca="1">IF(E122="","",IF(AND(D122&gt;C122,EDATE(IF(EDATE(C122,12)&lt;D122,C122,E122),12)&gt;D122),"퇴직정산",IF((E122-C122)&gt;=365,EDATE(E122,12),EDATE(C122,24))))</f>
        <v>46113</v>
      </c>
      <c r="L122" s="101">
        <f ca="1">IF(K122="퇴직정산",J122,IF((M$2-C122)&lt;365,"미확정",IF(M122="유예","유예",J122-M122)))</f>
        <v>-1</v>
      </c>
      <c r="M122" s="103">
        <f ca="1">IF(C122=0,0,IF(K122="퇴직정산",0,IF(J122&lt;=0,0,IF(EDATE(C122,3)&gt;M$2,"유예",IF(SET!$J$3="없음",0,IF(SET!$J$3="전부",IF(E122&gt;=DATE(YEAR(SET!$I$11),MONTH(SET!$J$11),DAY(SET!$L$11)),MAX(0,F122-IF(I122&lt;(G122+H122),0,(I122-(G122+H122)))),0),IF(E122&gt;=DATE(YEAR(SET!$I$11),MONTH(SET!$J$11),DAY(SET!$L$11)),MAX(0,MIN(F122,SET!$L$3)-IF(I122&lt;(G122+H122),0,(I122-(G122+H122)))),0)))))))</f>
        <v>0</v>
      </c>
      <c r="N122" s="105" t="str">
        <f>IF(D122=0,IF(M122&gt;0,IF((E122-C122)&gt;=365,EDATE(E122,6),EDATE(K122,-6)),""),"")</f>
        <v/>
      </c>
      <c r="O122" s="106" t="str">
        <f>IF(D122=0,IF(M122&gt;0,IF((E122-C122)&gt;=365,EDATE(E122,10),EDATE(K122,-2)),""),"")</f>
        <v/>
      </c>
      <c r="P122" s="23" t="s">
        <v>25</v>
      </c>
      <c r="Q122" s="23" t="s">
        <v>24</v>
      </c>
      <c r="R122" s="23" t="s">
        <v>25</v>
      </c>
      <c r="S122" s="23" t="s">
        <v>25</v>
      </c>
      <c r="T122" s="23" t="s">
        <v>24</v>
      </c>
      <c r="U122" s="23" t="s">
        <v>25</v>
      </c>
      <c r="V122" s="23" t="s">
        <v>24</v>
      </c>
      <c r="W122" s="23" t="s">
        <v>24</v>
      </c>
      <c r="X122" s="23" t="s">
        <v>24</v>
      </c>
      <c r="Y122" s="23" t="s">
        <v>25</v>
      </c>
      <c r="Z122" s="23" t="s">
        <v>24</v>
      </c>
      <c r="AA122" s="23" t="s">
        <v>24</v>
      </c>
      <c r="AB122" s="23" t="s">
        <v>24</v>
      </c>
      <c r="AC122" s="23" t="s">
        <v>24</v>
      </c>
      <c r="AD122" s="23" t="s">
        <v>24</v>
      </c>
      <c r="AE122" s="23" t="s">
        <v>25</v>
      </c>
      <c r="AF122" s="23" t="s">
        <v>24</v>
      </c>
      <c r="AG122" s="23" t="s">
        <v>24</v>
      </c>
      <c r="AH122" s="23" t="s">
        <v>24</v>
      </c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</row>
    <row r="123" spans="1:75" ht="14.25" customHeight="1" thickBot="1" x14ac:dyDescent="0.2">
      <c r="A123" s="74"/>
      <c r="B123" s="109"/>
      <c r="C123" s="109"/>
      <c r="D123" s="121"/>
      <c r="E123" s="96"/>
      <c r="F123" s="94"/>
      <c r="G123" s="113"/>
      <c r="H123" s="115"/>
      <c r="I123" s="99"/>
      <c r="J123" s="98"/>
      <c r="K123" s="100"/>
      <c r="L123" s="102"/>
      <c r="M123" s="104"/>
      <c r="N123" s="105"/>
      <c r="O123" s="107"/>
      <c r="P123" s="72">
        <v>45750</v>
      </c>
      <c r="Q123" s="72">
        <v>45751</v>
      </c>
      <c r="R123" s="72">
        <v>45758</v>
      </c>
      <c r="S123" s="72">
        <v>45768</v>
      </c>
      <c r="T123" s="72">
        <v>45852</v>
      </c>
      <c r="U123" s="72">
        <v>45870</v>
      </c>
      <c r="V123" s="72">
        <v>45888</v>
      </c>
      <c r="W123" s="72">
        <v>45910</v>
      </c>
      <c r="X123" s="72">
        <v>45940</v>
      </c>
      <c r="Y123" s="72">
        <v>45982</v>
      </c>
      <c r="Z123" s="72">
        <v>45985</v>
      </c>
      <c r="AA123" s="72">
        <v>45986</v>
      </c>
      <c r="AB123" s="72">
        <v>45987</v>
      </c>
      <c r="AC123" s="72">
        <v>45992</v>
      </c>
      <c r="AD123" s="72" t="s">
        <v>604</v>
      </c>
      <c r="AE123" s="72" t="s">
        <v>624</v>
      </c>
      <c r="AF123" s="72" t="s">
        <v>645</v>
      </c>
      <c r="AG123" s="72" t="s">
        <v>650</v>
      </c>
      <c r="AH123" s="72" t="s">
        <v>674</v>
      </c>
      <c r="AI123" s="72"/>
      <c r="AJ123" s="72"/>
      <c r="AK123" s="72"/>
      <c r="AL123" s="72"/>
      <c r="AM123" s="72"/>
      <c r="AN123" s="72"/>
      <c r="AO123" s="72"/>
      <c r="AP123" s="72"/>
      <c r="AQ123" s="72"/>
      <c r="AR123" s="72"/>
      <c r="AS123" s="72"/>
      <c r="AT123" s="72"/>
      <c r="AU123" s="72"/>
      <c r="AV123" s="72"/>
      <c r="AW123" s="72"/>
      <c r="AX123" s="72"/>
      <c r="AY123" s="72"/>
      <c r="AZ123" s="72"/>
      <c r="BA123" s="72"/>
      <c r="BB123" s="72"/>
      <c r="BC123" s="72"/>
      <c r="BD123" s="72"/>
      <c r="BE123" s="72"/>
      <c r="BF123" s="72"/>
      <c r="BG123" s="72"/>
      <c r="BH123" s="72"/>
      <c r="BI123" s="72"/>
      <c r="BJ123" s="72"/>
      <c r="BK123" s="72"/>
      <c r="BL123" s="72"/>
      <c r="BM123" s="72"/>
      <c r="BN123" s="72"/>
      <c r="BO123" s="72"/>
      <c r="BP123" s="72"/>
      <c r="BQ123" s="72"/>
      <c r="BR123" s="72"/>
      <c r="BS123" s="72"/>
      <c r="BT123" s="72"/>
      <c r="BU123" s="72"/>
      <c r="BV123" s="72"/>
      <c r="BW123" s="72"/>
    </row>
    <row r="124" spans="1:75" ht="14.25" customHeight="1" x14ac:dyDescent="0.15">
      <c r="A124" s="74" t="s">
        <v>734</v>
      </c>
      <c r="B124" s="108" t="s">
        <v>56</v>
      </c>
      <c r="C124" s="108">
        <v>43199</v>
      </c>
      <c r="D124" s="110">
        <v>46121</v>
      </c>
      <c r="E124" s="95">
        <f ca="1">IF(DATEDIF(C124,M$2,"m")&lt;1,"",IF(C124=0,"",IF(EDATE(C124,12)&lt;IF($D124&gt;0,$D124-1,M$2),EDATE(C124,DATEDIF(C124,IF($D124&gt;0,$D124-1,M$2+1),"y")*12),EDATE(C124,DATEDIF(C124,IF($D124&gt;0,$D124-1,M$2+1),"m")))))</f>
        <v>45756</v>
      </c>
      <c r="F124" s="93">
        <f ca="1">IF(E124="",0,IF(EDATE(C124,12)&lt;=E124,15+IF((YEAR(E124)-YEAR($C124))&gt;20,10,INT((YEAR(E124)-YEAR($C124)-1)/2)),0))</f>
        <v>18</v>
      </c>
      <c r="G124" s="112">
        <f ca="1">IF(E124="",0,IF(E124&gt;=EDATE(C124,12),IF(E124&lt;EDATE(C124,24),IF(C124&lt;SET!$J$20,0,MIN(DATEDIF(C124,E124,"m"),11)),0),IF(D124&gt;C124,IF(E124&lt;=EDATE(C124,12),MIN(DATEDIF(C124,D124+1,"m"),11),0),MIN(DATEDIF(C124,E124,"m"),11))))</f>
        <v>0</v>
      </c>
      <c r="H124" s="114">
        <v>15</v>
      </c>
      <c r="I124" s="99">
        <f>COUNTIF(P124:BW124,SET!$C$15)*SET!$C$16+COUNTIF(P124:BW124,SET!$D$15)*SET!$D$16+COUNTIF(P124:BW124,SET!E$15)*SET!$E$16+COUNTIF(P124:BW124,SET!$F$15)*SET!$F$16+COUNTIF(P124:BW124,SET!$G$15)*SET!$G$16+COUNTIF(P124:BW124,SET!$H$15)*SET!$H$16+COUNTIF(P124:BW124,SET!$I$15)*SET!$I$16+COUNTIF(P124:BW124,)*SET!$K$16+COUNTIF(P124:BW124,SET!$M$15)*SET!$M$16</f>
        <v>11</v>
      </c>
      <c r="J124" s="97">
        <f ca="1">F124+G124+H124-I124</f>
        <v>22</v>
      </c>
      <c r="K124" s="100">
        <f ca="1">IF(E124="","",IF(AND(D124&gt;C124,EDATE(IF(EDATE(C124,12)&lt;D124,C124,E124),12)&gt;D124),"퇴직정산",IF((E124-C124)&gt;=365,EDATE(E124,12),EDATE(C124,24))))</f>
        <v>46121</v>
      </c>
      <c r="L124" s="101">
        <f ca="1">IF(K124="퇴직정산",J124,IF((M$2-C124)&lt;365,"미확정",IF(M124="유예","유예",J124-M124)))</f>
        <v>15</v>
      </c>
      <c r="M124" s="103">
        <f ca="1">IF(C124=0,0,IF(K124="퇴직정산",0,IF(J124&lt;=0,0,IF(EDATE(C124,3)&gt;M$2,"유예",IF(SET!$J$3="없음",0,IF(SET!$J$3="전부",IF(E124&gt;=DATE(YEAR(SET!$I$11),MONTH(SET!$J$11),DAY(SET!$L$11)),MAX(0,F124-IF(I124&lt;(G124+H124),0,(I124-(G124+H124)))),0),IF(E124&gt;=DATE(YEAR(SET!$I$11),MONTH(SET!$J$11),DAY(SET!$L$11)),MAX(0,MIN(F124,SET!$L$3)-IF(I124&lt;(G124+H124),0,(I124-(G124+H124)))),0)))))))</f>
        <v>7</v>
      </c>
      <c r="N124" s="105" t="str">
        <f>IF(D124=0,IF(M124&gt;0,IF((E124-C124)&gt;=365,EDATE(E124,6),EDATE(K124,-6)),""),"")</f>
        <v/>
      </c>
      <c r="O124" s="106" t="str">
        <f>IF(D124=0,IF(M124&gt;0,IF((E124-C124)&gt;=365,EDATE(E124,10),EDATE(K124,-2)),""),"")</f>
        <v/>
      </c>
      <c r="P124" s="23" t="s">
        <v>25</v>
      </c>
      <c r="Q124" s="23" t="s">
        <v>25</v>
      </c>
      <c r="R124" s="23" t="s">
        <v>25</v>
      </c>
      <c r="S124" s="23" t="s">
        <v>25</v>
      </c>
      <c r="T124" s="23" t="s">
        <v>25</v>
      </c>
      <c r="U124" s="23" t="s">
        <v>24</v>
      </c>
      <c r="V124" s="23" t="s">
        <v>25</v>
      </c>
      <c r="W124" s="23" t="s">
        <v>25</v>
      </c>
      <c r="X124" s="23" t="s">
        <v>24</v>
      </c>
      <c r="Y124" s="23" t="s">
        <v>25</v>
      </c>
      <c r="Z124" s="23" t="s">
        <v>24</v>
      </c>
      <c r="AA124" s="23" t="s">
        <v>24</v>
      </c>
      <c r="AB124" s="23" t="s">
        <v>24</v>
      </c>
      <c r="AC124" s="23" t="s">
        <v>24</v>
      </c>
      <c r="AD124" s="23" t="s">
        <v>24</v>
      </c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</row>
    <row r="125" spans="1:75" ht="14.25" customHeight="1" thickBot="1" x14ac:dyDescent="0.2">
      <c r="A125" s="74"/>
      <c r="B125" s="109"/>
      <c r="C125" s="109"/>
      <c r="D125" s="111"/>
      <c r="E125" s="96"/>
      <c r="F125" s="94"/>
      <c r="G125" s="113"/>
      <c r="H125" s="115"/>
      <c r="I125" s="99"/>
      <c r="J125" s="98"/>
      <c r="K125" s="100"/>
      <c r="L125" s="102"/>
      <c r="M125" s="104"/>
      <c r="N125" s="105"/>
      <c r="O125" s="107"/>
      <c r="P125" s="72">
        <v>45715</v>
      </c>
      <c r="Q125" s="72">
        <v>45736</v>
      </c>
      <c r="R125" s="72">
        <v>45748</v>
      </c>
      <c r="S125" s="72">
        <v>45847</v>
      </c>
      <c r="T125" s="72">
        <v>45897</v>
      </c>
      <c r="U125" s="72">
        <v>45930</v>
      </c>
      <c r="V125" s="72">
        <v>45944</v>
      </c>
      <c r="W125" s="72">
        <v>45966</v>
      </c>
      <c r="X125" s="72">
        <v>45967</v>
      </c>
      <c r="Y125" s="72">
        <v>45972</v>
      </c>
      <c r="Z125" s="72" t="s">
        <v>571</v>
      </c>
      <c r="AA125" s="72" t="s">
        <v>587</v>
      </c>
      <c r="AB125" s="72" t="s">
        <v>578</v>
      </c>
      <c r="AC125" s="72" t="s">
        <v>592</v>
      </c>
      <c r="AD125" s="72" t="s">
        <v>673</v>
      </c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  <c r="AP125" s="72"/>
      <c r="AQ125" s="72"/>
      <c r="AR125" s="72"/>
      <c r="AS125" s="72"/>
      <c r="AT125" s="72"/>
      <c r="AU125" s="72"/>
      <c r="AV125" s="72"/>
      <c r="AW125" s="72"/>
      <c r="AX125" s="72"/>
      <c r="AY125" s="72"/>
      <c r="AZ125" s="72"/>
      <c r="BA125" s="72"/>
      <c r="BB125" s="72"/>
      <c r="BC125" s="72"/>
      <c r="BD125" s="72"/>
      <c r="BE125" s="72"/>
      <c r="BF125" s="72"/>
      <c r="BG125" s="72"/>
      <c r="BH125" s="72"/>
      <c r="BI125" s="72"/>
      <c r="BJ125" s="72"/>
      <c r="BK125" s="72"/>
      <c r="BL125" s="72"/>
      <c r="BM125" s="72"/>
      <c r="BN125" s="72"/>
      <c r="BO125" s="72"/>
      <c r="BP125" s="72"/>
      <c r="BQ125" s="72"/>
      <c r="BR125" s="72"/>
      <c r="BS125" s="72"/>
      <c r="BT125" s="72"/>
      <c r="BU125" s="72"/>
      <c r="BV125" s="72"/>
      <c r="BW125" s="72"/>
    </row>
    <row r="126" spans="1:75" ht="14.25" customHeight="1" x14ac:dyDescent="0.15">
      <c r="A126" s="74" t="s">
        <v>735</v>
      </c>
      <c r="B126" s="108" t="s">
        <v>291</v>
      </c>
      <c r="C126" s="118">
        <v>42835</v>
      </c>
      <c r="D126" s="110">
        <v>46122</v>
      </c>
      <c r="E126" s="95">
        <f ca="1">IF(DATEDIF(C126,M$2,"m")&lt;1,"",IF(C126=0,"",IF(EDATE(C126,12)&lt;IF($D126&gt;0,$D126-1,M$2),EDATE(C126,DATEDIF(C126,IF($D126&gt;0,$D126-1,M$2+1),"y")*12),EDATE(C126,DATEDIF(C126,IF($D126&gt;0,$D126-1,M$2+1),"m")))))</f>
        <v>45757</v>
      </c>
      <c r="F126" s="93">
        <f ca="1">IF(E126="",0,IF(EDATE(C126,12)&lt;=E126,15+IF((YEAR(E126)-YEAR($C126))&gt;20,10,INT((YEAR(E126)-YEAR($C126)-1)/2)),0))</f>
        <v>18</v>
      </c>
      <c r="G126" s="112">
        <f ca="1">IF(E126="",0,IF(E126&gt;=EDATE(C126,12),IF(E126&lt;EDATE(C126,24),IF(C126&lt;SET!$J$20,0,MIN(DATEDIF(C126,E126,"m"),11)),0),IF(D126&gt;C126,IF(E126&lt;=EDATE(C126,12),MIN(DATEDIF(C126,D126+1,"m"),11),0),MIN(DATEDIF(C126,E126,"m"),11))))</f>
        <v>0</v>
      </c>
      <c r="H126" s="114">
        <v>11</v>
      </c>
      <c r="I126" s="99">
        <f>COUNTIF(P126:BW126,SET!$C$15)*SET!$C$16+COUNTIF(P126:BW126,SET!$D$15)*SET!$D$16+COUNTIF(P126:BW126,SET!E$15)*SET!$E$16+COUNTIF(P126:BW126,SET!$F$15)*SET!$F$16+COUNTIF(P126:BW126,SET!$G$15)*SET!$G$16+COUNTIF(P126:BW126,SET!$H$15)*SET!$H$16+COUNTIF(P126:BW126,SET!$I$15)*SET!$I$16+COUNTIF(P126:BW126,)*SET!$K$16+COUNTIF(P126:BW126,SET!$M$15)*SET!$M$16</f>
        <v>17</v>
      </c>
      <c r="J126" s="97">
        <f ca="1">F126+G126+H126-I126</f>
        <v>12</v>
      </c>
      <c r="K126" s="100">
        <f ca="1">IF(E126="","",IF(AND(D126&gt;C126,EDATE(IF(EDATE(C126,12)&lt;D126,C126,E126),12)&gt;D126),"퇴직정산",IF((E126-C126)&gt;=365,EDATE(E126,12),EDATE(C126,24))))</f>
        <v>46122</v>
      </c>
      <c r="L126" s="101">
        <f ca="1">IF(K126="퇴직정산",J126,IF((M$2-C126)&lt;365,"미확정",IF(M126="유예","유예",J126-M126)))</f>
        <v>11</v>
      </c>
      <c r="M126" s="103">
        <f ca="1">IF(C126=0,0,IF(K126="퇴직정산",0,IF(J126&lt;=0,0,IF(EDATE(C126,3)&gt;M$2,"유예",IF(SET!$J$3="없음",0,IF(SET!$J$3="전부",IF(E126&gt;=DATE(YEAR(SET!$I$11),MONTH(SET!$J$11),DAY(SET!$L$11)),MAX(0,F126-IF(I126&lt;(G126+H126),0,(I126-(G126+H126)))),0),IF(E126&gt;=DATE(YEAR(SET!$I$11),MONTH(SET!$J$11),DAY(SET!$L$11)),MAX(0,MIN(F126,SET!$L$3)-IF(I126&lt;(G126+H126),0,(I126-(G126+H126)))),0)))))))</f>
        <v>1</v>
      </c>
      <c r="N126" s="105" t="str">
        <f>IF(D126=0,IF(M126&gt;0,IF((E126-C126)&gt;=365,EDATE(E126,6),EDATE(K126,-6)),""),"")</f>
        <v/>
      </c>
      <c r="O126" s="106" t="str">
        <f>IF(D126=0,IF(M126&gt;0,IF((E126-C126)&gt;=365,EDATE(E126,10),EDATE(K126,-2)),""),"")</f>
        <v/>
      </c>
      <c r="P126" s="23" t="s">
        <v>24</v>
      </c>
      <c r="Q126" s="23" t="s">
        <v>24</v>
      </c>
      <c r="R126" s="23" t="s">
        <v>24</v>
      </c>
      <c r="S126" s="23" t="s">
        <v>24</v>
      </c>
      <c r="T126" s="23" t="s">
        <v>24</v>
      </c>
      <c r="U126" s="23" t="s">
        <v>24</v>
      </c>
      <c r="V126" s="23" t="s">
        <v>24</v>
      </c>
      <c r="W126" s="23" t="s">
        <v>24</v>
      </c>
      <c r="X126" s="23" t="s">
        <v>24</v>
      </c>
      <c r="Y126" s="23" t="s">
        <v>24</v>
      </c>
      <c r="Z126" s="23" t="s">
        <v>24</v>
      </c>
      <c r="AA126" s="23" t="s">
        <v>24</v>
      </c>
      <c r="AB126" s="23" t="s">
        <v>24</v>
      </c>
      <c r="AC126" s="23" t="s">
        <v>24</v>
      </c>
      <c r="AD126" s="23" t="s">
        <v>24</v>
      </c>
      <c r="AE126" s="23" t="s">
        <v>24</v>
      </c>
      <c r="AF126" s="23" t="s">
        <v>24</v>
      </c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</row>
    <row r="127" spans="1:75" ht="14.25" customHeight="1" thickBot="1" x14ac:dyDescent="0.2">
      <c r="A127" s="74"/>
      <c r="B127" s="109"/>
      <c r="C127" s="119"/>
      <c r="D127" s="111"/>
      <c r="E127" s="96"/>
      <c r="F127" s="94"/>
      <c r="G127" s="113"/>
      <c r="H127" s="115"/>
      <c r="I127" s="99"/>
      <c r="J127" s="98"/>
      <c r="K127" s="100"/>
      <c r="L127" s="102"/>
      <c r="M127" s="104"/>
      <c r="N127" s="105"/>
      <c r="O127" s="107"/>
      <c r="P127" s="72">
        <v>45833</v>
      </c>
      <c r="Q127" s="72">
        <v>45834</v>
      </c>
      <c r="R127" s="72">
        <v>45846</v>
      </c>
      <c r="S127" s="72">
        <v>45847</v>
      </c>
      <c r="T127" s="72">
        <v>45866</v>
      </c>
      <c r="U127" s="72">
        <v>45877</v>
      </c>
      <c r="V127" s="72">
        <v>45878</v>
      </c>
      <c r="W127" s="72">
        <v>45920</v>
      </c>
      <c r="X127" s="72">
        <v>45921</v>
      </c>
      <c r="Y127" s="72">
        <v>45928</v>
      </c>
      <c r="Z127" s="72">
        <v>45929</v>
      </c>
      <c r="AA127" s="72" t="s">
        <v>592</v>
      </c>
      <c r="AB127" s="72" t="s">
        <v>593</v>
      </c>
      <c r="AC127" s="72" t="s">
        <v>597</v>
      </c>
      <c r="AD127" s="72" t="s">
        <v>577</v>
      </c>
      <c r="AE127" s="72" t="s">
        <v>619</v>
      </c>
      <c r="AF127" s="72" t="s">
        <v>604</v>
      </c>
      <c r="AG127" s="72"/>
      <c r="AH127" s="72"/>
      <c r="AI127" s="72"/>
      <c r="AJ127" s="72"/>
      <c r="AK127" s="72"/>
      <c r="AL127" s="72"/>
      <c r="AM127" s="72"/>
      <c r="AN127" s="72"/>
      <c r="AO127" s="72"/>
      <c r="AP127" s="72"/>
      <c r="AQ127" s="72"/>
      <c r="AR127" s="72"/>
      <c r="AS127" s="72"/>
      <c r="AT127" s="72"/>
      <c r="AU127" s="72"/>
      <c r="AV127" s="72"/>
      <c r="AW127" s="72"/>
      <c r="AX127" s="72"/>
      <c r="AY127" s="72"/>
      <c r="AZ127" s="72"/>
      <c r="BA127" s="72"/>
      <c r="BB127" s="72"/>
      <c r="BC127" s="72"/>
      <c r="BD127" s="72"/>
      <c r="BE127" s="72"/>
      <c r="BF127" s="72"/>
      <c r="BG127" s="72"/>
      <c r="BH127" s="72"/>
      <c r="BI127" s="72"/>
      <c r="BJ127" s="72"/>
      <c r="BK127" s="72"/>
      <c r="BL127" s="72"/>
      <c r="BM127" s="72"/>
      <c r="BN127" s="72"/>
      <c r="BO127" s="72"/>
      <c r="BP127" s="72"/>
      <c r="BQ127" s="72"/>
      <c r="BR127" s="72"/>
      <c r="BS127" s="72"/>
      <c r="BT127" s="72"/>
      <c r="BU127" s="72"/>
      <c r="BV127" s="72"/>
      <c r="BW127" s="72"/>
    </row>
    <row r="128" spans="1:75" ht="14.25" customHeight="1" x14ac:dyDescent="0.15">
      <c r="A128" s="74" t="s">
        <v>392</v>
      </c>
      <c r="B128" s="108" t="s">
        <v>276</v>
      </c>
      <c r="C128" s="118">
        <v>42835</v>
      </c>
      <c r="D128" s="110">
        <v>46122</v>
      </c>
      <c r="E128" s="95">
        <f ca="1">IF(DATEDIF(C128,M$2,"m")&lt;1,"",IF(C128=0,"",IF(EDATE(C128,12)&lt;IF($D128&gt;0,$D128-1,M$2),EDATE(C128,DATEDIF(C128,IF($D128&gt;0,$D128-1,M$2+1),"y")*12),EDATE(C128,DATEDIF(C128,IF($D128&gt;0,$D128-1,M$2+1),"m")))))</f>
        <v>45757</v>
      </c>
      <c r="F128" s="93">
        <f ca="1">IF(E128="",0,IF(EDATE(C128,12)&lt;=E128,15+IF((YEAR(E128)-YEAR($C128))&gt;20,10,INT((YEAR(E128)-YEAR($C128)-1)/2)),0))</f>
        <v>18</v>
      </c>
      <c r="G128" s="112">
        <f ca="1">IF(E128="",0,IF(E128&gt;=EDATE(C128,12),IF(E128&lt;EDATE(C128,24),IF(C128&lt;SET!$J$20,0,MIN(DATEDIF(C128,E128,"m"),11)),0),IF(D128&gt;C128,IF(E128&lt;=EDATE(C128,12),MIN(DATEDIF(C128,D128+1,"m"),11),0),MIN(DATEDIF(C128,E128,"m"),11))))</f>
        <v>0</v>
      </c>
      <c r="H128" s="114">
        <v>9</v>
      </c>
      <c r="I128" s="99">
        <f>COUNTIF(P128:BW128,SET!$C$15)*SET!$C$16+COUNTIF(P128:BW128,SET!$D$15)*SET!$D$16+COUNTIF(P128:BW128,SET!E$15)*SET!$E$16+COUNTIF(P128:BW128,SET!$F$15)*SET!$F$16+COUNTIF(P128:BW128,SET!$G$15)*SET!$G$16+COUNTIF(P128:BW128,SET!$H$15)*SET!$H$16+COUNTIF(P128:BW128,SET!$I$15)*SET!$I$16+COUNTIF(P128:BW128,)*SET!$K$16+COUNTIF(P128:BW128,SET!$M$15)*SET!$M$16</f>
        <v>9</v>
      </c>
      <c r="J128" s="97">
        <f ca="1">F128+G128+H128-I128</f>
        <v>18</v>
      </c>
      <c r="K128" s="100">
        <f ca="1">IF(E128="","",IF(AND(D128&gt;C128,EDATE(IF(EDATE(C128,12)&lt;D128,C128,E128),12)&gt;D128),"퇴직정산",IF((E128-C128)&gt;=365,EDATE(E128,12),EDATE(C128,24))))</f>
        <v>46122</v>
      </c>
      <c r="L128" s="101">
        <f ca="1">IF(K128="퇴직정산",J128,IF((M$2-C128)&lt;365,"미확정",IF(M128="유예","유예",J128-M128)))</f>
        <v>11</v>
      </c>
      <c r="M128" s="103">
        <f ca="1">IF(C128=0,0,IF(K128="퇴직정산",0,IF(J128&lt;=0,0,IF(EDATE(C128,3)&gt;M$2,"유예",IF(SET!$J$3="없음",0,IF(SET!$J$3="전부",IF(E128&gt;=DATE(YEAR(SET!$I$11),MONTH(SET!$J$11),DAY(SET!$L$11)),MAX(0,F128-IF(I128&lt;(G128+H128),0,(I128-(G128+H128)))),0),IF(E128&gt;=DATE(YEAR(SET!$I$11),MONTH(SET!$J$11),DAY(SET!$L$11)),MAX(0,MIN(F128,SET!$L$3)-IF(I128&lt;(G128+H128),0,(I128-(G128+H128)))),0)))))))</f>
        <v>7</v>
      </c>
      <c r="N128" s="105" t="str">
        <f>IF(D128=0,IF(M128&gt;0,IF((E128-C128)&gt;=365,EDATE(E128,6),EDATE(K128,-6)),""),"")</f>
        <v/>
      </c>
      <c r="O128" s="106" t="str">
        <f>IF(D128=0,IF(M128&gt;0,IF((E128-C128)&gt;=365,EDATE(E128,10),EDATE(K128,-2)),""),"")</f>
        <v/>
      </c>
      <c r="P128" s="23" t="s">
        <v>24</v>
      </c>
      <c r="Q128" s="23" t="s">
        <v>24</v>
      </c>
      <c r="R128" s="23" t="s">
        <v>24</v>
      </c>
      <c r="S128" s="23" t="s">
        <v>24</v>
      </c>
      <c r="T128" s="23" t="s">
        <v>24</v>
      </c>
      <c r="U128" s="23" t="s">
        <v>24</v>
      </c>
      <c r="V128" s="23" t="s">
        <v>24</v>
      </c>
      <c r="W128" s="23" t="s">
        <v>24</v>
      </c>
      <c r="X128" s="23" t="s">
        <v>24</v>
      </c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</row>
    <row r="129" spans="1:75" ht="14.25" customHeight="1" thickBot="1" x14ac:dyDescent="0.2">
      <c r="A129" s="74"/>
      <c r="B129" s="109"/>
      <c r="C129" s="119"/>
      <c r="D129" s="111"/>
      <c r="E129" s="96"/>
      <c r="F129" s="94"/>
      <c r="G129" s="113"/>
      <c r="H129" s="115"/>
      <c r="I129" s="99"/>
      <c r="J129" s="98"/>
      <c r="K129" s="100"/>
      <c r="L129" s="102"/>
      <c r="M129" s="104"/>
      <c r="N129" s="105"/>
      <c r="O129" s="107"/>
      <c r="P129" s="72">
        <v>45772</v>
      </c>
      <c r="Q129" s="72">
        <v>45773</v>
      </c>
      <c r="R129" s="72">
        <v>45774</v>
      </c>
      <c r="S129" s="72">
        <v>45854</v>
      </c>
      <c r="T129" s="72">
        <v>45857</v>
      </c>
      <c r="U129" s="72">
        <v>45858</v>
      </c>
      <c r="V129" s="72">
        <v>45904</v>
      </c>
      <c r="W129" s="72">
        <v>45905</v>
      </c>
      <c r="X129" s="72" t="s">
        <v>574</v>
      </c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  <c r="AP129" s="72"/>
      <c r="AQ129" s="72"/>
      <c r="AR129" s="72"/>
      <c r="AS129" s="72"/>
      <c r="AT129" s="72"/>
      <c r="AU129" s="72"/>
      <c r="AV129" s="72"/>
      <c r="AW129" s="72"/>
      <c r="AX129" s="72"/>
      <c r="AY129" s="72"/>
      <c r="AZ129" s="72"/>
      <c r="BA129" s="72"/>
      <c r="BB129" s="72"/>
      <c r="BC129" s="72"/>
      <c r="BD129" s="72"/>
      <c r="BE129" s="72"/>
      <c r="BF129" s="72"/>
      <c r="BG129" s="72"/>
      <c r="BH129" s="72"/>
      <c r="BI129" s="72"/>
      <c r="BJ129" s="72"/>
      <c r="BK129" s="72"/>
      <c r="BL129" s="72"/>
      <c r="BM129" s="72"/>
      <c r="BN129" s="72"/>
      <c r="BO129" s="72"/>
      <c r="BP129" s="72"/>
      <c r="BQ129" s="72"/>
      <c r="BR129" s="72"/>
      <c r="BS129" s="72"/>
      <c r="BT129" s="72"/>
      <c r="BU129" s="72"/>
      <c r="BV129" s="72"/>
      <c r="BW129" s="72"/>
    </row>
    <row r="130" spans="1:75" ht="14.25" customHeight="1" x14ac:dyDescent="0.15">
      <c r="A130" s="74" t="s">
        <v>736</v>
      </c>
      <c r="B130" s="108" t="s">
        <v>33</v>
      </c>
      <c r="C130" s="118">
        <v>42835</v>
      </c>
      <c r="D130" s="110">
        <v>46122</v>
      </c>
      <c r="E130" s="95">
        <f ca="1">IF(DATEDIF(C130,M$2,"m")&lt;1,"",IF(C130=0,"",IF(EDATE(C130,12)&lt;IF($D130&gt;0,$D130-1,M$2),EDATE(C130,DATEDIF(C130,IF($D130&gt;0,$D130-1,M$2+1),"y")*12),EDATE(C130,DATEDIF(C130,IF($D130&gt;0,$D130-1,M$2+1),"m")))))</f>
        <v>45757</v>
      </c>
      <c r="F130" s="93">
        <f ca="1">IF(E130="",0,IF(EDATE(C130,12)&lt;=E130,15+IF((YEAR(E130)-YEAR($C130))&gt;20,10,INT((YEAR(E130)-YEAR($C130)-1)/2)),0))</f>
        <v>18</v>
      </c>
      <c r="G130" s="112">
        <f ca="1">IF(E130="",0,IF(E130&gt;=EDATE(C130,12),IF(E130&lt;EDATE(C130,24),IF(C130&lt;SET!$J$20,0,MIN(DATEDIF(C130,E130,"m"),11)),0),IF(D130&gt;C130,IF(E130&lt;=EDATE(C130,12),MIN(DATEDIF(C130,D130+1,"m"),11),0),MIN(DATEDIF(C130,E130,"m"),11))))</f>
        <v>0</v>
      </c>
      <c r="H130" s="114">
        <v>5</v>
      </c>
      <c r="I130" s="99">
        <f>COUNTIF(P130:BW130,SET!$C$15)*SET!$C$16+COUNTIF(P130:BW130,SET!$D$15)*SET!$D$16+COUNTIF(P130:BW130,SET!E$15)*SET!$E$16+COUNTIF(P130:BW130,SET!$F$15)*SET!$F$16+COUNTIF(P130:BW130,SET!$G$15)*SET!$G$16+COUNTIF(P130:BW130,SET!$H$15)*SET!$H$16+COUNTIF(P130:BW130,SET!$I$15)*SET!$I$16+COUNTIF(P130:BW130,)*SET!$K$16+COUNTIF(P130:BW130,SET!$M$15)*SET!$M$16</f>
        <v>38</v>
      </c>
      <c r="J130" s="97">
        <f ca="1">F130+G130+H130-I130</f>
        <v>-15</v>
      </c>
      <c r="K130" s="100">
        <f ca="1">IF(E130="","",IF(AND(D130&gt;C130,EDATE(IF(EDATE(C130,12)&lt;D130,C130,E130),12)&gt;D130),"퇴직정산",IF((E130-C130)&gt;=365,EDATE(E130,12),EDATE(C130,24))))</f>
        <v>46122</v>
      </c>
      <c r="L130" s="101">
        <f ca="1">IF(K130="퇴직정산",J130,IF((M$2-C130)&lt;365,"미확정",IF(M130="유예","유예",J130-M130)))</f>
        <v>-15</v>
      </c>
      <c r="M130" s="103">
        <f ca="1">IF(C130=0,0,IF(K130="퇴직정산",0,IF(J130&lt;=0,0,IF(EDATE(C130,3)&gt;M$2,"유예",IF(SET!$J$3="없음",0,IF(SET!$J$3="전부",IF(E130&gt;=DATE(YEAR(SET!$I$11),MONTH(SET!$J$11),DAY(SET!$L$11)),MAX(0,F130-IF(I130&lt;(G130+H130),0,(I130-(G130+H130)))),0),IF(E130&gt;=DATE(YEAR(SET!$I$11),MONTH(SET!$J$11),DAY(SET!$L$11)),MAX(0,MIN(F130,SET!$L$3)-IF(I130&lt;(G130+H130),0,(I130-(G130+H130)))),0)))))))</f>
        <v>0</v>
      </c>
      <c r="N130" s="105" t="str">
        <f>IF(D130=0,IF(M130&gt;0,IF((E130-C130)&gt;=365,EDATE(E130,6),EDATE(K130,-6)),""),"")</f>
        <v/>
      </c>
      <c r="O130" s="106" t="str">
        <f>IF(D130=0,IF(M130&gt;0,IF((E130-C130)&gt;=365,EDATE(E130,10),EDATE(K130,-2)),""),"")</f>
        <v/>
      </c>
      <c r="P130" s="23" t="s">
        <v>24</v>
      </c>
      <c r="Q130" s="23" t="s">
        <v>24</v>
      </c>
      <c r="R130" s="23" t="s">
        <v>25</v>
      </c>
      <c r="S130" s="23" t="s">
        <v>24</v>
      </c>
      <c r="T130" s="23" t="s">
        <v>24</v>
      </c>
      <c r="U130" s="23" t="s">
        <v>24</v>
      </c>
      <c r="V130" s="23" t="s">
        <v>25</v>
      </c>
      <c r="W130" s="23" t="s">
        <v>25</v>
      </c>
      <c r="X130" s="23" t="s">
        <v>25</v>
      </c>
      <c r="Y130" s="23" t="s">
        <v>25</v>
      </c>
      <c r="Z130" s="23" t="s">
        <v>25</v>
      </c>
      <c r="AA130" s="23" t="s">
        <v>24</v>
      </c>
      <c r="AB130" s="23" t="s">
        <v>24</v>
      </c>
      <c r="AC130" s="23" t="s">
        <v>24</v>
      </c>
      <c r="AD130" s="23" t="s">
        <v>24</v>
      </c>
      <c r="AE130" s="23" t="s">
        <v>24</v>
      </c>
      <c r="AF130" s="23" t="s">
        <v>24</v>
      </c>
      <c r="AG130" s="23" t="s">
        <v>24</v>
      </c>
      <c r="AH130" s="23" t="s">
        <v>25</v>
      </c>
      <c r="AI130" s="23" t="s">
        <v>24</v>
      </c>
      <c r="AJ130" s="23" t="s">
        <v>25</v>
      </c>
      <c r="AK130" s="23" t="s">
        <v>25</v>
      </c>
      <c r="AL130" s="23" t="s">
        <v>25</v>
      </c>
      <c r="AM130" s="23" t="s">
        <v>24</v>
      </c>
      <c r="AN130" s="23" t="s">
        <v>24</v>
      </c>
      <c r="AO130" s="23" t="s">
        <v>24</v>
      </c>
      <c r="AP130" s="23" t="s">
        <v>25</v>
      </c>
      <c r="AQ130" s="23" t="s">
        <v>24</v>
      </c>
      <c r="AR130" s="23" t="s">
        <v>25</v>
      </c>
      <c r="AS130" s="23" t="s">
        <v>24</v>
      </c>
      <c r="AT130" s="23" t="s">
        <v>24</v>
      </c>
      <c r="AU130" s="23" t="s">
        <v>24</v>
      </c>
      <c r="AV130" s="23" t="s">
        <v>24</v>
      </c>
      <c r="AW130" s="23" t="s">
        <v>24</v>
      </c>
      <c r="AX130" s="23" t="s">
        <v>24</v>
      </c>
      <c r="AY130" s="23" t="s">
        <v>25</v>
      </c>
      <c r="AZ130" s="23" t="s">
        <v>24</v>
      </c>
      <c r="BA130" s="23" t="s">
        <v>24</v>
      </c>
      <c r="BB130" s="23" t="s">
        <v>24</v>
      </c>
      <c r="BC130" s="23" t="s">
        <v>25</v>
      </c>
      <c r="BD130" s="23" t="s">
        <v>24</v>
      </c>
      <c r="BE130" s="23" t="s">
        <v>24</v>
      </c>
      <c r="BF130" s="23" t="s">
        <v>24</v>
      </c>
      <c r="BG130" s="23" t="s">
        <v>24</v>
      </c>
      <c r="BH130" s="23" t="s">
        <v>24</v>
      </c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</row>
    <row r="131" spans="1:75" ht="14.25" customHeight="1" thickBot="1" x14ac:dyDescent="0.2">
      <c r="A131" s="74"/>
      <c r="B131" s="109"/>
      <c r="C131" s="119"/>
      <c r="D131" s="111"/>
      <c r="E131" s="96"/>
      <c r="F131" s="94"/>
      <c r="G131" s="113"/>
      <c r="H131" s="115"/>
      <c r="I131" s="99"/>
      <c r="J131" s="98"/>
      <c r="K131" s="100"/>
      <c r="L131" s="102"/>
      <c r="M131" s="104"/>
      <c r="N131" s="105"/>
      <c r="O131" s="107"/>
      <c r="P131" s="72">
        <v>45751</v>
      </c>
      <c r="Q131" s="72">
        <v>45764</v>
      </c>
      <c r="R131" s="72">
        <v>45785</v>
      </c>
      <c r="S131" s="72">
        <v>45803</v>
      </c>
      <c r="T131" s="72">
        <v>45804</v>
      </c>
      <c r="U131" s="72">
        <v>45812</v>
      </c>
      <c r="V131" s="72">
        <v>45817</v>
      </c>
      <c r="W131" s="72">
        <v>45818</v>
      </c>
      <c r="X131" s="72">
        <v>45819</v>
      </c>
      <c r="Y131" s="72">
        <v>45820</v>
      </c>
      <c r="Z131" s="72">
        <v>45824</v>
      </c>
      <c r="AA131" s="72">
        <v>45826</v>
      </c>
      <c r="AB131" s="72">
        <v>45827</v>
      </c>
      <c r="AC131" s="72">
        <v>45828</v>
      </c>
      <c r="AD131" s="72">
        <v>45831</v>
      </c>
      <c r="AE131" s="72">
        <v>45834</v>
      </c>
      <c r="AF131" s="72">
        <v>45840</v>
      </c>
      <c r="AG131" s="72">
        <v>45848</v>
      </c>
      <c r="AH131" s="72">
        <v>45855</v>
      </c>
      <c r="AI131" s="72">
        <v>45863</v>
      </c>
      <c r="AJ131" s="72">
        <v>45867</v>
      </c>
      <c r="AK131" s="72">
        <v>45882</v>
      </c>
      <c r="AL131" s="72">
        <v>45889</v>
      </c>
      <c r="AM131" s="72">
        <v>45896</v>
      </c>
      <c r="AN131" s="72">
        <v>45897</v>
      </c>
      <c r="AO131" s="72">
        <v>45912</v>
      </c>
      <c r="AP131" s="72">
        <v>45918</v>
      </c>
      <c r="AQ131" s="72">
        <v>45950</v>
      </c>
      <c r="AR131" s="72">
        <v>45951</v>
      </c>
      <c r="AS131" s="72">
        <v>45954</v>
      </c>
      <c r="AT131" s="72">
        <v>45958</v>
      </c>
      <c r="AU131" s="72">
        <v>45961</v>
      </c>
      <c r="AV131" s="72">
        <v>45971</v>
      </c>
      <c r="AW131" s="72">
        <v>45980</v>
      </c>
      <c r="AX131" s="72">
        <v>45987</v>
      </c>
      <c r="AY131" s="72" t="s">
        <v>585</v>
      </c>
      <c r="AZ131" s="72" t="s">
        <v>590</v>
      </c>
      <c r="BA131" s="72" t="s">
        <v>583</v>
      </c>
      <c r="BB131" s="72" t="s">
        <v>579</v>
      </c>
      <c r="BC131" s="72" t="s">
        <v>626</v>
      </c>
      <c r="BD131" s="72" t="s">
        <v>637</v>
      </c>
      <c r="BE131" s="72" t="s">
        <v>648</v>
      </c>
      <c r="BF131" s="72" t="s">
        <v>706</v>
      </c>
      <c r="BG131" s="72" t="s">
        <v>675</v>
      </c>
      <c r="BH131" s="72" t="s">
        <v>676</v>
      </c>
      <c r="BI131" s="72"/>
      <c r="BJ131" s="72"/>
      <c r="BK131" s="72"/>
      <c r="BL131" s="72"/>
      <c r="BM131" s="72"/>
      <c r="BN131" s="72"/>
      <c r="BO131" s="72"/>
      <c r="BP131" s="72"/>
      <c r="BQ131" s="72"/>
      <c r="BR131" s="72"/>
      <c r="BS131" s="72"/>
      <c r="BT131" s="72"/>
      <c r="BU131" s="72"/>
      <c r="BV131" s="72"/>
      <c r="BW131" s="72"/>
    </row>
    <row r="132" spans="1:75" ht="14.25" customHeight="1" x14ac:dyDescent="0.15">
      <c r="A132" s="78" t="s">
        <v>36</v>
      </c>
      <c r="B132" s="108" t="s">
        <v>405</v>
      </c>
      <c r="C132" s="118">
        <v>42835</v>
      </c>
      <c r="D132" s="110">
        <v>46122</v>
      </c>
      <c r="E132" s="95">
        <f ca="1">IF(DATEDIF(C132,M$2,"m")&lt;1,"",IF(C132=0,"",IF(EDATE(C132,12)&lt;IF($D132&gt;0,$D132-1,M$2),EDATE(C132,DATEDIF(C132,IF($D132&gt;0,$D132-1,M$2+1),"y")*12),EDATE(C132,DATEDIF(C132,IF($D132&gt;0,$D132-1,M$2+1),"m")))))</f>
        <v>45757</v>
      </c>
      <c r="F132" s="93">
        <f ca="1">IF(E132="",0,IF(EDATE(C132,12)&lt;=E132,15+IF((YEAR(E132)-YEAR($C132))&gt;20,10,INT((YEAR(E132)-YEAR($C132)-1)/2)),0))</f>
        <v>18</v>
      </c>
      <c r="G132" s="112">
        <f ca="1">IF(E132="",0,IF(E132&gt;=EDATE(C132,12),IF(E132&lt;EDATE(C132,24),IF(C132&lt;SET!$J$20,0,MIN(DATEDIF(C132,E132,"m"),11)),0),IF(D132&gt;C132,IF(E132&lt;=EDATE(C132,12),MIN(DATEDIF(C132,D132+1,"m"),11),0),MIN(DATEDIF(C132,E132,"m"),11))))</f>
        <v>0</v>
      </c>
      <c r="H132" s="114">
        <v>0.5</v>
      </c>
      <c r="I132" s="99">
        <f>COUNTIF(P132:BW132,SET!$C$15)*SET!$C$16+COUNTIF(P132:BW132,SET!$D$15)*SET!$D$16+COUNTIF(P132:BW132,SET!E$15)*SET!$E$16+COUNTIF(P132:BW132,SET!$F$15)*SET!$F$16+COUNTIF(P132:BW132,SET!$G$15)*SET!$G$16+COUNTIF(P132:BW132,SET!$H$15)*SET!$H$16+COUNTIF(P132:BW132,SET!$I$15)*SET!$I$16+COUNTIF(P132:BW132,)*SET!$K$16+COUNTIF(P132:BW132,SET!$M$15)*SET!$M$16</f>
        <v>9.5</v>
      </c>
      <c r="J132" s="97">
        <f ca="1">F132+G132+H132-I132</f>
        <v>9</v>
      </c>
      <c r="K132" s="100">
        <f ca="1">IF(E132="","",IF(AND(D132&gt;C132,EDATE(IF(EDATE(C132,12)&lt;D132,C132,E132),12)&gt;D132),"퇴직정산",IF((E132-C132)&gt;=365,EDATE(E132,12),EDATE(C132,24))))</f>
        <v>46122</v>
      </c>
      <c r="L132" s="101">
        <f ca="1">IF(K132="퇴직정산",J132,IF((M$2-C132)&lt;365,"미확정",IF(M132="유예","유예",J132-M132)))</f>
        <v>9</v>
      </c>
      <c r="M132" s="103">
        <f ca="1">IF(C132=0,0,IF(K132="퇴직정산",0,IF(J132&lt;=0,0,IF(EDATE(C132,3)&gt;M$2,"유예",IF(SET!$J$3="없음",0,IF(SET!$J$3="전부",IF(E132&gt;=DATE(YEAR(SET!$I$11),MONTH(SET!$J$11),DAY(SET!$L$11)),MAX(0,F132-IF(I132&lt;(G132+H132),0,(I132-(G132+H132)))),0),IF(E132&gt;=DATE(YEAR(SET!$I$11),MONTH(SET!$J$11),DAY(SET!$L$11)),MAX(0,MIN(F132,SET!$L$3)-IF(I132&lt;(G132+H132),0,(I132-(G132+H132)))),0)))))))</f>
        <v>0</v>
      </c>
      <c r="N132" s="105" t="str">
        <f>IF(D132=0,IF(M132&gt;0,IF((E132-C132)&gt;=365,EDATE(E132,6),EDATE(K132,-6)),""),"")</f>
        <v/>
      </c>
      <c r="O132" s="106" t="str">
        <f>IF(D132=0,IF(M132&gt;0,IF((E132-C132)&gt;=365,EDATE(E132,10),EDATE(K132,-2)),""),"")</f>
        <v/>
      </c>
      <c r="P132" s="23" t="s">
        <v>25</v>
      </c>
      <c r="Q132" s="23" t="s">
        <v>25</v>
      </c>
      <c r="R132" s="23" t="s">
        <v>25</v>
      </c>
      <c r="S132" s="23" t="s">
        <v>25</v>
      </c>
      <c r="T132" s="23" t="s">
        <v>25</v>
      </c>
      <c r="U132" s="23" t="s">
        <v>25</v>
      </c>
      <c r="V132" s="23" t="s">
        <v>25</v>
      </c>
      <c r="W132" s="23" t="s">
        <v>24</v>
      </c>
      <c r="X132" s="23" t="s">
        <v>25</v>
      </c>
      <c r="Y132" s="23" t="s">
        <v>24</v>
      </c>
      <c r="Z132" s="23" t="s">
        <v>24</v>
      </c>
      <c r="AA132" s="23" t="s">
        <v>24</v>
      </c>
      <c r="AB132" s="23" t="s">
        <v>25</v>
      </c>
      <c r="AC132" s="23" t="s">
        <v>25</v>
      </c>
      <c r="AD132" s="23" t="s">
        <v>25</v>
      </c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</row>
    <row r="133" spans="1:75" ht="14.25" customHeight="1" thickBot="1" x14ac:dyDescent="0.2">
      <c r="A133" s="74"/>
      <c r="B133" s="109"/>
      <c r="C133" s="119"/>
      <c r="D133" s="111"/>
      <c r="E133" s="96"/>
      <c r="F133" s="94"/>
      <c r="G133" s="113"/>
      <c r="H133" s="115"/>
      <c r="I133" s="99"/>
      <c r="J133" s="98"/>
      <c r="K133" s="100"/>
      <c r="L133" s="102"/>
      <c r="M133" s="104"/>
      <c r="N133" s="105"/>
      <c r="O133" s="107"/>
      <c r="P133" s="72">
        <v>45761</v>
      </c>
      <c r="Q133" s="72">
        <v>45793</v>
      </c>
      <c r="R133" s="72">
        <v>45800</v>
      </c>
      <c r="S133" s="72">
        <v>45805</v>
      </c>
      <c r="T133" s="72">
        <v>45838</v>
      </c>
      <c r="U133" s="72">
        <v>45866</v>
      </c>
      <c r="V133" s="72">
        <v>45931</v>
      </c>
      <c r="W133" s="72">
        <v>45932</v>
      </c>
      <c r="X133" s="72">
        <v>45980</v>
      </c>
      <c r="Y133" s="72">
        <v>45985</v>
      </c>
      <c r="Z133" s="72">
        <v>45987</v>
      </c>
      <c r="AA133" s="72" t="s">
        <v>571</v>
      </c>
      <c r="AB133" s="72" t="s">
        <v>581</v>
      </c>
      <c r="AC133" s="72" t="s">
        <v>639</v>
      </c>
      <c r="AD133" s="72" t="s">
        <v>676</v>
      </c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  <c r="AP133" s="72"/>
      <c r="AQ133" s="72"/>
      <c r="AR133" s="72"/>
      <c r="AS133" s="72"/>
      <c r="AT133" s="72"/>
      <c r="AU133" s="72"/>
      <c r="AV133" s="72"/>
      <c r="AW133" s="72"/>
      <c r="AX133" s="72"/>
      <c r="AY133" s="72"/>
      <c r="AZ133" s="72"/>
      <c r="BA133" s="72"/>
      <c r="BB133" s="72"/>
      <c r="BC133" s="72"/>
      <c r="BD133" s="72"/>
      <c r="BE133" s="72"/>
      <c r="BF133" s="72"/>
      <c r="BG133" s="72"/>
      <c r="BH133" s="72"/>
      <c r="BI133" s="72"/>
      <c r="BJ133" s="72"/>
      <c r="BK133" s="72"/>
      <c r="BL133" s="72"/>
      <c r="BM133" s="72"/>
      <c r="BN133" s="72"/>
      <c r="BO133" s="72"/>
      <c r="BP133" s="72"/>
      <c r="BQ133" s="72"/>
      <c r="BR133" s="72"/>
      <c r="BS133" s="72"/>
      <c r="BT133" s="72"/>
      <c r="BU133" s="72"/>
      <c r="BV133" s="72"/>
      <c r="BW133" s="72"/>
    </row>
    <row r="134" spans="1:75" ht="14.25" customHeight="1" x14ac:dyDescent="0.15">
      <c r="A134" s="77" t="s">
        <v>268</v>
      </c>
      <c r="B134" s="108" t="s">
        <v>60</v>
      </c>
      <c r="C134" s="108">
        <v>42835</v>
      </c>
      <c r="D134" s="110">
        <v>46122</v>
      </c>
      <c r="E134" s="95">
        <f ca="1">IF(DATEDIF(C134,M$2,"m")&lt;1,"",IF(C134=0,"",IF(EDATE(C134,12)&lt;IF($D134&gt;0,$D134-1,M$2),EDATE(C134,DATEDIF(C134,IF($D134&gt;0,$D134-1,M$2+1),"y")*12),EDATE(C134,DATEDIF(C134,IF($D134&gt;0,$D134-1,M$2+1),"m")))))</f>
        <v>45757</v>
      </c>
      <c r="F134" s="93">
        <f ca="1">IF(E134="",0,IF(EDATE(C134,12)&lt;=E134,15+IF((YEAR(E134)-YEAR($C134))&gt;20,10,INT((YEAR(E134)-YEAR($C134)-1)/2)),0))</f>
        <v>18</v>
      </c>
      <c r="G134" s="112">
        <f ca="1">IF(E134="",0,IF(E134&gt;=EDATE(C134,12),IF(E134&lt;EDATE(C134,24),IF(C134&lt;SET!$J$20,0,MIN(DATEDIF(C134,E134,"m"),11)),0),IF(D134&gt;C134,IF(E134&lt;=EDATE(C134,12),MIN(DATEDIF(C134,D134+1,"m"),11),0),MIN(DATEDIF(C134,E134,"m"),11))))</f>
        <v>0</v>
      </c>
      <c r="H134" s="114">
        <v>3</v>
      </c>
      <c r="I134" s="99">
        <f>COUNTIF(P134:BW134,SET!$C$15)*SET!$C$16+COUNTIF(P134:BW134,SET!$D$15)*SET!$D$16+COUNTIF(P134:BW134,SET!E$15)*SET!$E$16+COUNTIF(P134:BW134,SET!$F$15)*SET!$F$16+COUNTIF(P134:BW134,SET!$G$15)*SET!$G$16+COUNTIF(P134:BW134,SET!$H$15)*SET!$H$16+COUNTIF(P134:BW134,SET!$I$15)*SET!$I$16+COUNTIF(P134:BW134,)*SET!$K$16+COUNTIF(P134:BW134,SET!$M$15)*SET!$M$16</f>
        <v>16</v>
      </c>
      <c r="J134" s="97">
        <f ca="1">F134+G134+H134-I134</f>
        <v>5</v>
      </c>
      <c r="K134" s="100">
        <f ca="1">IF(E134="","",IF(AND(D134&gt;C134,EDATE(IF(EDATE(C134,12)&lt;D134,C134,E134),12)&gt;D134),"퇴직정산",IF((E134-C134)&gt;=365,EDATE(E134,12),EDATE(C134,24))))</f>
        <v>46122</v>
      </c>
      <c r="L134" s="101">
        <f ca="1">IF(K134="퇴직정산",J134,IF((M$2-C134)&lt;365,"미확정",IF(M134="유예","유예",J134-M134)))</f>
        <v>5</v>
      </c>
      <c r="M134" s="103">
        <f ca="1">IF(C134=0,0,IF(K134="퇴직정산",0,IF(J134&lt;=0,0,IF(EDATE(C134,3)&gt;M$2,"유예",IF(SET!$J$3="없음",0,IF(SET!$J$3="전부",IF(E134&gt;=DATE(YEAR(SET!$I$11),MONTH(SET!$J$11),DAY(SET!$L$11)),MAX(0,F134-IF(I134&lt;(G134+H134),0,(I134-(G134+H134)))),0),IF(E134&gt;=DATE(YEAR(SET!$I$11),MONTH(SET!$J$11),DAY(SET!$L$11)),MAX(0,MIN(F134,SET!$L$3)-IF(I134&lt;(G134+H134),0,(I134-(G134+H134)))),0)))))))</f>
        <v>0</v>
      </c>
      <c r="N134" s="105" t="str">
        <f>IF(D134=0,IF(M134&gt;0,IF((E134-C134)&gt;=365,EDATE(E134,6),EDATE(K134,-6)),""),"")</f>
        <v/>
      </c>
      <c r="O134" s="106" t="str">
        <f>IF(D134=0,IF(M134&gt;0,IF((E134-C134)&gt;=365,EDATE(E134,10),EDATE(K134,-2)),""),"")</f>
        <v/>
      </c>
      <c r="P134" s="23" t="s">
        <v>24</v>
      </c>
      <c r="Q134" s="23" t="s">
        <v>24</v>
      </c>
      <c r="R134" s="23" t="s">
        <v>24</v>
      </c>
      <c r="S134" s="23" t="s">
        <v>24</v>
      </c>
      <c r="T134" s="23" t="s">
        <v>24</v>
      </c>
      <c r="U134" s="23" t="s">
        <v>24</v>
      </c>
      <c r="V134" s="23" t="s">
        <v>24</v>
      </c>
      <c r="W134" s="23" t="s">
        <v>24</v>
      </c>
      <c r="X134" s="23" t="s">
        <v>24</v>
      </c>
      <c r="Y134" s="23" t="s">
        <v>24</v>
      </c>
      <c r="Z134" s="23" t="s">
        <v>24</v>
      </c>
      <c r="AA134" s="23" t="s">
        <v>24</v>
      </c>
      <c r="AB134" s="23" t="s">
        <v>24</v>
      </c>
      <c r="AC134" s="23" t="s">
        <v>24</v>
      </c>
      <c r="AD134" s="23" t="s">
        <v>24</v>
      </c>
      <c r="AE134" s="23" t="s">
        <v>24</v>
      </c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</row>
    <row r="135" spans="1:75" ht="14.25" customHeight="1" thickBot="1" x14ac:dyDescent="0.2">
      <c r="A135" s="74"/>
      <c r="B135" s="109"/>
      <c r="C135" s="109"/>
      <c r="D135" s="111"/>
      <c r="E135" s="96"/>
      <c r="F135" s="94"/>
      <c r="G135" s="113"/>
      <c r="H135" s="115"/>
      <c r="I135" s="99"/>
      <c r="J135" s="98"/>
      <c r="K135" s="100"/>
      <c r="L135" s="102"/>
      <c r="M135" s="104"/>
      <c r="N135" s="105"/>
      <c r="O135" s="107"/>
      <c r="P135" s="72">
        <v>45749</v>
      </c>
      <c r="Q135" s="72">
        <v>45768</v>
      </c>
      <c r="R135" s="72">
        <v>45800</v>
      </c>
      <c r="S135" s="72">
        <v>45874</v>
      </c>
      <c r="T135" s="72">
        <v>45880</v>
      </c>
      <c r="U135" s="72">
        <v>45881</v>
      </c>
      <c r="V135" s="72">
        <v>45882</v>
      </c>
      <c r="W135" s="72">
        <v>45883</v>
      </c>
      <c r="X135" s="72">
        <v>45929</v>
      </c>
      <c r="Y135" s="72">
        <v>45944</v>
      </c>
      <c r="Z135" s="72" t="s">
        <v>583</v>
      </c>
      <c r="AA135" s="72" t="s">
        <v>578</v>
      </c>
      <c r="AB135" s="72" t="s">
        <v>604</v>
      </c>
      <c r="AC135" s="72" t="s">
        <v>633</v>
      </c>
      <c r="AD135" s="72" t="s">
        <v>673</v>
      </c>
      <c r="AE135" s="72" t="s">
        <v>674</v>
      </c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  <c r="AP135" s="72"/>
      <c r="AQ135" s="72"/>
      <c r="AR135" s="72"/>
      <c r="AS135" s="72"/>
      <c r="AT135" s="72"/>
      <c r="AU135" s="72"/>
      <c r="AV135" s="72"/>
      <c r="AW135" s="72"/>
      <c r="AX135" s="72"/>
      <c r="AY135" s="72"/>
      <c r="AZ135" s="72"/>
      <c r="BA135" s="72"/>
      <c r="BB135" s="72"/>
      <c r="BC135" s="72"/>
      <c r="BD135" s="72"/>
      <c r="BE135" s="72"/>
      <c r="BF135" s="72"/>
      <c r="BG135" s="72"/>
      <c r="BH135" s="72"/>
      <c r="BI135" s="72"/>
      <c r="BJ135" s="72"/>
      <c r="BK135" s="72"/>
      <c r="BL135" s="72"/>
      <c r="BM135" s="72"/>
      <c r="BN135" s="72"/>
      <c r="BO135" s="72"/>
      <c r="BP135" s="72"/>
      <c r="BQ135" s="72"/>
      <c r="BR135" s="72"/>
      <c r="BS135" s="72"/>
      <c r="BT135" s="72"/>
      <c r="BU135" s="72"/>
      <c r="BV135" s="72"/>
      <c r="BW135" s="72"/>
    </row>
    <row r="136" spans="1:75" ht="14.25" customHeight="1" x14ac:dyDescent="0.15">
      <c r="A136" s="77" t="s">
        <v>77</v>
      </c>
      <c r="B136" s="108" t="s">
        <v>35</v>
      </c>
      <c r="C136" s="108">
        <v>42835</v>
      </c>
      <c r="D136" s="110">
        <v>46122</v>
      </c>
      <c r="E136" s="95">
        <f ca="1">IF(DATEDIF(C136,M$2,"m")&lt;1,"",IF(C136=0,"",IF(EDATE(C136,12)&lt;IF($D136&gt;0,$D136-1,M$2),EDATE(C136,DATEDIF(C136,IF($D136&gt;0,$D136-1,M$2+1),"y")*12),EDATE(C136,DATEDIF(C136,IF($D136&gt;0,$D136-1,M$2+1),"m")))))</f>
        <v>45757</v>
      </c>
      <c r="F136" s="93">
        <f ca="1">IF(E136="",0,IF(EDATE(C136,12)&lt;=E136,15+IF((YEAR(E136)-YEAR($C136))&gt;20,10,INT((YEAR(E136)-YEAR($C136)-1)/2)),0))</f>
        <v>18</v>
      </c>
      <c r="G136" s="112">
        <f ca="1">IF(E136="",0,IF(E136&gt;=EDATE(C136,12),IF(E136&lt;EDATE(C136,24),IF(C136&lt;SET!$J$20,0,MIN(DATEDIF(C136,E136,"m"),11)),0),IF(D136&gt;C136,IF(E136&lt;=EDATE(C136,12),MIN(DATEDIF(C136,D136+1,"m"),11),0),MIN(DATEDIF(C136,E136,"m"),11))))</f>
        <v>0</v>
      </c>
      <c r="H136" s="114">
        <v>2.5</v>
      </c>
      <c r="I136" s="99">
        <f>COUNTIF(P136:BW136,SET!$C$15)*SET!$C$16+COUNTIF(P136:BW136,SET!$D$15)*SET!$D$16+COUNTIF(P136:BW136,SET!E$15)*SET!$E$16+COUNTIF(P136:BW136,SET!$F$15)*SET!$F$16+COUNTIF(P136:BW136,SET!$G$15)*SET!$G$16+COUNTIF(P136:BW136,SET!$H$15)*SET!$H$16+COUNTIF(P136:BW136,SET!$I$15)*SET!$I$16+COUNTIF(P136:BW136,)*SET!$K$16+COUNTIF(P136:BW136,SET!$M$15)*SET!$M$16</f>
        <v>22.5</v>
      </c>
      <c r="J136" s="97">
        <f ca="1">F136+G136+H136-I136</f>
        <v>-2</v>
      </c>
      <c r="K136" s="100">
        <f ca="1">IF(E136="","",IF(AND(D136&gt;C136,EDATE(IF(EDATE(C136,12)&lt;D136,C136,E136),12)&gt;D136),"퇴직정산",IF((E136-C136)&gt;=365,EDATE(E136,12),EDATE(C136,24))))</f>
        <v>46122</v>
      </c>
      <c r="L136" s="101">
        <f ca="1">IF(K136="퇴직정산",J136,IF((M$2-C136)&lt;365,"미확정",IF(M136="유예","유예",J136-M136)))</f>
        <v>-2</v>
      </c>
      <c r="M136" s="103">
        <f ca="1">IF(C136=0,0,IF(K136="퇴직정산",0,IF(J136&lt;=0,0,IF(EDATE(C136,3)&gt;M$2,"유예",IF(SET!$J$3="없음",0,IF(SET!$J$3="전부",IF(E136&gt;=DATE(YEAR(SET!$I$11),MONTH(SET!$J$11),DAY(SET!$L$11)),MAX(0,F136-IF(I136&lt;(G136+H136),0,(I136-(G136+H136)))),0),IF(E136&gt;=DATE(YEAR(SET!$I$11),MONTH(SET!$J$11),DAY(SET!$L$11)),MAX(0,MIN(F136,SET!$L$3)-IF(I136&lt;(G136+H136),0,(I136-(G136+H136)))),0)))))))</f>
        <v>0</v>
      </c>
      <c r="N136" s="105" t="str">
        <f>IF(D136=0,IF(M136&gt;0,IF((E136-C136)&gt;=365,EDATE(E136,6),EDATE(K136,-6)),""),"")</f>
        <v/>
      </c>
      <c r="O136" s="106" t="str">
        <f>IF(D136=0,IF(M136&gt;0,IF((E136-C136)&gt;=365,EDATE(E136,10),EDATE(K136,-2)),""),"")</f>
        <v/>
      </c>
      <c r="P136" s="23" t="s">
        <v>25</v>
      </c>
      <c r="Q136" s="23" t="s">
        <v>24</v>
      </c>
      <c r="R136" s="23" t="s">
        <v>24</v>
      </c>
      <c r="S136" s="23" t="s">
        <v>25</v>
      </c>
      <c r="T136" s="23" t="s">
        <v>25</v>
      </c>
      <c r="U136" s="23" t="s">
        <v>25</v>
      </c>
      <c r="V136" s="23" t="s">
        <v>24</v>
      </c>
      <c r="W136" s="23" t="s">
        <v>25</v>
      </c>
      <c r="X136" s="23" t="s">
        <v>24</v>
      </c>
      <c r="Y136" s="23" t="s">
        <v>25</v>
      </c>
      <c r="Z136" s="23" t="s">
        <v>24</v>
      </c>
      <c r="AA136" s="23" t="s">
        <v>24</v>
      </c>
      <c r="AB136" s="23" t="s">
        <v>24</v>
      </c>
      <c r="AC136" s="23" t="s">
        <v>25</v>
      </c>
      <c r="AD136" s="23" t="s">
        <v>25</v>
      </c>
      <c r="AE136" s="23" t="s">
        <v>25</v>
      </c>
      <c r="AF136" s="23" t="s">
        <v>24</v>
      </c>
      <c r="AG136" s="23" t="s">
        <v>24</v>
      </c>
      <c r="AH136" s="23" t="s">
        <v>25</v>
      </c>
      <c r="AI136" s="23" t="s">
        <v>24</v>
      </c>
      <c r="AJ136" s="23" t="s">
        <v>24</v>
      </c>
      <c r="AK136" s="23" t="s">
        <v>25</v>
      </c>
      <c r="AL136" s="23" t="s">
        <v>25</v>
      </c>
      <c r="AM136" s="23" t="s">
        <v>24</v>
      </c>
      <c r="AN136" s="23" t="s">
        <v>24</v>
      </c>
      <c r="AO136" s="23" t="s">
        <v>24</v>
      </c>
      <c r="AP136" s="23" t="s">
        <v>24</v>
      </c>
      <c r="AQ136" s="23" t="s">
        <v>24</v>
      </c>
      <c r="AR136" s="23" t="s">
        <v>25</v>
      </c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  <c r="BK136" s="23"/>
      <c r="BL136" s="23"/>
      <c r="BM136" s="23"/>
      <c r="BN136" s="23"/>
      <c r="BO136" s="23"/>
      <c r="BP136" s="23"/>
      <c r="BQ136" s="23"/>
      <c r="BR136" s="23"/>
      <c r="BS136" s="23"/>
      <c r="BT136" s="23"/>
      <c r="BU136" s="23"/>
      <c r="BV136" s="23"/>
      <c r="BW136" s="23"/>
    </row>
    <row r="137" spans="1:75" ht="14.25" customHeight="1" thickBot="1" x14ac:dyDescent="0.2">
      <c r="A137" s="74"/>
      <c r="B137" s="109"/>
      <c r="C137" s="109"/>
      <c r="D137" s="111"/>
      <c r="E137" s="96"/>
      <c r="F137" s="94"/>
      <c r="G137" s="113"/>
      <c r="H137" s="115"/>
      <c r="I137" s="99"/>
      <c r="J137" s="98"/>
      <c r="K137" s="100"/>
      <c r="L137" s="102"/>
      <c r="M137" s="104"/>
      <c r="N137" s="105"/>
      <c r="O137" s="107"/>
      <c r="P137" s="72">
        <v>45749</v>
      </c>
      <c r="Q137" s="72">
        <v>45751</v>
      </c>
      <c r="R137" s="72">
        <v>45755</v>
      </c>
      <c r="S137" s="72">
        <v>45765</v>
      </c>
      <c r="T137" s="72">
        <v>45771</v>
      </c>
      <c r="U137" s="72">
        <v>45776</v>
      </c>
      <c r="V137" s="72">
        <v>45803</v>
      </c>
      <c r="W137" s="72">
        <v>45807</v>
      </c>
      <c r="X137" s="72">
        <v>45842</v>
      </c>
      <c r="Y137" s="72">
        <v>45856</v>
      </c>
      <c r="Z137" s="72">
        <v>45859</v>
      </c>
      <c r="AA137" s="72">
        <v>45860</v>
      </c>
      <c r="AB137" s="72">
        <v>45877</v>
      </c>
      <c r="AC137" s="72">
        <v>45880</v>
      </c>
      <c r="AD137" s="72">
        <v>45891</v>
      </c>
      <c r="AE137" s="72">
        <v>45915</v>
      </c>
      <c r="AF137" s="72">
        <v>45922</v>
      </c>
      <c r="AG137" s="72">
        <v>45923</v>
      </c>
      <c r="AH137" s="72">
        <v>45954</v>
      </c>
      <c r="AI137" s="72">
        <v>45960</v>
      </c>
      <c r="AJ137" s="72">
        <v>45968</v>
      </c>
      <c r="AK137" s="72">
        <v>45975</v>
      </c>
      <c r="AL137" s="72">
        <v>45978</v>
      </c>
      <c r="AM137" s="72">
        <v>45987</v>
      </c>
      <c r="AN137" s="72" t="s">
        <v>575</v>
      </c>
      <c r="AO137" s="72" t="s">
        <v>641</v>
      </c>
      <c r="AP137" s="72" t="s">
        <v>642</v>
      </c>
      <c r="AQ137" s="72" t="s">
        <v>634</v>
      </c>
      <c r="AR137" s="72" t="s">
        <v>646</v>
      </c>
      <c r="AS137" s="72"/>
      <c r="AT137" s="72"/>
      <c r="AU137" s="72"/>
      <c r="AV137" s="72"/>
      <c r="AW137" s="72"/>
      <c r="AX137" s="72"/>
      <c r="AY137" s="72"/>
      <c r="AZ137" s="72"/>
      <c r="BA137" s="72"/>
      <c r="BB137" s="72"/>
      <c r="BC137" s="72"/>
      <c r="BD137" s="72"/>
      <c r="BE137" s="72"/>
      <c r="BF137" s="72"/>
      <c r="BG137" s="72"/>
      <c r="BH137" s="72"/>
      <c r="BI137" s="72"/>
      <c r="BJ137" s="72"/>
      <c r="BK137" s="72"/>
      <c r="BL137" s="72"/>
      <c r="BM137" s="72"/>
      <c r="BN137" s="72"/>
      <c r="BO137" s="72"/>
      <c r="BP137" s="72"/>
      <c r="BQ137" s="72"/>
      <c r="BR137" s="72"/>
      <c r="BS137" s="72"/>
      <c r="BT137" s="72"/>
      <c r="BU137" s="72"/>
      <c r="BV137" s="72"/>
      <c r="BW137" s="72"/>
    </row>
    <row r="138" spans="1:75" ht="14.25" customHeight="1" x14ac:dyDescent="0.15">
      <c r="A138" s="74" t="s">
        <v>750</v>
      </c>
      <c r="B138" s="118" t="s">
        <v>94</v>
      </c>
      <c r="C138" s="118">
        <v>44669</v>
      </c>
      <c r="D138" s="110">
        <v>46129</v>
      </c>
      <c r="E138" s="95">
        <f ca="1">IF(DATEDIF(C138,M$2,"m")&lt;1,"",IF(C138=0,"",IF(EDATE(C138,12)&lt;IF($D138&gt;0,$D138-1,M$2),EDATE(C138,DATEDIF(C138,IF($D138&gt;0,$D138-1,M$2+1),"y")*12),EDATE(C138,DATEDIF(C138,IF($D138&gt;0,$D138-1,M$2+1),"m")))))</f>
        <v>45765</v>
      </c>
      <c r="F138" s="93">
        <f ca="1">IF(E138="",0,IF(EDATE(C138,12)&lt;=E138,15+IF((YEAR(E138)-YEAR($C138))&gt;20,10,INT((YEAR(E138)-YEAR($C138)-1)/2)),0))</f>
        <v>16</v>
      </c>
      <c r="G138" s="112">
        <f ca="1">IF(E138="",0,IF(E138&gt;=EDATE(C138,12),IF(E138&lt;EDATE(C138,24),IF(C138&lt;SET!$J$20,0,MIN(DATEDIF(C138,E138,"m"),11)),0),IF(D138&gt;C138,IF(E138&lt;=EDATE(C138,12),MIN(DATEDIF(C138,D138+1,"m"),11),0),MIN(DATEDIF(C138,E138,"m"),11))))</f>
        <v>0</v>
      </c>
      <c r="H138" s="114">
        <v>4</v>
      </c>
      <c r="I138" s="99">
        <f>COUNTIF(P138:BW138,SET!$C$15)*SET!$C$16+COUNTIF(P138:BW138,SET!$D$15)*SET!$D$16+COUNTIF(P138:BW138,SET!E$15)*SET!$E$16+COUNTIF(P138:BW138,SET!$F$15)*SET!$F$16+COUNTIF(P138:BW138,SET!$G$15)*SET!$G$16+COUNTIF(P138:BW138,SET!$H$15)*SET!$H$16+COUNTIF(P138:BW138,SET!$I$15)*SET!$I$16+COUNTIF(P138:BW138,)*SET!$K$16+COUNTIF(P138:BW138,SET!$M$15)*SET!$M$16</f>
        <v>18</v>
      </c>
      <c r="J138" s="97">
        <f ca="1">F138+G138+H138-I138</f>
        <v>2</v>
      </c>
      <c r="K138" s="100">
        <f ca="1">IF(E138="","",IF(AND(D138&gt;C138,EDATE(IF(EDATE(C138,12)&lt;D138,C138,E138),12)&gt;D138),"퇴직정산",IF((E138-C138)&gt;=365,EDATE(E138,12),EDATE(C138,24))))</f>
        <v>46130</v>
      </c>
      <c r="L138" s="101">
        <f ca="1">IF(K138="퇴직정산",J138,IF((M$2-C138)&lt;365,"미확정",IF(M138="유예","유예",J138-M138)))</f>
        <v>2</v>
      </c>
      <c r="M138" s="103">
        <f ca="1">IF(C138=0,0,IF(K138="퇴직정산",0,IF(J138&lt;=0,0,IF(EDATE(C138,3)&gt;M$2,"유예",IF(SET!$J$3="없음",0,IF(SET!$J$3="전부",IF(E138&gt;=DATE(YEAR(SET!$I$11),MONTH(SET!$J$11),DAY(SET!$L$11)),MAX(0,F138-IF(I138&lt;(G138+H138),0,(I138-(G138+H138)))),0),IF(E138&gt;=DATE(YEAR(SET!$I$11),MONTH(SET!$J$11),DAY(SET!$L$11)),MAX(0,MIN(F138,SET!$L$3)-IF(I138&lt;(G138+H138),0,(I138-(G138+H138)))),0)))))))</f>
        <v>0</v>
      </c>
      <c r="N138" s="105" t="str">
        <f>IF(D138=0,IF(M138&gt;0,IF((E138-C138)&gt;=365,EDATE(E138,6),EDATE(K138,-6)),""),"")</f>
        <v/>
      </c>
      <c r="O138" s="106" t="str">
        <f>IF(D138=0,IF(M138&gt;0,IF((E138-C138)&gt;=365,EDATE(E138,10),EDATE(K138,-2)),""),"")</f>
        <v/>
      </c>
      <c r="P138" s="23" t="s">
        <v>24</v>
      </c>
      <c r="Q138" s="23" t="s">
        <v>24</v>
      </c>
      <c r="R138" s="23" t="s">
        <v>25</v>
      </c>
      <c r="S138" s="23" t="s">
        <v>24</v>
      </c>
      <c r="T138" s="23" t="s">
        <v>25</v>
      </c>
      <c r="U138" s="23" t="s">
        <v>25</v>
      </c>
      <c r="V138" s="23" t="s">
        <v>24</v>
      </c>
      <c r="W138" s="23" t="s">
        <v>24</v>
      </c>
      <c r="X138" s="23" t="s">
        <v>24</v>
      </c>
      <c r="Y138" s="23" t="s">
        <v>24</v>
      </c>
      <c r="Z138" s="23" t="s">
        <v>24</v>
      </c>
      <c r="AA138" s="23" t="s">
        <v>24</v>
      </c>
      <c r="AB138" s="23" t="s">
        <v>25</v>
      </c>
      <c r="AC138" s="23" t="s">
        <v>25</v>
      </c>
      <c r="AD138" s="23" t="s">
        <v>25</v>
      </c>
      <c r="AE138" s="23" t="s">
        <v>25</v>
      </c>
      <c r="AF138" s="23" t="s">
        <v>24</v>
      </c>
      <c r="AG138" s="23" t="s">
        <v>25</v>
      </c>
      <c r="AH138" s="23" t="s">
        <v>25</v>
      </c>
      <c r="AI138" s="23" t="s">
        <v>24</v>
      </c>
      <c r="AJ138" s="23" t="s">
        <v>24</v>
      </c>
      <c r="AK138" s="23" t="s">
        <v>24</v>
      </c>
      <c r="AL138" s="23" t="s">
        <v>25</v>
      </c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/>
      <c r="BP138" s="23"/>
      <c r="BQ138" s="23"/>
      <c r="BR138" s="23"/>
      <c r="BS138" s="23"/>
      <c r="BT138" s="23"/>
      <c r="BU138" s="23"/>
      <c r="BV138" s="23"/>
      <c r="BW138" s="23"/>
    </row>
    <row r="139" spans="1:75" ht="14.25" customHeight="1" thickBot="1" x14ac:dyDescent="0.2">
      <c r="A139" s="74"/>
      <c r="B139" s="119"/>
      <c r="C139" s="119"/>
      <c r="D139" s="111"/>
      <c r="E139" s="96"/>
      <c r="F139" s="94"/>
      <c r="G139" s="113"/>
      <c r="H139" s="115"/>
      <c r="I139" s="99"/>
      <c r="J139" s="98"/>
      <c r="K139" s="100"/>
      <c r="L139" s="102"/>
      <c r="M139" s="104"/>
      <c r="N139" s="105"/>
      <c r="O139" s="107"/>
      <c r="P139" s="72">
        <v>45758</v>
      </c>
      <c r="Q139" s="72">
        <v>45763</v>
      </c>
      <c r="R139" s="72">
        <v>45842</v>
      </c>
      <c r="S139" s="72">
        <v>45848</v>
      </c>
      <c r="T139" s="72">
        <v>45863</v>
      </c>
      <c r="U139" s="72">
        <v>45866</v>
      </c>
      <c r="V139" s="72">
        <v>45867</v>
      </c>
      <c r="W139" s="72">
        <v>45868</v>
      </c>
      <c r="X139" s="72">
        <v>45869</v>
      </c>
      <c r="Y139" s="72">
        <v>45870</v>
      </c>
      <c r="Z139" s="72">
        <v>45909</v>
      </c>
      <c r="AA139" s="72">
        <v>45965</v>
      </c>
      <c r="AB139" s="72">
        <v>45973</v>
      </c>
      <c r="AC139" s="72">
        <v>45989</v>
      </c>
      <c r="AD139" s="72" t="s">
        <v>582</v>
      </c>
      <c r="AE139" s="72" t="s">
        <v>574</v>
      </c>
      <c r="AF139" s="72" t="s">
        <v>624</v>
      </c>
      <c r="AG139" s="72" t="s">
        <v>642</v>
      </c>
      <c r="AH139" s="72">
        <v>46064</v>
      </c>
      <c r="AI139" s="72">
        <v>46066</v>
      </c>
      <c r="AJ139" s="72">
        <v>46080</v>
      </c>
      <c r="AK139" s="72" t="s">
        <v>693</v>
      </c>
      <c r="AL139" s="72" t="s">
        <v>695</v>
      </c>
      <c r="AM139" s="72"/>
      <c r="AN139" s="72"/>
      <c r="AO139" s="72"/>
      <c r="AP139" s="72"/>
      <c r="AQ139" s="72"/>
      <c r="AR139" s="72"/>
      <c r="AS139" s="72"/>
      <c r="AT139" s="72"/>
      <c r="AU139" s="72"/>
      <c r="AV139" s="72"/>
      <c r="AW139" s="72"/>
      <c r="AX139" s="72"/>
      <c r="AY139" s="72"/>
      <c r="AZ139" s="72"/>
      <c r="BA139" s="72"/>
      <c r="BB139" s="72"/>
      <c r="BC139" s="72"/>
      <c r="BD139" s="72"/>
      <c r="BE139" s="72"/>
      <c r="BF139" s="72"/>
      <c r="BG139" s="72"/>
      <c r="BH139" s="72"/>
      <c r="BI139" s="72"/>
      <c r="BJ139" s="72"/>
      <c r="BK139" s="72"/>
      <c r="BL139" s="72"/>
      <c r="BM139" s="72"/>
      <c r="BN139" s="72"/>
      <c r="BO139" s="72"/>
      <c r="BP139" s="72"/>
      <c r="BQ139" s="72"/>
      <c r="BR139" s="72"/>
      <c r="BS139" s="72"/>
      <c r="BT139" s="72"/>
      <c r="BU139" s="72"/>
      <c r="BV139" s="72"/>
      <c r="BW139" s="72"/>
    </row>
    <row r="140" spans="1:75" ht="14.25" customHeight="1" x14ac:dyDescent="0.15">
      <c r="A140" s="74" t="s">
        <v>751</v>
      </c>
      <c r="B140" s="118" t="s">
        <v>141</v>
      </c>
      <c r="C140" s="118">
        <v>45404</v>
      </c>
      <c r="D140" s="110">
        <v>46134</v>
      </c>
      <c r="E140" s="95">
        <f ca="1">IF(DATEDIF(C140,M$2,"m")&lt;1,"",IF(C140=0,"",IF(EDATE(C140,12)&lt;IF($D140&gt;0,$D140-1,M$2),EDATE(C140,DATEDIF(C140,IF($D140&gt;0,$D140-1,M$2+1),"y")*12),EDATE(C140,DATEDIF(C140,IF($D140&gt;0,$D140-1,M$2+1),"m")))))</f>
        <v>45769</v>
      </c>
      <c r="F140" s="93">
        <f ca="1">IF(E140="",0,IF(EDATE(C140,12)&lt;=E140,15+IF((YEAR(E140)-YEAR($C140))&gt;20,10,INT((YEAR(E140)-YEAR($C140)-1)/2)),0))</f>
        <v>15</v>
      </c>
      <c r="G140" s="112">
        <f ca="1">IF(E140="",0,IF(E140&gt;=EDATE(C140,12),IF(E140&lt;EDATE(C140,24),IF(C140&lt;SET!$J$20,0,MIN(DATEDIF(C140,E140,"m"),11)),0),IF(D140&gt;C140,IF(E140&lt;=EDATE(C140,12),MIN(DATEDIF(C140,D140+1,"m"),11),0),MIN(DATEDIF(C140,E140,"m"),11))))</f>
        <v>11</v>
      </c>
      <c r="H140" s="114"/>
      <c r="I140" s="99">
        <f>COUNTIF(P140:BW140,SET!$C$15)*SET!$C$16+COUNTIF(P140:BW140,SET!$D$15)*SET!$D$16+COUNTIF(P140:BW140,SET!E$15)*SET!$E$16+COUNTIF(P140:BW140,SET!$F$15)*SET!$F$16+COUNTIF(P140:BW140,SET!$G$15)*SET!$G$16+COUNTIF(P140:BW140,SET!$H$15)*SET!$H$16+COUNTIF(P140:BW140,SET!$I$15)*SET!$I$16+COUNTIF(P140:BW140,)*SET!$K$16+COUNTIF(P140:BW140,SET!$M$15)*SET!$M$16</f>
        <v>26</v>
      </c>
      <c r="J140" s="97">
        <f ca="1">F140+G140+H140-I140</f>
        <v>0</v>
      </c>
      <c r="K140" s="100">
        <f ca="1">IF(E140="","",IF(AND(D140&gt;C140,EDATE(IF(EDATE(C140,12)&lt;D140,C140,E140),12)&gt;D140),"퇴직정산",IF((E140-C140)&gt;=365,EDATE(E140,12),EDATE(C140,24))))</f>
        <v>46134</v>
      </c>
      <c r="L140" s="101">
        <f ca="1">IF(K140="퇴직정산",J140,IF((M$2-C140)&lt;365,"미확정",IF(M140="유예","유예",J140-M140)))</f>
        <v>0</v>
      </c>
      <c r="M140" s="103">
        <f ca="1">IF(C140=0,0,IF(K140="퇴직정산",0,IF(J140&lt;=0,0,IF(EDATE(C140,3)&gt;M$2,"유예",IF(SET!$J$3="없음",0,IF(SET!$J$3="전부",IF(E140&gt;=DATE(YEAR(SET!$I$11),MONTH(SET!$J$11),DAY(SET!$L$11)),MAX(0,F140-IF(I140&lt;(G140+H140),0,(I140-(G140+H140)))),0),IF(E140&gt;=DATE(YEAR(SET!$I$11),MONTH(SET!$J$11),DAY(SET!$L$11)),MAX(0,MIN(F140,SET!$L$3)-IF(I140&lt;(G140+H140),0,(I140-(G140+H140)))),0)))))))</f>
        <v>0</v>
      </c>
      <c r="N140" s="105" t="str">
        <f>IF(D140=0,IF(M140&gt;0,IF((E140-C140)&gt;=365,EDATE(E140,6),EDATE(K140,-6)),""),"")</f>
        <v/>
      </c>
      <c r="O140" s="106" t="str">
        <f>IF(D140=0,IF(M140&gt;0,IF((E140-C140)&gt;=365,EDATE(E140,10),EDATE(K140,-2)),""),"")</f>
        <v/>
      </c>
      <c r="P140" s="23" t="s">
        <v>25</v>
      </c>
      <c r="Q140" s="23" t="s">
        <v>24</v>
      </c>
      <c r="R140" s="23" t="s">
        <v>24</v>
      </c>
      <c r="S140" s="23" t="s">
        <v>24</v>
      </c>
      <c r="T140" s="23" t="s">
        <v>51</v>
      </c>
      <c r="U140" s="23" t="s">
        <v>24</v>
      </c>
      <c r="V140" s="23" t="s">
        <v>24</v>
      </c>
      <c r="W140" s="23" t="s">
        <v>24</v>
      </c>
      <c r="X140" s="23" t="s">
        <v>25</v>
      </c>
      <c r="Y140" s="23" t="s">
        <v>25</v>
      </c>
      <c r="Z140" s="23" t="s">
        <v>24</v>
      </c>
      <c r="AA140" s="23" t="s">
        <v>24</v>
      </c>
      <c r="AB140" s="23" t="s">
        <v>24</v>
      </c>
      <c r="AC140" s="23" t="s">
        <v>24</v>
      </c>
      <c r="AD140" s="23" t="s">
        <v>24</v>
      </c>
      <c r="AE140" s="23" t="s">
        <v>24</v>
      </c>
      <c r="AF140" s="23" t="s">
        <v>24</v>
      </c>
      <c r="AG140" s="23" t="s">
        <v>24</v>
      </c>
      <c r="AH140" s="23" t="s">
        <v>24</v>
      </c>
      <c r="AI140" s="23" t="s">
        <v>24</v>
      </c>
      <c r="AJ140" s="23" t="s">
        <v>24</v>
      </c>
      <c r="AK140" s="23" t="s">
        <v>24</v>
      </c>
      <c r="AL140" s="23" t="s">
        <v>24</v>
      </c>
      <c r="AM140" s="23" t="s">
        <v>24</v>
      </c>
      <c r="AN140" s="23" t="s">
        <v>25</v>
      </c>
      <c r="AO140" s="23" t="s">
        <v>24</v>
      </c>
      <c r="AP140" s="23" t="s">
        <v>24</v>
      </c>
      <c r="AQ140" s="23" t="s">
        <v>24</v>
      </c>
      <c r="AR140" s="23" t="s">
        <v>24</v>
      </c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  <c r="BK140" s="23"/>
      <c r="BL140" s="23"/>
      <c r="BM140" s="23"/>
      <c r="BN140" s="23"/>
      <c r="BO140" s="23"/>
      <c r="BP140" s="23"/>
      <c r="BQ140" s="23"/>
      <c r="BR140" s="23"/>
      <c r="BS140" s="23"/>
      <c r="BT140" s="23"/>
      <c r="BU140" s="23"/>
      <c r="BV140" s="23"/>
      <c r="BW140" s="23"/>
    </row>
    <row r="141" spans="1:75" ht="14.25" customHeight="1" thickBot="1" x14ac:dyDescent="0.2">
      <c r="A141" s="74"/>
      <c r="B141" s="119"/>
      <c r="C141" s="119"/>
      <c r="D141" s="111"/>
      <c r="E141" s="96"/>
      <c r="F141" s="94"/>
      <c r="G141" s="113"/>
      <c r="H141" s="115"/>
      <c r="I141" s="99"/>
      <c r="J141" s="98"/>
      <c r="K141" s="100"/>
      <c r="L141" s="102"/>
      <c r="M141" s="104"/>
      <c r="N141" s="105"/>
      <c r="O141" s="107"/>
      <c r="P141" s="72">
        <v>45497</v>
      </c>
      <c r="Q141" s="72">
        <v>45561</v>
      </c>
      <c r="R141" s="72">
        <v>45617</v>
      </c>
      <c r="S141" s="72">
        <v>45618</v>
      </c>
      <c r="T141" s="72" t="s">
        <v>212</v>
      </c>
      <c r="U141" s="72">
        <v>45628</v>
      </c>
      <c r="V141" s="72">
        <v>45643</v>
      </c>
      <c r="W141" s="72">
        <v>45657</v>
      </c>
      <c r="X141" s="72">
        <v>45671</v>
      </c>
      <c r="Y141" s="72">
        <v>45700</v>
      </c>
      <c r="Z141" s="72">
        <v>45734</v>
      </c>
      <c r="AA141" s="72">
        <v>45820</v>
      </c>
      <c r="AB141" s="72">
        <v>45825</v>
      </c>
      <c r="AC141" s="72">
        <v>45826</v>
      </c>
      <c r="AD141" s="72">
        <v>45841</v>
      </c>
      <c r="AE141" s="72">
        <v>45852</v>
      </c>
      <c r="AF141" s="72">
        <v>45853</v>
      </c>
      <c r="AG141" s="72">
        <v>45860</v>
      </c>
      <c r="AH141" s="72">
        <v>45881</v>
      </c>
      <c r="AI141" s="72">
        <v>45887</v>
      </c>
      <c r="AJ141" s="72">
        <v>45895</v>
      </c>
      <c r="AK141" s="72">
        <v>45905</v>
      </c>
      <c r="AL141" s="72">
        <v>45910</v>
      </c>
      <c r="AM141" s="72">
        <v>45916</v>
      </c>
      <c r="AN141" s="72">
        <v>45957</v>
      </c>
      <c r="AO141" s="72">
        <v>45958</v>
      </c>
      <c r="AP141" s="72">
        <v>45959</v>
      </c>
      <c r="AQ141" s="72">
        <v>45960</v>
      </c>
      <c r="AR141" s="72">
        <v>45961</v>
      </c>
      <c r="AS141" s="72"/>
      <c r="AT141" s="72"/>
      <c r="AU141" s="72"/>
      <c r="AV141" s="72"/>
      <c r="AW141" s="72"/>
      <c r="AX141" s="72"/>
      <c r="AY141" s="72"/>
      <c r="AZ141" s="72"/>
      <c r="BA141" s="72"/>
      <c r="BB141" s="72"/>
      <c r="BC141" s="72"/>
      <c r="BD141" s="72"/>
      <c r="BE141" s="72"/>
      <c r="BF141" s="72"/>
      <c r="BG141" s="72"/>
      <c r="BH141" s="72"/>
      <c r="BI141" s="72"/>
      <c r="BJ141" s="72"/>
      <c r="BK141" s="72"/>
      <c r="BL141" s="72"/>
      <c r="BM141" s="72"/>
      <c r="BN141" s="72"/>
      <c r="BO141" s="72"/>
      <c r="BP141" s="72"/>
      <c r="BQ141" s="72"/>
      <c r="BR141" s="72"/>
      <c r="BS141" s="72"/>
      <c r="BT141" s="72"/>
      <c r="BU141" s="72"/>
      <c r="BV141" s="72"/>
      <c r="BW141" s="72"/>
    </row>
    <row r="142" spans="1:75" ht="14.25" customHeight="1" x14ac:dyDescent="0.15">
      <c r="A142" s="74" t="s">
        <v>751</v>
      </c>
      <c r="B142" s="118" t="s">
        <v>138</v>
      </c>
      <c r="C142" s="118">
        <v>45404</v>
      </c>
      <c r="D142" s="110">
        <v>46134</v>
      </c>
      <c r="E142" s="95">
        <f ca="1">IF(DATEDIF(C142,M$2,"m")&lt;1,"",IF(C142=0,"",IF(EDATE(C142,12)&lt;IF($D142&gt;0,$D142-1,M$2),EDATE(C142,DATEDIF(C142,IF($D142&gt;0,$D142-1,M$2+1),"y")*12),EDATE(C142,DATEDIF(C142,IF($D142&gt;0,$D142-1,M$2+1),"m")))))</f>
        <v>45769</v>
      </c>
      <c r="F142" s="93">
        <f ca="1">IF(E142="",0,IF(EDATE(C142,12)&lt;=E142,15+IF((YEAR(E142)-YEAR($C142))&gt;20,10,INT((YEAR(E142)-YEAR($C142)-1)/2)),0))</f>
        <v>15</v>
      </c>
      <c r="G142" s="112">
        <f ca="1">IF(E142="",0,IF(E142&gt;=EDATE(C142,12),IF(E142&lt;EDATE(C142,24),IF(C142&lt;SET!$J$20,0,MIN(DATEDIF(C142,E142,"m"),11)),0),IF(D142&gt;C142,IF(E142&lt;=EDATE(C142,12),MIN(DATEDIF(C142,D142+1,"m"),11),0),MIN(DATEDIF(C142,E142,"m"),11))))</f>
        <v>11</v>
      </c>
      <c r="H142" s="114"/>
      <c r="I142" s="99">
        <f>COUNTIF(P142:BW142,SET!$C$15)*SET!$C$16+COUNTIF(P142:BW142,SET!$D$15)*SET!$D$16+COUNTIF(P142:BW142,SET!E$15)*SET!$E$16+COUNTIF(P142:BW142,SET!$F$15)*SET!$F$16+COUNTIF(P142:BW142,SET!$G$15)*SET!$G$16+COUNTIF(P142:BW142,SET!$H$15)*SET!$H$16+COUNTIF(P142:BW142,SET!$I$15)*SET!$I$16+COUNTIF(P142:BW142,)*SET!$K$16+COUNTIF(P142:BW142,SET!$M$15)*SET!$M$16</f>
        <v>23.5</v>
      </c>
      <c r="J142" s="97">
        <f ca="1">F142+G142+H142-I142</f>
        <v>2.5</v>
      </c>
      <c r="K142" s="100">
        <f ca="1">IF(E142="","",IF(AND(D142&gt;C142,EDATE(IF(EDATE(C142,12)&lt;D142,C142,E142),12)&gt;D142),"퇴직정산",IF((E142-C142)&gt;=365,EDATE(E142,12),EDATE(C142,24))))</f>
        <v>46134</v>
      </c>
      <c r="L142" s="101">
        <f ca="1">IF(K142="퇴직정산",J142,IF((M$2-C142)&lt;365,"미확정",IF(M142="유예","유예",J142-M142)))</f>
        <v>2.5</v>
      </c>
      <c r="M142" s="103">
        <f ca="1">IF(C142=0,0,IF(K142="퇴직정산",0,IF(J142&lt;=0,0,IF(EDATE(C142,3)&gt;M$2,"유예",IF(SET!$J$3="없음",0,IF(SET!$J$3="전부",IF(E142&gt;=DATE(YEAR(SET!$I$11),MONTH(SET!$J$11),DAY(SET!$L$11)),MAX(0,F142-IF(I142&lt;(G142+H142),0,(I142-(G142+H142)))),0),IF(E142&gt;=DATE(YEAR(SET!$I$11),MONTH(SET!$J$11),DAY(SET!$L$11)),MAX(0,MIN(F142,SET!$L$3)-IF(I142&lt;(G142+H142),0,(I142-(G142+H142)))),0)))))))</f>
        <v>0</v>
      </c>
      <c r="N142" s="105" t="str">
        <f>IF(D142=0,IF(M142&gt;0,IF((E142-C142)&gt;=365,EDATE(E142,6),EDATE(K142,-6)),""),"")</f>
        <v/>
      </c>
      <c r="O142" s="106" t="str">
        <f>IF(D142=0,IF(M142&gt;0,IF((E142-C142)&gt;=365,EDATE(E142,10),EDATE(K142,-2)),""),"")</f>
        <v/>
      </c>
      <c r="P142" s="23" t="s">
        <v>24</v>
      </c>
      <c r="Q142" s="23" t="s">
        <v>25</v>
      </c>
      <c r="R142" s="23" t="s">
        <v>25</v>
      </c>
      <c r="S142" s="23" t="s">
        <v>24</v>
      </c>
      <c r="T142" s="23" t="s">
        <v>24</v>
      </c>
      <c r="U142" s="23" t="s">
        <v>24</v>
      </c>
      <c r="V142" s="23" t="s">
        <v>25</v>
      </c>
      <c r="W142" s="23" t="s">
        <v>25</v>
      </c>
      <c r="X142" s="23" t="s">
        <v>24</v>
      </c>
      <c r="Y142" s="23" t="s">
        <v>24</v>
      </c>
      <c r="Z142" s="23" t="s">
        <v>25</v>
      </c>
      <c r="AA142" s="23" t="s">
        <v>24</v>
      </c>
      <c r="AB142" s="23" t="s">
        <v>24</v>
      </c>
      <c r="AC142" s="23" t="s">
        <v>24</v>
      </c>
      <c r="AD142" s="23" t="s">
        <v>24</v>
      </c>
      <c r="AE142" s="23" t="s">
        <v>24</v>
      </c>
      <c r="AF142" s="23" t="s">
        <v>24</v>
      </c>
      <c r="AG142" s="23" t="s">
        <v>25</v>
      </c>
      <c r="AH142" s="23" t="s">
        <v>24</v>
      </c>
      <c r="AI142" s="23" t="s">
        <v>24</v>
      </c>
      <c r="AJ142" s="23" t="s">
        <v>24</v>
      </c>
      <c r="AK142" s="23" t="s">
        <v>25</v>
      </c>
      <c r="AL142" s="23" t="s">
        <v>24</v>
      </c>
      <c r="AM142" s="23" t="s">
        <v>24</v>
      </c>
      <c r="AN142" s="23" t="s">
        <v>25</v>
      </c>
      <c r="AO142" s="23" t="s">
        <v>25</v>
      </c>
      <c r="AP142" s="23" t="s">
        <v>24</v>
      </c>
      <c r="AQ142" s="23" t="s">
        <v>24</v>
      </c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3"/>
      <c r="BK142" s="23"/>
      <c r="BL142" s="23"/>
      <c r="BM142" s="23"/>
      <c r="BN142" s="23"/>
      <c r="BO142" s="23"/>
      <c r="BP142" s="23"/>
      <c r="BQ142" s="23"/>
      <c r="BR142" s="23"/>
      <c r="BS142" s="23"/>
      <c r="BT142" s="23"/>
      <c r="BU142" s="23"/>
      <c r="BV142" s="23"/>
      <c r="BW142" s="23"/>
    </row>
    <row r="143" spans="1:75" ht="14.25" customHeight="1" thickBot="1" x14ac:dyDescent="0.2">
      <c r="A143" s="74"/>
      <c r="B143" s="119"/>
      <c r="C143" s="119"/>
      <c r="D143" s="111"/>
      <c r="E143" s="96"/>
      <c r="F143" s="94"/>
      <c r="G143" s="113"/>
      <c r="H143" s="115"/>
      <c r="I143" s="99"/>
      <c r="J143" s="98"/>
      <c r="K143" s="100"/>
      <c r="L143" s="102"/>
      <c r="M143" s="104"/>
      <c r="N143" s="105"/>
      <c r="O143" s="107"/>
      <c r="P143" s="72">
        <v>45478</v>
      </c>
      <c r="Q143" s="72">
        <v>45567</v>
      </c>
      <c r="R143" s="72">
        <v>45623</v>
      </c>
      <c r="S143" s="72">
        <v>45625</v>
      </c>
      <c r="T143" s="72">
        <v>45628</v>
      </c>
      <c r="U143" s="72">
        <v>45656</v>
      </c>
      <c r="V143" s="72">
        <v>45706</v>
      </c>
      <c r="W143" s="72">
        <v>45741</v>
      </c>
      <c r="X143" s="72">
        <v>45763</v>
      </c>
      <c r="Y143" s="72">
        <v>45777</v>
      </c>
      <c r="Z143" s="72">
        <v>45812</v>
      </c>
      <c r="AA143" s="72">
        <v>45834</v>
      </c>
      <c r="AB143" s="72">
        <v>45853</v>
      </c>
      <c r="AC143" s="72">
        <v>45854</v>
      </c>
      <c r="AD143" s="72">
        <v>45866</v>
      </c>
      <c r="AE143" s="72">
        <v>45880</v>
      </c>
      <c r="AF143" s="72">
        <v>45881</v>
      </c>
      <c r="AG143" s="72">
        <v>45909</v>
      </c>
      <c r="AH143" s="72">
        <v>45917</v>
      </c>
      <c r="AI143" s="72">
        <v>45918</v>
      </c>
      <c r="AJ143" s="72">
        <v>45919</v>
      </c>
      <c r="AK143" s="72">
        <v>45966</v>
      </c>
      <c r="AL143" s="72">
        <v>45981</v>
      </c>
      <c r="AM143" s="72">
        <v>45982</v>
      </c>
      <c r="AN143" s="72" t="s">
        <v>583</v>
      </c>
      <c r="AO143" s="72" t="s">
        <v>639</v>
      </c>
      <c r="AP143" s="72" t="s">
        <v>635</v>
      </c>
      <c r="AQ143" s="72" t="s">
        <v>704</v>
      </c>
      <c r="AR143" s="72"/>
      <c r="AS143" s="72"/>
      <c r="AT143" s="72"/>
      <c r="AU143" s="72"/>
      <c r="AV143" s="72"/>
      <c r="AW143" s="72"/>
      <c r="AX143" s="72"/>
      <c r="AY143" s="72"/>
      <c r="AZ143" s="72"/>
      <c r="BA143" s="72"/>
      <c r="BB143" s="72"/>
      <c r="BC143" s="72"/>
      <c r="BD143" s="72"/>
      <c r="BE143" s="72"/>
      <c r="BF143" s="72"/>
      <c r="BG143" s="72"/>
      <c r="BH143" s="72"/>
      <c r="BI143" s="72"/>
      <c r="BJ143" s="72"/>
      <c r="BK143" s="72"/>
      <c r="BL143" s="72"/>
      <c r="BM143" s="72"/>
      <c r="BN143" s="72"/>
      <c r="BO143" s="72"/>
      <c r="BP143" s="72"/>
      <c r="BQ143" s="72"/>
      <c r="BR143" s="72"/>
      <c r="BS143" s="72"/>
      <c r="BT143" s="72"/>
      <c r="BU143" s="72"/>
      <c r="BV143" s="72"/>
      <c r="BW143" s="72"/>
    </row>
    <row r="144" spans="1:75" ht="14.25" customHeight="1" x14ac:dyDescent="0.15">
      <c r="A144" s="77" t="s">
        <v>336</v>
      </c>
      <c r="B144" s="108" t="s">
        <v>45</v>
      </c>
      <c r="C144" s="108">
        <v>42856</v>
      </c>
      <c r="D144" s="110">
        <v>46143</v>
      </c>
      <c r="E144" s="95">
        <f ca="1">IF(DATEDIF(C144,M$2,"m")&lt;1,"",IF(C144=0,"",IF(EDATE(C144,12)&lt;IF($D144&gt;0,$D144-1,M$2),EDATE(C144,DATEDIF(C144,IF($D144&gt;0,$D144-1,M$2+1),"y")*12),EDATE(C144,DATEDIF(C144,IF($D144&gt;0,$D144-1,M$2+1),"m")))))</f>
        <v>45778</v>
      </c>
      <c r="F144" s="93">
        <f ca="1">IF(E144="",0,IF(EDATE(C144,12)&lt;=E144,15+IF((YEAR(E144)-YEAR($C144))&gt;20,10,INT((YEAR(E144)-YEAR($C144)-1)/2)),0))</f>
        <v>18</v>
      </c>
      <c r="G144" s="112">
        <f ca="1">IF(E144="",0,IF(E144&gt;=EDATE(C144,12),IF(E144&lt;EDATE(C144,24),IF(C144&lt;SET!$J$20,0,MIN(DATEDIF(C144,E144,"m"),11)),0),IF(D144&gt;C144,IF(E144&lt;=EDATE(C144,12),MIN(DATEDIF(C144,D144+1,"m"),11),0),MIN(DATEDIF(C144,E144,"m"),11))))</f>
        <v>0</v>
      </c>
      <c r="H144" s="114">
        <v>4.5</v>
      </c>
      <c r="I144" s="99">
        <f>COUNTIF(P144:BW144,SET!$C$15)*SET!$C$16+COUNTIF(P144:BW144,SET!$D$15)*SET!$D$16+COUNTIF(P144:BW144,SET!E$15)*SET!$E$16+COUNTIF(P144:BW144,SET!$F$15)*SET!$F$16+COUNTIF(P144:BW144,SET!$G$15)*SET!$G$16+COUNTIF(P144:BW144,SET!$H$15)*SET!$H$16+COUNTIF(P144:BW144,SET!$I$15)*SET!$I$16+COUNTIF(P144:BW144,)*SET!$K$16+COUNTIF(P144:BW144,SET!$M$15)*SET!$M$16</f>
        <v>18</v>
      </c>
      <c r="J144" s="97">
        <f ca="1">F144+G144+H144-I144</f>
        <v>4.5</v>
      </c>
      <c r="K144" s="100">
        <f ca="1">IF(E144="","",IF(AND(D144&gt;C144,EDATE(IF(EDATE(C144,12)&lt;D144,C144,E144),12)&gt;D144),"퇴직정산",IF((E144-C144)&gt;=365,EDATE(E144,12),EDATE(C144,24))))</f>
        <v>46143</v>
      </c>
      <c r="L144" s="101">
        <f ca="1">IF(K144="퇴직정산",J144,IF((M$2-C144)&lt;365,"미확정",IF(M144="유예","유예",J144-M144)))</f>
        <v>4.5</v>
      </c>
      <c r="M144" s="103">
        <f ca="1">IF(C144=0,0,IF(K144="퇴직정산",0,IF(J144&lt;=0,0,IF(EDATE(C144,3)&gt;M$2,"유예",IF(SET!$J$3="없음",0,IF(SET!$J$3="전부",IF(E144&gt;=DATE(YEAR(SET!$I$11),MONTH(SET!$J$11),DAY(SET!$L$11)),MAX(0,F144-IF(I144&lt;(G144+H144),0,(I144-(G144+H144)))),0),IF(E144&gt;=DATE(YEAR(SET!$I$11),MONTH(SET!$J$11),DAY(SET!$L$11)),MAX(0,MIN(F144,SET!$L$3)-IF(I144&lt;(G144+H144),0,(I144-(G144+H144)))),0)))))))</f>
        <v>0</v>
      </c>
      <c r="N144" s="105" t="str">
        <f>IF(D144=0,IF(M144&gt;0,IF((E144-C144)&gt;=365,EDATE(E144,6),EDATE(K144,-6)),""),"")</f>
        <v/>
      </c>
      <c r="O144" s="106" t="str">
        <f>IF(D144=0,IF(M144&gt;0,IF((E144-C144)&gt;=365,EDATE(E144,10),EDATE(K144,-2)),""),"")</f>
        <v/>
      </c>
      <c r="P144" s="23" t="s">
        <v>25</v>
      </c>
      <c r="Q144" s="23" t="s">
        <v>25</v>
      </c>
      <c r="R144" s="23" t="s">
        <v>25</v>
      </c>
      <c r="S144" s="23" t="s">
        <v>24</v>
      </c>
      <c r="T144" s="23" t="s">
        <v>24</v>
      </c>
      <c r="U144" s="23" t="s">
        <v>24</v>
      </c>
      <c r="V144" s="23" t="s">
        <v>25</v>
      </c>
      <c r="W144" s="23" t="s">
        <v>24</v>
      </c>
      <c r="X144" s="23" t="s">
        <v>24</v>
      </c>
      <c r="Y144" s="23" t="s">
        <v>24</v>
      </c>
      <c r="Z144" s="23" t="s">
        <v>24</v>
      </c>
      <c r="AA144" s="23" t="s">
        <v>25</v>
      </c>
      <c r="AB144" s="23" t="s">
        <v>25</v>
      </c>
      <c r="AC144" s="23" t="s">
        <v>25</v>
      </c>
      <c r="AD144" s="23" t="s">
        <v>25</v>
      </c>
      <c r="AE144" s="23" t="s">
        <v>25</v>
      </c>
      <c r="AF144" s="23" t="s">
        <v>25</v>
      </c>
      <c r="AG144" s="23" t="s">
        <v>25</v>
      </c>
      <c r="AH144" s="23" t="s">
        <v>25</v>
      </c>
      <c r="AI144" s="23" t="s">
        <v>25</v>
      </c>
      <c r="AJ144" s="23" t="s">
        <v>25</v>
      </c>
      <c r="AK144" s="23" t="s">
        <v>24</v>
      </c>
      <c r="AL144" s="23" t="s">
        <v>24</v>
      </c>
      <c r="AM144" s="23" t="s">
        <v>24</v>
      </c>
      <c r="AN144" s="23" t="s">
        <v>25</v>
      </c>
      <c r="AO144" s="23" t="s">
        <v>25</v>
      </c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/>
      <c r="BP144" s="23"/>
      <c r="BQ144" s="23"/>
      <c r="BR144" s="23"/>
      <c r="BS144" s="23"/>
      <c r="BT144" s="23"/>
      <c r="BU144" s="23"/>
      <c r="BV144" s="23"/>
      <c r="BW144" s="23"/>
    </row>
    <row r="145" spans="1:75" ht="14.25" customHeight="1" thickBot="1" x14ac:dyDescent="0.2">
      <c r="A145" s="73"/>
      <c r="B145" s="109"/>
      <c r="C145" s="109"/>
      <c r="D145" s="111"/>
      <c r="E145" s="96"/>
      <c r="F145" s="94"/>
      <c r="G145" s="113"/>
      <c r="H145" s="115"/>
      <c r="I145" s="99"/>
      <c r="J145" s="98"/>
      <c r="K145" s="100"/>
      <c r="L145" s="102"/>
      <c r="M145" s="104"/>
      <c r="N145" s="105"/>
      <c r="O145" s="107"/>
      <c r="P145" s="72">
        <v>45755</v>
      </c>
      <c r="Q145" s="72">
        <v>45764</v>
      </c>
      <c r="R145" s="72">
        <v>45820</v>
      </c>
      <c r="S145" s="72">
        <v>45826</v>
      </c>
      <c r="T145" s="72">
        <v>45827</v>
      </c>
      <c r="U145" s="72">
        <v>45828</v>
      </c>
      <c r="V145" s="72">
        <v>45846</v>
      </c>
      <c r="W145" s="72">
        <v>45860</v>
      </c>
      <c r="X145" s="72">
        <v>45861</v>
      </c>
      <c r="Y145" s="72">
        <v>45862</v>
      </c>
      <c r="Z145" s="72">
        <v>45863</v>
      </c>
      <c r="AA145" s="72">
        <v>45876</v>
      </c>
      <c r="AB145" s="72">
        <v>45881</v>
      </c>
      <c r="AC145" s="72">
        <v>45916</v>
      </c>
      <c r="AD145" s="72">
        <v>45944</v>
      </c>
      <c r="AE145" s="72">
        <v>45952</v>
      </c>
      <c r="AF145" s="72">
        <v>45961</v>
      </c>
      <c r="AG145" s="72">
        <v>45973</v>
      </c>
      <c r="AH145" s="72">
        <v>45981</v>
      </c>
      <c r="AI145" s="8" t="s">
        <v>593</v>
      </c>
      <c r="AJ145" s="72" t="s">
        <v>621</v>
      </c>
      <c r="AK145" s="72" t="s">
        <v>639</v>
      </c>
      <c r="AL145" s="72" t="s">
        <v>643</v>
      </c>
      <c r="AM145" s="72" t="s">
        <v>624</v>
      </c>
      <c r="AN145" s="72" t="s">
        <v>638</v>
      </c>
      <c r="AO145" s="72" t="s">
        <v>699</v>
      </c>
      <c r="AP145" s="72"/>
      <c r="AQ145" s="72"/>
      <c r="AR145" s="72"/>
      <c r="AS145" s="72"/>
      <c r="AT145" s="72"/>
      <c r="AU145" s="72"/>
      <c r="AV145" s="72"/>
      <c r="AW145" s="72"/>
      <c r="AX145" s="72"/>
      <c r="AY145" s="72"/>
      <c r="AZ145" s="72"/>
      <c r="BA145" s="72"/>
      <c r="BB145" s="72"/>
      <c r="BC145" s="72"/>
      <c r="BD145" s="72"/>
      <c r="BE145" s="72"/>
      <c r="BF145" s="72"/>
      <c r="BG145" s="72"/>
      <c r="BH145" s="72"/>
      <c r="BI145" s="72"/>
      <c r="BJ145" s="72"/>
      <c r="BK145" s="72"/>
      <c r="BL145" s="72"/>
      <c r="BM145" s="72"/>
      <c r="BN145" s="72"/>
      <c r="BO145" s="72"/>
      <c r="BP145" s="72"/>
      <c r="BQ145" s="72"/>
      <c r="BR145" s="72"/>
      <c r="BS145" s="72"/>
      <c r="BT145" s="72"/>
      <c r="BU145" s="72"/>
      <c r="BV145" s="72"/>
      <c r="BW145" s="72"/>
    </row>
    <row r="146" spans="1:75" ht="14.25" customHeight="1" x14ac:dyDescent="0.15">
      <c r="A146" s="77" t="s">
        <v>280</v>
      </c>
      <c r="B146" s="108" t="s">
        <v>38</v>
      </c>
      <c r="C146" s="108">
        <v>42856</v>
      </c>
      <c r="D146" s="110">
        <v>46143</v>
      </c>
      <c r="E146" s="95">
        <f ca="1">IF(DATEDIF(C146,M$2,"m")&lt;1,"",IF(C146=0,"",IF(EDATE(C146,12)&lt;IF($D146&gt;0,$D146-1,M$2),EDATE(C146,DATEDIF(C146,IF($D146&gt;0,$D146-1,M$2+1),"y")*12),EDATE(C146,DATEDIF(C146,IF($D146&gt;0,$D146-1,M$2+1),"m")))))</f>
        <v>45778</v>
      </c>
      <c r="F146" s="93">
        <f ca="1">IF(E146="",0,IF(EDATE(C146,12)&lt;=E146,15+IF((YEAR(E146)-YEAR($C146))&gt;20,10,INT((YEAR(E146)-YEAR($C146)-1)/2)),0))</f>
        <v>18</v>
      </c>
      <c r="G146" s="112">
        <f ca="1">IF(E146="",0,IF(E146&gt;=EDATE(C146,12),IF(E146&lt;EDATE(C146,24),IF(C146&lt;SET!$J$20,0,MIN(DATEDIF(C146,E146,"m"),11)),0),IF(D146&gt;C146,IF(E146&lt;=EDATE(C146,12),MIN(DATEDIF(C146,D146+1,"m"),11),0),MIN(DATEDIF(C146,E146,"m"),11))))</f>
        <v>0</v>
      </c>
      <c r="H146" s="114">
        <v>4</v>
      </c>
      <c r="I146" s="99">
        <f>COUNTIF(P146:BW146,SET!$C$15)*SET!$C$16+COUNTIF(P146:BW146,SET!$D$15)*SET!$D$16+COUNTIF(P146:BW146,SET!E$15)*SET!$E$16+COUNTIF(P146:BW146,SET!$F$15)*SET!$F$16+COUNTIF(P146:BW146,SET!$G$15)*SET!$G$16+COUNTIF(P146:BW146,SET!$H$15)*SET!$H$16+COUNTIF(P146:BW146,SET!$I$15)*SET!$I$16+COUNTIF(P146:BW146,)*SET!$K$16+COUNTIF(P146:BW146,SET!$M$15)*SET!$M$16</f>
        <v>10.5</v>
      </c>
      <c r="J146" s="97">
        <f ca="1">F146+G146+H146-I146</f>
        <v>11.5</v>
      </c>
      <c r="K146" s="100">
        <f ca="1">IF(E146="","",IF(AND(D146&gt;C146,EDATE(IF(EDATE(C146,12)&lt;D146,C146,E146),12)&gt;D146),"퇴직정산",IF((E146-C146)&gt;=365,EDATE(E146,12),EDATE(C146,24))))</f>
        <v>46143</v>
      </c>
      <c r="L146" s="101">
        <f ca="1">IF(K146="퇴직정산",J146,IF((M$2-C146)&lt;365,"미확정",IF(M146="유예","유예",J146-M146)))</f>
        <v>11</v>
      </c>
      <c r="M146" s="103">
        <f ca="1">IF(C146=0,0,IF(K146="퇴직정산",0,IF(J146&lt;=0,0,IF(EDATE(C146,3)&gt;M$2,"유예",IF(SET!$J$3="없음",0,IF(SET!$J$3="전부",IF(E146&gt;=DATE(YEAR(SET!$I$11),MONTH(SET!$J$11),DAY(SET!$L$11)),MAX(0,F146-IF(I146&lt;(G146+H146),0,(I146-(G146+H146)))),0),IF(E146&gt;=DATE(YEAR(SET!$I$11),MONTH(SET!$J$11),DAY(SET!$L$11)),MAX(0,MIN(F146,SET!$L$3)-IF(I146&lt;(G146+H146),0,(I146-(G146+H146)))),0)))))))</f>
        <v>0.5</v>
      </c>
      <c r="N146" s="105" t="str">
        <f>IF(D146=0,IF(M146&gt;0,IF((E146-C146)&gt;=365,EDATE(E146,6),EDATE(K146,-6)),""),"")</f>
        <v/>
      </c>
      <c r="O146" s="106" t="str">
        <f>IF(D146=0,IF(M146&gt;0,IF((E146-C146)&gt;=365,EDATE(E146,10),EDATE(K146,-2)),""),"")</f>
        <v/>
      </c>
      <c r="P146" s="23" t="s">
        <v>24</v>
      </c>
      <c r="Q146" s="23" t="s">
        <v>25</v>
      </c>
      <c r="R146" s="23" t="s">
        <v>25</v>
      </c>
      <c r="S146" s="23" t="s">
        <v>25</v>
      </c>
      <c r="T146" s="23" t="s">
        <v>25</v>
      </c>
      <c r="U146" s="23" t="s">
        <v>24</v>
      </c>
      <c r="V146" s="23" t="s">
        <v>24</v>
      </c>
      <c r="W146" s="23" t="s">
        <v>24</v>
      </c>
      <c r="X146" s="23" t="s">
        <v>24</v>
      </c>
      <c r="Y146" s="23" t="s">
        <v>25</v>
      </c>
      <c r="Z146" s="23" t="s">
        <v>24</v>
      </c>
      <c r="AA146" s="23" t="s">
        <v>24</v>
      </c>
      <c r="AB146" s="23" t="s">
        <v>24</v>
      </c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3"/>
      <c r="BK146" s="23"/>
      <c r="BL146" s="23"/>
      <c r="BM146" s="23"/>
      <c r="BN146" s="23"/>
      <c r="BO146" s="23"/>
      <c r="BP146" s="23"/>
      <c r="BQ146" s="23"/>
      <c r="BR146" s="23"/>
      <c r="BS146" s="23"/>
      <c r="BT146" s="23"/>
      <c r="BU146" s="23"/>
      <c r="BV146" s="23"/>
      <c r="BW146" s="23"/>
    </row>
    <row r="147" spans="1:75" ht="14.25" customHeight="1" thickBot="1" x14ac:dyDescent="0.2">
      <c r="A147" s="73"/>
      <c r="B147" s="109"/>
      <c r="C147" s="109"/>
      <c r="D147" s="111"/>
      <c r="E147" s="96"/>
      <c r="F147" s="94"/>
      <c r="G147" s="113"/>
      <c r="H147" s="115"/>
      <c r="I147" s="99"/>
      <c r="J147" s="98"/>
      <c r="K147" s="100"/>
      <c r="L147" s="102"/>
      <c r="M147" s="104"/>
      <c r="N147" s="105"/>
      <c r="O147" s="107"/>
      <c r="P147" s="72">
        <v>45768</v>
      </c>
      <c r="Q147" s="72">
        <v>45863</v>
      </c>
      <c r="R147" s="72">
        <v>45866</v>
      </c>
      <c r="S147" s="72">
        <v>45868</v>
      </c>
      <c r="T147" s="72">
        <v>45888</v>
      </c>
      <c r="U147" s="72">
        <v>45923</v>
      </c>
      <c r="V147" s="72">
        <v>45986</v>
      </c>
      <c r="W147" s="72" t="s">
        <v>586</v>
      </c>
      <c r="X147" s="72" t="s">
        <v>579</v>
      </c>
      <c r="Y147" s="72" t="s">
        <v>576</v>
      </c>
      <c r="Z147" s="72" t="s">
        <v>627</v>
      </c>
      <c r="AA147" s="72" t="s">
        <v>635</v>
      </c>
      <c r="AB147" s="72" t="s">
        <v>637</v>
      </c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P147" s="72"/>
      <c r="AQ147" s="72"/>
      <c r="AR147" s="72"/>
      <c r="AS147" s="72"/>
      <c r="AT147" s="72"/>
      <c r="AU147" s="72"/>
      <c r="AV147" s="72"/>
      <c r="AW147" s="72"/>
      <c r="AX147" s="72"/>
      <c r="AY147" s="72"/>
      <c r="AZ147" s="72"/>
      <c r="BA147" s="72"/>
      <c r="BB147" s="72"/>
      <c r="BC147" s="72"/>
      <c r="BD147" s="72"/>
      <c r="BE147" s="72"/>
      <c r="BF147" s="72"/>
      <c r="BG147" s="72"/>
      <c r="BH147" s="72"/>
      <c r="BI147" s="72"/>
      <c r="BJ147" s="72"/>
      <c r="BK147" s="72"/>
      <c r="BL147" s="72"/>
      <c r="BM147" s="72"/>
      <c r="BN147" s="72"/>
      <c r="BO147" s="72"/>
      <c r="BP147" s="72"/>
      <c r="BQ147" s="72"/>
      <c r="BR147" s="72"/>
      <c r="BS147" s="72"/>
      <c r="BT147" s="72"/>
      <c r="BU147" s="72"/>
      <c r="BV147" s="72"/>
      <c r="BW147" s="72"/>
    </row>
    <row r="148" spans="1:75" ht="14.25" customHeight="1" x14ac:dyDescent="0.15">
      <c r="A148" s="74" t="s">
        <v>757</v>
      </c>
      <c r="B148" s="118" t="s">
        <v>131</v>
      </c>
      <c r="C148" s="118">
        <v>42856</v>
      </c>
      <c r="D148" s="110">
        <v>46143</v>
      </c>
      <c r="E148" s="95">
        <f ca="1">IF(DATEDIF(C148,M$2,"m")&lt;1,"",IF(C148=0,"",IF(EDATE(C148,12)&lt;IF($D148&gt;0,$D148-1,M$2),EDATE(C148,DATEDIF(C148,IF($D148&gt;0,$D148-1,M$2+1),"y")*12),EDATE(C148,DATEDIF(C148,IF($D148&gt;0,$D148-1,M$2+1),"m")))))</f>
        <v>45778</v>
      </c>
      <c r="F148" s="93">
        <f ca="1">IF(E148="",0,IF(EDATE(C148,12)&lt;=E148,15+IF((YEAR(E148)-YEAR($C148))&gt;20,10,INT((YEAR(E148)-YEAR($C148)-1)/2)),0))</f>
        <v>18</v>
      </c>
      <c r="G148" s="112">
        <f ca="1">IF(E148="",0,IF(E148&gt;=EDATE(C148,12),IF(E148&lt;EDATE(C148,24),IF(C148&lt;SET!$J$20,0,MIN(DATEDIF(C148,E148,"m"),11)),0),IF(D148&gt;C148,IF(E148&lt;=EDATE(C148,12),MIN(DATEDIF(C148,D148+1,"m"),11),0),MIN(DATEDIF(C148,E148,"m"),11))))</f>
        <v>0</v>
      </c>
      <c r="H148" s="114">
        <v>0.5</v>
      </c>
      <c r="I148" s="99">
        <f>COUNTIF(P148:BW148,SET!$C$15)*SET!$C$16+COUNTIF(P148:BW148,SET!$D$15)*SET!$D$16+COUNTIF(P148:BW148,SET!E$15)*SET!$E$16+COUNTIF(P148:BW148,SET!$F$15)*SET!$F$16+COUNTIF(P148:BW148,SET!$G$15)*SET!$G$16+COUNTIF(P148:BW148,SET!$H$15)*SET!$H$16+COUNTIF(P148:BW148,SET!$I$15)*SET!$I$16+COUNTIF(P148:BW148,)*SET!$K$16+COUNTIF(P148:BW148,SET!$M$15)*SET!$M$16</f>
        <v>19</v>
      </c>
      <c r="J148" s="97">
        <f ca="1">F148+G148+H148-I148</f>
        <v>-0.5</v>
      </c>
      <c r="K148" s="116">
        <f ca="1">IF(E148="","",IF(AND(D148&gt;C148,EDATE(IF(EDATE(C148,12)&lt;D148,C148,E148),12)&gt;D148),"퇴직정산",IF((E148-C148)&gt;=365,EDATE(E148,12),EDATE(C148,24))))</f>
        <v>46143</v>
      </c>
      <c r="L148" s="101">
        <f ca="1">IF(K148="퇴직정산",J148,IF((M$2-C148)&lt;365,"미확정",IF(M148="유예","유예",J148-M148)))</f>
        <v>-0.5</v>
      </c>
      <c r="M148" s="103">
        <f ca="1">IF(C148=0,0,IF(K148="퇴직정산",0,IF(J148&lt;=0,0,IF(EDATE(C148,3)&gt;M$2,"유예",IF(SET!$J$3="없음",0,IF(SET!$J$3="전부",IF(E148&gt;=DATE(YEAR(SET!$I$11),MONTH(SET!$J$11),DAY(SET!$L$11)),MAX(0,F148-IF(I148&lt;(G148+H148),0,(I148-(G148+H148)))),0),IF(E148&gt;=DATE(YEAR(SET!$I$11),MONTH(SET!$J$11),DAY(SET!$L$11)),MAX(0,MIN(F148,SET!$L$3)-IF(I148&lt;(G148+H148),0,(I148-(G148+H148)))),0)))))))</f>
        <v>0</v>
      </c>
      <c r="N148" s="105" t="str">
        <f>IF(D148=0,IF(M148&gt;0,IF((E148-C148)&gt;=365,EDATE(E148,6),EDATE(K148,-6)),""),"")</f>
        <v/>
      </c>
      <c r="O148" s="106" t="str">
        <f>IF(D148=0,IF(M148&gt;0,IF((E148-C148)&gt;=365,EDATE(E148,10),EDATE(K148,-2)),""),"")</f>
        <v/>
      </c>
      <c r="P148" s="23" t="s">
        <v>24</v>
      </c>
      <c r="Q148" s="23" t="s">
        <v>24</v>
      </c>
      <c r="R148" s="23" t="s">
        <v>24</v>
      </c>
      <c r="S148" s="23" t="s">
        <v>24</v>
      </c>
      <c r="T148" s="23" t="s">
        <v>24</v>
      </c>
      <c r="U148" s="23" t="s">
        <v>24</v>
      </c>
      <c r="V148" s="23" t="s">
        <v>24</v>
      </c>
      <c r="W148" s="23" t="s">
        <v>24</v>
      </c>
      <c r="X148" s="23" t="s">
        <v>24</v>
      </c>
      <c r="Y148" s="23" t="s">
        <v>24</v>
      </c>
      <c r="Z148" s="23" t="s">
        <v>24</v>
      </c>
      <c r="AA148" s="23" t="s">
        <v>24</v>
      </c>
      <c r="AB148" s="23" t="s">
        <v>24</v>
      </c>
      <c r="AC148" s="23" t="s">
        <v>24</v>
      </c>
      <c r="AD148" s="23" t="s">
        <v>25</v>
      </c>
      <c r="AE148" s="23" t="s">
        <v>24</v>
      </c>
      <c r="AF148" s="23" t="s">
        <v>25</v>
      </c>
      <c r="AG148" s="23" t="s">
        <v>24</v>
      </c>
      <c r="AH148" s="23" t="s">
        <v>24</v>
      </c>
      <c r="AI148" s="23" t="s">
        <v>24</v>
      </c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3"/>
      <c r="BK148" s="23"/>
      <c r="BL148" s="23"/>
      <c r="BM148" s="23"/>
      <c r="BN148" s="23"/>
      <c r="BO148" s="23"/>
      <c r="BP148" s="23"/>
      <c r="BQ148" s="23"/>
      <c r="BR148" s="23"/>
      <c r="BS148" s="23"/>
      <c r="BT148" s="23"/>
      <c r="BU148" s="23"/>
      <c r="BV148" s="23"/>
      <c r="BW148" s="23"/>
    </row>
    <row r="149" spans="1:75" ht="14.25" customHeight="1" thickBot="1" x14ac:dyDescent="0.2">
      <c r="A149" s="74"/>
      <c r="B149" s="119"/>
      <c r="C149" s="119"/>
      <c r="D149" s="111"/>
      <c r="E149" s="96"/>
      <c r="F149" s="94"/>
      <c r="G149" s="113"/>
      <c r="H149" s="115"/>
      <c r="I149" s="99"/>
      <c r="J149" s="98"/>
      <c r="K149" s="117"/>
      <c r="L149" s="102"/>
      <c r="M149" s="104"/>
      <c r="N149" s="105"/>
      <c r="O149" s="107"/>
      <c r="P149" s="72">
        <v>45915</v>
      </c>
      <c r="Q149" s="72">
        <v>45916</v>
      </c>
      <c r="R149" s="72">
        <v>45917</v>
      </c>
      <c r="S149" s="72">
        <v>45918</v>
      </c>
      <c r="T149" s="72">
        <v>45919</v>
      </c>
      <c r="U149" s="72">
        <v>45922</v>
      </c>
      <c r="V149" s="72">
        <v>45923</v>
      </c>
      <c r="W149" s="72">
        <v>45924</v>
      </c>
      <c r="X149" s="72">
        <v>45925</v>
      </c>
      <c r="Y149" s="72">
        <v>45926</v>
      </c>
      <c r="Z149" s="72">
        <v>45929</v>
      </c>
      <c r="AA149" s="72">
        <v>45930</v>
      </c>
      <c r="AB149" s="72">
        <v>45931</v>
      </c>
      <c r="AC149" s="72">
        <v>45932</v>
      </c>
      <c r="AD149" s="72">
        <v>45945</v>
      </c>
      <c r="AE149" s="72">
        <v>45980</v>
      </c>
      <c r="AF149" s="72" t="s">
        <v>587</v>
      </c>
      <c r="AG149" s="72" t="s">
        <v>572</v>
      </c>
      <c r="AH149" s="72" t="s">
        <v>675</v>
      </c>
      <c r="AI149" s="72" t="s">
        <v>676</v>
      </c>
      <c r="AJ149" s="72"/>
      <c r="AK149" s="72"/>
      <c r="AL149" s="72"/>
      <c r="AM149" s="72"/>
      <c r="AN149" s="72"/>
      <c r="AO149" s="72"/>
      <c r="AP149" s="72"/>
      <c r="AQ149" s="72"/>
      <c r="AR149" s="72"/>
      <c r="AS149" s="72"/>
      <c r="AT149" s="72"/>
      <c r="AU149" s="72"/>
      <c r="AV149" s="72"/>
      <c r="AW149" s="72"/>
      <c r="AX149" s="72"/>
      <c r="AY149" s="72"/>
      <c r="AZ149" s="72"/>
      <c r="BA149" s="72"/>
      <c r="BB149" s="72"/>
      <c r="BC149" s="72"/>
      <c r="BD149" s="72"/>
      <c r="BE149" s="72"/>
      <c r="BF149" s="72"/>
      <c r="BG149" s="72"/>
      <c r="BH149" s="72"/>
      <c r="BI149" s="72"/>
      <c r="BJ149" s="72"/>
      <c r="BK149" s="72"/>
      <c r="BL149" s="72"/>
      <c r="BM149" s="72"/>
      <c r="BN149" s="72"/>
      <c r="BO149" s="72"/>
      <c r="BP149" s="72"/>
      <c r="BQ149" s="72"/>
      <c r="BR149" s="72"/>
      <c r="BS149" s="72"/>
      <c r="BT149" s="72"/>
      <c r="BU149" s="72"/>
      <c r="BV149" s="72"/>
      <c r="BW149" s="72"/>
    </row>
    <row r="150" spans="1:75" ht="14.25" customHeight="1" x14ac:dyDescent="0.15">
      <c r="A150" s="74" t="s">
        <v>429</v>
      </c>
      <c r="B150" s="118" t="s">
        <v>47</v>
      </c>
      <c r="C150" s="118">
        <v>42856</v>
      </c>
      <c r="D150" s="110">
        <v>46143</v>
      </c>
      <c r="E150" s="95">
        <f ca="1">IF(DATEDIF(C150,M$2,"m")&lt;1,"",IF(C150=0,"",IF(EDATE(C150,12)&lt;IF($D150&gt;0,$D150-1,M$2),EDATE(C150,DATEDIF(C150,IF($D150&gt;0,$D150-1,M$2+1),"y")*12),EDATE(C150,DATEDIF(C150,IF($D150&gt;0,$D150-1,M$2+1),"m")))))</f>
        <v>45778</v>
      </c>
      <c r="F150" s="93">
        <f ca="1">IF(E150="",0,IF(EDATE(C150,12)&lt;=E150,15+IF((YEAR(E150)-YEAR($C150))&gt;20,10,INT((YEAR(E150)-YEAR($C150)-1)/2)),0))</f>
        <v>18</v>
      </c>
      <c r="G150" s="112">
        <f ca="1">IF(E150="",0,IF(E150&gt;=EDATE(C150,12),IF(E150&lt;EDATE(C150,24),IF(C150&lt;SET!$J$20,0,MIN(DATEDIF(C150,E150,"m"),11)),0),IF(D150&gt;C150,IF(E150&lt;=EDATE(C150,12),MIN(DATEDIF(C150,D150+1,"m"),11),0),MIN(DATEDIF(C150,E150,"m"),11))))</f>
        <v>0</v>
      </c>
      <c r="H150" s="114">
        <v>0.5</v>
      </c>
      <c r="I150" s="99">
        <f>COUNTIF(P150:BW150,SET!$C$15)*SET!$C$16+COUNTIF(P150:BW150,SET!$D$15)*SET!$D$16+COUNTIF(P150:BW150,SET!E$15)*SET!$E$16+COUNTIF(P150:BW150,SET!$F$15)*SET!$F$16+COUNTIF(P150:BW150,SET!$G$15)*SET!$G$16+COUNTIF(P150:BW150,SET!$H$15)*SET!$H$16+COUNTIF(P150:BW150,SET!$I$15)*SET!$I$16+COUNTIF(P150:BW150,)*SET!$K$16+COUNTIF(P150:BW150,SET!$M$15)*SET!$M$16</f>
        <v>18</v>
      </c>
      <c r="J150" s="97">
        <f ca="1">F150+G150+H150-I150</f>
        <v>0.5</v>
      </c>
      <c r="K150" s="100">
        <f ca="1">IF(E150="","",IF(AND(D150&gt;C150,EDATE(IF(EDATE(C150,12)&lt;D150,C150,E150),12)&gt;D150),"퇴직정산",IF((E150-C150)&gt;=365,EDATE(E150,12),EDATE(C150,24))))</f>
        <v>46143</v>
      </c>
      <c r="L150" s="101">
        <f ca="1">IF(K150="퇴직정산",J150,IF((M$2-C150)&lt;365,"미확정",IF(M150="유예","유예",J150-M150)))</f>
        <v>0.5</v>
      </c>
      <c r="M150" s="103">
        <f ca="1">IF(C150=0,0,IF(K150="퇴직정산",0,IF(J150&lt;=0,0,IF(EDATE(C150,3)&gt;M$2,"유예",IF(SET!$J$3="없음",0,IF(SET!$J$3="전부",IF(E150&gt;=DATE(YEAR(SET!$I$11),MONTH(SET!$J$11),DAY(SET!$L$11)),MAX(0,F150-IF(I150&lt;(G150+H150),0,(I150-(G150+H150)))),0),IF(E150&gt;=DATE(YEAR(SET!$I$11),MONTH(SET!$J$11),DAY(SET!$L$11)),MAX(0,MIN(F150,SET!$L$3)-IF(I150&lt;(G150+H150),0,(I150-(G150+H150)))),0)))))))</f>
        <v>0</v>
      </c>
      <c r="N150" s="105" t="str">
        <f>IF(D150=0,IF(M150&gt;0,IF((E150-C150)&gt;=365,EDATE(E150,6),EDATE(K150,-6)),""),"")</f>
        <v/>
      </c>
      <c r="O150" s="106" t="str">
        <f>IF(D150=0,IF(M150&gt;0,IF((E150-C150)&gt;=365,EDATE(E150,10),EDATE(K150,-2)),""),"")</f>
        <v/>
      </c>
      <c r="P150" s="23" t="s">
        <v>24</v>
      </c>
      <c r="Q150" s="23" t="s">
        <v>24</v>
      </c>
      <c r="R150" s="23" t="s">
        <v>24</v>
      </c>
      <c r="S150" s="23" t="s">
        <v>24</v>
      </c>
      <c r="T150" s="23" t="s">
        <v>24</v>
      </c>
      <c r="U150" s="23" t="s">
        <v>24</v>
      </c>
      <c r="V150" s="23" t="s">
        <v>24</v>
      </c>
      <c r="W150" s="23" t="s">
        <v>24</v>
      </c>
      <c r="X150" s="23" t="s">
        <v>24</v>
      </c>
      <c r="Y150" s="23" t="s">
        <v>24</v>
      </c>
      <c r="Z150" s="23" t="s">
        <v>24</v>
      </c>
      <c r="AA150" s="23" t="s">
        <v>24</v>
      </c>
      <c r="AB150" s="23" t="s">
        <v>24</v>
      </c>
      <c r="AC150" s="23" t="s">
        <v>24</v>
      </c>
      <c r="AD150" s="23" t="s">
        <v>24</v>
      </c>
      <c r="AE150" s="23" t="s">
        <v>24</v>
      </c>
      <c r="AF150" s="23" t="s">
        <v>24</v>
      </c>
      <c r="AG150" s="23" t="s">
        <v>24</v>
      </c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  <c r="BK150" s="23"/>
      <c r="BL150" s="23"/>
      <c r="BM150" s="23"/>
      <c r="BN150" s="23"/>
      <c r="BO150" s="23"/>
      <c r="BP150" s="23"/>
      <c r="BQ150" s="23"/>
      <c r="BR150" s="23"/>
      <c r="BS150" s="23"/>
      <c r="BT150" s="23"/>
      <c r="BU150" s="23"/>
      <c r="BV150" s="23"/>
      <c r="BW150" s="23"/>
    </row>
    <row r="151" spans="1:75" ht="14.25" customHeight="1" thickBot="1" x14ac:dyDescent="0.2">
      <c r="A151" s="74"/>
      <c r="B151" s="119"/>
      <c r="C151" s="119"/>
      <c r="D151" s="111"/>
      <c r="E151" s="96"/>
      <c r="F151" s="94"/>
      <c r="G151" s="113"/>
      <c r="H151" s="115"/>
      <c r="I151" s="99"/>
      <c r="J151" s="98"/>
      <c r="K151" s="100"/>
      <c r="L151" s="102"/>
      <c r="M151" s="104"/>
      <c r="N151" s="105"/>
      <c r="O151" s="107"/>
      <c r="P151" s="72">
        <v>45777</v>
      </c>
      <c r="Q151" s="72">
        <v>45787</v>
      </c>
      <c r="R151" s="72">
        <v>45798</v>
      </c>
      <c r="S151" s="72">
        <v>45807</v>
      </c>
      <c r="T151" s="72">
        <v>45819</v>
      </c>
      <c r="U151" s="72">
        <v>45820</v>
      </c>
      <c r="V151" s="72">
        <v>45821</v>
      </c>
      <c r="W151" s="72">
        <v>45845</v>
      </c>
      <c r="X151" s="72">
        <v>45853</v>
      </c>
      <c r="Y151" s="72">
        <v>45869</v>
      </c>
      <c r="Z151" s="72">
        <v>45880</v>
      </c>
      <c r="AA151" s="72">
        <v>45934</v>
      </c>
      <c r="AB151" s="72">
        <v>45974</v>
      </c>
      <c r="AC151" s="72">
        <v>45978</v>
      </c>
      <c r="AD151" s="72">
        <v>45989</v>
      </c>
      <c r="AE151" s="72" t="s">
        <v>595</v>
      </c>
      <c r="AF151" s="72" t="s">
        <v>643</v>
      </c>
      <c r="AG151" s="72" t="s">
        <v>670</v>
      </c>
      <c r="AH151" s="72"/>
      <c r="AI151" s="72"/>
      <c r="AJ151" s="72"/>
      <c r="AK151" s="72"/>
      <c r="AL151" s="72"/>
      <c r="AM151" s="72"/>
      <c r="AN151" s="72"/>
      <c r="AO151" s="72"/>
      <c r="AP151" s="72"/>
      <c r="AQ151" s="72"/>
      <c r="AR151" s="72"/>
      <c r="AS151" s="72"/>
      <c r="AT151" s="72"/>
      <c r="AU151" s="72"/>
      <c r="AV151" s="72"/>
      <c r="AW151" s="72"/>
      <c r="AX151" s="72"/>
      <c r="AY151" s="72"/>
      <c r="AZ151" s="72"/>
      <c r="BA151" s="72"/>
      <c r="BB151" s="72"/>
      <c r="BC151" s="72"/>
      <c r="BD151" s="72"/>
      <c r="BE151" s="72"/>
      <c r="BF151" s="72"/>
      <c r="BG151" s="72"/>
      <c r="BH151" s="72"/>
      <c r="BI151" s="72"/>
      <c r="BJ151" s="72"/>
      <c r="BK151" s="72"/>
      <c r="BL151" s="72"/>
      <c r="BM151" s="72"/>
      <c r="BN151" s="72"/>
      <c r="BO151" s="72"/>
      <c r="BP151" s="72"/>
      <c r="BQ151" s="72"/>
      <c r="BR151" s="72"/>
      <c r="BS151" s="72"/>
      <c r="BT151" s="72"/>
      <c r="BU151" s="72"/>
      <c r="BV151" s="72"/>
      <c r="BW151" s="72"/>
    </row>
    <row r="152" spans="1:75" ht="14.25" customHeight="1" x14ac:dyDescent="0.15">
      <c r="A152" s="77" t="s">
        <v>261</v>
      </c>
      <c r="B152" s="108" t="s">
        <v>43</v>
      </c>
      <c r="C152" s="108">
        <v>42856</v>
      </c>
      <c r="D152" s="110">
        <v>46143</v>
      </c>
      <c r="E152" s="95">
        <f ca="1">IF(DATEDIF(C152,M$2,"m")&lt;1,"",IF(C152=0,"",IF(EDATE(C152,12)&lt;IF($D152&gt;0,$D152-1,M$2),EDATE(C152,DATEDIF(C152,IF($D152&gt;0,$D152-1,M$2+1),"y")*12),EDATE(C152,DATEDIF(C152,IF($D152&gt;0,$D152-1,M$2+1),"m")))))</f>
        <v>45778</v>
      </c>
      <c r="F152" s="93">
        <f ca="1">IF(E152="",0,IF(EDATE(C152,12)&lt;=E152,15+IF((YEAR(E152)-YEAR($C152))&gt;20,10,INT((YEAR(E152)-YEAR($C152)-1)/2)),0))</f>
        <v>18</v>
      </c>
      <c r="G152" s="112">
        <f ca="1">IF(E152="",0,IF(E152&gt;=EDATE(C152,12),IF(E152&lt;EDATE(C152,24),IF(C152&lt;SET!$J$20,0,MIN(DATEDIF(C152,E152,"m"),11)),0),IF(D152&gt;C152,IF(E152&lt;=EDATE(C152,12),MIN(DATEDIF(C152,D152+1,"m"),11),0),MIN(DATEDIF(C152,E152,"m"),11))))</f>
        <v>0</v>
      </c>
      <c r="H152" s="114">
        <v>6</v>
      </c>
      <c r="I152" s="99">
        <f>COUNTIF(P152:BW152,SET!$C$15)*SET!$C$16+COUNTIF(P152:BW152,SET!$D$15)*SET!$D$16+COUNTIF(P152:BW152,SET!E$15)*SET!$E$16+COUNTIF(P152:BW152,SET!$F$15)*SET!$F$16+COUNTIF(P152:BW152,SET!$G$15)*SET!$G$16+COUNTIF(P152:BW152,SET!$H$15)*SET!$H$16+COUNTIF(P152:BW152,SET!$I$15)*SET!$I$16+COUNTIF(P152:BW152,)*SET!$K$16+COUNTIF(P152:BW152,SET!$M$15)*SET!$M$16</f>
        <v>14</v>
      </c>
      <c r="J152" s="97">
        <f ca="1">F152+G152+H152-I152</f>
        <v>10</v>
      </c>
      <c r="K152" s="100">
        <f ca="1">IF(E152="","",IF(AND(D152&gt;C152,EDATE(IF(EDATE(C152,12)&lt;D152,C152,E152),12)&gt;D152),"퇴직정산",IF((E152-C152)&gt;=365,EDATE(E152,12),EDATE(C152,24))))</f>
        <v>46143</v>
      </c>
      <c r="L152" s="101">
        <f ca="1">IF(K152="퇴직정산",J152,IF((M$2-C152)&lt;365,"미확정",IF(M152="유예","유예",J152-M152)))</f>
        <v>10</v>
      </c>
      <c r="M152" s="103">
        <f ca="1">IF(C152=0,0,IF(K152="퇴직정산",0,IF(J152&lt;=0,0,IF(EDATE(C152,3)&gt;M$2,"유예",IF(SET!$J$3="없음",0,IF(SET!$J$3="전부",IF(E152&gt;=DATE(YEAR(SET!$I$11),MONTH(SET!$J$11),DAY(SET!$L$11)),MAX(0,F152-IF(I152&lt;(G152+H152),0,(I152-(G152+H152)))),0),IF(E152&gt;=DATE(YEAR(SET!$I$11),MONTH(SET!$J$11),DAY(SET!$L$11)),MAX(0,MIN(F152,SET!$L$3)-IF(I152&lt;(G152+H152),0,(I152-(G152+H152)))),0)))))))</f>
        <v>0</v>
      </c>
      <c r="N152" s="105" t="str">
        <f>IF(D152=0,IF(M152&gt;0,IF((E152-C152)&gt;=365,EDATE(E152,6),EDATE(K152,-6)),""),"")</f>
        <v/>
      </c>
      <c r="O152" s="106" t="str">
        <f>IF(D152=0,IF(M152&gt;0,IF((E152-C152)&gt;=365,EDATE(E152,10),EDATE(K152,-2)),""),"")</f>
        <v/>
      </c>
      <c r="P152" s="23" t="s">
        <v>24</v>
      </c>
      <c r="Q152" s="23" t="s">
        <v>24</v>
      </c>
      <c r="R152" s="23" t="s">
        <v>24</v>
      </c>
      <c r="S152" s="23" t="s">
        <v>24</v>
      </c>
      <c r="T152" s="23" t="s">
        <v>24</v>
      </c>
      <c r="U152" s="23" t="s">
        <v>24</v>
      </c>
      <c r="V152" s="23" t="s">
        <v>25</v>
      </c>
      <c r="W152" s="23" t="s">
        <v>25</v>
      </c>
      <c r="X152" s="23" t="s">
        <v>24</v>
      </c>
      <c r="Y152" s="23" t="s">
        <v>24</v>
      </c>
      <c r="Z152" s="23" t="s">
        <v>25</v>
      </c>
      <c r="AA152" s="23" t="s">
        <v>24</v>
      </c>
      <c r="AB152" s="23" t="s">
        <v>25</v>
      </c>
      <c r="AC152" s="23" t="s">
        <v>25</v>
      </c>
      <c r="AD152" s="23" t="s">
        <v>25</v>
      </c>
      <c r="AE152" s="23" t="s">
        <v>25</v>
      </c>
      <c r="AF152" s="23" t="s">
        <v>24</v>
      </c>
      <c r="AG152" s="23" t="s">
        <v>25</v>
      </c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23"/>
      <c r="BK152" s="23"/>
      <c r="BL152" s="23"/>
      <c r="BM152" s="23"/>
      <c r="BN152" s="23"/>
      <c r="BO152" s="23"/>
      <c r="BP152" s="23"/>
      <c r="BQ152" s="23"/>
      <c r="BR152" s="23"/>
      <c r="BS152" s="23"/>
      <c r="BT152" s="23"/>
      <c r="BU152" s="23"/>
      <c r="BV152" s="23"/>
      <c r="BW152" s="23"/>
    </row>
    <row r="153" spans="1:75" ht="14.25" customHeight="1" thickBot="1" x14ac:dyDescent="0.2">
      <c r="A153" s="74"/>
      <c r="B153" s="109"/>
      <c r="C153" s="109"/>
      <c r="D153" s="111"/>
      <c r="E153" s="96"/>
      <c r="F153" s="94"/>
      <c r="G153" s="113"/>
      <c r="H153" s="115"/>
      <c r="I153" s="99"/>
      <c r="J153" s="98"/>
      <c r="K153" s="100"/>
      <c r="L153" s="102"/>
      <c r="M153" s="104"/>
      <c r="N153" s="105"/>
      <c r="O153" s="107"/>
      <c r="P153" s="72">
        <v>45751</v>
      </c>
      <c r="Q153" s="72">
        <v>45757</v>
      </c>
      <c r="R153" s="72">
        <v>45762</v>
      </c>
      <c r="S153" s="72">
        <v>45765</v>
      </c>
      <c r="T153" s="72">
        <v>45769</v>
      </c>
      <c r="U153" s="72">
        <v>45777</v>
      </c>
      <c r="V153" s="72">
        <v>45818</v>
      </c>
      <c r="W153" s="72">
        <v>45832</v>
      </c>
      <c r="X153" s="72">
        <v>45833</v>
      </c>
      <c r="Y153" s="72">
        <v>45834</v>
      </c>
      <c r="Z153" s="72">
        <v>45863</v>
      </c>
      <c r="AA153" s="72">
        <v>45903</v>
      </c>
      <c r="AB153" s="72">
        <v>45919</v>
      </c>
      <c r="AC153" s="72" t="s">
        <v>671</v>
      </c>
      <c r="AD153" s="72" t="s">
        <v>678</v>
      </c>
      <c r="AE153" s="72" t="s">
        <v>679</v>
      </c>
      <c r="AF153" s="72" t="s">
        <v>697</v>
      </c>
      <c r="AG153" s="72" t="s">
        <v>700</v>
      </c>
      <c r="AH153" s="72"/>
      <c r="AI153" s="72"/>
      <c r="AJ153" s="72"/>
      <c r="AK153" s="72"/>
      <c r="AL153" s="72"/>
      <c r="AM153" s="72"/>
      <c r="AN153" s="72"/>
      <c r="AO153" s="72"/>
      <c r="AP153" s="72"/>
      <c r="AQ153" s="72"/>
      <c r="AR153" s="72"/>
      <c r="AS153" s="72"/>
      <c r="AT153" s="72"/>
      <c r="AU153" s="72"/>
      <c r="AV153" s="72"/>
      <c r="AW153" s="72"/>
      <c r="AX153" s="72"/>
      <c r="AY153" s="72"/>
      <c r="AZ153" s="72"/>
      <c r="BA153" s="72"/>
      <c r="BB153" s="72"/>
      <c r="BC153" s="72"/>
      <c r="BD153" s="72"/>
      <c r="BE153" s="72"/>
      <c r="BF153" s="72"/>
      <c r="BG153" s="72"/>
      <c r="BH153" s="72"/>
      <c r="BI153" s="72"/>
      <c r="BJ153" s="72"/>
      <c r="BK153" s="72"/>
      <c r="BL153" s="72"/>
      <c r="BM153" s="72"/>
      <c r="BN153" s="72"/>
      <c r="BO153" s="72"/>
      <c r="BP153" s="72"/>
      <c r="BQ153" s="72"/>
      <c r="BR153" s="72"/>
      <c r="BS153" s="72"/>
      <c r="BT153" s="72"/>
      <c r="BU153" s="72"/>
      <c r="BV153" s="72"/>
      <c r="BW153" s="72"/>
    </row>
    <row r="154" spans="1:75" ht="14.25" customHeight="1" x14ac:dyDescent="0.15">
      <c r="A154" s="77" t="s">
        <v>562</v>
      </c>
      <c r="B154" s="108" t="s">
        <v>39</v>
      </c>
      <c r="C154" s="108">
        <v>42856</v>
      </c>
      <c r="D154" s="110">
        <v>46143</v>
      </c>
      <c r="E154" s="95">
        <f ca="1">IF(DATEDIF(C154,M$2,"m")&lt;1,"",IF(C154=0,"",IF(EDATE(C154,12)&lt;IF($D154&gt;0,$D154-1,M$2),EDATE(C154,DATEDIF(C154,IF($D154&gt;0,$D154-1,M$2+1),"y")*12),EDATE(C154,DATEDIF(C154,IF($D154&gt;0,$D154-1,M$2+1),"m")))))</f>
        <v>45778</v>
      </c>
      <c r="F154" s="93">
        <f ca="1">IF(E154="",0,IF(EDATE(C154,12)&lt;=E154,15+IF((YEAR(E154)-YEAR($C154))&gt;20,10,INT((YEAR(E154)-YEAR($C154)-1)/2)),0))</f>
        <v>18</v>
      </c>
      <c r="G154" s="112">
        <f ca="1">IF(E154="",0,IF(E154&gt;=EDATE(C154,12),IF(E154&lt;EDATE(C154,24),IF(C154&lt;SET!$J$20,0,MIN(DATEDIF(C154,E154,"m"),11)),0),IF(D154&gt;C154,IF(E154&lt;=EDATE(C154,12),MIN(DATEDIF(C154,D154+1,"m"),11),0),MIN(DATEDIF(C154,E154,"m"),11))))</f>
        <v>0</v>
      </c>
      <c r="H154" s="114">
        <v>1</v>
      </c>
      <c r="I154" s="99">
        <f>COUNTIF(P154:BW154,SET!$C$15)*SET!$C$16+COUNTIF(P154:BW154,SET!$D$15)*SET!$D$16+COUNTIF(P154:BW154,SET!E$15)*SET!$E$16+COUNTIF(P154:BW154,SET!$F$15)*SET!$F$16+COUNTIF(P154:BW154,SET!$G$15)*SET!$G$16+COUNTIF(P154:BW154,SET!$H$15)*SET!$H$16+COUNTIF(P154:BW154,SET!$I$15)*SET!$I$16+COUNTIF(P154:BW154,)*SET!$K$16+COUNTIF(P154:BW154,SET!$M$15)*SET!$M$16</f>
        <v>7</v>
      </c>
      <c r="J154" s="97">
        <f ca="1">F154+G154+H154-I154</f>
        <v>12</v>
      </c>
      <c r="K154" s="100">
        <f ca="1">IF(E154="","",IF(AND(D154&gt;C154,EDATE(IF(EDATE(C154,12)&lt;D154,C154,E154),12)&gt;D154),"퇴직정산",IF((E154-C154)&gt;=365,EDATE(E154,12),EDATE(C154,24))))</f>
        <v>46143</v>
      </c>
      <c r="L154" s="101">
        <f ca="1">IF(K154="퇴직정산",J154,IF((M$2-C154)&lt;365,"미확정",IF(M154="유예","유예",J154-M154)))</f>
        <v>11</v>
      </c>
      <c r="M154" s="103">
        <f ca="1">IF(C154=0,0,IF(K154="퇴직정산",0,IF(J154&lt;=0,0,IF(EDATE(C154,3)&gt;M$2,"유예",IF(SET!$J$3="없음",0,IF(SET!$J$3="전부",IF(E154&gt;=DATE(YEAR(SET!$I$11),MONTH(SET!$J$11),DAY(SET!$L$11)),MAX(0,F154-IF(I154&lt;(G154+H154),0,(I154-(G154+H154)))),0),IF(E154&gt;=DATE(YEAR(SET!$I$11),MONTH(SET!$J$11),DAY(SET!$L$11)),MAX(0,MIN(F154,SET!$L$3)-IF(I154&lt;(G154+H154),0,(I154-(G154+H154)))),0)))))))</f>
        <v>1</v>
      </c>
      <c r="N154" s="105" t="str">
        <f>IF(D154=0,IF(M154&gt;0,IF((E154-C154)&gt;=365,EDATE(E154,6),EDATE(K154,-6)),""),"")</f>
        <v/>
      </c>
      <c r="O154" s="106" t="str">
        <f>IF(D154=0,IF(M154&gt;0,IF((E154-C154)&gt;=365,EDATE(E154,10),EDATE(K154,-2)),""),"")</f>
        <v/>
      </c>
      <c r="P154" s="23" t="s">
        <v>24</v>
      </c>
      <c r="Q154" s="23" t="s">
        <v>25</v>
      </c>
      <c r="R154" s="23" t="s">
        <v>24</v>
      </c>
      <c r="S154" s="23" t="s">
        <v>24</v>
      </c>
      <c r="T154" s="23" t="s">
        <v>25</v>
      </c>
      <c r="U154" s="23" t="s">
        <v>25</v>
      </c>
      <c r="V154" s="23" t="s">
        <v>25</v>
      </c>
      <c r="W154" s="23" t="s">
        <v>25</v>
      </c>
      <c r="X154" s="23" t="s">
        <v>24</v>
      </c>
      <c r="Y154" s="23" t="s">
        <v>25</v>
      </c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  <c r="BJ154" s="23"/>
      <c r="BK154" s="23"/>
      <c r="BL154" s="23"/>
      <c r="BM154" s="23"/>
      <c r="BN154" s="23"/>
      <c r="BO154" s="23"/>
      <c r="BP154" s="23"/>
      <c r="BQ154" s="23"/>
      <c r="BR154" s="23"/>
      <c r="BS154" s="23"/>
      <c r="BT154" s="23"/>
      <c r="BU154" s="23"/>
      <c r="BV154" s="23"/>
      <c r="BW154" s="23"/>
    </row>
    <row r="155" spans="1:75" ht="14.25" customHeight="1" thickBot="1" x14ac:dyDescent="0.2">
      <c r="A155" s="74"/>
      <c r="B155" s="109"/>
      <c r="C155" s="109"/>
      <c r="D155" s="111"/>
      <c r="E155" s="96"/>
      <c r="F155" s="94"/>
      <c r="G155" s="113"/>
      <c r="H155" s="115"/>
      <c r="I155" s="99"/>
      <c r="J155" s="98"/>
      <c r="K155" s="100"/>
      <c r="L155" s="102"/>
      <c r="M155" s="104"/>
      <c r="N155" s="105"/>
      <c r="O155" s="107"/>
      <c r="P155" s="72">
        <v>45757</v>
      </c>
      <c r="Q155" s="72">
        <v>45883</v>
      </c>
      <c r="R155" s="72">
        <v>45917</v>
      </c>
      <c r="S155" s="72">
        <v>45918</v>
      </c>
      <c r="T155" s="72">
        <v>45919</v>
      </c>
      <c r="U155" s="72" t="s">
        <v>592</v>
      </c>
      <c r="V155" s="72" t="s">
        <v>586</v>
      </c>
      <c r="W155" s="72" t="s">
        <v>624</v>
      </c>
      <c r="X155" s="72" t="s">
        <v>627</v>
      </c>
      <c r="Y155" s="72" t="s">
        <v>695</v>
      </c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  <c r="AP155" s="72"/>
      <c r="AQ155" s="72"/>
      <c r="AR155" s="72"/>
      <c r="AS155" s="72"/>
      <c r="AT155" s="72"/>
      <c r="AU155" s="72"/>
      <c r="AV155" s="72"/>
      <c r="AW155" s="72"/>
      <c r="AX155" s="72"/>
      <c r="AY155" s="72"/>
      <c r="AZ155" s="72"/>
      <c r="BA155" s="72"/>
      <c r="BB155" s="72"/>
      <c r="BC155" s="72"/>
      <c r="BD155" s="72"/>
      <c r="BE155" s="72"/>
      <c r="BF155" s="72"/>
      <c r="BG155" s="72"/>
      <c r="BH155" s="72"/>
      <c r="BI155" s="72"/>
      <c r="BJ155" s="72"/>
      <c r="BK155" s="72"/>
      <c r="BL155" s="72"/>
      <c r="BM155" s="72"/>
      <c r="BN155" s="72"/>
      <c r="BO155" s="72"/>
      <c r="BP155" s="72"/>
      <c r="BQ155" s="72"/>
      <c r="BR155" s="72"/>
      <c r="BS155" s="72"/>
      <c r="BT155" s="72"/>
      <c r="BU155" s="72"/>
      <c r="BV155" s="72"/>
      <c r="BW155" s="72"/>
    </row>
    <row r="156" spans="1:75" ht="14.25" customHeight="1" x14ac:dyDescent="0.15">
      <c r="A156" s="74" t="s">
        <v>562</v>
      </c>
      <c r="B156" s="108" t="s">
        <v>58</v>
      </c>
      <c r="C156" s="108">
        <v>42856</v>
      </c>
      <c r="D156" s="110">
        <v>46143</v>
      </c>
      <c r="E156" s="95">
        <f ca="1">IF(DATEDIF(C156,M$2,"m")&lt;1,"",IF(C156=0,"",IF(EDATE(C156,12)&lt;IF($D156&gt;0,$D156-1,M$2),EDATE(C156,DATEDIF(C156,IF($D156&gt;0,$D156-1,M$2+1),"y")*12),EDATE(C156,DATEDIF(C156,IF($D156&gt;0,$D156-1,M$2+1),"m")))))</f>
        <v>45778</v>
      </c>
      <c r="F156" s="93">
        <f ca="1">IF(E156="",0,IF(EDATE(C156,12)&lt;=E156,15+IF((YEAR(E156)-YEAR($C156))&gt;20,10,INT((YEAR(E156)-YEAR($C156)-1)/2)),0))</f>
        <v>18</v>
      </c>
      <c r="G156" s="112">
        <f ca="1">IF(E156="",0,IF(E156&gt;=EDATE(C156,12),IF(E156&lt;EDATE(C156,24),IF(C156&lt;SET!$J$20,0,MIN(DATEDIF(C156,E156,"m"),11)),0),IF(D156&gt;C156,IF(E156&lt;=EDATE(C156,12),MIN(DATEDIF(C156,D156+1,"m"),11),0),MIN(DATEDIF(C156,E156,"m"),11))))</f>
        <v>0</v>
      </c>
      <c r="H156" s="154">
        <v>0.75</v>
      </c>
      <c r="I156" s="99">
        <f>COUNTIF(P156:BW156,SET!$C$15)*SET!$C$16+COUNTIF(P156:BW156,SET!$D$15)*SET!$D$16+COUNTIF(P156:BW156,SET!E$15)*SET!$E$16+COUNTIF(P156:BW156,SET!$F$15)*SET!$F$16+COUNTIF(P156:BW156,SET!$G$15)*SET!$G$16+COUNTIF(P156:BW156,SET!$H$15)*SET!$H$16+COUNTIF(P156:BW156,SET!$I$15)*SET!$I$16+COUNTIF(P156:BW156,)*SET!$K$16+COUNTIF(P156:BW156,SET!$M$15)*SET!$M$16</f>
        <v>7</v>
      </c>
      <c r="J156" s="97">
        <f ca="1">F156+G156+H156-I156</f>
        <v>11.75</v>
      </c>
      <c r="K156" s="100">
        <f ca="1">IF(E156="","",IF(AND(D156&gt;C156,EDATE(IF(EDATE(C156,12)&lt;D156,C156,E156),12)&gt;D156),"퇴직정산",IF((E156-C156)&gt;=365,EDATE(E156,12),EDATE(C156,24))))</f>
        <v>46143</v>
      </c>
      <c r="L156" s="101">
        <f ca="1">IF(K156="퇴직정산",J156,IF((M$2-C156)&lt;365,"미확정",IF(M156="유예","유예",J156-M156)))</f>
        <v>11</v>
      </c>
      <c r="M156" s="103">
        <f ca="1">IF(C156=0,0,IF(K156="퇴직정산",0,IF(J156&lt;=0,0,IF(EDATE(C156,3)&gt;M$2,"유예",IF(SET!$J$3="없음",0,IF(SET!$J$3="전부",IF(E156&gt;=DATE(YEAR(SET!$I$11),MONTH(SET!$J$11),DAY(SET!$L$11)),MAX(0,F156-IF(I156&lt;(G156+H156),0,(I156-(G156+H156)))),0),IF(E156&gt;=DATE(YEAR(SET!$I$11),MONTH(SET!$J$11),DAY(SET!$L$11)),MAX(0,MIN(F156,SET!$L$3)-IF(I156&lt;(G156+H156),0,(I156-(G156+H156)))),0)))))))</f>
        <v>0.75</v>
      </c>
      <c r="N156" s="105" t="str">
        <f>IF(D156=0,IF(M156&gt;0,IF((E156-C156)&gt;=365,EDATE(E156,6),EDATE(K156,-6)),""),"")</f>
        <v/>
      </c>
      <c r="O156" s="106" t="str">
        <f>IF(D156=0,IF(M156&gt;0,IF((E156-C156)&gt;=365,EDATE(E156,10),EDATE(K156,-2)),""),"")</f>
        <v/>
      </c>
      <c r="P156" s="23" t="s">
        <v>24</v>
      </c>
      <c r="Q156" s="23" t="s">
        <v>25</v>
      </c>
      <c r="R156" s="23" t="s">
        <v>25</v>
      </c>
      <c r="S156" s="23" t="s">
        <v>25</v>
      </c>
      <c r="T156" s="23" t="s">
        <v>25</v>
      </c>
      <c r="U156" s="23" t="s">
        <v>25</v>
      </c>
      <c r="V156" s="23" t="s">
        <v>24</v>
      </c>
      <c r="W156" s="23" t="s">
        <v>24</v>
      </c>
      <c r="X156" s="23" t="s">
        <v>24</v>
      </c>
      <c r="Y156" s="23" t="s">
        <v>25</v>
      </c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  <c r="BK156" s="23"/>
      <c r="BL156" s="23"/>
      <c r="BM156" s="23"/>
      <c r="BN156" s="23"/>
      <c r="BO156" s="23"/>
      <c r="BP156" s="23"/>
      <c r="BQ156" s="23"/>
      <c r="BR156" s="23"/>
      <c r="BS156" s="23"/>
      <c r="BT156" s="23"/>
      <c r="BU156" s="23"/>
      <c r="BV156" s="23"/>
      <c r="BW156" s="23"/>
    </row>
    <row r="157" spans="1:75" ht="14.25" customHeight="1" thickBot="1" x14ac:dyDescent="0.2">
      <c r="A157" s="74"/>
      <c r="B157" s="109"/>
      <c r="C157" s="109"/>
      <c r="D157" s="111"/>
      <c r="E157" s="96"/>
      <c r="F157" s="94"/>
      <c r="G157" s="113"/>
      <c r="H157" s="155"/>
      <c r="I157" s="99"/>
      <c r="J157" s="98"/>
      <c r="K157" s="100"/>
      <c r="L157" s="102"/>
      <c r="M157" s="104"/>
      <c r="N157" s="105"/>
      <c r="O157" s="107"/>
      <c r="P157" s="72">
        <v>45877</v>
      </c>
      <c r="Q157" s="72">
        <v>45895</v>
      </c>
      <c r="R157" s="72">
        <v>45930</v>
      </c>
      <c r="S157" s="72">
        <v>45972</v>
      </c>
      <c r="T157" s="72" t="s">
        <v>583</v>
      </c>
      <c r="U157" s="72" t="s">
        <v>581</v>
      </c>
      <c r="V157" s="72" t="s">
        <v>632</v>
      </c>
      <c r="W157" s="72" t="s">
        <v>633</v>
      </c>
      <c r="X157" s="72" t="s">
        <v>640</v>
      </c>
      <c r="Y157" s="72" t="s">
        <v>649</v>
      </c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  <c r="AP157" s="72"/>
      <c r="AQ157" s="72"/>
      <c r="AR157" s="72"/>
      <c r="AS157" s="72"/>
      <c r="AT157" s="72"/>
      <c r="AU157" s="72"/>
      <c r="AV157" s="72"/>
      <c r="AW157" s="72"/>
      <c r="AX157" s="72"/>
      <c r="AY157" s="72"/>
      <c r="AZ157" s="72"/>
      <c r="BA157" s="72"/>
      <c r="BB157" s="72"/>
      <c r="BC157" s="72"/>
      <c r="BD157" s="72"/>
      <c r="BE157" s="72"/>
      <c r="BF157" s="72"/>
      <c r="BG157" s="72"/>
      <c r="BH157" s="72"/>
      <c r="BI157" s="72"/>
      <c r="BJ157" s="72"/>
      <c r="BK157" s="72"/>
      <c r="BL157" s="72"/>
      <c r="BM157" s="72"/>
      <c r="BN157" s="72"/>
      <c r="BO157" s="72"/>
      <c r="BP157" s="72"/>
      <c r="BQ157" s="72"/>
      <c r="BR157" s="72"/>
      <c r="BS157" s="72"/>
      <c r="BT157" s="72"/>
      <c r="BU157" s="72"/>
      <c r="BV157" s="72"/>
      <c r="BW157" s="72"/>
    </row>
    <row r="158" spans="1:75" ht="14.25" customHeight="1" x14ac:dyDescent="0.15">
      <c r="A158" s="74" t="s">
        <v>562</v>
      </c>
      <c r="B158" s="108" t="s">
        <v>62</v>
      </c>
      <c r="C158" s="108">
        <v>42856</v>
      </c>
      <c r="D158" s="110">
        <v>46143</v>
      </c>
      <c r="E158" s="95">
        <f ca="1">IF(DATEDIF(C158,M$2,"m")&lt;1,"",IF(C158=0,"",IF(EDATE(C158,12)&lt;IF($D158&gt;0,$D158-1,M$2),EDATE(C158,DATEDIF(C158,IF($D158&gt;0,$D158-1,M$2+1),"y")*12),EDATE(C158,DATEDIF(C158,IF($D158&gt;0,$D158-1,M$2+1),"m")))))</f>
        <v>45778</v>
      </c>
      <c r="F158" s="93">
        <f ca="1">IF(E158="",0,IF(EDATE(C158,12)&lt;=E158,15+IF((YEAR(E158)-YEAR($C158))&gt;20,10,INT((YEAR(E158)-YEAR($C158)-1)/2)),0))</f>
        <v>18</v>
      </c>
      <c r="G158" s="112">
        <f ca="1">IF(E158="",0,IF(E158&gt;=EDATE(C158,12),IF(E158&lt;EDATE(C158,24),IF(C158&lt;SET!$J$20,0,MIN(DATEDIF(C158,E158,"m"),11)),0),IF(D158&gt;C158,IF(E158&lt;=EDATE(C158,12),MIN(DATEDIF(C158,D158+1,"m"),11),0),MIN(DATEDIF(C158,E158,"m"),11))))</f>
        <v>0</v>
      </c>
      <c r="H158" s="154">
        <v>0.5</v>
      </c>
      <c r="I158" s="99">
        <f>COUNTIF(P158:BW158,SET!$C$15)*SET!$C$16+COUNTIF(P158:BW158,SET!$D$15)*SET!$D$16+COUNTIF(P158:BW158,SET!E$15)*SET!$E$16+COUNTIF(P158:BW158,SET!$F$15)*SET!$F$16+COUNTIF(P158:BW158,SET!$G$15)*SET!$G$16+COUNTIF(P158:BW158,SET!$H$15)*SET!$H$16+COUNTIF(P158:BW158,SET!$I$15)*SET!$I$16+COUNTIF(P158:BW158,)*SET!$K$16+COUNTIF(P158:BW158,SET!$M$15)*SET!$M$16</f>
        <v>13</v>
      </c>
      <c r="J158" s="97">
        <f ca="1">F158+G158+H158-I158</f>
        <v>5.5</v>
      </c>
      <c r="K158" s="100">
        <f ca="1">IF(E158="","",IF(AND(D158&gt;C158,EDATE(IF(EDATE(C158,12)&lt;D158,C158,E158),12)&gt;D158),"퇴직정산",IF((E158-C158)&gt;=365,EDATE(E158,12),EDATE(C158,24))))</f>
        <v>46143</v>
      </c>
      <c r="L158" s="101">
        <f ca="1">IF(K158="퇴직정산",J158,IF((M$2-C158)&lt;365,"미확정",IF(M158="유예","유예",J158-M158)))</f>
        <v>5.5</v>
      </c>
      <c r="M158" s="103">
        <f ca="1">IF(C158=0,0,IF(K158="퇴직정산",0,IF(J158&lt;=0,0,IF(EDATE(C158,3)&gt;M$2,"유예",IF(SET!$J$3="없음",0,IF(SET!$J$3="전부",IF(E158&gt;=DATE(YEAR(SET!$I$11),MONTH(SET!$J$11),DAY(SET!$L$11)),MAX(0,F158-IF(I158&lt;(G158+H158),0,(I158-(G158+H158)))),0),IF(E158&gt;=DATE(YEAR(SET!$I$11),MONTH(SET!$J$11),DAY(SET!$L$11)),MAX(0,MIN(F158,SET!$L$3)-IF(I158&lt;(G158+H158),0,(I158-(G158+H158)))),0)))))))</f>
        <v>0</v>
      </c>
      <c r="N158" s="105" t="str">
        <f>IF(D158=0,IF(M158&gt;0,IF((E158-C158)&gt;=365,EDATE(E158,6),EDATE(K158,-6)),""),"")</f>
        <v/>
      </c>
      <c r="O158" s="106" t="str">
        <f>IF(D158=0,IF(M158&gt;0,IF((E158-C158)&gt;=365,EDATE(E158,10),EDATE(K158,-2)),""),"")</f>
        <v/>
      </c>
      <c r="P158" s="23" t="s">
        <v>25</v>
      </c>
      <c r="Q158" s="23" t="s">
        <v>25</v>
      </c>
      <c r="R158" s="23" t="s">
        <v>25</v>
      </c>
      <c r="S158" s="23" t="s">
        <v>25</v>
      </c>
      <c r="T158" s="23" t="s">
        <v>24</v>
      </c>
      <c r="U158" s="23" t="s">
        <v>25</v>
      </c>
      <c r="V158" s="23" t="s">
        <v>24</v>
      </c>
      <c r="W158" s="23" t="s">
        <v>25</v>
      </c>
      <c r="X158" s="23" t="s">
        <v>25</v>
      </c>
      <c r="Y158" s="23" t="s">
        <v>25</v>
      </c>
      <c r="Z158" s="23" t="s">
        <v>24</v>
      </c>
      <c r="AA158" s="23" t="s">
        <v>25</v>
      </c>
      <c r="AB158" s="23" t="s">
        <v>24</v>
      </c>
      <c r="AC158" s="23" t="s">
        <v>25</v>
      </c>
      <c r="AD158" s="23" t="s">
        <v>25</v>
      </c>
      <c r="AE158" s="23" t="s">
        <v>25</v>
      </c>
      <c r="AF158" s="23" t="s">
        <v>25</v>
      </c>
      <c r="AG158" s="23" t="s">
        <v>24</v>
      </c>
      <c r="AH158" s="23" t="s">
        <v>25</v>
      </c>
      <c r="AI158" s="23" t="s">
        <v>31</v>
      </c>
      <c r="AJ158" s="23" t="s">
        <v>25</v>
      </c>
      <c r="AK158" s="23" t="s">
        <v>31</v>
      </c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  <c r="BK158" s="23"/>
      <c r="BL158" s="23"/>
      <c r="BM158" s="23"/>
      <c r="BN158" s="23"/>
      <c r="BO158" s="23"/>
      <c r="BP158" s="23"/>
      <c r="BQ158" s="23"/>
      <c r="BR158" s="23"/>
      <c r="BS158" s="23"/>
      <c r="BT158" s="23"/>
      <c r="BU158" s="23"/>
      <c r="BV158" s="23"/>
      <c r="BW158" s="23"/>
    </row>
    <row r="159" spans="1:75" ht="14.25" customHeight="1" thickBot="1" x14ac:dyDescent="0.2">
      <c r="A159" s="74"/>
      <c r="B159" s="109"/>
      <c r="C159" s="109"/>
      <c r="D159" s="111"/>
      <c r="E159" s="96"/>
      <c r="F159" s="94"/>
      <c r="G159" s="113"/>
      <c r="H159" s="155"/>
      <c r="I159" s="99"/>
      <c r="J159" s="98"/>
      <c r="K159" s="100"/>
      <c r="L159" s="102"/>
      <c r="M159" s="104"/>
      <c r="N159" s="105"/>
      <c r="O159" s="107"/>
      <c r="P159" s="72">
        <v>45754</v>
      </c>
      <c r="Q159" s="72">
        <v>45804</v>
      </c>
      <c r="R159" s="72">
        <v>45867</v>
      </c>
      <c r="S159" s="72">
        <v>45881</v>
      </c>
      <c r="T159" s="72">
        <v>45895</v>
      </c>
      <c r="U159" s="72">
        <v>45898</v>
      </c>
      <c r="V159" s="72">
        <v>45909</v>
      </c>
      <c r="W159" s="72">
        <v>45960</v>
      </c>
      <c r="X159" s="72">
        <v>45985</v>
      </c>
      <c r="Y159" s="72">
        <v>45988</v>
      </c>
      <c r="Z159" s="72" t="s">
        <v>580</v>
      </c>
      <c r="AA159" s="72" t="s">
        <v>573</v>
      </c>
      <c r="AB159" s="72" t="s">
        <v>643</v>
      </c>
      <c r="AC159" s="72" t="s">
        <v>641</v>
      </c>
      <c r="AD159" s="72" t="s">
        <v>640</v>
      </c>
      <c r="AE159" s="72" t="s">
        <v>649</v>
      </c>
      <c r="AF159" s="72" t="s">
        <v>677</v>
      </c>
      <c r="AG159" s="72" t="s">
        <v>678</v>
      </c>
      <c r="AH159" s="72" t="s">
        <v>688</v>
      </c>
      <c r="AI159" s="72" t="s">
        <v>692</v>
      </c>
      <c r="AJ159" s="72" t="s">
        <v>697</v>
      </c>
      <c r="AK159" s="72" t="s">
        <v>699</v>
      </c>
      <c r="AL159" s="72"/>
      <c r="AM159" s="72"/>
      <c r="AN159" s="72"/>
      <c r="AO159" s="72"/>
      <c r="AP159" s="72"/>
      <c r="AQ159" s="72"/>
      <c r="AR159" s="72"/>
      <c r="AS159" s="72"/>
      <c r="AT159" s="72"/>
      <c r="AU159" s="72"/>
      <c r="AV159" s="72"/>
      <c r="AW159" s="72"/>
      <c r="AX159" s="72"/>
      <c r="AY159" s="72"/>
      <c r="AZ159" s="72"/>
      <c r="BA159" s="72"/>
      <c r="BB159" s="72"/>
      <c r="BC159" s="72"/>
      <c r="BD159" s="72"/>
      <c r="BE159" s="72"/>
      <c r="BF159" s="72"/>
      <c r="BG159" s="72"/>
      <c r="BH159" s="72"/>
      <c r="BI159" s="72"/>
      <c r="BJ159" s="72"/>
      <c r="BK159" s="72"/>
      <c r="BL159" s="72"/>
      <c r="BM159" s="72"/>
      <c r="BN159" s="72"/>
      <c r="BO159" s="72"/>
      <c r="BP159" s="72"/>
      <c r="BQ159" s="72"/>
      <c r="BR159" s="72"/>
      <c r="BS159" s="72"/>
      <c r="BT159" s="72"/>
      <c r="BU159" s="72"/>
      <c r="BV159" s="72"/>
      <c r="BW159" s="72"/>
    </row>
    <row r="160" spans="1:75" ht="14.25" customHeight="1" x14ac:dyDescent="0.15">
      <c r="A160" s="74" t="s">
        <v>758</v>
      </c>
      <c r="B160" s="118" t="s">
        <v>64</v>
      </c>
      <c r="C160" s="118">
        <v>43952</v>
      </c>
      <c r="D160" s="110">
        <v>46143</v>
      </c>
      <c r="E160" s="95">
        <f ca="1">IF(DATEDIF(C160,M$2,"m")&lt;1,"",IF(C160=0,"",IF(EDATE(C160,12)&lt;IF($D160&gt;0,$D160-1,M$2),EDATE(C160,DATEDIF(C160,IF($D160&gt;0,$D160-1,M$2+1),"y")*12),EDATE(C160,DATEDIF(C160,IF($D160&gt;0,$D160-1,M$2+1),"m")))))</f>
        <v>45778</v>
      </c>
      <c r="F160" s="93">
        <f ca="1">IF(E160="",0,IF(EDATE(C160,12)&lt;=E160,15+IF((YEAR(E160)-YEAR($C160))&gt;20,10,INT((YEAR(E160)-YEAR($C160)-1)/2)),0))</f>
        <v>17</v>
      </c>
      <c r="G160" s="112">
        <f ca="1">IF(E160="",0,IF(E160&gt;=EDATE(C160,12),IF(E160&lt;EDATE(C160,24),IF(C160&lt;SET!$J$20,0,MIN(DATEDIF(C160,E160,"m"),11)),0),IF(D160&gt;C160,IF(E160&lt;=EDATE(C160,12),MIN(DATEDIF(C160,D160+1,"m"),11),0),MIN(DATEDIF(C160,E160,"m"),11))))</f>
        <v>0</v>
      </c>
      <c r="H160" s="114">
        <v>2</v>
      </c>
      <c r="I160" s="99">
        <f>COUNTIF(P160:BW160,SET!$C$15)*SET!$C$16+COUNTIF(P160:BW160,SET!$D$15)*SET!$D$16+COUNTIF(P160:BW160,SET!E$15)*SET!$E$16+COUNTIF(P160:BW160,SET!$F$15)*SET!$F$16+COUNTIF(P160:BW160,SET!$G$15)*SET!$G$16+COUNTIF(P160:BW160,SET!$H$15)*SET!$H$16+COUNTIF(P160:BW160,SET!$I$15)*SET!$I$16+COUNTIF(P160:BW160,)*SET!$K$16+COUNTIF(P160:BW160,SET!$M$15)*SET!$M$16</f>
        <v>18</v>
      </c>
      <c r="J160" s="97">
        <f ca="1">F160+G160+H160-I160</f>
        <v>1</v>
      </c>
      <c r="K160" s="100">
        <f ca="1">IF(E160="","",IF(AND(D160&gt;C160,EDATE(IF(EDATE(C160,12)&lt;D160,C160,E160),12)&gt;D160),"퇴직정산",IF((E160-C160)&gt;=365,EDATE(E160,12),EDATE(C160,24))))</f>
        <v>46143</v>
      </c>
      <c r="L160" s="101">
        <f ca="1">IF(K160="퇴직정산",J160,IF((M$2-C160)&lt;365,"미확정",IF(M160="유예","유예",J160-M160)))</f>
        <v>1</v>
      </c>
      <c r="M160" s="103">
        <f ca="1">IF(C160=0,0,IF(K160="퇴직정산",0,IF(J160&lt;=0,0,IF(EDATE(C160,3)&gt;M$2,"유예",IF(SET!$J$3="없음",0,IF(SET!$J$3="전부",IF(E160&gt;=DATE(YEAR(SET!$I$11),MONTH(SET!$J$11),DAY(SET!$L$11)),MAX(0,F160-IF(I160&lt;(G160+H160),0,(I160-(G160+H160)))),0),IF(E160&gt;=DATE(YEAR(SET!$I$11),MONTH(SET!$J$11),DAY(SET!$L$11)),MAX(0,MIN(F160,SET!$L$3)-IF(I160&lt;(G160+H160),0,(I160-(G160+H160)))),0)))))))</f>
        <v>0</v>
      </c>
      <c r="N160" s="105" t="str">
        <f>IF(D160=0,IF(M160&gt;0,IF((E160-C160)&gt;=365,EDATE(E160,6),EDATE(K160,-6)),""),"")</f>
        <v/>
      </c>
      <c r="O160" s="106" t="str">
        <f>IF(D160=0,IF(M160&gt;0,IF((E160-C160)&gt;=365,EDATE(E160,10),EDATE(K160,-2)),""),"")</f>
        <v/>
      </c>
      <c r="P160" s="23" t="s">
        <v>25</v>
      </c>
      <c r="Q160" s="23" t="s">
        <v>25</v>
      </c>
      <c r="R160" s="23" t="s">
        <v>24</v>
      </c>
      <c r="S160" s="23" t="s">
        <v>25</v>
      </c>
      <c r="T160" s="23" t="s">
        <v>25</v>
      </c>
      <c r="U160" s="23" t="s">
        <v>24</v>
      </c>
      <c r="V160" s="23" t="s">
        <v>24</v>
      </c>
      <c r="W160" s="23" t="s">
        <v>25</v>
      </c>
      <c r="X160" s="23" t="s">
        <v>24</v>
      </c>
      <c r="Y160" s="23" t="s">
        <v>24</v>
      </c>
      <c r="Z160" s="23" t="s">
        <v>24</v>
      </c>
      <c r="AA160" s="23" t="s">
        <v>25</v>
      </c>
      <c r="AB160" s="23" t="s">
        <v>25</v>
      </c>
      <c r="AC160" s="23" t="s">
        <v>24</v>
      </c>
      <c r="AD160" s="23" t="s">
        <v>25</v>
      </c>
      <c r="AE160" s="23" t="s">
        <v>25</v>
      </c>
      <c r="AF160" s="23" t="s">
        <v>25</v>
      </c>
      <c r="AG160" s="23" t="s">
        <v>24</v>
      </c>
      <c r="AH160" s="23" t="s">
        <v>24</v>
      </c>
      <c r="AI160" s="23" t="s">
        <v>25</v>
      </c>
      <c r="AJ160" s="23" t="s">
        <v>25</v>
      </c>
      <c r="AK160" s="23" t="s">
        <v>25</v>
      </c>
      <c r="AL160" s="23" t="s">
        <v>25</v>
      </c>
      <c r="AM160" s="23" t="s">
        <v>24</v>
      </c>
      <c r="AN160" s="23" t="s">
        <v>25</v>
      </c>
      <c r="AO160" s="23" t="s">
        <v>25</v>
      </c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  <c r="BK160" s="23"/>
      <c r="BL160" s="23"/>
      <c r="BM160" s="23"/>
      <c r="BN160" s="23"/>
      <c r="BO160" s="23"/>
      <c r="BP160" s="23"/>
      <c r="BQ160" s="23"/>
      <c r="BR160" s="23"/>
      <c r="BS160" s="23"/>
      <c r="BT160" s="23"/>
      <c r="BU160" s="23"/>
      <c r="BV160" s="23"/>
      <c r="BW160" s="23"/>
    </row>
    <row r="161" spans="1:75" ht="14.25" customHeight="1" thickBot="1" x14ac:dyDescent="0.2">
      <c r="A161" s="74"/>
      <c r="B161" s="119"/>
      <c r="C161" s="119"/>
      <c r="D161" s="111"/>
      <c r="E161" s="96"/>
      <c r="F161" s="94"/>
      <c r="G161" s="113"/>
      <c r="H161" s="115"/>
      <c r="I161" s="99"/>
      <c r="J161" s="98"/>
      <c r="K161" s="100"/>
      <c r="L161" s="102"/>
      <c r="M161" s="104"/>
      <c r="N161" s="105"/>
      <c r="O161" s="107"/>
      <c r="P161" s="72">
        <v>45749</v>
      </c>
      <c r="Q161" s="72">
        <v>45751</v>
      </c>
      <c r="R161" s="72">
        <v>45771</v>
      </c>
      <c r="S161" s="72">
        <v>45792</v>
      </c>
      <c r="T161" s="72">
        <v>45832</v>
      </c>
      <c r="U161" s="72">
        <v>45833</v>
      </c>
      <c r="V161" s="72">
        <v>45834</v>
      </c>
      <c r="W161" s="72">
        <v>45848</v>
      </c>
      <c r="X161" s="72">
        <v>45901</v>
      </c>
      <c r="Y161" s="72">
        <v>45902</v>
      </c>
      <c r="Z161" s="72">
        <v>45903</v>
      </c>
      <c r="AA161" s="72">
        <v>45905</v>
      </c>
      <c r="AB161" s="72">
        <v>45923</v>
      </c>
      <c r="AC161" s="72">
        <v>45926</v>
      </c>
      <c r="AD161" s="72">
        <v>45958</v>
      </c>
      <c r="AE161" s="72">
        <v>45961</v>
      </c>
      <c r="AF161" s="72">
        <v>45974</v>
      </c>
      <c r="AG161" s="72">
        <v>45985</v>
      </c>
      <c r="AH161" s="72">
        <v>45986</v>
      </c>
      <c r="AI161" s="72" t="s">
        <v>584</v>
      </c>
      <c r="AJ161" s="72" t="s">
        <v>643</v>
      </c>
      <c r="AK161" s="72" t="s">
        <v>635</v>
      </c>
      <c r="AL161" s="72" t="s">
        <v>647</v>
      </c>
      <c r="AM161" s="72" t="s">
        <v>649</v>
      </c>
      <c r="AN161" s="72" t="s">
        <v>683</v>
      </c>
      <c r="AO161" s="72" t="s">
        <v>697</v>
      </c>
      <c r="AP161" s="72"/>
      <c r="AQ161" s="72"/>
      <c r="AR161" s="72"/>
      <c r="AS161" s="72"/>
      <c r="AT161" s="72"/>
      <c r="AU161" s="72"/>
      <c r="AV161" s="72"/>
      <c r="AW161" s="72"/>
      <c r="AX161" s="72"/>
      <c r="AY161" s="72"/>
      <c r="AZ161" s="72"/>
      <c r="BA161" s="72"/>
      <c r="BB161" s="72"/>
      <c r="BC161" s="72"/>
      <c r="BD161" s="72"/>
      <c r="BE161" s="72"/>
      <c r="BF161" s="72"/>
      <c r="BG161" s="72"/>
      <c r="BH161" s="72"/>
      <c r="BI161" s="72"/>
      <c r="BJ161" s="72"/>
      <c r="BK161" s="72"/>
      <c r="BL161" s="72"/>
      <c r="BM161" s="72"/>
      <c r="BN161" s="72"/>
      <c r="BO161" s="72"/>
      <c r="BP161" s="72"/>
      <c r="BQ161" s="72"/>
      <c r="BR161" s="72"/>
      <c r="BS161" s="72"/>
      <c r="BT161" s="72"/>
      <c r="BU161" s="72"/>
      <c r="BV161" s="72"/>
      <c r="BW161" s="72"/>
    </row>
    <row r="162" spans="1:75" ht="14.25" customHeight="1" x14ac:dyDescent="0.15">
      <c r="A162" s="74" t="s">
        <v>414</v>
      </c>
      <c r="B162" s="118" t="s">
        <v>85</v>
      </c>
      <c r="C162" s="108">
        <v>42856</v>
      </c>
      <c r="D162" s="110">
        <v>46143</v>
      </c>
      <c r="E162" s="95">
        <f ca="1">IF(DATEDIF(C162,M$2,"m")&lt;1,"",IF(C162=0,"",IF(EDATE(C162,12)&lt;IF($D162&gt;0,$D162-1,M$2),EDATE(C162,DATEDIF(C162,IF($D162&gt;0,$D162-1,M$2+1),"y")*12),EDATE(C162,DATEDIF(C162,IF($D162&gt;0,$D162-1,M$2+1),"m")))))</f>
        <v>45778</v>
      </c>
      <c r="F162" s="93">
        <f ca="1">IF(E162="",0,IF(EDATE(C162,12)&lt;=E162,15+IF((YEAR(E162)-YEAR($C162))&gt;20,10,INT((YEAR(E162)-YEAR($C162)-1)/2)),0))</f>
        <v>18</v>
      </c>
      <c r="G162" s="112">
        <f ca="1">IF(E162="",0,IF(E162&gt;=EDATE(C162,12),IF(E162&lt;EDATE(C162,24),IF(C162&lt;SET!$J$20,0,MIN(DATEDIF(C162,E162,"m"),11)),0),IF(D162&gt;C162,IF(E162&lt;=EDATE(C162,12),MIN(DATEDIF(C162,D162+1,"m"),11),0),MIN(DATEDIF(C162,E162,"m"),11))))</f>
        <v>0</v>
      </c>
      <c r="H162" s="114">
        <v>1</v>
      </c>
      <c r="I162" s="99">
        <f>COUNTIF(P162:BW162,SET!$C$15)*SET!$C$16+COUNTIF(P162:BW162,SET!$D$15)*SET!$D$16+COUNTIF(P162:BW162,SET!E$15)*SET!$E$16+COUNTIF(P162:BW162,SET!$F$15)*SET!$F$16+COUNTIF(P162:BW162,SET!$G$15)*SET!$G$16+COUNTIF(P162:BW162,SET!$H$15)*SET!$H$16+COUNTIF(P162:BW162,SET!$I$15)*SET!$I$16+COUNTIF(P162:BW162,)*SET!$K$16+COUNTIF(P162:BW162,SET!$M$15)*SET!$M$16</f>
        <v>17.5</v>
      </c>
      <c r="J162" s="97">
        <f ca="1">F162+G162+H162-I162</f>
        <v>1.5</v>
      </c>
      <c r="K162" s="100">
        <f ca="1">IF(E162="","",IF(AND(D162&gt;C162,EDATE(IF(EDATE(C162,12)&lt;D162,C162,E162),12)&gt;D162),"퇴직정산",IF((E162-C162)&gt;=365,EDATE(E162,12),EDATE(C162,24))))</f>
        <v>46143</v>
      </c>
      <c r="L162" s="101">
        <f ca="1">IF(K162="퇴직정산",J162,IF((M$2-C162)&lt;365,"미확정",IF(M162="유예","유예",J162-M162)))</f>
        <v>1.5</v>
      </c>
      <c r="M162" s="103">
        <f ca="1">IF(C162=0,0,IF(K162="퇴직정산",0,IF(J162&lt;=0,0,IF(EDATE(C162,3)&gt;M$2,"유예",IF(SET!$J$3="없음",0,IF(SET!$J$3="전부",IF(E162&gt;=DATE(YEAR(SET!$I$11),MONTH(SET!$J$11),DAY(SET!$L$11)),MAX(0,F162-IF(I162&lt;(G162+H162),0,(I162-(G162+H162)))),0),IF(E162&gt;=DATE(YEAR(SET!$I$11),MONTH(SET!$J$11),DAY(SET!$L$11)),MAX(0,MIN(F162,SET!$L$3)-IF(I162&lt;(G162+H162),0,(I162-(G162+H162)))),0)))))))</f>
        <v>0</v>
      </c>
      <c r="N162" s="105" t="str">
        <f>IF(D162=0,IF(M162&gt;0,IF((E162-C162)&gt;=365,EDATE(E162,6),EDATE(K162,-6)),""),"")</f>
        <v/>
      </c>
      <c r="O162" s="106" t="str">
        <f>IF(D162=0,IF(M162&gt;0,IF((E162-C162)&gt;=365,EDATE(E162,10),EDATE(K162,-2)),""),"")</f>
        <v/>
      </c>
      <c r="P162" s="23" t="s">
        <v>25</v>
      </c>
      <c r="Q162" s="23" t="s">
        <v>25</v>
      </c>
      <c r="R162" s="23" t="s">
        <v>25</v>
      </c>
      <c r="S162" s="23" t="s">
        <v>24</v>
      </c>
      <c r="T162" s="23" t="s">
        <v>25</v>
      </c>
      <c r="U162" s="23" t="s">
        <v>25</v>
      </c>
      <c r="V162" s="23" t="s">
        <v>25</v>
      </c>
      <c r="W162" s="23" t="s">
        <v>25</v>
      </c>
      <c r="X162" s="23" t="s">
        <v>24</v>
      </c>
      <c r="Y162" s="23" t="s">
        <v>25</v>
      </c>
      <c r="Z162" s="23" t="s">
        <v>25</v>
      </c>
      <c r="AA162" s="23" t="s">
        <v>25</v>
      </c>
      <c r="AB162" s="23" t="s">
        <v>25</v>
      </c>
      <c r="AC162" s="23" t="s">
        <v>24</v>
      </c>
      <c r="AD162" s="23" t="s">
        <v>25</v>
      </c>
      <c r="AE162" s="23" t="s">
        <v>24</v>
      </c>
      <c r="AF162" s="23" t="s">
        <v>25</v>
      </c>
      <c r="AG162" s="23" t="s">
        <v>24</v>
      </c>
      <c r="AH162" s="23" t="s">
        <v>25</v>
      </c>
      <c r="AI162" s="23" t="s">
        <v>25</v>
      </c>
      <c r="AJ162" s="23" t="s">
        <v>24</v>
      </c>
      <c r="AK162" s="23" t="s">
        <v>24</v>
      </c>
      <c r="AL162" s="23" t="s">
        <v>25</v>
      </c>
      <c r="AM162" s="23" t="s">
        <v>25</v>
      </c>
      <c r="AN162" s="23" t="s">
        <v>24</v>
      </c>
      <c r="AO162" s="23" t="s">
        <v>24</v>
      </c>
      <c r="AP162" s="23" t="s">
        <v>116</v>
      </c>
      <c r="AQ162" s="23" t="s">
        <v>116</v>
      </c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3"/>
      <c r="BK162" s="23"/>
      <c r="BL162" s="23"/>
      <c r="BM162" s="23"/>
      <c r="BN162" s="23"/>
      <c r="BO162" s="23"/>
      <c r="BP162" s="23"/>
      <c r="BQ162" s="23"/>
      <c r="BR162" s="23"/>
      <c r="BS162" s="23"/>
      <c r="BT162" s="23"/>
      <c r="BU162" s="23"/>
      <c r="BV162" s="23"/>
      <c r="BW162" s="23"/>
    </row>
    <row r="163" spans="1:75" ht="14.25" customHeight="1" thickBot="1" x14ac:dyDescent="0.2">
      <c r="A163" s="74"/>
      <c r="B163" s="119"/>
      <c r="C163" s="109"/>
      <c r="D163" s="111"/>
      <c r="E163" s="96"/>
      <c r="F163" s="94"/>
      <c r="G163" s="113"/>
      <c r="H163" s="115"/>
      <c r="I163" s="99"/>
      <c r="J163" s="98"/>
      <c r="K163" s="100"/>
      <c r="L163" s="102"/>
      <c r="M163" s="104"/>
      <c r="N163" s="105"/>
      <c r="O163" s="107"/>
      <c r="P163" s="72">
        <v>45771</v>
      </c>
      <c r="Q163" s="72">
        <v>45777</v>
      </c>
      <c r="R163" s="72">
        <v>45800</v>
      </c>
      <c r="S163" s="72">
        <v>45805</v>
      </c>
      <c r="T163" s="72">
        <v>45827</v>
      </c>
      <c r="U163" s="72">
        <v>45854</v>
      </c>
      <c r="V163" s="72">
        <v>45856</v>
      </c>
      <c r="W163" s="72">
        <v>45868</v>
      </c>
      <c r="X163" s="72">
        <v>45883</v>
      </c>
      <c r="Y163" s="72">
        <v>45894</v>
      </c>
      <c r="Z163" s="72">
        <v>45904</v>
      </c>
      <c r="AA163" s="72">
        <v>45910</v>
      </c>
      <c r="AB163" s="72">
        <v>45922</v>
      </c>
      <c r="AC163" s="72">
        <v>45931</v>
      </c>
      <c r="AD163" s="72">
        <v>45986</v>
      </c>
      <c r="AE163" s="72">
        <v>45987</v>
      </c>
      <c r="AF163" s="72">
        <v>46022</v>
      </c>
      <c r="AG163" s="72">
        <v>46008</v>
      </c>
      <c r="AH163" s="72">
        <v>45992</v>
      </c>
      <c r="AI163" s="72" t="s">
        <v>621</v>
      </c>
      <c r="AJ163" s="72" t="s">
        <v>639</v>
      </c>
      <c r="AK163" s="72" t="s">
        <v>638</v>
      </c>
      <c r="AL163" s="72" t="s">
        <v>677</v>
      </c>
      <c r="AM163" s="72" t="s">
        <v>686</v>
      </c>
      <c r="AN163" s="72" t="s">
        <v>687</v>
      </c>
      <c r="AO163" s="72" t="s">
        <v>688</v>
      </c>
      <c r="AP163" s="72">
        <v>45897</v>
      </c>
      <c r="AQ163" s="72">
        <v>45901</v>
      </c>
      <c r="AR163" s="72"/>
      <c r="AS163" s="72"/>
      <c r="AT163" s="72"/>
      <c r="AU163" s="72"/>
      <c r="AV163" s="72"/>
      <c r="AW163" s="72"/>
      <c r="AX163" s="72"/>
      <c r="AY163" s="72"/>
      <c r="AZ163" s="72"/>
      <c r="BA163" s="72"/>
      <c r="BB163" s="72"/>
      <c r="BC163" s="72"/>
      <c r="BD163" s="72"/>
      <c r="BE163" s="72"/>
      <c r="BF163" s="72"/>
      <c r="BG163" s="72"/>
      <c r="BH163" s="72"/>
      <c r="BI163" s="72"/>
      <c r="BJ163" s="72"/>
      <c r="BK163" s="72"/>
      <c r="BL163" s="72"/>
      <c r="BM163" s="72"/>
      <c r="BN163" s="72"/>
      <c r="BO163" s="72"/>
      <c r="BP163" s="72"/>
      <c r="BQ163" s="72"/>
      <c r="BR163" s="72"/>
      <c r="BS163" s="72"/>
      <c r="BT163" s="72"/>
      <c r="BU163" s="72"/>
      <c r="BV163" s="72"/>
      <c r="BW163" s="72"/>
    </row>
    <row r="164" spans="1:75" ht="14.25" customHeight="1" x14ac:dyDescent="0.15">
      <c r="A164" s="77" t="s">
        <v>41</v>
      </c>
      <c r="B164" s="108" t="s">
        <v>34</v>
      </c>
      <c r="C164" s="108">
        <v>42856</v>
      </c>
      <c r="D164" s="110">
        <v>46143</v>
      </c>
      <c r="E164" s="95">
        <f ca="1">IF(DATEDIF(C164,M$2,"m")&lt;1,"",IF(C164=0,"",IF(EDATE(C164,12)&lt;IF($D164&gt;0,$D164-1,M$2),EDATE(C164,DATEDIF(C164,IF($D164&gt;0,$D164-1,M$2+1),"y")*12),EDATE(C164,DATEDIF(C164,IF($D164&gt;0,$D164-1,M$2+1),"m")))))</f>
        <v>45778</v>
      </c>
      <c r="F164" s="93">
        <f ca="1">IF(E164="",0,IF(EDATE(C164,12)&lt;=E164,15+IF((YEAR(E164)-YEAR($C164))&gt;20,10,INT((YEAR(E164)-YEAR($C164)-1)/2)),0))</f>
        <v>18</v>
      </c>
      <c r="G164" s="112">
        <f ca="1">IF(E164="",0,IF(E164&gt;=EDATE(C164,12),IF(E164&lt;EDATE(C164,24),IF(C164&lt;SET!$J$20,0,MIN(DATEDIF(C164,E164,"m"),11)),0),IF(D164&gt;C164,IF(E164&lt;=EDATE(C164,12),MIN(DATEDIF(C164,D164+1,"m"),11),0),MIN(DATEDIF(C164,E164,"m"),11))))</f>
        <v>0</v>
      </c>
      <c r="H164" s="114">
        <v>18.5</v>
      </c>
      <c r="I164" s="99">
        <f>COUNTIF(P164:BW164,SET!$C$15)*SET!$C$16+COUNTIF(P164:BW164,SET!$D$15)*SET!$D$16+COUNTIF(P164:BW164,SET!E$15)*SET!$E$16+COUNTIF(P164:BW164,SET!$F$15)*SET!$F$16+COUNTIF(P164:BW164,SET!$G$15)*SET!$G$16+COUNTIF(P164:BW164,SET!$H$15)*SET!$H$16+COUNTIF(P164:BW164,SET!$I$15)*SET!$I$16+COUNTIF(P164:BW164,)*SET!$K$16+COUNTIF(P164:BW164,SET!$M$15)*SET!$M$16</f>
        <v>16.5</v>
      </c>
      <c r="J164" s="97">
        <f ca="1">F164+G164+H164-I164</f>
        <v>20</v>
      </c>
      <c r="K164" s="100">
        <f ca="1">IF(E164="","",IF(AND(D164&gt;C164,EDATE(IF(EDATE(C164,12)&lt;D164,C164,E164),12)&gt;D164),"퇴직정산",IF((E164-C164)&gt;=365,EDATE(E164,12),EDATE(C164,24))))</f>
        <v>46143</v>
      </c>
      <c r="L164" s="101">
        <f ca="1">IF(K164="퇴직정산",J164,IF((M$2-C164)&lt;365,"미확정",IF(M164="유예","유예",J164-M164)))</f>
        <v>13</v>
      </c>
      <c r="M164" s="103">
        <f ca="1">IF(C164=0,0,IF(K164="퇴직정산",0,IF(J164&lt;=0,0,IF(EDATE(C164,3)&gt;M$2,"유예",IF(SET!$J$3="없음",0,IF(SET!$J$3="전부",IF(E164&gt;=DATE(YEAR(SET!$I$11),MONTH(SET!$J$11),DAY(SET!$L$11)),MAX(0,F164-IF(I164&lt;(G164+H164),0,(I164-(G164+H164)))),0),IF(E164&gt;=DATE(YEAR(SET!$I$11),MONTH(SET!$J$11),DAY(SET!$L$11)),MAX(0,MIN(F164,SET!$L$3)-IF(I164&lt;(G164+H164),0,(I164-(G164+H164)))),0)))))))</f>
        <v>7</v>
      </c>
      <c r="N164" s="105" t="str">
        <f>IF(D164=0,IF(M164&gt;0,IF((E164-C164)&gt;=365,EDATE(E164,6),EDATE(K164,-6)),""),"")</f>
        <v/>
      </c>
      <c r="O164" s="106" t="str">
        <f>IF(D164=0,IF(M164&gt;0,IF((E164-C164)&gt;=365,EDATE(E164,10),EDATE(K164,-2)),""),"")</f>
        <v/>
      </c>
      <c r="P164" s="23" t="s">
        <v>24</v>
      </c>
      <c r="Q164" s="23" t="s">
        <v>24</v>
      </c>
      <c r="R164" s="23" t="s">
        <v>24</v>
      </c>
      <c r="S164" s="23" t="s">
        <v>24</v>
      </c>
      <c r="T164" s="23" t="s">
        <v>24</v>
      </c>
      <c r="U164" s="23" t="s">
        <v>25</v>
      </c>
      <c r="V164" s="23" t="s">
        <v>25</v>
      </c>
      <c r="W164" s="23" t="s">
        <v>25</v>
      </c>
      <c r="X164" s="23" t="s">
        <v>25</v>
      </c>
      <c r="Y164" s="23" t="s">
        <v>25</v>
      </c>
      <c r="Z164" s="23" t="s">
        <v>25</v>
      </c>
      <c r="AA164" s="23" t="s">
        <v>25</v>
      </c>
      <c r="AB164" s="23" t="s">
        <v>25</v>
      </c>
      <c r="AC164" s="23" t="s">
        <v>24</v>
      </c>
      <c r="AD164" s="23" t="s">
        <v>25</v>
      </c>
      <c r="AE164" s="23" t="s">
        <v>25</v>
      </c>
      <c r="AF164" s="23" t="s">
        <v>25</v>
      </c>
      <c r="AG164" s="23" t="s">
        <v>24</v>
      </c>
      <c r="AH164" s="23" t="s">
        <v>25</v>
      </c>
      <c r="AI164" s="23" t="s">
        <v>25</v>
      </c>
      <c r="AJ164" s="23" t="s">
        <v>25</v>
      </c>
      <c r="AK164" s="23" t="s">
        <v>24</v>
      </c>
      <c r="AL164" s="23" t="s">
        <v>25</v>
      </c>
      <c r="AM164" s="23" t="s">
        <v>24</v>
      </c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  <c r="BK164" s="23"/>
      <c r="BL164" s="23"/>
      <c r="BM164" s="23"/>
      <c r="BN164" s="23"/>
      <c r="BO164" s="23"/>
      <c r="BP164" s="23"/>
      <c r="BQ164" s="23"/>
      <c r="BR164" s="23"/>
      <c r="BS164" s="23"/>
      <c r="BT164" s="23"/>
      <c r="BU164" s="23"/>
      <c r="BV164" s="23"/>
      <c r="BW164" s="23"/>
    </row>
    <row r="165" spans="1:75" ht="14.25" customHeight="1" thickBot="1" x14ac:dyDescent="0.2">
      <c r="A165" s="74"/>
      <c r="B165" s="109"/>
      <c r="C165" s="109"/>
      <c r="D165" s="111"/>
      <c r="E165" s="96"/>
      <c r="F165" s="94"/>
      <c r="G165" s="113"/>
      <c r="H165" s="115"/>
      <c r="I165" s="99"/>
      <c r="J165" s="98"/>
      <c r="K165" s="100"/>
      <c r="L165" s="102"/>
      <c r="M165" s="104"/>
      <c r="N165" s="105"/>
      <c r="O165" s="107"/>
      <c r="P165" s="72">
        <v>45758</v>
      </c>
      <c r="Q165" s="72">
        <v>45771</v>
      </c>
      <c r="R165" s="72">
        <v>45784</v>
      </c>
      <c r="S165" s="72">
        <v>45785</v>
      </c>
      <c r="T165" s="72">
        <v>45786</v>
      </c>
      <c r="U165" s="72">
        <v>45806</v>
      </c>
      <c r="V165" s="72">
        <v>45845</v>
      </c>
      <c r="W165" s="72">
        <v>45856</v>
      </c>
      <c r="X165" s="72">
        <v>45912</v>
      </c>
      <c r="Y165" s="72">
        <v>45926</v>
      </c>
      <c r="Z165" s="72">
        <v>45944</v>
      </c>
      <c r="AA165" s="72">
        <v>45948</v>
      </c>
      <c r="AB165" s="72">
        <v>45962</v>
      </c>
      <c r="AC165" s="72">
        <v>45974</v>
      </c>
      <c r="AD165" s="72" t="s">
        <v>596</v>
      </c>
      <c r="AE165" s="72" t="s">
        <v>574</v>
      </c>
      <c r="AF165" s="72" t="s">
        <v>576</v>
      </c>
      <c r="AG165" s="72" t="s">
        <v>595</v>
      </c>
      <c r="AH165" s="72" t="s">
        <v>633</v>
      </c>
      <c r="AI165" s="72" t="s">
        <v>624</v>
      </c>
      <c r="AJ165" s="72" t="s">
        <v>647</v>
      </c>
      <c r="AK165" s="72" t="s">
        <v>688</v>
      </c>
      <c r="AL165" s="72" t="s">
        <v>692</v>
      </c>
      <c r="AM165" s="72" t="s">
        <v>694</v>
      </c>
      <c r="AN165" s="72"/>
      <c r="AO165" s="72"/>
      <c r="AP165" s="72"/>
      <c r="AQ165" s="72"/>
      <c r="AR165" s="72"/>
      <c r="AS165" s="72"/>
      <c r="AT165" s="72"/>
      <c r="AU165" s="72"/>
      <c r="AV165" s="72"/>
      <c r="AW165" s="72"/>
      <c r="AX165" s="72"/>
      <c r="AY165" s="72"/>
      <c r="AZ165" s="72"/>
      <c r="BA165" s="72"/>
      <c r="BB165" s="72"/>
      <c r="BC165" s="72"/>
      <c r="BD165" s="72"/>
      <c r="BE165" s="72"/>
      <c r="BF165" s="72"/>
      <c r="BG165" s="72"/>
      <c r="BH165" s="72"/>
      <c r="BI165" s="72"/>
      <c r="BJ165" s="72"/>
      <c r="BK165" s="72"/>
      <c r="BL165" s="72"/>
      <c r="BM165" s="72"/>
      <c r="BN165" s="72"/>
      <c r="BO165" s="72"/>
      <c r="BP165" s="72"/>
      <c r="BQ165" s="72"/>
      <c r="BR165" s="72"/>
      <c r="BS165" s="72"/>
      <c r="BT165" s="72"/>
      <c r="BU165" s="72"/>
      <c r="BV165" s="72"/>
      <c r="BW165" s="72"/>
    </row>
    <row r="166" spans="1:75" ht="14.25" customHeight="1" x14ac:dyDescent="0.15">
      <c r="A166" s="74" t="s">
        <v>759</v>
      </c>
      <c r="B166" s="108" t="s">
        <v>49</v>
      </c>
      <c r="C166" s="108">
        <v>42856</v>
      </c>
      <c r="D166" s="110">
        <v>46143</v>
      </c>
      <c r="E166" s="95">
        <f ca="1">IF(DATEDIF(C166,M$2,"m")&lt;1,"",IF(C166=0,"",IF(EDATE(C166,12)&lt;IF($D166&gt;0,$D166-1,M$2),EDATE(C166,DATEDIF(C166,IF($D166&gt;0,$D166-1,M$2+1),"y")*12),EDATE(C166,DATEDIF(C166,IF($D166&gt;0,$D166-1,M$2+1),"m")))))</f>
        <v>45778</v>
      </c>
      <c r="F166" s="93">
        <f ca="1">IF(E166="",0,IF(EDATE(C166,12)&lt;=E166,15+IF((YEAR(E166)-YEAR($C166))&gt;20,10,INT((YEAR(E166)-YEAR($C166)-1)/2)),0))</f>
        <v>18</v>
      </c>
      <c r="G166" s="112">
        <f ca="1">IF(E166="",0,IF(E166&gt;=EDATE(C166,12),IF(E166&lt;EDATE(C166,24),IF(C166&lt;SET!$J$20,0,MIN(DATEDIF(C166,E166,"m"),11)),0),IF(D166&gt;C166,IF(E166&lt;=EDATE(C166,12),MIN(DATEDIF(C166,D166+1,"m"),11),0),MIN(DATEDIF(C166,E166,"m"),11))))</f>
        <v>0</v>
      </c>
      <c r="H166" s="114">
        <v>5.5</v>
      </c>
      <c r="I166" s="99">
        <f>COUNTIF(P166:BW166,SET!$C$15)*SET!$C$16+COUNTIF(P166:BW166,SET!$D$15)*SET!$D$16+COUNTIF(P166:BW166,SET!E$15)*SET!$E$16+COUNTIF(P166:BW166,SET!$F$15)*SET!$F$16+COUNTIF(P166:BW166,SET!$G$15)*SET!$G$16+COUNTIF(P166:BW166,SET!$H$15)*SET!$H$16+COUNTIF(P166:BW166,SET!$I$15)*SET!$I$16+COUNTIF(P166:BW166,)*SET!$K$16+COUNTIF(P166:BW166,SET!$M$15)*SET!$M$16</f>
        <v>13</v>
      </c>
      <c r="J166" s="97">
        <f ca="1">F166+G166+H166-I166</f>
        <v>10.5</v>
      </c>
      <c r="K166" s="100">
        <f ca="1">IF(E166="","",IF(AND(D166&gt;C166,EDATE(IF(EDATE(C166,12)&lt;D166,C166,E166),12)&gt;D166),"퇴직정산",IF((E166-C166)&gt;=365,EDATE(E166,12),EDATE(C166,24))))</f>
        <v>46143</v>
      </c>
      <c r="L166" s="101">
        <f ca="1">IF(K166="퇴직정산",J166,IF((M$2-C166)&lt;365,"미확정",IF(M166="유예","유예",J166-M166)))</f>
        <v>10.5</v>
      </c>
      <c r="M166" s="103">
        <f ca="1">IF(C166=0,0,IF(K166="퇴직정산",0,IF(J166&lt;=0,0,IF(EDATE(C166,3)&gt;M$2,"유예",IF(SET!$J$3="없음",0,IF(SET!$J$3="전부",IF(E166&gt;=DATE(YEAR(SET!$I$11),MONTH(SET!$J$11),DAY(SET!$L$11)),MAX(0,F166-IF(I166&lt;(G166+H166),0,(I166-(G166+H166)))),0),IF(E166&gt;=DATE(YEAR(SET!$I$11),MONTH(SET!$J$11),DAY(SET!$L$11)),MAX(0,MIN(F166,SET!$L$3)-IF(I166&lt;(G166+H166),0,(I166-(G166+H166)))),0)))))))</f>
        <v>0</v>
      </c>
      <c r="N166" s="105" t="str">
        <f>IF(D166=0,IF(M166&gt;0,IF((E166-C166)&gt;=365,EDATE(E166,6),EDATE(K166,-6)),""),"")</f>
        <v/>
      </c>
      <c r="O166" s="106" t="str">
        <f>IF(D166=0,IF(M166&gt;0,IF((E166-C166)&gt;=365,EDATE(E166,10),EDATE(K166,-2)),""),"")</f>
        <v/>
      </c>
      <c r="P166" s="23" t="s">
        <v>25</v>
      </c>
      <c r="Q166" s="23" t="s">
        <v>25</v>
      </c>
      <c r="R166" s="23" t="s">
        <v>24</v>
      </c>
      <c r="S166" s="23" t="s">
        <v>24</v>
      </c>
      <c r="T166" s="23" t="s">
        <v>25</v>
      </c>
      <c r="U166" s="23" t="s">
        <v>25</v>
      </c>
      <c r="V166" s="23" t="s">
        <v>25</v>
      </c>
      <c r="W166" s="23" t="s">
        <v>25</v>
      </c>
      <c r="X166" s="23" t="s">
        <v>25</v>
      </c>
      <c r="Y166" s="23" t="s">
        <v>24</v>
      </c>
      <c r="Z166" s="23" t="s">
        <v>25</v>
      </c>
      <c r="AA166" s="23" t="s">
        <v>24</v>
      </c>
      <c r="AB166" s="23" t="s">
        <v>25</v>
      </c>
      <c r="AC166" s="23" t="s">
        <v>24</v>
      </c>
      <c r="AD166" s="23" t="s">
        <v>25</v>
      </c>
      <c r="AE166" s="23" t="s">
        <v>25</v>
      </c>
      <c r="AF166" s="23" t="s">
        <v>25</v>
      </c>
      <c r="AG166" s="23" t="s">
        <v>25</v>
      </c>
      <c r="AH166" s="23" t="s">
        <v>24</v>
      </c>
      <c r="AI166" s="23" t="s">
        <v>25</v>
      </c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  <c r="BK166" s="23"/>
      <c r="BL166" s="23"/>
      <c r="BM166" s="23"/>
      <c r="BN166" s="23"/>
      <c r="BO166" s="23"/>
      <c r="BP166" s="23"/>
      <c r="BQ166" s="23"/>
      <c r="BR166" s="23"/>
      <c r="BS166" s="23"/>
      <c r="BT166" s="23"/>
      <c r="BU166" s="23"/>
      <c r="BV166" s="23"/>
      <c r="BW166" s="23"/>
    </row>
    <row r="167" spans="1:75" ht="14.25" customHeight="1" thickBot="1" x14ac:dyDescent="0.2">
      <c r="A167" s="74"/>
      <c r="B167" s="109"/>
      <c r="C167" s="109"/>
      <c r="D167" s="111"/>
      <c r="E167" s="96"/>
      <c r="F167" s="94"/>
      <c r="G167" s="113"/>
      <c r="H167" s="115"/>
      <c r="I167" s="99"/>
      <c r="J167" s="98"/>
      <c r="K167" s="100"/>
      <c r="L167" s="102"/>
      <c r="M167" s="104"/>
      <c r="N167" s="105"/>
      <c r="O167" s="107"/>
      <c r="P167" s="72">
        <v>45769</v>
      </c>
      <c r="Q167" s="72">
        <v>45833</v>
      </c>
      <c r="R167" s="72">
        <v>45834</v>
      </c>
      <c r="S167" s="72">
        <v>45835</v>
      </c>
      <c r="T167" s="72">
        <v>45853</v>
      </c>
      <c r="U167" s="72">
        <v>45888</v>
      </c>
      <c r="V167" s="72">
        <v>45897</v>
      </c>
      <c r="W167" s="72">
        <v>45902</v>
      </c>
      <c r="X167" s="72">
        <v>45912</v>
      </c>
      <c r="Y167" s="72">
        <v>45931</v>
      </c>
      <c r="Z167" s="72">
        <v>45964</v>
      </c>
      <c r="AA167" s="72">
        <v>45965</v>
      </c>
      <c r="AB167" s="72" t="s">
        <v>587</v>
      </c>
      <c r="AC167" s="72" t="s">
        <v>583</v>
      </c>
      <c r="AD167" s="72" t="s">
        <v>580</v>
      </c>
      <c r="AE167" s="72" t="s">
        <v>644</v>
      </c>
      <c r="AF167" s="72" t="s">
        <v>648</v>
      </c>
      <c r="AG167" s="72" t="s">
        <v>689</v>
      </c>
      <c r="AH167" s="72" t="s">
        <v>692</v>
      </c>
      <c r="AI167" s="72" t="s">
        <v>693</v>
      </c>
      <c r="AJ167" s="72"/>
      <c r="AK167" s="72"/>
      <c r="AL167" s="72"/>
      <c r="AM167" s="72"/>
      <c r="AN167" s="72"/>
      <c r="AO167" s="72"/>
      <c r="AP167" s="72"/>
      <c r="AQ167" s="72"/>
      <c r="AR167" s="72"/>
      <c r="AS167" s="72"/>
      <c r="AT167" s="72"/>
      <c r="AU167" s="72"/>
      <c r="AV167" s="72"/>
      <c r="AW167" s="72"/>
      <c r="AX167" s="72"/>
      <c r="AY167" s="72"/>
      <c r="AZ167" s="72"/>
      <c r="BA167" s="72"/>
      <c r="BB167" s="72"/>
      <c r="BC167" s="72"/>
      <c r="BD167" s="72"/>
      <c r="BE167" s="72"/>
      <c r="BF167" s="72"/>
      <c r="BG167" s="72"/>
      <c r="BH167" s="72"/>
      <c r="BI167" s="72"/>
      <c r="BJ167" s="72"/>
      <c r="BK167" s="72"/>
      <c r="BL167" s="72"/>
      <c r="BM167" s="72"/>
      <c r="BN167" s="72"/>
      <c r="BO167" s="72"/>
      <c r="BP167" s="72"/>
      <c r="BQ167" s="72"/>
      <c r="BR167" s="72"/>
      <c r="BS167" s="72"/>
      <c r="BT167" s="72"/>
      <c r="BU167" s="72"/>
      <c r="BV167" s="72"/>
      <c r="BW167" s="72"/>
    </row>
    <row r="168" spans="1:75" ht="14.25" customHeight="1" x14ac:dyDescent="0.15">
      <c r="A168" s="77" t="s">
        <v>416</v>
      </c>
      <c r="B168" s="108" t="s">
        <v>57</v>
      </c>
      <c r="C168" s="108">
        <v>42856</v>
      </c>
      <c r="D168" s="110">
        <v>46143</v>
      </c>
      <c r="E168" s="95">
        <f ca="1">IF(DATEDIF(C168,M$2,"m")&lt;1,"",IF(C168=0,"",IF(EDATE(C168,12)&lt;IF($D168&gt;0,$D168-1,M$2),EDATE(C168,DATEDIF(C168,IF($D168&gt;0,$D168-1,M$2+1),"y")*12),EDATE(C168,DATEDIF(C168,IF($D168&gt;0,$D168-1,M$2+1),"m")))))</f>
        <v>45778</v>
      </c>
      <c r="F168" s="93">
        <f ca="1">IF(E168="",0,IF(EDATE(C168,12)&lt;=E168,15+IF((YEAR(E168)-YEAR($C168))&gt;20,10,INT((YEAR(E168)-YEAR($C168)-1)/2)),0))</f>
        <v>18</v>
      </c>
      <c r="G168" s="112">
        <f ca="1">IF(E168="",0,IF(E168&gt;=EDATE(C168,12),IF(E168&lt;EDATE(C168,24),IF(C168&lt;SET!$J$20,0,MIN(DATEDIF(C168,E168,"m"),11)),0),IF(D168&gt;C168,IF(E168&lt;=EDATE(C168,12),MIN(DATEDIF(C168,D168+1,"m"),11),0),MIN(DATEDIF(C168,E168,"m"),11))))</f>
        <v>0</v>
      </c>
      <c r="H168" s="114">
        <v>13</v>
      </c>
      <c r="I168" s="99">
        <f>COUNTIF(P168:BW168,SET!$C$15)*SET!$C$16+COUNTIF(P168:BW168,SET!$D$15)*SET!$D$16+COUNTIF(P168:BW168,SET!E$15)*SET!$E$16+COUNTIF(P168:BW168,SET!$F$15)*SET!$F$16+COUNTIF(P168:BW168,SET!$G$15)*SET!$G$16+COUNTIF(P168:BW168,SET!$H$15)*SET!$H$16+COUNTIF(P168:BW168,SET!$I$15)*SET!$I$16+COUNTIF(P168:BW168,)*SET!$K$16+COUNTIF(P168:BW168,SET!$M$15)*SET!$M$16</f>
        <v>0</v>
      </c>
      <c r="J168" s="97">
        <f ca="1">F168+G168+H168-I168</f>
        <v>31</v>
      </c>
      <c r="K168" s="100">
        <f ca="1">IF(E168="","",IF(AND(D168&gt;C168,EDATE(IF(EDATE(C168,12)&lt;D168,C168,E168),12)&gt;D168),"퇴직정산",IF((E168-C168)&gt;=365,EDATE(E168,12),EDATE(C168,24))))</f>
        <v>46143</v>
      </c>
      <c r="L168" s="101">
        <f ca="1">IF(K168="퇴직정산",J168,IF((M$2-C168)&lt;365,"미확정",IF(M168="유예","유예",J168-M168)))</f>
        <v>24</v>
      </c>
      <c r="M168" s="103">
        <f ca="1">IF(C168=0,0,IF(K168="퇴직정산",0,IF(J168&lt;=0,0,IF(EDATE(C168,3)&gt;M$2,"유예",IF(SET!$J$3="없음",0,IF(SET!$J$3="전부",IF(E168&gt;=DATE(YEAR(SET!$I$11),MONTH(SET!$J$11),DAY(SET!$L$11)),MAX(0,F168-IF(I168&lt;(G168+H168),0,(I168-(G168+H168)))),0),IF(E168&gt;=DATE(YEAR(SET!$I$11),MONTH(SET!$J$11),DAY(SET!$L$11)),MAX(0,MIN(F168,SET!$L$3)-IF(I168&lt;(G168+H168),0,(I168-(G168+H168)))),0)))))))</f>
        <v>7</v>
      </c>
      <c r="N168" s="105" t="str">
        <f>IF(D168=0,IF(M168&gt;0,IF((E168-C168)&gt;=365,EDATE(E168,6),EDATE(K168,-6)),""),"")</f>
        <v/>
      </c>
      <c r="O168" s="106" t="str">
        <f>IF(D168=0,IF(M168&gt;0,IF((E168-C168)&gt;=365,EDATE(E168,10),EDATE(K168,-2)),""),"")</f>
        <v/>
      </c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/>
      <c r="BK168" s="23"/>
      <c r="BL168" s="23"/>
      <c r="BM168" s="23"/>
      <c r="BN168" s="23"/>
      <c r="BO168" s="23"/>
      <c r="BP168" s="23"/>
      <c r="BQ168" s="23"/>
      <c r="BR168" s="23"/>
      <c r="BS168" s="23"/>
      <c r="BT168" s="23"/>
      <c r="BU168" s="23"/>
      <c r="BV168" s="23"/>
      <c r="BW168" s="23"/>
    </row>
    <row r="169" spans="1:75" ht="14.25" customHeight="1" thickBot="1" x14ac:dyDescent="0.2">
      <c r="A169" s="74"/>
      <c r="B169" s="109"/>
      <c r="C169" s="109"/>
      <c r="D169" s="111"/>
      <c r="E169" s="96"/>
      <c r="F169" s="94"/>
      <c r="G169" s="113"/>
      <c r="H169" s="115"/>
      <c r="I169" s="99"/>
      <c r="J169" s="98"/>
      <c r="K169" s="100"/>
      <c r="L169" s="102"/>
      <c r="M169" s="104"/>
      <c r="N169" s="105"/>
      <c r="O169" s="107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  <c r="AP169" s="72"/>
      <c r="AQ169" s="72"/>
      <c r="AR169" s="72"/>
      <c r="AS169" s="72"/>
      <c r="AT169" s="72"/>
      <c r="AU169" s="72"/>
      <c r="AV169" s="72"/>
      <c r="AW169" s="72"/>
      <c r="AX169" s="72"/>
      <c r="AY169" s="72"/>
      <c r="AZ169" s="72"/>
      <c r="BA169" s="72"/>
      <c r="BB169" s="72"/>
      <c r="BC169" s="72"/>
      <c r="BD169" s="72"/>
      <c r="BE169" s="72"/>
      <c r="BF169" s="72"/>
      <c r="BG169" s="72"/>
      <c r="BH169" s="72"/>
      <c r="BI169" s="72"/>
      <c r="BJ169" s="72"/>
      <c r="BK169" s="72"/>
      <c r="BL169" s="72"/>
      <c r="BM169" s="72"/>
      <c r="BN169" s="72"/>
      <c r="BO169" s="72"/>
      <c r="BP169" s="72"/>
      <c r="BQ169" s="72"/>
      <c r="BR169" s="72"/>
      <c r="BS169" s="72"/>
      <c r="BT169" s="72"/>
      <c r="BU169" s="72"/>
      <c r="BV169" s="72"/>
      <c r="BW169" s="72"/>
    </row>
    <row r="170" spans="1:75" ht="14.25" customHeight="1" x14ac:dyDescent="0.15">
      <c r="A170" s="77" t="s">
        <v>354</v>
      </c>
      <c r="B170" s="118" t="s">
        <v>52</v>
      </c>
      <c r="C170" s="118">
        <v>42863</v>
      </c>
      <c r="D170" s="110">
        <v>46150</v>
      </c>
      <c r="E170" s="95">
        <f ca="1">IF(DATEDIF(C170,M$2,"m")&lt;1,"",IF(C170=0,"",IF(EDATE(C170,12)&lt;IF($D170&gt;0,$D170-1,M$2),EDATE(C170,DATEDIF(C170,IF($D170&gt;0,$D170-1,M$2+1),"y")*12),EDATE(C170,DATEDIF(C170,IF($D170&gt;0,$D170-1,M$2+1),"m")))))</f>
        <v>45785</v>
      </c>
      <c r="F170" s="93">
        <f ca="1">IF(E170="",0,IF(EDATE(C170,12)&lt;=E170,15+IF((YEAR(E170)-YEAR($C170))&gt;20,10,INT((YEAR(E170)-YEAR($C170)-1)/2)),0))</f>
        <v>18</v>
      </c>
      <c r="G170" s="112">
        <f ca="1">IF(E170="",0,IF(E170&gt;=EDATE(C170,12),IF(E170&lt;EDATE(C170,24),IF(C170&lt;SET!$J$20,0,MIN(DATEDIF(C170,E170,"m"),11)),0),IF(D170&gt;C170,IF(E170&lt;=EDATE(C170,12),MIN(DATEDIF(C170,D170+1,"m"),11),0),MIN(DATEDIF(C170,E170,"m"),11))))</f>
        <v>0</v>
      </c>
      <c r="H170" s="114">
        <v>12.5</v>
      </c>
      <c r="I170" s="99">
        <f>COUNTIF(P170:BW170,SET!$C$15)*SET!$C$16+COUNTIF(P170:BW170,SET!$D$15)*SET!$D$16+COUNTIF(P170:BW170,SET!E$15)*SET!$E$16+COUNTIF(P170:BW170,SET!$F$15)*SET!$F$16+COUNTIF(P170:BW170,SET!$G$15)*SET!$G$16+COUNTIF(P170:BW170,SET!$H$15)*SET!$H$16+COUNTIF(P170:BW170,SET!$I$15)*SET!$I$16+COUNTIF(P170:BW170,)*SET!$K$16+COUNTIF(P170:BW170,SET!$M$15)*SET!$M$16</f>
        <v>26</v>
      </c>
      <c r="J170" s="97">
        <f ca="1">F170+G170+H170-I170</f>
        <v>4.5</v>
      </c>
      <c r="K170" s="100">
        <f ca="1">IF(E170="","",IF(AND(D170&gt;C170,EDATE(IF(EDATE(C170,12)&lt;D170,C170,E170),12)&gt;D170),"퇴직정산",IF((E170-C170)&gt;=365,EDATE(E170,12),EDATE(C170,24))))</f>
        <v>46150</v>
      </c>
      <c r="L170" s="101">
        <f ca="1">IF(K170="퇴직정산",J170,IF((M$2-C170)&lt;365,"미확정",IF(M170="유예","유예",J170-M170)))</f>
        <v>4.5</v>
      </c>
      <c r="M170" s="103">
        <f ca="1">IF(C170=0,0,IF(K170="퇴직정산",0,IF(J170&lt;=0,0,IF(EDATE(C170,3)&gt;M$2,"유예",IF(SET!$J$3="없음",0,IF(SET!$J$3="전부",IF(E170&gt;=DATE(YEAR(SET!$I$11),MONTH(SET!$J$11),DAY(SET!$L$11)),MAX(0,F170-IF(I170&lt;(G170+H170),0,(I170-(G170+H170)))),0),IF(E170&gt;=DATE(YEAR(SET!$I$11),MONTH(SET!$J$11),DAY(SET!$L$11)),MAX(0,MIN(F170,SET!$L$3)-IF(I170&lt;(G170+H170),0,(I170-(G170+H170)))),0)))))))</f>
        <v>0</v>
      </c>
      <c r="N170" s="105" t="str">
        <f>IF(D170=0,IF(M170&gt;0,IF((E170-C170)&gt;=365,EDATE(E170,6),EDATE(K170,-6)),""),"")</f>
        <v/>
      </c>
      <c r="O170" s="106" t="str">
        <f>IF(D170=0,IF(M170&gt;0,IF((E170-C170)&gt;=365,EDATE(E170,10),EDATE(K170,-2)),""),"")</f>
        <v/>
      </c>
      <c r="P170" s="23" t="s">
        <v>25</v>
      </c>
      <c r="Q170" s="23" t="s">
        <v>25</v>
      </c>
      <c r="R170" s="23" t="s">
        <v>24</v>
      </c>
      <c r="S170" s="23" t="s">
        <v>24</v>
      </c>
      <c r="T170" s="23" t="s">
        <v>24</v>
      </c>
      <c r="U170" s="23" t="s">
        <v>24</v>
      </c>
      <c r="V170" s="23" t="s">
        <v>24</v>
      </c>
      <c r="W170" s="23" t="s">
        <v>24</v>
      </c>
      <c r="X170" s="23" t="s">
        <v>24</v>
      </c>
      <c r="Y170" s="23" t="s">
        <v>24</v>
      </c>
      <c r="Z170" s="23" t="s">
        <v>24</v>
      </c>
      <c r="AA170" s="23" t="s">
        <v>24</v>
      </c>
      <c r="AB170" s="23" t="s">
        <v>24</v>
      </c>
      <c r="AC170" s="23" t="s">
        <v>24</v>
      </c>
      <c r="AD170" s="23" t="s">
        <v>24</v>
      </c>
      <c r="AE170" s="23" t="s">
        <v>24</v>
      </c>
      <c r="AF170" s="23" t="s">
        <v>24</v>
      </c>
      <c r="AG170" s="23" t="s">
        <v>24</v>
      </c>
      <c r="AH170" s="23" t="s">
        <v>24</v>
      </c>
      <c r="AI170" s="23" t="s">
        <v>24</v>
      </c>
      <c r="AJ170" s="23" t="s">
        <v>24</v>
      </c>
      <c r="AK170" s="23" t="s">
        <v>24</v>
      </c>
      <c r="AL170" s="23" t="s">
        <v>25</v>
      </c>
      <c r="AM170" s="23" t="s">
        <v>25</v>
      </c>
      <c r="AN170" s="23" t="s">
        <v>24</v>
      </c>
      <c r="AO170" s="23" t="s">
        <v>25</v>
      </c>
      <c r="AP170" s="23" t="s">
        <v>25</v>
      </c>
      <c r="AQ170" s="23" t="s">
        <v>24</v>
      </c>
      <c r="AR170" s="23" t="s">
        <v>24</v>
      </c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  <c r="BK170" s="23"/>
      <c r="BL170" s="23"/>
      <c r="BM170" s="23"/>
      <c r="BN170" s="23"/>
      <c r="BO170" s="23"/>
      <c r="BP170" s="23"/>
      <c r="BQ170" s="23"/>
      <c r="BR170" s="23"/>
      <c r="BS170" s="23"/>
      <c r="BT170" s="23"/>
      <c r="BU170" s="23"/>
      <c r="BV170" s="23"/>
      <c r="BW170" s="23"/>
    </row>
    <row r="171" spans="1:75" ht="14.25" customHeight="1" thickBot="1" x14ac:dyDescent="0.2">
      <c r="A171" s="74"/>
      <c r="B171" s="119"/>
      <c r="C171" s="119"/>
      <c r="D171" s="111"/>
      <c r="E171" s="96"/>
      <c r="F171" s="94"/>
      <c r="G171" s="113"/>
      <c r="H171" s="115"/>
      <c r="I171" s="99"/>
      <c r="J171" s="98"/>
      <c r="K171" s="100"/>
      <c r="L171" s="102"/>
      <c r="M171" s="104"/>
      <c r="N171" s="105"/>
      <c r="O171" s="107"/>
      <c r="P171" s="72">
        <v>45749</v>
      </c>
      <c r="Q171" s="72">
        <v>45777</v>
      </c>
      <c r="R171" s="72">
        <v>45824</v>
      </c>
      <c r="S171" s="72">
        <v>45825</v>
      </c>
      <c r="T171" s="72">
        <v>45826</v>
      </c>
      <c r="U171" s="72">
        <v>45827</v>
      </c>
      <c r="V171" s="72">
        <v>45828</v>
      </c>
      <c r="W171" s="72">
        <v>45831</v>
      </c>
      <c r="X171" s="72">
        <v>45832</v>
      </c>
      <c r="Y171" s="72">
        <v>45833</v>
      </c>
      <c r="Z171" s="72">
        <v>45834</v>
      </c>
      <c r="AA171" s="72">
        <v>45835</v>
      </c>
      <c r="AB171" s="72">
        <v>45838</v>
      </c>
      <c r="AC171" s="72">
        <v>45839</v>
      </c>
      <c r="AD171" s="72">
        <v>45840</v>
      </c>
      <c r="AE171" s="72">
        <v>45841</v>
      </c>
      <c r="AF171" s="72">
        <v>45842</v>
      </c>
      <c r="AG171" s="72">
        <v>45845</v>
      </c>
      <c r="AH171" s="72">
        <v>45846</v>
      </c>
      <c r="AI171" s="72">
        <v>45847</v>
      </c>
      <c r="AJ171" s="72">
        <v>45848</v>
      </c>
      <c r="AK171" s="72">
        <v>45849</v>
      </c>
      <c r="AL171" s="72">
        <v>45917</v>
      </c>
      <c r="AM171" s="72">
        <v>45921</v>
      </c>
      <c r="AN171" s="72">
        <v>45974</v>
      </c>
      <c r="AO171" s="72">
        <v>45978</v>
      </c>
      <c r="AP171" s="72" t="s">
        <v>578</v>
      </c>
      <c r="AQ171" s="72" t="s">
        <v>626</v>
      </c>
      <c r="AR171" s="72" t="s">
        <v>632</v>
      </c>
      <c r="AS171" s="72"/>
      <c r="AT171" s="72"/>
      <c r="AU171" s="72"/>
      <c r="AV171" s="72"/>
      <c r="AW171" s="72"/>
      <c r="AX171" s="72"/>
      <c r="AY171" s="72"/>
      <c r="AZ171" s="72"/>
      <c r="BA171" s="72"/>
      <c r="BB171" s="72"/>
      <c r="BC171" s="72"/>
      <c r="BD171" s="72"/>
      <c r="BE171" s="72"/>
      <c r="BF171" s="72"/>
      <c r="BG171" s="72"/>
      <c r="BH171" s="72"/>
      <c r="BI171" s="72"/>
      <c r="BJ171" s="72"/>
      <c r="BK171" s="72"/>
      <c r="BL171" s="72"/>
      <c r="BM171" s="72"/>
      <c r="BN171" s="72"/>
      <c r="BO171" s="72"/>
      <c r="BP171" s="72"/>
      <c r="BQ171" s="72"/>
      <c r="BR171" s="72"/>
      <c r="BS171" s="72"/>
      <c r="BT171" s="72"/>
      <c r="BU171" s="72"/>
      <c r="BV171" s="72"/>
      <c r="BW171" s="72"/>
    </row>
    <row r="172" spans="1:75" ht="14.25" customHeight="1" x14ac:dyDescent="0.15">
      <c r="A172" s="74" t="s">
        <v>760</v>
      </c>
      <c r="B172" s="108" t="s">
        <v>160</v>
      </c>
      <c r="C172" s="108">
        <v>44690</v>
      </c>
      <c r="D172" s="110">
        <v>46151</v>
      </c>
      <c r="E172" s="95">
        <f ca="1">IF(DATEDIF(C172,M$2,"m")&lt;1,"",IF(C172=0,"",IF(EDATE(C172,12)&lt;IF($D172&gt;0,$D172-1,M$2),EDATE(C172,DATEDIF(C172,IF($D172&gt;0,$D172-1,M$2+1),"y")*12),EDATE(C172,DATEDIF(C172,IF($D172&gt;0,$D172-1,M$2+1),"m")))))</f>
        <v>45786</v>
      </c>
      <c r="F172" s="93">
        <f ca="1">IF(E172="",0,IF(EDATE(C172,12)&lt;=E172,15+IF((YEAR(E172)-YEAR($C172))&gt;20,10,INT((YEAR(E172)-YEAR($C172)-1)/2)),0))</f>
        <v>16</v>
      </c>
      <c r="G172" s="112">
        <f ca="1">IF(E172="",0,IF(E172&gt;=EDATE(C172,12),IF(E172&lt;EDATE(C172,24),IF(C172&lt;SET!$J$20,0,MIN(DATEDIF(C172,E172,"m"),11)),0),IF(D172&gt;C172,IF(E172&lt;=EDATE(C172,12),MIN(DATEDIF(C172,D172+1,"m"),11),0),MIN(DATEDIF(C172,E172,"m"),11))))</f>
        <v>0</v>
      </c>
      <c r="H172" s="114">
        <v>15</v>
      </c>
      <c r="I172" s="99">
        <f>COUNTIF(P172:BW172,SET!$C$15)*SET!$C$16+COUNTIF(P172:BW172,SET!$D$15)*SET!$D$16+COUNTIF(P172:BW172,SET!E$15)*SET!$E$16+COUNTIF(P172:BW172,SET!$F$15)*SET!$F$16+COUNTIF(P172:BW172,SET!$G$15)*SET!$G$16+COUNTIF(P172:BW172,SET!$H$15)*SET!$H$16+COUNTIF(P172:BW172,SET!$I$15)*SET!$I$16+COUNTIF(P172:BW172,)*SET!$K$16+COUNTIF(P172:BW172,SET!$M$15)*SET!$M$16</f>
        <v>31</v>
      </c>
      <c r="J172" s="97">
        <f ca="1">F172+G172+H172-I172</f>
        <v>0</v>
      </c>
      <c r="K172" s="100">
        <f ca="1">IF(E172="","",IF(AND(D172&gt;C172,EDATE(IF(EDATE(C172,12)&lt;D172,C172,E172),12)&gt;D172),"퇴직정산",IF((E172-C172)&gt;=365,EDATE(E172,12),EDATE(C172,24))))</f>
        <v>46151</v>
      </c>
      <c r="L172" s="101">
        <f ca="1">IF(K172="퇴직정산",J172,IF((M$2-C172)&lt;365,"미확정",IF(M172="유예","유예",J172-M172)))</f>
        <v>0</v>
      </c>
      <c r="M172" s="103">
        <f ca="1">IF(C172=0,0,IF(K172="퇴직정산",0,IF(J172&lt;=0,0,IF(EDATE(C172,3)&gt;M$2,"유예",IF(SET!$J$3="없음",0,IF(SET!$J$3="전부",IF(E172&gt;=DATE(YEAR(SET!$I$11),MONTH(SET!$J$11),DAY(SET!$L$11)),MAX(0,F172-IF(I172&lt;(G172+H172),0,(I172-(G172+H172)))),0),IF(E172&gt;=DATE(YEAR(SET!$I$11),MONTH(SET!$J$11),DAY(SET!$L$11)),MAX(0,MIN(F172,SET!$L$3)-IF(I172&lt;(G172+H172),0,(I172-(G172+H172)))),0)))))))</f>
        <v>0</v>
      </c>
      <c r="N172" s="105" t="str">
        <f>IF(D172=0,IF(M172&gt;0,IF((E172-C172)&gt;=365,EDATE(E172,6),EDATE(K172,-6)),""),"")</f>
        <v/>
      </c>
      <c r="O172" s="106" t="str">
        <f>IF(D172=0,IF(M172&gt;0,IF((E172-C172)&gt;=365,EDATE(E172,10),EDATE(K172,-2)),""),"")</f>
        <v/>
      </c>
      <c r="P172" s="23" t="s">
        <v>24</v>
      </c>
      <c r="Q172" s="23" t="s">
        <v>24</v>
      </c>
      <c r="R172" s="23" t="s">
        <v>24</v>
      </c>
      <c r="S172" s="23" t="s">
        <v>24</v>
      </c>
      <c r="T172" s="23" t="s">
        <v>24</v>
      </c>
      <c r="U172" s="23" t="s">
        <v>24</v>
      </c>
      <c r="V172" s="23" t="s">
        <v>24</v>
      </c>
      <c r="W172" s="23" t="s">
        <v>24</v>
      </c>
      <c r="X172" s="23" t="s">
        <v>24</v>
      </c>
      <c r="Y172" s="23" t="s">
        <v>24</v>
      </c>
      <c r="Z172" s="23" t="s">
        <v>24</v>
      </c>
      <c r="AA172" s="23" t="s">
        <v>24</v>
      </c>
      <c r="AB172" s="23" t="s">
        <v>24</v>
      </c>
      <c r="AC172" s="23" t="s">
        <v>24</v>
      </c>
      <c r="AD172" s="23" t="s">
        <v>24</v>
      </c>
      <c r="AE172" s="23" t="s">
        <v>24</v>
      </c>
      <c r="AF172" s="23" t="s">
        <v>24</v>
      </c>
      <c r="AG172" s="23" t="s">
        <v>24</v>
      </c>
      <c r="AH172" s="23" t="s">
        <v>24</v>
      </c>
      <c r="AI172" s="23" t="s">
        <v>24</v>
      </c>
      <c r="AJ172" s="23" t="s">
        <v>24</v>
      </c>
      <c r="AK172" s="23" t="s">
        <v>24</v>
      </c>
      <c r="AL172" s="23" t="s">
        <v>24</v>
      </c>
      <c r="AM172" s="23" t="s">
        <v>24</v>
      </c>
      <c r="AN172" s="23" t="s">
        <v>24</v>
      </c>
      <c r="AO172" s="23" t="s">
        <v>24</v>
      </c>
      <c r="AP172" s="23" t="s">
        <v>24</v>
      </c>
      <c r="AQ172" s="23" t="s">
        <v>24</v>
      </c>
      <c r="AR172" s="23" t="s">
        <v>24</v>
      </c>
      <c r="AS172" s="23" t="s">
        <v>24</v>
      </c>
      <c r="AT172" s="23" t="s">
        <v>24</v>
      </c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  <c r="BK172" s="23"/>
      <c r="BL172" s="23"/>
      <c r="BM172" s="23"/>
      <c r="BN172" s="23"/>
      <c r="BO172" s="23"/>
      <c r="BP172" s="23"/>
      <c r="BQ172" s="23"/>
      <c r="BR172" s="23"/>
      <c r="BS172" s="23"/>
      <c r="BT172" s="23"/>
      <c r="BU172" s="23"/>
      <c r="BV172" s="23"/>
      <c r="BW172" s="23"/>
    </row>
    <row r="173" spans="1:75" ht="14.25" customHeight="1" thickBot="1" x14ac:dyDescent="0.2">
      <c r="A173" s="74"/>
      <c r="B173" s="109"/>
      <c r="C173" s="109"/>
      <c r="D173" s="111"/>
      <c r="E173" s="96"/>
      <c r="F173" s="94"/>
      <c r="G173" s="113"/>
      <c r="H173" s="115"/>
      <c r="I173" s="99"/>
      <c r="J173" s="98"/>
      <c r="K173" s="100"/>
      <c r="L173" s="102"/>
      <c r="M173" s="104"/>
      <c r="N173" s="105"/>
      <c r="O173" s="107"/>
      <c r="P173" s="72" t="s">
        <v>671</v>
      </c>
      <c r="Q173" s="72" t="s">
        <v>673</v>
      </c>
      <c r="R173" s="72" t="s">
        <v>674</v>
      </c>
      <c r="S173" s="72" t="s">
        <v>675</v>
      </c>
      <c r="T173" s="72" t="s">
        <v>676</v>
      </c>
      <c r="U173" s="72" t="s">
        <v>677</v>
      </c>
      <c r="V173" s="72" t="s">
        <v>678</v>
      </c>
      <c r="W173" s="72" t="s">
        <v>679</v>
      </c>
      <c r="X173" s="72" t="s">
        <v>680</v>
      </c>
      <c r="Y173" s="72" t="s">
        <v>681</v>
      </c>
      <c r="Z173" s="72" t="s">
        <v>682</v>
      </c>
      <c r="AA173" s="72" t="s">
        <v>683</v>
      </c>
      <c r="AB173" s="72" t="s">
        <v>684</v>
      </c>
      <c r="AC173" s="72" t="s">
        <v>685</v>
      </c>
      <c r="AD173" s="72" t="s">
        <v>686</v>
      </c>
      <c r="AE173" s="72" t="s">
        <v>687</v>
      </c>
      <c r="AF173" s="72" t="s">
        <v>688</v>
      </c>
      <c r="AG173" s="72" t="s">
        <v>689</v>
      </c>
      <c r="AH173" s="72" t="s">
        <v>690</v>
      </c>
      <c r="AI173" s="72" t="s">
        <v>691</v>
      </c>
      <c r="AJ173" s="72" t="s">
        <v>692</v>
      </c>
      <c r="AK173" s="72" t="s">
        <v>693</v>
      </c>
      <c r="AL173" s="72" t="s">
        <v>694</v>
      </c>
      <c r="AM173" s="72" t="s">
        <v>695</v>
      </c>
      <c r="AN173" s="72" t="s">
        <v>696</v>
      </c>
      <c r="AO173" s="72" t="s">
        <v>697</v>
      </c>
      <c r="AP173" s="72" t="s">
        <v>698</v>
      </c>
      <c r="AQ173" s="72" t="s">
        <v>699</v>
      </c>
      <c r="AR173" s="72" t="s">
        <v>700</v>
      </c>
      <c r="AS173" s="72" t="s">
        <v>701</v>
      </c>
      <c r="AT173" s="72" t="s">
        <v>702</v>
      </c>
      <c r="AU173" s="72"/>
      <c r="AV173" s="72"/>
      <c r="AW173" s="72"/>
      <c r="AX173" s="72"/>
      <c r="AY173" s="72"/>
      <c r="AZ173" s="72"/>
      <c r="BA173" s="72"/>
      <c r="BB173" s="72"/>
      <c r="BC173" s="72"/>
      <c r="BD173" s="72"/>
      <c r="BE173" s="72"/>
      <c r="BF173" s="72"/>
      <c r="BG173" s="72"/>
      <c r="BH173" s="72"/>
      <c r="BI173" s="72"/>
      <c r="BJ173" s="72"/>
      <c r="BK173" s="72"/>
      <c r="BL173" s="72"/>
      <c r="BM173" s="72"/>
      <c r="BN173" s="72"/>
      <c r="BO173" s="72"/>
      <c r="BP173" s="72"/>
      <c r="BQ173" s="72"/>
      <c r="BR173" s="72"/>
      <c r="BS173" s="72"/>
      <c r="BT173" s="72"/>
      <c r="BU173" s="72"/>
      <c r="BV173" s="72"/>
      <c r="BW173" s="72"/>
    </row>
    <row r="174" spans="1:75" ht="13.5" customHeight="1" x14ac:dyDescent="0.15">
      <c r="A174" s="74" t="s">
        <v>761</v>
      </c>
      <c r="B174" s="108" t="s">
        <v>111</v>
      </c>
      <c r="C174" s="108">
        <v>44690</v>
      </c>
      <c r="D174" s="110">
        <v>46151</v>
      </c>
      <c r="E174" s="95">
        <f ca="1">IF(DATEDIF(C174,M$2,"m")&lt;1,"",IF(C174=0,"",IF(EDATE(C174,12)&lt;IF($D174&gt;0,$D174-1,M$2),EDATE(C174,DATEDIF(C174,IF($D174&gt;0,$D174-1,M$2+1),"y")*12),EDATE(C174,DATEDIF(C174,IF($D174&gt;0,$D174-1,M$2+1),"m")))))</f>
        <v>45786</v>
      </c>
      <c r="F174" s="93">
        <f ca="1">IF(E174="",0,IF(EDATE(C174,12)&lt;=E174,15+IF((YEAR(E174)-YEAR($C174))&gt;20,10,INT((YEAR(E174)-YEAR($C174)-1)/2)),0))</f>
        <v>16</v>
      </c>
      <c r="G174" s="112">
        <f ca="1">IF(E174="",0,IF(E174&gt;=EDATE(C174,12),IF(E174&lt;EDATE(C174,24),IF(C174&lt;SET!$J$20,0,MIN(DATEDIF(C174,E174,"m"),11)),0),IF(D174&gt;C174,IF(E174&lt;=EDATE(C174,12),MIN(DATEDIF(C174,D174+1,"m"),11),0),MIN(DATEDIF(C174,E174,"m"),11))))</f>
        <v>0</v>
      </c>
      <c r="H174" s="114">
        <v>5</v>
      </c>
      <c r="I174" s="99">
        <f>COUNTIF(P174:BW174,SET!$C$15)*SET!$C$16+COUNTIF(P174:BW174,SET!$D$15)*SET!$D$16+COUNTIF(P174:BW174,SET!E$15)*SET!$E$16+COUNTIF(P174:BW174,SET!$F$15)*SET!$F$16+COUNTIF(P174:BW174,SET!$G$15)*SET!$G$16+COUNTIF(P174:BW174,SET!$H$15)*SET!$H$16+COUNTIF(P174:BW174,SET!$I$15)*SET!$I$16+COUNTIF(P174:BW174,)*SET!$K$16+COUNTIF(P174:BW174,SET!$M$15)*SET!$M$16</f>
        <v>17</v>
      </c>
      <c r="J174" s="97">
        <f ca="1">F174+G174+H174-I174</f>
        <v>4</v>
      </c>
      <c r="K174" s="100">
        <f ca="1">IF(E174="","",IF(AND(D174&gt;C174,EDATE(IF(EDATE(C174,12)&lt;D174,C174,E174),12)&gt;D174),"퇴직정산",IF((E174-C174)&gt;=365,EDATE(E174,12),EDATE(C174,24))))</f>
        <v>46151</v>
      </c>
      <c r="L174" s="101">
        <f ca="1">IF(K174="퇴직정산",J174,IF((M$2-C174)&lt;365,"미확정",IF(M174="유예","유예",J174-M174)))</f>
        <v>4</v>
      </c>
      <c r="M174" s="103">
        <f ca="1">IF(C174=0,0,IF(K174="퇴직정산",0,IF(J174&lt;=0,0,IF(EDATE(C174,3)&gt;M$2,"유예",IF(SET!$J$3="없음",0,IF(SET!$J$3="전부",IF(E174&gt;=DATE(YEAR(SET!$I$11),MONTH(SET!$J$11),DAY(SET!$L$11)),MAX(0,F174-IF(I174&lt;(G174+H174),0,(I174-(G174+H174)))),0),IF(E174&gt;=DATE(YEAR(SET!$I$11),MONTH(SET!$J$11),DAY(SET!$L$11)),MAX(0,MIN(F174,SET!$L$3)-IF(I174&lt;(G174+H174),0,(I174-(G174+H174)))),0)))))))</f>
        <v>0</v>
      </c>
      <c r="N174" s="105" t="str">
        <f>IF(D174=0,IF(M174&gt;0,IF((E174-C174)&gt;=365,EDATE(E174,6),EDATE(K174,-6)),""),"")</f>
        <v/>
      </c>
      <c r="O174" s="106" t="str">
        <f>IF(D174=0,IF(M174&gt;0,IF((E174-C174)&gt;=365,EDATE(E174,10),EDATE(K174,-2)),""),"")</f>
        <v/>
      </c>
      <c r="P174" s="23" t="s">
        <v>24</v>
      </c>
      <c r="Q174" s="23" t="s">
        <v>24</v>
      </c>
      <c r="R174" s="23" t="s">
        <v>24</v>
      </c>
      <c r="S174" s="23" t="s">
        <v>24</v>
      </c>
      <c r="T174" s="23" t="s">
        <v>24</v>
      </c>
      <c r="U174" s="23" t="s">
        <v>24</v>
      </c>
      <c r="V174" s="23" t="s">
        <v>24</v>
      </c>
      <c r="W174" s="23" t="s">
        <v>24</v>
      </c>
      <c r="X174" s="23" t="s">
        <v>25</v>
      </c>
      <c r="Y174" s="23" t="s">
        <v>25</v>
      </c>
      <c r="Z174" s="23" t="s">
        <v>24</v>
      </c>
      <c r="AA174" s="23" t="s">
        <v>24</v>
      </c>
      <c r="AB174" s="23" t="s">
        <v>24</v>
      </c>
      <c r="AC174" s="23" t="s">
        <v>24</v>
      </c>
      <c r="AD174" s="23" t="s">
        <v>24</v>
      </c>
      <c r="AE174" s="23" t="s">
        <v>24</v>
      </c>
      <c r="AF174" s="23" t="s">
        <v>24</v>
      </c>
      <c r="AG174" s="23" t="s">
        <v>24</v>
      </c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  <c r="BK174" s="23"/>
      <c r="BL174" s="23"/>
      <c r="BM174" s="23"/>
      <c r="BN174" s="23"/>
      <c r="BO174" s="23"/>
      <c r="BP174" s="23"/>
      <c r="BQ174" s="23"/>
      <c r="BR174" s="23"/>
      <c r="BS174" s="23"/>
      <c r="BT174" s="23"/>
      <c r="BU174" s="23"/>
      <c r="BV174" s="23"/>
      <c r="BW174" s="23"/>
    </row>
    <row r="175" spans="1:75" ht="13.5" customHeight="1" thickBot="1" x14ac:dyDescent="0.2">
      <c r="A175" s="74"/>
      <c r="B175" s="109"/>
      <c r="C175" s="109"/>
      <c r="D175" s="111"/>
      <c r="E175" s="96"/>
      <c r="F175" s="94"/>
      <c r="G175" s="113"/>
      <c r="H175" s="115"/>
      <c r="I175" s="99"/>
      <c r="J175" s="98"/>
      <c r="K175" s="100"/>
      <c r="L175" s="102"/>
      <c r="M175" s="104"/>
      <c r="N175" s="105"/>
      <c r="O175" s="107"/>
      <c r="P175" s="72">
        <v>45754</v>
      </c>
      <c r="Q175" s="72">
        <v>45755</v>
      </c>
      <c r="R175" s="72">
        <v>45756</v>
      </c>
      <c r="S175" s="72">
        <v>45764</v>
      </c>
      <c r="T175" s="72">
        <v>45771</v>
      </c>
      <c r="U175" s="72">
        <v>45847</v>
      </c>
      <c r="V175" s="72">
        <v>45910</v>
      </c>
      <c r="W175" s="72">
        <v>45968</v>
      </c>
      <c r="X175" s="72">
        <v>45901</v>
      </c>
      <c r="Y175" s="72" t="s">
        <v>585</v>
      </c>
      <c r="Z175" s="72" t="s">
        <v>583</v>
      </c>
      <c r="AA175" s="72" t="s">
        <v>582</v>
      </c>
      <c r="AB175" s="72" t="s">
        <v>641</v>
      </c>
      <c r="AC175" s="72" t="s">
        <v>642</v>
      </c>
      <c r="AD175" s="72" t="s">
        <v>684</v>
      </c>
      <c r="AE175" s="72" t="s">
        <v>685</v>
      </c>
      <c r="AF175" s="72" t="s">
        <v>686</v>
      </c>
      <c r="AG175" s="72" t="s">
        <v>687</v>
      </c>
      <c r="AH175" s="72"/>
      <c r="AI175" s="72"/>
      <c r="AJ175" s="72"/>
      <c r="AK175" s="72"/>
      <c r="AL175" s="72"/>
      <c r="AM175" s="72"/>
      <c r="AN175" s="72"/>
      <c r="AO175" s="72"/>
      <c r="AP175" s="72"/>
      <c r="AQ175" s="72"/>
      <c r="AR175" s="72"/>
      <c r="AS175" s="72"/>
      <c r="AT175" s="72"/>
      <c r="AU175" s="72"/>
      <c r="AV175" s="72"/>
      <c r="AW175" s="72"/>
      <c r="AX175" s="72"/>
      <c r="AY175" s="72"/>
      <c r="AZ175" s="72"/>
      <c r="BA175" s="72"/>
      <c r="BB175" s="72"/>
      <c r="BC175" s="72"/>
      <c r="BD175" s="72"/>
      <c r="BE175" s="72"/>
      <c r="BF175" s="72"/>
      <c r="BG175" s="72"/>
      <c r="BH175" s="72"/>
      <c r="BI175" s="72"/>
      <c r="BJ175" s="72"/>
      <c r="BK175" s="72"/>
      <c r="BL175" s="72"/>
      <c r="BM175" s="72"/>
      <c r="BN175" s="72"/>
      <c r="BO175" s="72"/>
      <c r="BP175" s="72"/>
      <c r="BQ175" s="72"/>
      <c r="BR175" s="72"/>
      <c r="BS175" s="72"/>
      <c r="BT175" s="72"/>
      <c r="BU175" s="72"/>
      <c r="BV175" s="72"/>
      <c r="BW175" s="72"/>
    </row>
    <row r="176" spans="1:75" ht="14.25" customHeight="1" x14ac:dyDescent="0.15">
      <c r="A176" s="74" t="s">
        <v>392</v>
      </c>
      <c r="B176" s="108" t="s">
        <v>300</v>
      </c>
      <c r="C176" s="108">
        <v>44326</v>
      </c>
      <c r="D176" s="110">
        <v>46152</v>
      </c>
      <c r="E176" s="95">
        <f ca="1">IF(DATEDIF(C176,M$2,"m")&lt;1,"",IF(C176=0,"",IF(EDATE(C176,12)&lt;IF($D176&gt;0,$D176-1,M$2),EDATE(C176,DATEDIF(C176,IF($D176&gt;0,$D176-1,M$2+1),"y")*12),EDATE(C176,DATEDIF(C176,IF($D176&gt;0,$D176-1,M$2+1),"m")))))</f>
        <v>45787</v>
      </c>
      <c r="F176" s="93">
        <f ca="1">IF(E176="",0,IF(EDATE(C176,12)&lt;=E176,15+IF((YEAR(E176)-YEAR($C176))&gt;20,10,INT((YEAR(E176)-YEAR($C176)-1)/2)),0))</f>
        <v>16</v>
      </c>
      <c r="G176" s="112">
        <f ca="1">IF(E176="",0,IF(E176&gt;=EDATE(C176,12),IF(E176&lt;EDATE(C176,24),IF(C176&lt;SET!$J$20,0,MIN(DATEDIF(C176,E176,"m"),11)),0),IF(D176&gt;C176,IF(E176&lt;=EDATE(C176,12),MIN(DATEDIF(C176,D176+1,"m"),11),0),MIN(DATEDIF(C176,E176,"m"),11))))</f>
        <v>0</v>
      </c>
      <c r="H176" s="114">
        <v>12</v>
      </c>
      <c r="I176" s="99">
        <f>COUNTIF(P176:BW176,SET!$C$15)*SET!$C$16+COUNTIF(P176:BW176,SET!$D$15)*SET!$D$16+COUNTIF(P176:BW176,SET!E$15)*SET!$E$16+COUNTIF(P176:BW176,SET!$F$15)*SET!$F$16+COUNTIF(P176:BW176,SET!$G$15)*SET!$G$16+COUNTIF(P176:BW176,SET!$H$15)*SET!$H$16+COUNTIF(P176:BW176,SET!$I$15)*SET!$I$16+COUNTIF(P176:BW176,)*SET!$K$16+COUNTIF(P176:BW176,SET!$M$15)*SET!$M$16</f>
        <v>13</v>
      </c>
      <c r="J176" s="97">
        <f ca="1">F176+G176+H176-I176</f>
        <v>15</v>
      </c>
      <c r="K176" s="100">
        <f ca="1">IF(E176="","",IF(AND(D176&gt;C176,EDATE(IF(EDATE(C176,12)&lt;D176,C176,E176),12)&gt;D176),"퇴직정산",IF((E176-C176)&gt;=365,EDATE(E176,12),EDATE(C176,24))))</f>
        <v>46152</v>
      </c>
      <c r="L176" s="101">
        <f ca="1">IF(K176="퇴직정산",J176,IF((M$2-C176)&lt;365,"미확정",IF(M176="유예","유예",J176-M176)))</f>
        <v>9</v>
      </c>
      <c r="M176" s="103">
        <f ca="1">IF(C176=0,0,IF(K176="퇴직정산",0,IF(J176&lt;=0,0,IF(EDATE(C176,3)&gt;M$2,"유예",IF(SET!$J$3="없음",0,IF(SET!$J$3="전부",IF(E176&gt;=DATE(YEAR(SET!$I$11),MONTH(SET!$J$11),DAY(SET!$L$11)),MAX(0,F176-IF(I176&lt;(G176+H176),0,(I176-(G176+H176)))),0),IF(E176&gt;=DATE(YEAR(SET!$I$11),MONTH(SET!$J$11),DAY(SET!$L$11)),MAX(0,MIN(F176,SET!$L$3)-IF(I176&lt;(G176+H176),0,(I176-(G176+H176)))),0)))))))</f>
        <v>6</v>
      </c>
      <c r="N176" s="105" t="str">
        <f>IF(D176=0,IF(M176&gt;0,IF((E176-C176)&gt;=365,EDATE(E176,6),EDATE(K176,-6)),""),"")</f>
        <v/>
      </c>
      <c r="O176" s="106" t="str">
        <f>IF(D176=0,IF(M176&gt;0,IF((E176-C176)&gt;=365,EDATE(E176,10),EDATE(K176,-2)),""),"")</f>
        <v/>
      </c>
      <c r="P176" s="23" t="s">
        <v>24</v>
      </c>
      <c r="Q176" s="23" t="s">
        <v>24</v>
      </c>
      <c r="R176" s="23" t="s">
        <v>24</v>
      </c>
      <c r="S176" s="23" t="s">
        <v>24</v>
      </c>
      <c r="T176" s="23" t="s">
        <v>24</v>
      </c>
      <c r="U176" s="23" t="s">
        <v>24</v>
      </c>
      <c r="V176" s="23" t="s">
        <v>24</v>
      </c>
      <c r="W176" s="23" t="s">
        <v>24</v>
      </c>
      <c r="X176" s="23" t="s">
        <v>24</v>
      </c>
      <c r="Y176" s="23" t="s">
        <v>24</v>
      </c>
      <c r="Z176" s="23" t="s">
        <v>24</v>
      </c>
      <c r="AA176" s="23" t="s">
        <v>24</v>
      </c>
      <c r="AB176" s="23" t="s">
        <v>24</v>
      </c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/>
      <c r="BP176" s="23"/>
      <c r="BQ176" s="23"/>
      <c r="BR176" s="23"/>
      <c r="BS176" s="23"/>
      <c r="BT176" s="23"/>
      <c r="BU176" s="23"/>
      <c r="BV176" s="23"/>
      <c r="BW176" s="23"/>
    </row>
    <row r="177" spans="1:75" ht="14.25" customHeight="1" thickBot="1" x14ac:dyDescent="0.2">
      <c r="A177" s="74"/>
      <c r="B177" s="109"/>
      <c r="C177" s="109"/>
      <c r="D177" s="111"/>
      <c r="E177" s="96"/>
      <c r="F177" s="94"/>
      <c r="G177" s="113"/>
      <c r="H177" s="115"/>
      <c r="I177" s="99"/>
      <c r="J177" s="98"/>
      <c r="K177" s="100"/>
      <c r="L177" s="102"/>
      <c r="M177" s="104"/>
      <c r="N177" s="105"/>
      <c r="O177" s="107"/>
      <c r="P177" s="72">
        <v>45762</v>
      </c>
      <c r="Q177" s="72">
        <v>45763</v>
      </c>
      <c r="R177" s="72">
        <v>45844</v>
      </c>
      <c r="S177" s="72">
        <v>45845</v>
      </c>
      <c r="T177" s="72">
        <v>45917</v>
      </c>
      <c r="U177" s="72">
        <v>45918</v>
      </c>
      <c r="V177" s="72">
        <v>45919</v>
      </c>
      <c r="W177" s="72" t="s">
        <v>577</v>
      </c>
      <c r="X177" s="72" t="s">
        <v>588</v>
      </c>
      <c r="Y177" s="72" t="s">
        <v>620</v>
      </c>
      <c r="Z177" s="72" t="s">
        <v>677</v>
      </c>
      <c r="AA177" s="72" t="s">
        <v>680</v>
      </c>
      <c r="AB177" s="72" t="s">
        <v>681</v>
      </c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  <c r="AP177" s="72"/>
      <c r="AQ177" s="72"/>
      <c r="AR177" s="72"/>
      <c r="AS177" s="72"/>
      <c r="AT177" s="72"/>
      <c r="AU177" s="72"/>
      <c r="AV177" s="72"/>
      <c r="AW177" s="72"/>
      <c r="AX177" s="72"/>
      <c r="AY177" s="72"/>
      <c r="AZ177" s="72"/>
      <c r="BA177" s="72"/>
      <c r="BB177" s="72"/>
      <c r="BC177" s="72"/>
      <c r="BD177" s="72"/>
      <c r="BE177" s="72"/>
      <c r="BF177" s="72"/>
      <c r="BG177" s="72"/>
      <c r="BH177" s="72"/>
      <c r="BI177" s="72"/>
      <c r="BJ177" s="72"/>
      <c r="BK177" s="72"/>
      <c r="BL177" s="72"/>
      <c r="BM177" s="72"/>
      <c r="BN177" s="72"/>
      <c r="BO177" s="72"/>
      <c r="BP177" s="72"/>
      <c r="BQ177" s="72"/>
      <c r="BR177" s="72"/>
      <c r="BS177" s="72"/>
      <c r="BT177" s="72"/>
      <c r="BU177" s="72"/>
      <c r="BV177" s="72"/>
      <c r="BW177" s="72"/>
    </row>
    <row r="178" spans="1:75" ht="14.25" customHeight="1" x14ac:dyDescent="0.15">
      <c r="A178" s="74" t="s">
        <v>796</v>
      </c>
      <c r="B178" s="108" t="s">
        <v>68</v>
      </c>
      <c r="C178" s="108">
        <v>43966</v>
      </c>
      <c r="D178" s="110">
        <v>46157</v>
      </c>
      <c r="E178" s="95">
        <f ca="1">IF(DATEDIF(C178,M$2,"m")&lt;1,"",IF(C178=0,"",IF(EDATE(C178,12)&lt;IF($D178&gt;0,$D178-1,M$2),EDATE(C178,DATEDIF(C178,IF($D178&gt;0,$D178-1,M$2+1),"y")*12),EDATE(C178,DATEDIF(C178,IF($D178&gt;0,$D178-1,M$2+1),"m")))))</f>
        <v>45792</v>
      </c>
      <c r="F178" s="93">
        <f ca="1">IF(E178="",0,IF(EDATE(C178,12)&lt;=E178,15+IF((YEAR(E178)-YEAR($C178))&gt;20,10,INT((YEAR(E178)-YEAR($C178)-1)/2)),0))</f>
        <v>17</v>
      </c>
      <c r="G178" s="112">
        <f ca="1">IF(E178="",0,IF(E178&gt;=EDATE(C178,12),IF(E178&lt;EDATE(C178,24),IF(C178&lt;SET!$J$20,0,MIN(DATEDIF(C178,E178,"m"),11)),0),IF(D178&gt;C178,IF(E178&lt;=EDATE(C178,12),MIN(DATEDIF(C178,D178+1,"m"),11),0),MIN(DATEDIF(C178,E178,"m"),11))))</f>
        <v>0</v>
      </c>
      <c r="H178" s="114">
        <v>-2.5</v>
      </c>
      <c r="I178" s="99">
        <f>COUNTIF(P178:BW178,SET!$C$15)*SET!$C$16+COUNTIF(P178:BW178,SET!$D$15)*SET!$D$16+COUNTIF(P178:BW178,SET!E$15)*SET!$E$16+COUNTIF(P178:BW178,SET!$F$15)*SET!$F$16+COUNTIF(P178:BW178,SET!$G$15)*SET!$G$16+COUNTIF(P178:BW178,SET!$H$15)*SET!$H$16+COUNTIF(P178:BW178,SET!$I$15)*SET!$I$16+COUNTIF(P178:BW178,)*SET!$K$16+COUNTIF(P178:BW178,SET!$M$15)*SET!$M$16</f>
        <v>10.5</v>
      </c>
      <c r="J178" s="97">
        <f ca="1">F178+G178+H178-I178</f>
        <v>4</v>
      </c>
      <c r="K178" s="100">
        <f ca="1">IF(E178="","",IF(AND(D178&gt;C178,EDATE(IF(EDATE(C178,12)&lt;D178,C178,E178),12)&gt;D178),"퇴직정산",IF((E178-C178)&gt;=365,EDATE(E178,12),EDATE(C178,24))))</f>
        <v>46157</v>
      </c>
      <c r="L178" s="101">
        <f ca="1">IF(K178="퇴직정산",J178,IF((M$2-C178)&lt;365,"미확정",IF(M178="유예","유예",J178-M178)))</f>
        <v>4</v>
      </c>
      <c r="M178" s="103">
        <f ca="1">IF(C178=0,0,IF(K178="퇴직정산",0,IF(J178&lt;=0,0,IF(EDATE(C178,3)&gt;M$2,"유예",IF(SET!$J$3="없음",0,IF(SET!$J$3="전부",IF(E178&gt;=DATE(YEAR(SET!$I$11),MONTH(SET!$J$11),DAY(SET!$L$11)),MAX(0,F178-IF(I178&lt;(G178+H178),0,(I178-(G178+H178)))),0),IF(E178&gt;=DATE(YEAR(SET!$I$11),MONTH(SET!$J$11),DAY(SET!$L$11)),MAX(0,MIN(F178,SET!$L$3)-IF(I178&lt;(G178+H178),0,(I178-(G178+H178)))),0)))))))</f>
        <v>0</v>
      </c>
      <c r="N178" s="105" t="str">
        <f>IF(D178=0,IF(M178&gt;0,IF((E178-C178)&gt;=365,EDATE(E178,6),EDATE(K178,-6)),""),"")</f>
        <v/>
      </c>
      <c r="O178" s="106" t="str">
        <f>IF(D178=0,IF(M178&gt;0,IF((E178-C178)&gt;=365,EDATE(E178,10),EDATE(K178,-2)),""),"")</f>
        <v/>
      </c>
      <c r="P178" s="23" t="s">
        <v>24</v>
      </c>
      <c r="Q178" s="23" t="s">
        <v>24</v>
      </c>
      <c r="R178" s="23" t="s">
        <v>24</v>
      </c>
      <c r="S178" s="23" t="s">
        <v>25</v>
      </c>
      <c r="T178" s="23" t="s">
        <v>25</v>
      </c>
      <c r="U178" s="23" t="s">
        <v>24</v>
      </c>
      <c r="V178" s="23" t="s">
        <v>24</v>
      </c>
      <c r="W178" s="23" t="s">
        <v>24</v>
      </c>
      <c r="X178" s="23" t="s">
        <v>25</v>
      </c>
      <c r="Y178" s="23" t="s">
        <v>24</v>
      </c>
      <c r="Z178" s="23" t="s">
        <v>24</v>
      </c>
      <c r="AA178" s="23" t="s">
        <v>24</v>
      </c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3"/>
      <c r="BK178" s="23"/>
      <c r="BL178" s="23"/>
      <c r="BM178" s="23"/>
      <c r="BN178" s="23"/>
      <c r="BO178" s="23"/>
      <c r="BP178" s="23"/>
      <c r="BQ178" s="23"/>
      <c r="BR178" s="23"/>
      <c r="BS178" s="23"/>
      <c r="BT178" s="23"/>
      <c r="BU178" s="23"/>
      <c r="BV178" s="23"/>
      <c r="BW178" s="23"/>
    </row>
    <row r="179" spans="1:75" ht="14.25" customHeight="1" thickBot="1" x14ac:dyDescent="0.2">
      <c r="A179" s="74"/>
      <c r="B179" s="109"/>
      <c r="C179" s="109"/>
      <c r="D179" s="111"/>
      <c r="E179" s="96"/>
      <c r="F179" s="94"/>
      <c r="G179" s="113"/>
      <c r="H179" s="115"/>
      <c r="I179" s="99"/>
      <c r="J179" s="98"/>
      <c r="K179" s="100"/>
      <c r="L179" s="102"/>
      <c r="M179" s="104"/>
      <c r="N179" s="105"/>
      <c r="O179" s="107"/>
      <c r="P179" s="72">
        <v>45786</v>
      </c>
      <c r="Q179" s="72">
        <v>45815</v>
      </c>
      <c r="R179" s="72">
        <v>45910</v>
      </c>
      <c r="S179" s="72">
        <v>45913</v>
      </c>
      <c r="T179" s="72">
        <v>45948</v>
      </c>
      <c r="U179" s="72">
        <v>45961</v>
      </c>
      <c r="V179" s="72">
        <v>45975</v>
      </c>
      <c r="W179" s="72">
        <v>45983</v>
      </c>
      <c r="X179" s="72" t="s">
        <v>708</v>
      </c>
      <c r="Y179" s="72" t="s">
        <v>690</v>
      </c>
      <c r="Z179" s="72" t="s">
        <v>698</v>
      </c>
      <c r="AA179" s="72" t="s">
        <v>773</v>
      </c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P179" s="72"/>
      <c r="AQ179" s="72"/>
      <c r="AR179" s="72"/>
      <c r="AS179" s="72"/>
      <c r="AT179" s="72"/>
      <c r="AU179" s="72"/>
      <c r="AV179" s="72"/>
      <c r="AW179" s="72"/>
      <c r="AX179" s="72"/>
      <c r="AY179" s="72"/>
      <c r="AZ179" s="72"/>
      <c r="BA179" s="72"/>
      <c r="BB179" s="72"/>
      <c r="BC179" s="72"/>
      <c r="BD179" s="72"/>
      <c r="BE179" s="72"/>
      <c r="BF179" s="72"/>
      <c r="BG179" s="72"/>
      <c r="BH179" s="72"/>
      <c r="BI179" s="72"/>
      <c r="BJ179" s="72"/>
      <c r="BK179" s="72"/>
      <c r="BL179" s="72"/>
      <c r="BM179" s="72"/>
      <c r="BN179" s="72"/>
      <c r="BO179" s="72"/>
      <c r="BP179" s="72"/>
      <c r="BQ179" s="72"/>
      <c r="BR179" s="72"/>
      <c r="BS179" s="72"/>
      <c r="BT179" s="72"/>
      <c r="BU179" s="72"/>
      <c r="BV179" s="72"/>
      <c r="BW179" s="72"/>
    </row>
    <row r="180" spans="1:75" ht="14.25" customHeight="1" x14ac:dyDescent="0.15">
      <c r="A180" s="82"/>
      <c r="B180" s="118"/>
      <c r="C180" s="118"/>
      <c r="D180" s="120"/>
      <c r="E180" s="95"/>
      <c r="F180" s="93"/>
      <c r="G180" s="112"/>
      <c r="H180" s="114"/>
      <c r="I180" s="124"/>
      <c r="J180" s="97"/>
      <c r="K180" s="116"/>
      <c r="L180" s="101"/>
      <c r="M180" s="103"/>
      <c r="N180" s="157"/>
      <c r="O180" s="106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3"/>
      <c r="BK180" s="23"/>
      <c r="BL180" s="23"/>
      <c r="BM180" s="23"/>
      <c r="BN180" s="23"/>
      <c r="BO180" s="23"/>
      <c r="BP180" s="23"/>
      <c r="BQ180" s="23"/>
      <c r="BR180" s="23"/>
      <c r="BS180" s="23"/>
      <c r="BT180" s="23"/>
      <c r="BU180" s="23"/>
      <c r="BV180" s="23"/>
      <c r="BW180" s="23"/>
    </row>
    <row r="181" spans="1:75" ht="14.25" customHeight="1" thickBot="1" x14ac:dyDescent="0.2">
      <c r="A181" s="83"/>
      <c r="B181" s="119"/>
      <c r="C181" s="119"/>
      <c r="D181" s="121"/>
      <c r="E181" s="96"/>
      <c r="F181" s="94"/>
      <c r="G181" s="113"/>
      <c r="H181" s="115"/>
      <c r="I181" s="125"/>
      <c r="J181" s="98"/>
      <c r="K181" s="117"/>
      <c r="L181" s="102"/>
      <c r="M181" s="156"/>
      <c r="N181" s="158"/>
      <c r="O181" s="107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  <c r="AP181" s="72"/>
      <c r="AQ181" s="72"/>
      <c r="AR181" s="72"/>
      <c r="AS181" s="72"/>
      <c r="AT181" s="72"/>
      <c r="AU181" s="72"/>
      <c r="AV181" s="72"/>
      <c r="AW181" s="72"/>
      <c r="AX181" s="72"/>
      <c r="AY181" s="72"/>
      <c r="AZ181" s="72"/>
      <c r="BA181" s="72"/>
      <c r="BB181" s="72"/>
      <c r="BC181" s="72"/>
      <c r="BD181" s="72"/>
      <c r="BE181" s="72"/>
      <c r="BF181" s="72"/>
      <c r="BG181" s="72"/>
      <c r="BH181" s="72"/>
      <c r="BI181" s="72"/>
      <c r="BJ181" s="72"/>
      <c r="BK181" s="72"/>
      <c r="BL181" s="72"/>
      <c r="BM181" s="72"/>
      <c r="BN181" s="72"/>
      <c r="BO181" s="72"/>
      <c r="BP181" s="72"/>
      <c r="BQ181" s="72"/>
      <c r="BR181" s="72"/>
      <c r="BS181" s="72"/>
      <c r="BT181" s="72"/>
      <c r="BU181" s="72"/>
      <c r="BV181" s="72"/>
      <c r="BW181" s="72"/>
    </row>
    <row r="182" spans="1:75" ht="14.25" customHeight="1" x14ac:dyDescent="0.15">
      <c r="A182" s="82"/>
      <c r="B182" s="118"/>
      <c r="C182" s="118"/>
      <c r="D182" s="120"/>
      <c r="E182" s="95"/>
      <c r="F182" s="93"/>
      <c r="G182" s="112"/>
      <c r="H182" s="114"/>
      <c r="I182" s="124"/>
      <c r="J182" s="97"/>
      <c r="K182" s="116"/>
      <c r="L182" s="101"/>
      <c r="M182" s="103"/>
      <c r="N182" s="157"/>
      <c r="O182" s="106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  <c r="BK182" s="23"/>
      <c r="BL182" s="23"/>
      <c r="BM182" s="23"/>
      <c r="BN182" s="23"/>
      <c r="BO182" s="23"/>
      <c r="BP182" s="23"/>
      <c r="BQ182" s="23"/>
      <c r="BR182" s="23"/>
      <c r="BS182" s="23"/>
      <c r="BT182" s="23"/>
      <c r="BU182" s="23"/>
      <c r="BV182" s="23"/>
      <c r="BW182" s="23"/>
    </row>
    <row r="183" spans="1:75" ht="14.25" customHeight="1" thickBot="1" x14ac:dyDescent="0.2">
      <c r="A183" s="83"/>
      <c r="B183" s="119"/>
      <c r="C183" s="119"/>
      <c r="D183" s="121"/>
      <c r="E183" s="96"/>
      <c r="F183" s="94"/>
      <c r="G183" s="113"/>
      <c r="H183" s="115"/>
      <c r="I183" s="125"/>
      <c r="J183" s="98"/>
      <c r="K183" s="117"/>
      <c r="L183" s="102"/>
      <c r="M183" s="156"/>
      <c r="N183" s="158"/>
      <c r="O183" s="107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  <c r="AP183" s="72"/>
      <c r="AQ183" s="72"/>
      <c r="AR183" s="72"/>
      <c r="AS183" s="72"/>
      <c r="AT183" s="72"/>
      <c r="AU183" s="72"/>
      <c r="AV183" s="72"/>
      <c r="AW183" s="72"/>
      <c r="AX183" s="72"/>
      <c r="AY183" s="72"/>
      <c r="AZ183" s="72"/>
      <c r="BA183" s="72"/>
      <c r="BB183" s="72"/>
      <c r="BC183" s="72"/>
      <c r="BD183" s="72"/>
      <c r="BE183" s="72"/>
      <c r="BF183" s="72"/>
      <c r="BG183" s="72"/>
      <c r="BH183" s="72"/>
      <c r="BI183" s="72"/>
      <c r="BJ183" s="72"/>
      <c r="BK183" s="72"/>
      <c r="BL183" s="72"/>
      <c r="BM183" s="72"/>
      <c r="BN183" s="72"/>
      <c r="BO183" s="72"/>
      <c r="BP183" s="72"/>
      <c r="BQ183" s="72"/>
      <c r="BR183" s="72"/>
      <c r="BS183" s="72"/>
      <c r="BT183" s="72"/>
      <c r="BU183" s="72"/>
      <c r="BV183" s="72"/>
      <c r="BW183" s="72"/>
    </row>
    <row r="184" spans="1:75" ht="14.25" customHeight="1" x14ac:dyDescent="0.15">
      <c r="A184" s="82"/>
      <c r="B184" s="118"/>
      <c r="C184" s="118"/>
      <c r="D184" s="120"/>
      <c r="E184" s="95"/>
      <c r="F184" s="93"/>
      <c r="G184" s="112"/>
      <c r="H184" s="114"/>
      <c r="I184" s="124"/>
      <c r="J184" s="97"/>
      <c r="K184" s="116"/>
      <c r="L184" s="101"/>
      <c r="M184" s="103"/>
      <c r="N184" s="157"/>
      <c r="O184" s="106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/>
      <c r="BP184" s="23"/>
      <c r="BQ184" s="23"/>
      <c r="BR184" s="23"/>
      <c r="BS184" s="23"/>
      <c r="BT184" s="23"/>
      <c r="BU184" s="23"/>
      <c r="BV184" s="23"/>
      <c r="BW184" s="23"/>
    </row>
    <row r="185" spans="1:75" ht="14.25" customHeight="1" thickBot="1" x14ac:dyDescent="0.2">
      <c r="A185" s="83"/>
      <c r="B185" s="119"/>
      <c r="C185" s="119"/>
      <c r="D185" s="121"/>
      <c r="E185" s="96"/>
      <c r="F185" s="94"/>
      <c r="G185" s="113"/>
      <c r="H185" s="115"/>
      <c r="I185" s="125"/>
      <c r="J185" s="98"/>
      <c r="K185" s="117"/>
      <c r="L185" s="102"/>
      <c r="M185" s="156"/>
      <c r="N185" s="158"/>
      <c r="O185" s="107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  <c r="AP185" s="72"/>
      <c r="AQ185" s="72"/>
      <c r="AR185" s="72"/>
      <c r="AS185" s="72"/>
      <c r="AT185" s="72"/>
      <c r="AU185" s="72"/>
      <c r="AV185" s="72"/>
      <c r="AW185" s="72"/>
      <c r="AX185" s="72"/>
      <c r="AY185" s="72"/>
      <c r="AZ185" s="72"/>
      <c r="BA185" s="72"/>
      <c r="BB185" s="72"/>
      <c r="BC185" s="72"/>
      <c r="BD185" s="72"/>
      <c r="BE185" s="72"/>
      <c r="BF185" s="72"/>
      <c r="BG185" s="72"/>
      <c r="BH185" s="72"/>
      <c r="BI185" s="72"/>
      <c r="BJ185" s="72"/>
      <c r="BK185" s="72"/>
      <c r="BL185" s="72"/>
      <c r="BM185" s="72"/>
      <c r="BN185" s="72"/>
      <c r="BO185" s="72"/>
      <c r="BP185" s="72"/>
      <c r="BQ185" s="72"/>
      <c r="BR185" s="72"/>
      <c r="BS185" s="72"/>
      <c r="BT185" s="72"/>
      <c r="BU185" s="72"/>
      <c r="BV185" s="72"/>
      <c r="BW185" s="72"/>
    </row>
    <row r="186" spans="1:75" ht="14.25" customHeight="1" x14ac:dyDescent="0.15">
      <c r="A186" s="82"/>
      <c r="B186" s="118"/>
      <c r="C186" s="118"/>
      <c r="D186" s="120"/>
      <c r="E186" s="95"/>
      <c r="F186" s="93"/>
      <c r="G186" s="112"/>
      <c r="H186" s="114"/>
      <c r="I186" s="124"/>
      <c r="J186" s="97"/>
      <c r="K186" s="116"/>
      <c r="L186" s="101"/>
      <c r="M186" s="103"/>
      <c r="N186" s="157"/>
      <c r="O186" s="106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3"/>
      <c r="BK186" s="23"/>
      <c r="BL186" s="23"/>
      <c r="BM186" s="23"/>
      <c r="BN186" s="23"/>
      <c r="BO186" s="23"/>
      <c r="BP186" s="23"/>
      <c r="BQ186" s="23"/>
      <c r="BR186" s="23"/>
      <c r="BS186" s="23"/>
      <c r="BT186" s="23"/>
      <c r="BU186" s="23"/>
      <c r="BV186" s="23"/>
      <c r="BW186" s="23"/>
    </row>
    <row r="187" spans="1:75" ht="14.25" customHeight="1" thickBot="1" x14ac:dyDescent="0.2">
      <c r="A187" s="83"/>
      <c r="B187" s="119"/>
      <c r="C187" s="119"/>
      <c r="D187" s="121"/>
      <c r="E187" s="96"/>
      <c r="F187" s="94"/>
      <c r="G187" s="113"/>
      <c r="H187" s="115"/>
      <c r="I187" s="125"/>
      <c r="J187" s="98"/>
      <c r="K187" s="117"/>
      <c r="L187" s="102"/>
      <c r="M187" s="156"/>
      <c r="N187" s="158"/>
      <c r="O187" s="107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2"/>
      <c r="AQ187" s="72"/>
      <c r="AR187" s="72"/>
      <c r="AS187" s="72"/>
      <c r="AT187" s="72"/>
      <c r="AU187" s="72"/>
      <c r="AV187" s="72"/>
      <c r="AW187" s="72"/>
      <c r="AX187" s="72"/>
      <c r="AY187" s="72"/>
      <c r="AZ187" s="72"/>
      <c r="BA187" s="72"/>
      <c r="BB187" s="72"/>
      <c r="BC187" s="72"/>
      <c r="BD187" s="72"/>
      <c r="BE187" s="72"/>
      <c r="BF187" s="72"/>
      <c r="BG187" s="72"/>
      <c r="BH187" s="72"/>
      <c r="BI187" s="72"/>
      <c r="BJ187" s="72"/>
      <c r="BK187" s="72"/>
      <c r="BL187" s="72"/>
      <c r="BM187" s="72"/>
      <c r="BN187" s="72"/>
      <c r="BO187" s="72"/>
      <c r="BP187" s="72"/>
      <c r="BQ187" s="72"/>
      <c r="BR187" s="72"/>
      <c r="BS187" s="72"/>
      <c r="BT187" s="72"/>
      <c r="BU187" s="72"/>
      <c r="BV187" s="72"/>
      <c r="BW187" s="72"/>
    </row>
    <row r="188" spans="1:75" ht="14.25" customHeight="1" x14ac:dyDescent="0.15">
      <c r="A188" s="82"/>
      <c r="B188" s="118"/>
      <c r="C188" s="118"/>
      <c r="D188" s="120"/>
      <c r="E188" s="95"/>
      <c r="F188" s="93"/>
      <c r="G188" s="112"/>
      <c r="H188" s="114"/>
      <c r="I188" s="124"/>
      <c r="J188" s="97"/>
      <c r="K188" s="116"/>
      <c r="L188" s="101"/>
      <c r="M188" s="103"/>
      <c r="N188" s="157"/>
      <c r="O188" s="106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  <c r="BK188" s="23"/>
      <c r="BL188" s="23"/>
      <c r="BM188" s="23"/>
      <c r="BN188" s="23"/>
      <c r="BO188" s="23"/>
      <c r="BP188" s="23"/>
      <c r="BQ188" s="23"/>
      <c r="BR188" s="23"/>
      <c r="BS188" s="23"/>
      <c r="BT188" s="23"/>
      <c r="BU188" s="23"/>
      <c r="BV188" s="23"/>
      <c r="BW188" s="23"/>
    </row>
    <row r="189" spans="1:75" ht="14.25" customHeight="1" thickBot="1" x14ac:dyDescent="0.2">
      <c r="A189" s="83"/>
      <c r="B189" s="119"/>
      <c r="C189" s="119"/>
      <c r="D189" s="121"/>
      <c r="E189" s="96"/>
      <c r="F189" s="94"/>
      <c r="G189" s="113"/>
      <c r="H189" s="115"/>
      <c r="I189" s="125"/>
      <c r="J189" s="98"/>
      <c r="K189" s="117"/>
      <c r="L189" s="102"/>
      <c r="M189" s="156"/>
      <c r="N189" s="158"/>
      <c r="O189" s="107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2"/>
      <c r="AQ189" s="72"/>
      <c r="AR189" s="72"/>
      <c r="AS189" s="72"/>
      <c r="AT189" s="72"/>
      <c r="AU189" s="72"/>
      <c r="AV189" s="72"/>
      <c r="AW189" s="72"/>
      <c r="AX189" s="72"/>
      <c r="AY189" s="72"/>
      <c r="AZ189" s="72"/>
      <c r="BA189" s="72"/>
      <c r="BB189" s="72"/>
      <c r="BC189" s="72"/>
      <c r="BD189" s="72"/>
      <c r="BE189" s="72"/>
      <c r="BF189" s="72"/>
      <c r="BG189" s="72"/>
      <c r="BH189" s="72"/>
      <c r="BI189" s="72"/>
      <c r="BJ189" s="72"/>
      <c r="BK189" s="72"/>
      <c r="BL189" s="72"/>
      <c r="BM189" s="72"/>
      <c r="BN189" s="72"/>
      <c r="BO189" s="72"/>
      <c r="BP189" s="72"/>
      <c r="BQ189" s="72"/>
      <c r="BR189" s="72"/>
      <c r="BS189" s="72"/>
      <c r="BT189" s="72"/>
      <c r="BU189" s="72"/>
      <c r="BV189" s="72"/>
      <c r="BW189" s="72"/>
    </row>
    <row r="190" spans="1:75" ht="14.25" customHeight="1" x14ac:dyDescent="0.15">
      <c r="A190" s="82"/>
      <c r="B190" s="118"/>
      <c r="C190" s="118"/>
      <c r="D190" s="120"/>
      <c r="E190" s="95"/>
      <c r="F190" s="93"/>
      <c r="G190" s="112"/>
      <c r="H190" s="114"/>
      <c r="I190" s="124"/>
      <c r="J190" s="97"/>
      <c r="K190" s="116"/>
      <c r="L190" s="101"/>
      <c r="M190" s="103"/>
      <c r="N190" s="157"/>
      <c r="O190" s="106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  <c r="BJ190" s="23"/>
      <c r="BK190" s="23"/>
      <c r="BL190" s="23"/>
      <c r="BM190" s="23"/>
      <c r="BN190" s="23"/>
      <c r="BO190" s="23"/>
      <c r="BP190" s="23"/>
      <c r="BQ190" s="23"/>
      <c r="BR190" s="23"/>
      <c r="BS190" s="23"/>
      <c r="BT190" s="23"/>
      <c r="BU190" s="23"/>
      <c r="BV190" s="23"/>
      <c r="BW190" s="23"/>
    </row>
    <row r="191" spans="1:75" ht="14.25" customHeight="1" thickBot="1" x14ac:dyDescent="0.2">
      <c r="A191" s="83"/>
      <c r="B191" s="119"/>
      <c r="C191" s="119"/>
      <c r="D191" s="121"/>
      <c r="E191" s="96"/>
      <c r="F191" s="94"/>
      <c r="G191" s="113"/>
      <c r="H191" s="115"/>
      <c r="I191" s="125"/>
      <c r="J191" s="98"/>
      <c r="K191" s="117"/>
      <c r="L191" s="102"/>
      <c r="M191" s="156"/>
      <c r="N191" s="158"/>
      <c r="O191" s="107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2"/>
      <c r="AQ191" s="72"/>
      <c r="AR191" s="72"/>
      <c r="AS191" s="72"/>
      <c r="AT191" s="72"/>
      <c r="AU191" s="72"/>
      <c r="AV191" s="72"/>
      <c r="AW191" s="72"/>
      <c r="AX191" s="72"/>
      <c r="AY191" s="72"/>
      <c r="AZ191" s="72"/>
      <c r="BA191" s="72"/>
      <c r="BB191" s="72"/>
      <c r="BC191" s="72"/>
      <c r="BD191" s="72"/>
      <c r="BE191" s="72"/>
      <c r="BF191" s="72"/>
      <c r="BG191" s="72"/>
      <c r="BH191" s="72"/>
      <c r="BI191" s="72"/>
      <c r="BJ191" s="72"/>
      <c r="BK191" s="72"/>
      <c r="BL191" s="72"/>
      <c r="BM191" s="72"/>
      <c r="BN191" s="72"/>
      <c r="BO191" s="72"/>
      <c r="BP191" s="72"/>
      <c r="BQ191" s="72"/>
      <c r="BR191" s="72"/>
      <c r="BS191" s="72"/>
      <c r="BT191" s="72"/>
      <c r="BU191" s="72"/>
      <c r="BV191" s="72"/>
      <c r="BW191" s="72"/>
    </row>
    <row r="192" spans="1:75" ht="13.5" customHeight="1" x14ac:dyDescent="0.15">
      <c r="A192" s="82"/>
      <c r="B192" s="118"/>
      <c r="C192" s="118"/>
      <c r="D192" s="120"/>
      <c r="E192" s="95"/>
      <c r="F192" s="93"/>
      <c r="G192" s="112"/>
      <c r="H192" s="114"/>
      <c r="I192" s="124"/>
      <c r="J192" s="97"/>
      <c r="K192" s="116"/>
      <c r="L192" s="101"/>
      <c r="M192" s="103"/>
      <c r="N192" s="157"/>
      <c r="O192" s="106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  <c r="BD192" s="23"/>
      <c r="BE192" s="23"/>
      <c r="BF192" s="23"/>
      <c r="BG192" s="23"/>
      <c r="BH192" s="23"/>
      <c r="BI192" s="23"/>
      <c r="BJ192" s="23"/>
      <c r="BK192" s="23"/>
      <c r="BL192" s="23"/>
      <c r="BM192" s="23"/>
      <c r="BN192" s="23"/>
      <c r="BO192" s="23"/>
      <c r="BP192" s="23"/>
      <c r="BQ192" s="23"/>
      <c r="BR192" s="23"/>
      <c r="BS192" s="23"/>
      <c r="BT192" s="23"/>
      <c r="BU192" s="23"/>
      <c r="BV192" s="23"/>
      <c r="BW192" s="23"/>
    </row>
    <row r="193" spans="1:75" ht="14.25" customHeight="1" thickBot="1" x14ac:dyDescent="0.2">
      <c r="A193" s="83"/>
      <c r="B193" s="119"/>
      <c r="C193" s="119"/>
      <c r="D193" s="121"/>
      <c r="E193" s="96"/>
      <c r="F193" s="94"/>
      <c r="G193" s="113"/>
      <c r="H193" s="115"/>
      <c r="I193" s="125"/>
      <c r="J193" s="98"/>
      <c r="K193" s="117"/>
      <c r="L193" s="102"/>
      <c r="M193" s="156"/>
      <c r="N193" s="158"/>
      <c r="O193" s="107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  <c r="AP193" s="72"/>
      <c r="AQ193" s="72"/>
      <c r="AR193" s="72"/>
      <c r="AS193" s="72"/>
      <c r="AT193" s="72"/>
      <c r="AU193" s="72"/>
      <c r="AV193" s="72"/>
      <c r="AW193" s="72"/>
      <c r="AX193" s="72"/>
      <c r="AY193" s="72"/>
      <c r="AZ193" s="72"/>
      <c r="BA193" s="72"/>
      <c r="BB193" s="72"/>
      <c r="BC193" s="72"/>
      <c r="BD193" s="72"/>
      <c r="BE193" s="72"/>
      <c r="BF193" s="72"/>
      <c r="BG193" s="72"/>
      <c r="BH193" s="72"/>
      <c r="BI193" s="72"/>
      <c r="BJ193" s="72"/>
      <c r="BK193" s="72"/>
      <c r="BL193" s="72"/>
      <c r="BM193" s="72"/>
      <c r="BN193" s="72"/>
      <c r="BO193" s="72"/>
      <c r="BP193" s="72"/>
      <c r="BQ193" s="72"/>
      <c r="BR193" s="72"/>
      <c r="BS193" s="72"/>
      <c r="BT193" s="72"/>
      <c r="BU193" s="72"/>
      <c r="BV193" s="72"/>
      <c r="BW193" s="72"/>
    </row>
    <row r="194" spans="1:75" ht="14.25" customHeight="1" x14ac:dyDescent="0.15">
      <c r="A194" s="82"/>
      <c r="B194" s="118"/>
      <c r="C194" s="118"/>
      <c r="D194" s="120"/>
      <c r="E194" s="95"/>
      <c r="F194" s="93"/>
      <c r="G194" s="112"/>
      <c r="H194" s="114"/>
      <c r="I194" s="124"/>
      <c r="J194" s="97"/>
      <c r="K194" s="116"/>
      <c r="L194" s="101"/>
      <c r="M194" s="103"/>
      <c r="N194" s="157"/>
      <c r="O194" s="106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23"/>
      <c r="BK194" s="23"/>
      <c r="BL194" s="23"/>
      <c r="BM194" s="23"/>
      <c r="BN194" s="23"/>
      <c r="BO194" s="23"/>
      <c r="BP194" s="23"/>
      <c r="BQ194" s="23"/>
      <c r="BR194" s="23"/>
      <c r="BS194" s="23"/>
      <c r="BT194" s="23"/>
      <c r="BU194" s="23"/>
      <c r="BV194" s="23"/>
      <c r="BW194" s="23"/>
    </row>
    <row r="195" spans="1:75" ht="14.25" customHeight="1" thickBot="1" x14ac:dyDescent="0.2">
      <c r="A195" s="83"/>
      <c r="B195" s="119"/>
      <c r="C195" s="119"/>
      <c r="D195" s="121"/>
      <c r="E195" s="96"/>
      <c r="F195" s="94"/>
      <c r="G195" s="113"/>
      <c r="H195" s="115"/>
      <c r="I195" s="125"/>
      <c r="J195" s="98"/>
      <c r="K195" s="117"/>
      <c r="L195" s="102"/>
      <c r="M195" s="156"/>
      <c r="N195" s="158"/>
      <c r="O195" s="107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  <c r="AP195" s="72"/>
      <c r="AQ195" s="72"/>
      <c r="AR195" s="72"/>
      <c r="AS195" s="72"/>
      <c r="AT195" s="72"/>
      <c r="AU195" s="72"/>
      <c r="AV195" s="72"/>
      <c r="AW195" s="72"/>
      <c r="AX195" s="72"/>
      <c r="AY195" s="72"/>
      <c r="AZ195" s="72"/>
      <c r="BA195" s="72"/>
      <c r="BB195" s="72"/>
      <c r="BC195" s="72"/>
      <c r="BD195" s="72"/>
      <c r="BE195" s="72"/>
      <c r="BF195" s="72"/>
      <c r="BG195" s="72"/>
      <c r="BH195" s="72"/>
      <c r="BI195" s="72"/>
      <c r="BJ195" s="72"/>
      <c r="BK195" s="72"/>
      <c r="BL195" s="72"/>
      <c r="BM195" s="72"/>
      <c r="BN195" s="72"/>
      <c r="BO195" s="72"/>
      <c r="BP195" s="72"/>
      <c r="BQ195" s="72"/>
      <c r="BR195" s="72"/>
      <c r="BS195" s="72"/>
      <c r="BT195" s="72"/>
      <c r="BU195" s="72"/>
      <c r="BV195" s="72"/>
      <c r="BW195" s="72"/>
    </row>
    <row r="196" spans="1:75" ht="14.25" customHeight="1" x14ac:dyDescent="0.15">
      <c r="A196" s="82"/>
      <c r="B196" s="118"/>
      <c r="C196" s="118"/>
      <c r="D196" s="120"/>
      <c r="E196" s="95"/>
      <c r="F196" s="93"/>
      <c r="G196" s="112"/>
      <c r="H196" s="114"/>
      <c r="I196" s="124"/>
      <c r="J196" s="97"/>
      <c r="K196" s="116"/>
      <c r="L196" s="101"/>
      <c r="M196" s="103"/>
      <c r="N196" s="157"/>
      <c r="O196" s="106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  <c r="BK196" s="23"/>
      <c r="BL196" s="23"/>
      <c r="BM196" s="23"/>
      <c r="BN196" s="23"/>
      <c r="BO196" s="23"/>
      <c r="BP196" s="23"/>
      <c r="BQ196" s="23"/>
      <c r="BR196" s="23"/>
      <c r="BS196" s="23"/>
      <c r="BT196" s="23"/>
      <c r="BU196" s="23"/>
      <c r="BV196" s="23"/>
      <c r="BW196" s="23"/>
    </row>
    <row r="197" spans="1:75" ht="14.25" customHeight="1" thickBot="1" x14ac:dyDescent="0.2">
      <c r="A197" s="83"/>
      <c r="B197" s="119"/>
      <c r="C197" s="119"/>
      <c r="D197" s="121"/>
      <c r="E197" s="96"/>
      <c r="F197" s="94"/>
      <c r="G197" s="113"/>
      <c r="H197" s="115"/>
      <c r="I197" s="125"/>
      <c r="J197" s="98"/>
      <c r="K197" s="117"/>
      <c r="L197" s="102"/>
      <c r="M197" s="156"/>
      <c r="N197" s="158"/>
      <c r="O197" s="107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72"/>
      <c r="AP197" s="72"/>
      <c r="AQ197" s="72"/>
      <c r="AR197" s="72"/>
      <c r="AS197" s="72"/>
      <c r="AT197" s="72"/>
      <c r="AU197" s="72"/>
      <c r="AV197" s="72"/>
      <c r="AW197" s="72"/>
      <c r="AX197" s="72"/>
      <c r="AY197" s="72"/>
      <c r="AZ197" s="72"/>
      <c r="BA197" s="72"/>
      <c r="BB197" s="72"/>
      <c r="BC197" s="72"/>
      <c r="BD197" s="72"/>
      <c r="BE197" s="72"/>
      <c r="BF197" s="72"/>
      <c r="BG197" s="72"/>
      <c r="BH197" s="72"/>
      <c r="BI197" s="72"/>
      <c r="BJ197" s="72"/>
      <c r="BK197" s="72"/>
      <c r="BL197" s="72"/>
      <c r="BM197" s="72"/>
      <c r="BN197" s="72"/>
      <c r="BO197" s="72"/>
      <c r="BP197" s="72"/>
      <c r="BQ197" s="72"/>
      <c r="BR197" s="72"/>
      <c r="BS197" s="72"/>
      <c r="BT197" s="72"/>
      <c r="BU197" s="72"/>
      <c r="BV197" s="72"/>
      <c r="BW197" s="72"/>
    </row>
    <row r="198" spans="1:75" ht="14.25" customHeight="1" x14ac:dyDescent="0.15">
      <c r="A198" s="82"/>
      <c r="B198" s="118"/>
      <c r="C198" s="118"/>
      <c r="D198" s="120"/>
      <c r="E198" s="95"/>
      <c r="F198" s="93"/>
      <c r="G198" s="112"/>
      <c r="H198" s="114"/>
      <c r="I198" s="124"/>
      <c r="J198" s="97"/>
      <c r="K198" s="116"/>
      <c r="L198" s="101"/>
      <c r="M198" s="103"/>
      <c r="N198" s="157"/>
      <c r="O198" s="106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  <c r="BH198" s="23"/>
      <c r="BI198" s="23"/>
      <c r="BJ198" s="23"/>
      <c r="BK198" s="23"/>
      <c r="BL198" s="23"/>
      <c r="BM198" s="23"/>
      <c r="BN198" s="23"/>
      <c r="BO198" s="23"/>
      <c r="BP198" s="23"/>
      <c r="BQ198" s="23"/>
      <c r="BR198" s="23"/>
      <c r="BS198" s="23"/>
      <c r="BT198" s="23"/>
      <c r="BU198" s="23"/>
      <c r="BV198" s="23"/>
      <c r="BW198" s="23"/>
    </row>
    <row r="199" spans="1:75" ht="14.25" customHeight="1" thickBot="1" x14ac:dyDescent="0.2">
      <c r="A199" s="83"/>
      <c r="B199" s="119"/>
      <c r="C199" s="119"/>
      <c r="D199" s="121"/>
      <c r="E199" s="96"/>
      <c r="F199" s="94"/>
      <c r="G199" s="113"/>
      <c r="H199" s="115"/>
      <c r="I199" s="125"/>
      <c r="J199" s="98"/>
      <c r="K199" s="117"/>
      <c r="L199" s="102"/>
      <c r="M199" s="156"/>
      <c r="N199" s="158"/>
      <c r="O199" s="107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  <c r="AP199" s="72"/>
      <c r="AQ199" s="72"/>
      <c r="AR199" s="72"/>
      <c r="AS199" s="72"/>
      <c r="AT199" s="72"/>
      <c r="AU199" s="72"/>
      <c r="AV199" s="72"/>
      <c r="AW199" s="72"/>
      <c r="AX199" s="72"/>
      <c r="AY199" s="72"/>
      <c r="AZ199" s="72"/>
      <c r="BA199" s="72"/>
      <c r="BB199" s="72"/>
      <c r="BC199" s="72"/>
      <c r="BD199" s="72"/>
      <c r="BE199" s="72"/>
      <c r="BF199" s="72"/>
      <c r="BG199" s="72"/>
      <c r="BH199" s="72"/>
      <c r="BI199" s="72"/>
      <c r="BJ199" s="72"/>
      <c r="BK199" s="72"/>
      <c r="BL199" s="72"/>
      <c r="BM199" s="72"/>
      <c r="BN199" s="72"/>
      <c r="BO199" s="72"/>
      <c r="BP199" s="72"/>
      <c r="BQ199" s="72"/>
      <c r="BR199" s="72"/>
      <c r="BS199" s="72"/>
      <c r="BT199" s="72"/>
      <c r="BU199" s="72"/>
      <c r="BV199" s="72"/>
      <c r="BW199" s="72"/>
    </row>
    <row r="200" spans="1:75" ht="14.25" customHeight="1" x14ac:dyDescent="0.15">
      <c r="A200" s="82"/>
      <c r="B200" s="118"/>
      <c r="C200" s="118"/>
      <c r="D200" s="120"/>
      <c r="E200" s="95"/>
      <c r="F200" s="93"/>
      <c r="G200" s="112"/>
      <c r="H200" s="114"/>
      <c r="I200" s="124"/>
      <c r="J200" s="97"/>
      <c r="K200" s="116"/>
      <c r="L200" s="101"/>
      <c r="M200" s="103"/>
      <c r="N200" s="157"/>
      <c r="O200" s="106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  <c r="BD200" s="23"/>
      <c r="BE200" s="23"/>
      <c r="BF200" s="23"/>
      <c r="BG200" s="23"/>
      <c r="BH200" s="23"/>
      <c r="BI200" s="23"/>
      <c r="BJ200" s="23"/>
      <c r="BK200" s="23"/>
      <c r="BL200" s="23"/>
      <c r="BM200" s="23"/>
      <c r="BN200" s="23"/>
      <c r="BO200" s="23"/>
      <c r="BP200" s="23"/>
      <c r="BQ200" s="23"/>
      <c r="BR200" s="23"/>
      <c r="BS200" s="23"/>
      <c r="BT200" s="23"/>
      <c r="BU200" s="23"/>
      <c r="BV200" s="23"/>
      <c r="BW200" s="23"/>
    </row>
    <row r="201" spans="1:75" ht="14.25" customHeight="1" thickBot="1" x14ac:dyDescent="0.2">
      <c r="A201" s="83"/>
      <c r="B201" s="119"/>
      <c r="C201" s="119"/>
      <c r="D201" s="121"/>
      <c r="E201" s="96"/>
      <c r="F201" s="94"/>
      <c r="G201" s="113"/>
      <c r="H201" s="115"/>
      <c r="I201" s="125"/>
      <c r="J201" s="98"/>
      <c r="K201" s="117"/>
      <c r="L201" s="102"/>
      <c r="M201" s="156"/>
      <c r="N201" s="158"/>
      <c r="O201" s="107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  <c r="AP201" s="72"/>
      <c r="AQ201" s="72"/>
      <c r="AR201" s="72"/>
      <c r="AS201" s="72"/>
      <c r="AT201" s="72"/>
      <c r="AU201" s="72"/>
      <c r="AV201" s="72"/>
      <c r="AW201" s="72"/>
      <c r="AX201" s="72"/>
      <c r="AY201" s="72"/>
      <c r="AZ201" s="72"/>
      <c r="BA201" s="72"/>
      <c r="BB201" s="72"/>
      <c r="BC201" s="72"/>
      <c r="BD201" s="72"/>
      <c r="BE201" s="72"/>
      <c r="BF201" s="72"/>
      <c r="BG201" s="72"/>
      <c r="BH201" s="72"/>
      <c r="BI201" s="72"/>
      <c r="BJ201" s="72"/>
      <c r="BK201" s="72"/>
      <c r="BL201" s="72"/>
      <c r="BM201" s="72"/>
      <c r="BN201" s="72"/>
      <c r="BO201" s="72"/>
      <c r="BP201" s="72"/>
      <c r="BQ201" s="72"/>
      <c r="BR201" s="72"/>
      <c r="BS201" s="72"/>
      <c r="BT201" s="72"/>
      <c r="BU201" s="72"/>
      <c r="BV201" s="72"/>
      <c r="BW201" s="72"/>
    </row>
    <row r="202" spans="1:75" ht="14.25" customHeight="1" x14ac:dyDescent="0.15">
      <c r="A202" s="82"/>
      <c r="B202" s="118"/>
      <c r="C202" s="118"/>
      <c r="D202" s="120"/>
      <c r="E202" s="95"/>
      <c r="F202" s="93"/>
      <c r="G202" s="112"/>
      <c r="H202" s="114"/>
      <c r="I202" s="124"/>
      <c r="J202" s="97"/>
      <c r="K202" s="116"/>
      <c r="L202" s="101"/>
      <c r="M202" s="103"/>
      <c r="N202" s="157"/>
      <c r="O202" s="106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3"/>
      <c r="BE202" s="23"/>
      <c r="BF202" s="23"/>
      <c r="BG202" s="23"/>
      <c r="BH202" s="23"/>
      <c r="BI202" s="23"/>
      <c r="BJ202" s="23"/>
      <c r="BK202" s="23"/>
      <c r="BL202" s="23"/>
      <c r="BM202" s="23"/>
      <c r="BN202" s="23"/>
      <c r="BO202" s="23"/>
      <c r="BP202" s="23"/>
      <c r="BQ202" s="23"/>
      <c r="BR202" s="23"/>
      <c r="BS202" s="23"/>
      <c r="BT202" s="23"/>
      <c r="BU202" s="23"/>
      <c r="BV202" s="23"/>
      <c r="BW202" s="23"/>
    </row>
    <row r="203" spans="1:75" ht="14.25" customHeight="1" thickBot="1" x14ac:dyDescent="0.2">
      <c r="A203" s="83"/>
      <c r="B203" s="119"/>
      <c r="C203" s="119"/>
      <c r="D203" s="121"/>
      <c r="E203" s="96"/>
      <c r="F203" s="94"/>
      <c r="G203" s="113"/>
      <c r="H203" s="115"/>
      <c r="I203" s="125"/>
      <c r="J203" s="98"/>
      <c r="K203" s="117"/>
      <c r="L203" s="102"/>
      <c r="M203" s="156"/>
      <c r="N203" s="158"/>
      <c r="O203" s="107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  <c r="AP203" s="72"/>
      <c r="AQ203" s="72"/>
      <c r="AR203" s="72"/>
      <c r="AS203" s="72"/>
      <c r="AT203" s="72"/>
      <c r="AU203" s="72"/>
      <c r="AV203" s="72"/>
      <c r="AW203" s="72"/>
      <c r="AX203" s="72"/>
      <c r="AY203" s="72"/>
      <c r="AZ203" s="72"/>
      <c r="BA203" s="72"/>
      <c r="BB203" s="72"/>
      <c r="BC203" s="72"/>
      <c r="BD203" s="72"/>
      <c r="BE203" s="72"/>
      <c r="BF203" s="72"/>
      <c r="BG203" s="72"/>
      <c r="BH203" s="72"/>
      <c r="BI203" s="72"/>
      <c r="BJ203" s="72"/>
      <c r="BK203" s="72"/>
      <c r="BL203" s="72"/>
      <c r="BM203" s="72"/>
      <c r="BN203" s="72"/>
      <c r="BO203" s="72"/>
      <c r="BP203" s="72"/>
      <c r="BQ203" s="72"/>
      <c r="BR203" s="72"/>
      <c r="BS203" s="72"/>
      <c r="BT203" s="72"/>
      <c r="BU203" s="72"/>
      <c r="BV203" s="72"/>
      <c r="BW203" s="72"/>
    </row>
    <row r="204" spans="1:75" ht="14.25" customHeight="1" x14ac:dyDescent="0.15">
      <c r="A204" s="82"/>
      <c r="B204" s="118"/>
      <c r="C204" s="118"/>
      <c r="D204" s="120"/>
      <c r="E204" s="95"/>
      <c r="F204" s="93"/>
      <c r="G204" s="112"/>
      <c r="H204" s="114"/>
      <c r="I204" s="124"/>
      <c r="J204" s="97"/>
      <c r="K204" s="116"/>
      <c r="L204" s="101"/>
      <c r="M204" s="103"/>
      <c r="N204" s="157"/>
      <c r="O204" s="106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  <c r="BD204" s="23"/>
      <c r="BE204" s="23"/>
      <c r="BF204" s="23"/>
      <c r="BG204" s="23"/>
      <c r="BH204" s="23"/>
      <c r="BI204" s="23"/>
      <c r="BJ204" s="23"/>
      <c r="BK204" s="23"/>
      <c r="BL204" s="23"/>
      <c r="BM204" s="23"/>
      <c r="BN204" s="23"/>
      <c r="BO204" s="23"/>
      <c r="BP204" s="23"/>
      <c r="BQ204" s="23"/>
      <c r="BR204" s="23"/>
      <c r="BS204" s="23"/>
      <c r="BT204" s="23"/>
      <c r="BU204" s="23"/>
      <c r="BV204" s="23"/>
      <c r="BW204" s="23"/>
    </row>
    <row r="205" spans="1:75" ht="14.25" customHeight="1" thickBot="1" x14ac:dyDescent="0.2">
      <c r="A205" s="83"/>
      <c r="B205" s="119"/>
      <c r="C205" s="119"/>
      <c r="D205" s="121"/>
      <c r="E205" s="96"/>
      <c r="F205" s="94"/>
      <c r="G205" s="113"/>
      <c r="H205" s="115"/>
      <c r="I205" s="125"/>
      <c r="J205" s="98"/>
      <c r="K205" s="117"/>
      <c r="L205" s="102"/>
      <c r="M205" s="156"/>
      <c r="N205" s="158"/>
      <c r="O205" s="107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72"/>
      <c r="AP205" s="72"/>
      <c r="AQ205" s="72"/>
      <c r="AR205" s="72"/>
      <c r="AS205" s="72"/>
      <c r="AT205" s="72"/>
      <c r="AU205" s="72"/>
      <c r="AV205" s="72"/>
      <c r="AW205" s="72"/>
      <c r="AX205" s="72"/>
      <c r="AY205" s="72"/>
      <c r="AZ205" s="72"/>
      <c r="BA205" s="72"/>
      <c r="BB205" s="72"/>
      <c r="BC205" s="72"/>
      <c r="BD205" s="72"/>
      <c r="BE205" s="72"/>
      <c r="BF205" s="72"/>
      <c r="BG205" s="72"/>
      <c r="BH205" s="72"/>
      <c r="BI205" s="72"/>
      <c r="BJ205" s="72"/>
      <c r="BK205" s="72"/>
      <c r="BL205" s="72"/>
      <c r="BM205" s="72"/>
      <c r="BN205" s="72"/>
      <c r="BO205" s="72"/>
      <c r="BP205" s="72"/>
      <c r="BQ205" s="72"/>
      <c r="BR205" s="72"/>
      <c r="BS205" s="72"/>
      <c r="BT205" s="72"/>
      <c r="BU205" s="72"/>
      <c r="BV205" s="72"/>
      <c r="BW205" s="72"/>
    </row>
    <row r="206" spans="1:75" ht="14.25" customHeight="1" x14ac:dyDescent="0.15">
      <c r="A206" s="82"/>
      <c r="B206" s="118"/>
      <c r="C206" s="118"/>
      <c r="D206" s="120"/>
      <c r="E206" s="95"/>
      <c r="F206" s="93"/>
      <c r="G206" s="112"/>
      <c r="H206" s="114"/>
      <c r="I206" s="124"/>
      <c r="J206" s="97"/>
      <c r="K206" s="116"/>
      <c r="L206" s="101"/>
      <c r="M206" s="103"/>
      <c r="N206" s="157"/>
      <c r="O206" s="106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  <c r="BD206" s="23"/>
      <c r="BE206" s="23"/>
      <c r="BF206" s="23"/>
      <c r="BG206" s="23"/>
      <c r="BH206" s="23"/>
      <c r="BI206" s="23"/>
      <c r="BJ206" s="23"/>
      <c r="BK206" s="23"/>
      <c r="BL206" s="23"/>
      <c r="BM206" s="23"/>
      <c r="BN206" s="23"/>
      <c r="BO206" s="23"/>
      <c r="BP206" s="23"/>
      <c r="BQ206" s="23"/>
      <c r="BR206" s="23"/>
      <c r="BS206" s="23"/>
      <c r="BT206" s="23"/>
      <c r="BU206" s="23"/>
      <c r="BV206" s="23"/>
      <c r="BW206" s="23"/>
    </row>
    <row r="207" spans="1:75" ht="14.25" customHeight="1" thickBot="1" x14ac:dyDescent="0.2">
      <c r="A207" s="83"/>
      <c r="B207" s="119"/>
      <c r="C207" s="119"/>
      <c r="D207" s="121"/>
      <c r="E207" s="96"/>
      <c r="F207" s="94"/>
      <c r="G207" s="113"/>
      <c r="H207" s="115"/>
      <c r="I207" s="125"/>
      <c r="J207" s="98"/>
      <c r="K207" s="117"/>
      <c r="L207" s="102"/>
      <c r="M207" s="156"/>
      <c r="N207" s="158"/>
      <c r="O207" s="107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72"/>
      <c r="AP207" s="72"/>
      <c r="AQ207" s="72"/>
      <c r="AR207" s="72"/>
      <c r="AS207" s="72"/>
      <c r="AT207" s="72"/>
      <c r="AU207" s="72"/>
      <c r="AV207" s="72"/>
      <c r="AW207" s="72"/>
      <c r="AX207" s="72"/>
      <c r="AY207" s="72"/>
      <c r="AZ207" s="72"/>
      <c r="BA207" s="72"/>
      <c r="BB207" s="72"/>
      <c r="BC207" s="72"/>
      <c r="BD207" s="72"/>
      <c r="BE207" s="72"/>
      <c r="BF207" s="72"/>
      <c r="BG207" s="72"/>
      <c r="BH207" s="72"/>
      <c r="BI207" s="72"/>
      <c r="BJ207" s="72"/>
      <c r="BK207" s="72"/>
      <c r="BL207" s="72"/>
      <c r="BM207" s="72"/>
      <c r="BN207" s="72"/>
      <c r="BO207" s="72"/>
      <c r="BP207" s="72"/>
      <c r="BQ207" s="72"/>
      <c r="BR207" s="72"/>
      <c r="BS207" s="72"/>
      <c r="BT207" s="72"/>
      <c r="BU207" s="72"/>
      <c r="BV207" s="72"/>
      <c r="BW207" s="72"/>
    </row>
    <row r="208" spans="1:75" ht="14.25" customHeight="1" x14ac:dyDescent="0.15">
      <c r="A208" s="82"/>
      <c r="B208" s="118"/>
      <c r="C208" s="118"/>
      <c r="D208" s="120"/>
      <c r="E208" s="95"/>
      <c r="F208" s="93"/>
      <c r="G208" s="112"/>
      <c r="H208" s="114"/>
      <c r="I208" s="124"/>
      <c r="J208" s="97"/>
      <c r="K208" s="116"/>
      <c r="L208" s="101"/>
      <c r="M208" s="103"/>
      <c r="N208" s="157"/>
      <c r="O208" s="106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3"/>
      <c r="BK208" s="23"/>
      <c r="BL208" s="23"/>
      <c r="BM208" s="23"/>
      <c r="BN208" s="23"/>
      <c r="BO208" s="23"/>
      <c r="BP208" s="23"/>
      <c r="BQ208" s="23"/>
      <c r="BR208" s="23"/>
      <c r="BS208" s="23"/>
      <c r="BT208" s="23"/>
      <c r="BU208" s="23"/>
      <c r="BV208" s="23"/>
      <c r="BW208" s="23"/>
    </row>
    <row r="209" spans="1:75" ht="14.25" customHeight="1" thickBot="1" x14ac:dyDescent="0.2">
      <c r="A209" s="83"/>
      <c r="B209" s="119"/>
      <c r="C209" s="119"/>
      <c r="D209" s="121"/>
      <c r="E209" s="96"/>
      <c r="F209" s="94"/>
      <c r="G209" s="113"/>
      <c r="H209" s="115"/>
      <c r="I209" s="125"/>
      <c r="J209" s="98"/>
      <c r="K209" s="117"/>
      <c r="L209" s="102"/>
      <c r="M209" s="156"/>
      <c r="N209" s="158"/>
      <c r="O209" s="107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72"/>
      <c r="AP209" s="72"/>
      <c r="AQ209" s="72"/>
      <c r="AR209" s="72"/>
      <c r="AS209" s="72"/>
      <c r="AT209" s="72"/>
      <c r="AU209" s="72"/>
      <c r="AV209" s="72"/>
      <c r="AW209" s="72"/>
      <c r="AX209" s="72"/>
      <c r="AY209" s="72"/>
      <c r="AZ209" s="72"/>
      <c r="BA209" s="72"/>
      <c r="BB209" s="72"/>
      <c r="BC209" s="72"/>
      <c r="BD209" s="72"/>
      <c r="BE209" s="72"/>
      <c r="BF209" s="72"/>
      <c r="BG209" s="72"/>
      <c r="BH209" s="72"/>
      <c r="BI209" s="72"/>
      <c r="BJ209" s="72"/>
      <c r="BK209" s="72"/>
      <c r="BL209" s="72"/>
      <c r="BM209" s="72"/>
      <c r="BN209" s="72"/>
      <c r="BO209" s="72"/>
      <c r="BP209" s="72"/>
      <c r="BQ209" s="72"/>
      <c r="BR209" s="72"/>
      <c r="BS209" s="72"/>
      <c r="BT209" s="72"/>
      <c r="BU209" s="72"/>
      <c r="BV209" s="72"/>
      <c r="BW209" s="72"/>
    </row>
    <row r="210" spans="1:75" ht="14.25" customHeight="1" x14ac:dyDescent="0.15">
      <c r="A210" s="82"/>
      <c r="B210" s="118"/>
      <c r="C210" s="118"/>
      <c r="D210" s="120"/>
      <c r="E210" s="95"/>
      <c r="F210" s="93"/>
      <c r="G210" s="112"/>
      <c r="H210" s="114"/>
      <c r="I210" s="124"/>
      <c r="J210" s="97"/>
      <c r="K210" s="116"/>
      <c r="L210" s="101"/>
      <c r="M210" s="103"/>
      <c r="N210" s="157"/>
      <c r="O210" s="106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  <c r="BD210" s="23"/>
      <c r="BE210" s="23"/>
      <c r="BF210" s="23"/>
      <c r="BG210" s="23"/>
      <c r="BH210" s="23"/>
      <c r="BI210" s="23"/>
      <c r="BJ210" s="23"/>
      <c r="BK210" s="23"/>
      <c r="BL210" s="23"/>
      <c r="BM210" s="23"/>
      <c r="BN210" s="23"/>
      <c r="BO210" s="23"/>
      <c r="BP210" s="23"/>
      <c r="BQ210" s="23"/>
      <c r="BR210" s="23"/>
      <c r="BS210" s="23"/>
      <c r="BT210" s="23"/>
      <c r="BU210" s="23"/>
      <c r="BV210" s="23"/>
      <c r="BW210" s="23"/>
    </row>
    <row r="211" spans="1:75" ht="14.25" customHeight="1" thickBot="1" x14ac:dyDescent="0.2">
      <c r="A211" s="83"/>
      <c r="B211" s="119"/>
      <c r="C211" s="119"/>
      <c r="D211" s="121"/>
      <c r="E211" s="96"/>
      <c r="F211" s="94"/>
      <c r="G211" s="113"/>
      <c r="H211" s="115"/>
      <c r="I211" s="125"/>
      <c r="J211" s="98"/>
      <c r="K211" s="117"/>
      <c r="L211" s="102"/>
      <c r="M211" s="156"/>
      <c r="N211" s="158"/>
      <c r="O211" s="107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72"/>
      <c r="AP211" s="72"/>
      <c r="AQ211" s="72"/>
      <c r="AR211" s="72"/>
      <c r="AS211" s="72"/>
      <c r="AT211" s="72"/>
      <c r="AU211" s="72"/>
      <c r="AV211" s="72"/>
      <c r="AW211" s="72"/>
      <c r="AX211" s="72"/>
      <c r="AY211" s="72"/>
      <c r="AZ211" s="72"/>
      <c r="BA211" s="72"/>
      <c r="BB211" s="72"/>
      <c r="BC211" s="72"/>
      <c r="BD211" s="72"/>
      <c r="BE211" s="72"/>
      <c r="BF211" s="72"/>
      <c r="BG211" s="72"/>
      <c r="BH211" s="72"/>
      <c r="BI211" s="72"/>
      <c r="BJ211" s="72"/>
      <c r="BK211" s="72"/>
      <c r="BL211" s="72"/>
      <c r="BM211" s="72"/>
      <c r="BN211" s="72"/>
      <c r="BO211" s="72"/>
      <c r="BP211" s="72"/>
      <c r="BQ211" s="72"/>
      <c r="BR211" s="72"/>
      <c r="BS211" s="72"/>
      <c r="BT211" s="72"/>
      <c r="BU211" s="72"/>
      <c r="BV211" s="72"/>
      <c r="BW211" s="72"/>
    </row>
    <row r="212" spans="1:75" ht="14.25" customHeight="1" x14ac:dyDescent="0.15">
      <c r="A212" s="82"/>
      <c r="B212" s="118"/>
      <c r="C212" s="118"/>
      <c r="D212" s="120"/>
      <c r="E212" s="95"/>
      <c r="F212" s="93"/>
      <c r="G212" s="112"/>
      <c r="H212" s="114"/>
      <c r="I212" s="124"/>
      <c r="J212" s="97"/>
      <c r="K212" s="116"/>
      <c r="L212" s="101"/>
      <c r="M212" s="103"/>
      <c r="N212" s="157"/>
      <c r="O212" s="106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  <c r="BD212" s="23"/>
      <c r="BE212" s="23"/>
      <c r="BF212" s="23"/>
      <c r="BG212" s="23"/>
      <c r="BH212" s="23"/>
      <c r="BI212" s="23"/>
      <c r="BJ212" s="23"/>
      <c r="BK212" s="23"/>
      <c r="BL212" s="23"/>
      <c r="BM212" s="23"/>
      <c r="BN212" s="23"/>
      <c r="BO212" s="23"/>
      <c r="BP212" s="23"/>
      <c r="BQ212" s="23"/>
      <c r="BR212" s="23"/>
      <c r="BS212" s="23"/>
      <c r="BT212" s="23"/>
      <c r="BU212" s="23"/>
      <c r="BV212" s="23"/>
      <c r="BW212" s="23"/>
    </row>
    <row r="213" spans="1:75" ht="14.25" customHeight="1" thickBot="1" x14ac:dyDescent="0.2">
      <c r="A213" s="83"/>
      <c r="B213" s="119"/>
      <c r="C213" s="119"/>
      <c r="D213" s="121"/>
      <c r="E213" s="96"/>
      <c r="F213" s="94"/>
      <c r="G213" s="113"/>
      <c r="H213" s="115"/>
      <c r="I213" s="125"/>
      <c r="J213" s="98"/>
      <c r="K213" s="117"/>
      <c r="L213" s="102"/>
      <c r="M213" s="156"/>
      <c r="N213" s="158"/>
      <c r="O213" s="107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  <c r="AP213" s="72"/>
      <c r="AQ213" s="72"/>
      <c r="AR213" s="72"/>
      <c r="AS213" s="72"/>
      <c r="AT213" s="72"/>
      <c r="AU213" s="72"/>
      <c r="AV213" s="72"/>
      <c r="AW213" s="72"/>
      <c r="AX213" s="72"/>
      <c r="AY213" s="72"/>
      <c r="AZ213" s="72"/>
      <c r="BA213" s="72"/>
      <c r="BB213" s="72"/>
      <c r="BC213" s="72"/>
      <c r="BD213" s="72"/>
      <c r="BE213" s="72"/>
      <c r="BF213" s="72"/>
      <c r="BG213" s="72"/>
      <c r="BH213" s="72"/>
      <c r="BI213" s="72"/>
      <c r="BJ213" s="72"/>
      <c r="BK213" s="72"/>
      <c r="BL213" s="72"/>
      <c r="BM213" s="72"/>
      <c r="BN213" s="72"/>
      <c r="BO213" s="72"/>
      <c r="BP213" s="72"/>
      <c r="BQ213" s="72"/>
      <c r="BR213" s="72"/>
      <c r="BS213" s="72"/>
      <c r="BT213" s="72"/>
      <c r="BU213" s="72"/>
      <c r="BV213" s="72"/>
      <c r="BW213" s="72"/>
    </row>
    <row r="214" spans="1:75" ht="14.25" customHeight="1" x14ac:dyDescent="0.15">
      <c r="A214" s="82"/>
      <c r="B214" s="118"/>
      <c r="C214" s="118"/>
      <c r="D214" s="120"/>
      <c r="E214" s="95"/>
      <c r="F214" s="93"/>
      <c r="G214" s="112"/>
      <c r="H214" s="114"/>
      <c r="I214" s="124"/>
      <c r="J214" s="97"/>
      <c r="K214" s="116"/>
      <c r="L214" s="101"/>
      <c r="M214" s="103"/>
      <c r="N214" s="157"/>
      <c r="O214" s="106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/>
      <c r="BP214" s="23"/>
      <c r="BQ214" s="23"/>
      <c r="BR214" s="23"/>
      <c r="BS214" s="23"/>
      <c r="BT214" s="23"/>
      <c r="BU214" s="23"/>
      <c r="BV214" s="23"/>
      <c r="BW214" s="23"/>
    </row>
    <row r="215" spans="1:75" ht="14.25" customHeight="1" thickBot="1" x14ac:dyDescent="0.2">
      <c r="A215" s="83"/>
      <c r="B215" s="119"/>
      <c r="C215" s="119"/>
      <c r="D215" s="121"/>
      <c r="E215" s="96"/>
      <c r="F215" s="94"/>
      <c r="G215" s="113"/>
      <c r="H215" s="115"/>
      <c r="I215" s="125"/>
      <c r="J215" s="98"/>
      <c r="K215" s="117"/>
      <c r="L215" s="102"/>
      <c r="M215" s="156"/>
      <c r="N215" s="158"/>
      <c r="O215" s="107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72"/>
      <c r="AP215" s="72"/>
      <c r="AQ215" s="72"/>
      <c r="AR215" s="72"/>
      <c r="AS215" s="72"/>
      <c r="AT215" s="72"/>
      <c r="AU215" s="72"/>
      <c r="AV215" s="72"/>
      <c r="AW215" s="72"/>
      <c r="AX215" s="72"/>
      <c r="AY215" s="72"/>
      <c r="AZ215" s="72"/>
      <c r="BA215" s="72"/>
      <c r="BB215" s="72"/>
      <c r="BC215" s="72"/>
      <c r="BD215" s="72"/>
      <c r="BE215" s="72"/>
      <c r="BF215" s="72"/>
      <c r="BG215" s="72"/>
      <c r="BH215" s="72"/>
      <c r="BI215" s="72"/>
      <c r="BJ215" s="72"/>
      <c r="BK215" s="72"/>
      <c r="BL215" s="72"/>
      <c r="BM215" s="72"/>
      <c r="BN215" s="72"/>
      <c r="BO215" s="72"/>
      <c r="BP215" s="72"/>
      <c r="BQ215" s="72"/>
      <c r="BR215" s="72"/>
      <c r="BS215" s="72"/>
      <c r="BT215" s="72"/>
      <c r="BU215" s="72"/>
      <c r="BV215" s="72"/>
      <c r="BW215" s="72"/>
    </row>
    <row r="216" spans="1:75" ht="14.25" customHeight="1" x14ac:dyDescent="0.15">
      <c r="A216" s="82"/>
      <c r="B216" s="118"/>
      <c r="C216" s="118"/>
      <c r="D216" s="120"/>
      <c r="E216" s="95"/>
      <c r="F216" s="93"/>
      <c r="G216" s="112"/>
      <c r="H216" s="114"/>
      <c r="I216" s="124"/>
      <c r="J216" s="97"/>
      <c r="K216" s="116"/>
      <c r="L216" s="101"/>
      <c r="M216" s="103"/>
      <c r="N216" s="157"/>
      <c r="O216" s="106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  <c r="BD216" s="23"/>
      <c r="BE216" s="23"/>
      <c r="BF216" s="23"/>
      <c r="BG216" s="23"/>
      <c r="BH216" s="23"/>
      <c r="BI216" s="23"/>
      <c r="BJ216" s="23"/>
      <c r="BK216" s="23"/>
      <c r="BL216" s="23"/>
      <c r="BM216" s="23"/>
      <c r="BN216" s="23"/>
      <c r="BO216" s="23"/>
      <c r="BP216" s="23"/>
      <c r="BQ216" s="23"/>
      <c r="BR216" s="23"/>
      <c r="BS216" s="23"/>
      <c r="BT216" s="23"/>
      <c r="BU216" s="23"/>
      <c r="BV216" s="23"/>
      <c r="BW216" s="23"/>
    </row>
    <row r="217" spans="1:75" ht="14.25" customHeight="1" thickBot="1" x14ac:dyDescent="0.2">
      <c r="A217" s="83"/>
      <c r="B217" s="119"/>
      <c r="C217" s="119"/>
      <c r="D217" s="121"/>
      <c r="E217" s="96"/>
      <c r="F217" s="94"/>
      <c r="G217" s="113"/>
      <c r="H217" s="115"/>
      <c r="I217" s="125"/>
      <c r="J217" s="98"/>
      <c r="K217" s="117"/>
      <c r="L217" s="102"/>
      <c r="M217" s="156"/>
      <c r="N217" s="158"/>
      <c r="O217" s="107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  <c r="AP217" s="72"/>
      <c r="AQ217" s="72"/>
      <c r="AR217" s="72"/>
      <c r="AS217" s="72"/>
      <c r="AT217" s="72"/>
      <c r="AU217" s="72"/>
      <c r="AV217" s="72"/>
      <c r="AW217" s="72"/>
      <c r="AX217" s="72"/>
      <c r="AY217" s="72"/>
      <c r="AZ217" s="72"/>
      <c r="BA217" s="72"/>
      <c r="BB217" s="72"/>
      <c r="BC217" s="72"/>
      <c r="BD217" s="72"/>
      <c r="BE217" s="72"/>
      <c r="BF217" s="72"/>
      <c r="BG217" s="72"/>
      <c r="BH217" s="72"/>
      <c r="BI217" s="72"/>
      <c r="BJ217" s="72"/>
      <c r="BK217" s="72"/>
      <c r="BL217" s="72"/>
      <c r="BM217" s="72"/>
      <c r="BN217" s="72"/>
      <c r="BO217" s="72"/>
      <c r="BP217" s="72"/>
      <c r="BQ217" s="72"/>
      <c r="BR217" s="72"/>
      <c r="BS217" s="72"/>
      <c r="BT217" s="72"/>
      <c r="BU217" s="72"/>
      <c r="BV217" s="72"/>
      <c r="BW217" s="72"/>
    </row>
    <row r="218" spans="1:75" ht="14.25" customHeight="1" x14ac:dyDescent="0.15">
      <c r="A218" s="82"/>
      <c r="B218" s="118"/>
      <c r="C218" s="118"/>
      <c r="D218" s="120"/>
      <c r="E218" s="95"/>
      <c r="F218" s="93"/>
      <c r="G218" s="112"/>
      <c r="H218" s="114"/>
      <c r="I218" s="124"/>
      <c r="J218" s="97"/>
      <c r="K218" s="116"/>
      <c r="L218" s="101"/>
      <c r="M218" s="103"/>
      <c r="N218" s="157"/>
      <c r="O218" s="106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  <c r="BD218" s="23"/>
      <c r="BE218" s="23"/>
      <c r="BF218" s="23"/>
      <c r="BG218" s="23"/>
      <c r="BH218" s="23"/>
      <c r="BI218" s="23"/>
      <c r="BJ218" s="23"/>
      <c r="BK218" s="23"/>
      <c r="BL218" s="23"/>
      <c r="BM218" s="23"/>
      <c r="BN218" s="23"/>
      <c r="BO218" s="23"/>
      <c r="BP218" s="23"/>
      <c r="BQ218" s="23"/>
      <c r="BR218" s="23"/>
      <c r="BS218" s="23"/>
      <c r="BT218" s="23"/>
      <c r="BU218" s="23"/>
      <c r="BV218" s="23"/>
      <c r="BW218" s="23"/>
    </row>
    <row r="219" spans="1:75" ht="14.25" customHeight="1" thickBot="1" x14ac:dyDescent="0.2">
      <c r="A219" s="83"/>
      <c r="B219" s="119"/>
      <c r="C219" s="119"/>
      <c r="D219" s="121"/>
      <c r="E219" s="96"/>
      <c r="F219" s="94"/>
      <c r="G219" s="113"/>
      <c r="H219" s="115"/>
      <c r="I219" s="125"/>
      <c r="J219" s="98"/>
      <c r="K219" s="117"/>
      <c r="L219" s="102"/>
      <c r="M219" s="156"/>
      <c r="N219" s="158"/>
      <c r="O219" s="107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72"/>
      <c r="AP219" s="72"/>
      <c r="AQ219" s="72"/>
      <c r="AR219" s="72"/>
      <c r="AS219" s="72"/>
      <c r="AT219" s="72"/>
      <c r="AU219" s="72"/>
      <c r="AV219" s="72"/>
      <c r="AW219" s="72"/>
      <c r="AX219" s="72"/>
      <c r="AY219" s="72"/>
      <c r="AZ219" s="72"/>
      <c r="BA219" s="72"/>
      <c r="BB219" s="72"/>
      <c r="BC219" s="72"/>
      <c r="BD219" s="72"/>
      <c r="BE219" s="72"/>
      <c r="BF219" s="72"/>
      <c r="BG219" s="72"/>
      <c r="BH219" s="72"/>
      <c r="BI219" s="72"/>
      <c r="BJ219" s="72"/>
      <c r="BK219" s="72"/>
      <c r="BL219" s="72"/>
      <c r="BM219" s="72"/>
      <c r="BN219" s="72"/>
      <c r="BO219" s="72"/>
      <c r="BP219" s="72"/>
      <c r="BQ219" s="72"/>
      <c r="BR219" s="72"/>
      <c r="BS219" s="72"/>
      <c r="BT219" s="72"/>
      <c r="BU219" s="72"/>
      <c r="BV219" s="72"/>
      <c r="BW219" s="72"/>
    </row>
    <row r="220" spans="1:75" ht="14.25" customHeight="1" x14ac:dyDescent="0.15">
      <c r="A220" s="82"/>
      <c r="B220" s="118"/>
      <c r="C220" s="118"/>
      <c r="D220" s="120"/>
      <c r="E220" s="95"/>
      <c r="F220" s="93"/>
      <c r="G220" s="112"/>
      <c r="H220" s="114"/>
      <c r="I220" s="124"/>
      <c r="J220" s="97"/>
      <c r="K220" s="116"/>
      <c r="L220" s="101"/>
      <c r="M220" s="103"/>
      <c r="N220" s="157"/>
      <c r="O220" s="106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  <c r="BD220" s="23"/>
      <c r="BE220" s="23"/>
      <c r="BF220" s="23"/>
      <c r="BG220" s="23"/>
      <c r="BH220" s="23"/>
      <c r="BI220" s="23"/>
      <c r="BJ220" s="23"/>
      <c r="BK220" s="23"/>
      <c r="BL220" s="23"/>
      <c r="BM220" s="23"/>
      <c r="BN220" s="23"/>
      <c r="BO220" s="23"/>
      <c r="BP220" s="23"/>
      <c r="BQ220" s="23"/>
      <c r="BR220" s="23"/>
      <c r="BS220" s="23"/>
      <c r="BT220" s="23"/>
      <c r="BU220" s="23"/>
      <c r="BV220" s="23"/>
      <c r="BW220" s="23"/>
    </row>
    <row r="221" spans="1:75" ht="14.25" customHeight="1" thickBot="1" x14ac:dyDescent="0.2">
      <c r="A221" s="83"/>
      <c r="B221" s="119"/>
      <c r="C221" s="119"/>
      <c r="D221" s="121"/>
      <c r="E221" s="96"/>
      <c r="F221" s="94"/>
      <c r="G221" s="113"/>
      <c r="H221" s="115"/>
      <c r="I221" s="125"/>
      <c r="J221" s="98"/>
      <c r="K221" s="117"/>
      <c r="L221" s="102"/>
      <c r="M221" s="156"/>
      <c r="N221" s="158"/>
      <c r="O221" s="107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72"/>
      <c r="AP221" s="72"/>
      <c r="AQ221" s="72"/>
      <c r="AR221" s="72"/>
      <c r="AS221" s="72"/>
      <c r="AT221" s="72"/>
      <c r="AU221" s="72"/>
      <c r="AV221" s="72"/>
      <c r="AW221" s="72"/>
      <c r="AX221" s="72"/>
      <c r="AY221" s="72"/>
      <c r="AZ221" s="72"/>
      <c r="BA221" s="72"/>
      <c r="BB221" s="72"/>
      <c r="BC221" s="72"/>
      <c r="BD221" s="72"/>
      <c r="BE221" s="72"/>
      <c r="BF221" s="72"/>
      <c r="BG221" s="72"/>
      <c r="BH221" s="72"/>
      <c r="BI221" s="72"/>
      <c r="BJ221" s="72"/>
      <c r="BK221" s="72"/>
      <c r="BL221" s="72"/>
      <c r="BM221" s="72"/>
      <c r="BN221" s="72"/>
      <c r="BO221" s="72"/>
      <c r="BP221" s="72"/>
      <c r="BQ221" s="72"/>
      <c r="BR221" s="72"/>
      <c r="BS221" s="72"/>
      <c r="BT221" s="72"/>
      <c r="BU221" s="72"/>
      <c r="BV221" s="72"/>
      <c r="BW221" s="72"/>
    </row>
    <row r="222" spans="1:75" ht="14.25" customHeight="1" x14ac:dyDescent="0.15">
      <c r="A222" s="82"/>
      <c r="B222" s="118"/>
      <c r="C222" s="118"/>
      <c r="D222" s="120"/>
      <c r="E222" s="95"/>
      <c r="F222" s="93"/>
      <c r="G222" s="112"/>
      <c r="H222" s="114"/>
      <c r="I222" s="124"/>
      <c r="J222" s="97"/>
      <c r="K222" s="116"/>
      <c r="L222" s="101"/>
      <c r="M222" s="103"/>
      <c r="N222" s="157"/>
      <c r="O222" s="106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  <c r="BD222" s="23"/>
      <c r="BE222" s="23"/>
      <c r="BF222" s="23"/>
      <c r="BG222" s="23"/>
      <c r="BH222" s="23"/>
      <c r="BI222" s="23"/>
      <c r="BJ222" s="23"/>
      <c r="BK222" s="23"/>
      <c r="BL222" s="23"/>
      <c r="BM222" s="23"/>
      <c r="BN222" s="23"/>
      <c r="BO222" s="23"/>
      <c r="BP222" s="23"/>
      <c r="BQ222" s="23"/>
      <c r="BR222" s="23"/>
      <c r="BS222" s="23"/>
      <c r="BT222" s="23"/>
      <c r="BU222" s="23"/>
      <c r="BV222" s="23"/>
      <c r="BW222" s="23"/>
    </row>
    <row r="223" spans="1:75" ht="14.25" customHeight="1" thickBot="1" x14ac:dyDescent="0.2">
      <c r="A223" s="83"/>
      <c r="B223" s="119"/>
      <c r="C223" s="119"/>
      <c r="D223" s="121"/>
      <c r="E223" s="96"/>
      <c r="F223" s="94"/>
      <c r="G223" s="113"/>
      <c r="H223" s="115"/>
      <c r="I223" s="125"/>
      <c r="J223" s="98"/>
      <c r="K223" s="117"/>
      <c r="L223" s="102"/>
      <c r="M223" s="156"/>
      <c r="N223" s="158"/>
      <c r="O223" s="107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  <c r="AP223" s="72"/>
      <c r="AQ223" s="72"/>
      <c r="AR223" s="72"/>
      <c r="AS223" s="72"/>
      <c r="AT223" s="72"/>
      <c r="AU223" s="72"/>
      <c r="AV223" s="72"/>
      <c r="AW223" s="72"/>
      <c r="AX223" s="72"/>
      <c r="AY223" s="72"/>
      <c r="AZ223" s="72"/>
      <c r="BA223" s="72"/>
      <c r="BB223" s="72"/>
      <c r="BC223" s="72"/>
      <c r="BD223" s="72"/>
      <c r="BE223" s="72"/>
      <c r="BF223" s="72"/>
      <c r="BG223" s="72"/>
      <c r="BH223" s="72"/>
      <c r="BI223" s="72"/>
      <c r="BJ223" s="72"/>
      <c r="BK223" s="72"/>
      <c r="BL223" s="72"/>
      <c r="BM223" s="72"/>
      <c r="BN223" s="72"/>
      <c r="BO223" s="72"/>
      <c r="BP223" s="72"/>
      <c r="BQ223" s="72"/>
      <c r="BR223" s="72"/>
      <c r="BS223" s="72"/>
      <c r="BT223" s="72"/>
      <c r="BU223" s="72"/>
      <c r="BV223" s="72"/>
      <c r="BW223" s="72"/>
    </row>
    <row r="224" spans="1:75" ht="14.25" customHeight="1" x14ac:dyDescent="0.15">
      <c r="A224" s="82"/>
      <c r="B224" s="118"/>
      <c r="C224" s="118"/>
      <c r="D224" s="120"/>
      <c r="E224" s="95"/>
      <c r="F224" s="93"/>
      <c r="G224" s="112"/>
      <c r="H224" s="114"/>
      <c r="I224" s="124"/>
      <c r="J224" s="97"/>
      <c r="K224" s="116"/>
      <c r="L224" s="101"/>
      <c r="M224" s="103"/>
      <c r="N224" s="157"/>
      <c r="O224" s="106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/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/>
      <c r="BP224" s="23"/>
      <c r="BQ224" s="23"/>
      <c r="BR224" s="23"/>
      <c r="BS224" s="23"/>
      <c r="BT224" s="23"/>
      <c r="BU224" s="23"/>
      <c r="BV224" s="23"/>
      <c r="BW224" s="23"/>
    </row>
    <row r="225" spans="1:75" ht="14.25" customHeight="1" thickBot="1" x14ac:dyDescent="0.2">
      <c r="A225" s="83"/>
      <c r="B225" s="119"/>
      <c r="C225" s="119"/>
      <c r="D225" s="121"/>
      <c r="E225" s="96"/>
      <c r="F225" s="94"/>
      <c r="G225" s="113"/>
      <c r="H225" s="115"/>
      <c r="I225" s="125"/>
      <c r="J225" s="98"/>
      <c r="K225" s="117"/>
      <c r="L225" s="102"/>
      <c r="M225" s="156"/>
      <c r="N225" s="158"/>
      <c r="O225" s="107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  <c r="AP225" s="72"/>
      <c r="AQ225" s="72"/>
      <c r="AR225" s="72"/>
      <c r="AS225" s="72"/>
      <c r="AT225" s="72"/>
      <c r="AU225" s="72"/>
      <c r="AV225" s="72"/>
      <c r="AW225" s="72"/>
      <c r="AX225" s="72"/>
      <c r="AY225" s="72"/>
      <c r="AZ225" s="72"/>
      <c r="BA225" s="72"/>
      <c r="BB225" s="72"/>
      <c r="BC225" s="72"/>
      <c r="BD225" s="72"/>
      <c r="BE225" s="72"/>
      <c r="BF225" s="72"/>
      <c r="BG225" s="72"/>
      <c r="BH225" s="72"/>
      <c r="BI225" s="72"/>
      <c r="BJ225" s="72"/>
      <c r="BK225" s="72"/>
      <c r="BL225" s="72"/>
      <c r="BM225" s="72"/>
      <c r="BN225" s="72"/>
      <c r="BO225" s="72"/>
      <c r="BP225" s="72"/>
      <c r="BQ225" s="72"/>
      <c r="BR225" s="72"/>
      <c r="BS225" s="72"/>
      <c r="BT225" s="72"/>
      <c r="BU225" s="72"/>
      <c r="BV225" s="72"/>
      <c r="BW225" s="72"/>
    </row>
    <row r="226" spans="1:75" ht="14.25" customHeight="1" x14ac:dyDescent="0.15">
      <c r="A226" s="82"/>
      <c r="B226" s="118"/>
      <c r="C226" s="118"/>
      <c r="D226" s="120"/>
      <c r="E226" s="95"/>
      <c r="F226" s="93"/>
      <c r="G226" s="112"/>
      <c r="H226" s="114"/>
      <c r="I226" s="124"/>
      <c r="J226" s="97"/>
      <c r="K226" s="116"/>
      <c r="L226" s="101"/>
      <c r="M226" s="103"/>
      <c r="N226" s="157"/>
      <c r="O226" s="106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  <c r="BA226" s="23"/>
      <c r="BB226" s="23"/>
      <c r="BC226" s="23"/>
      <c r="BD226" s="23"/>
      <c r="BE226" s="23"/>
      <c r="BF226" s="23"/>
      <c r="BG226" s="23"/>
      <c r="BH226" s="23"/>
      <c r="BI226" s="23"/>
      <c r="BJ226" s="23"/>
      <c r="BK226" s="23"/>
      <c r="BL226" s="23"/>
      <c r="BM226" s="23"/>
      <c r="BN226" s="23"/>
      <c r="BO226" s="23"/>
      <c r="BP226" s="23"/>
      <c r="BQ226" s="23"/>
      <c r="BR226" s="23"/>
      <c r="BS226" s="23"/>
      <c r="BT226" s="23"/>
      <c r="BU226" s="23"/>
      <c r="BV226" s="23"/>
      <c r="BW226" s="23"/>
    </row>
    <row r="227" spans="1:75" ht="14.25" customHeight="1" thickBot="1" x14ac:dyDescent="0.2">
      <c r="A227" s="83"/>
      <c r="B227" s="119"/>
      <c r="C227" s="119"/>
      <c r="D227" s="121"/>
      <c r="E227" s="96"/>
      <c r="F227" s="94"/>
      <c r="G227" s="113"/>
      <c r="H227" s="115"/>
      <c r="I227" s="125"/>
      <c r="J227" s="98"/>
      <c r="K227" s="117"/>
      <c r="L227" s="102"/>
      <c r="M227" s="156"/>
      <c r="N227" s="158"/>
      <c r="O227" s="107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  <c r="AP227" s="72"/>
      <c r="AQ227" s="72"/>
      <c r="AR227" s="72"/>
      <c r="AS227" s="72"/>
      <c r="AT227" s="72"/>
      <c r="AU227" s="72"/>
      <c r="AV227" s="72"/>
      <c r="AW227" s="72"/>
      <c r="AX227" s="72"/>
      <c r="AY227" s="72"/>
      <c r="AZ227" s="72"/>
      <c r="BA227" s="72"/>
      <c r="BB227" s="72"/>
      <c r="BC227" s="72"/>
      <c r="BD227" s="72"/>
      <c r="BE227" s="72"/>
      <c r="BF227" s="72"/>
      <c r="BG227" s="72"/>
      <c r="BH227" s="72"/>
      <c r="BI227" s="72"/>
      <c r="BJ227" s="72"/>
      <c r="BK227" s="72"/>
      <c r="BL227" s="72"/>
      <c r="BM227" s="72"/>
      <c r="BN227" s="72"/>
      <c r="BO227" s="72"/>
      <c r="BP227" s="72"/>
      <c r="BQ227" s="72"/>
      <c r="BR227" s="72"/>
      <c r="BS227" s="72"/>
      <c r="BT227" s="72"/>
      <c r="BU227" s="72"/>
      <c r="BV227" s="72"/>
      <c r="BW227" s="72"/>
    </row>
    <row r="228" spans="1:75" ht="14.25" customHeight="1" x14ac:dyDescent="0.15">
      <c r="A228" s="82"/>
      <c r="B228" s="118"/>
      <c r="C228" s="118"/>
      <c r="D228" s="120"/>
      <c r="E228" s="95"/>
      <c r="F228" s="93"/>
      <c r="G228" s="112"/>
      <c r="H228" s="114"/>
      <c r="I228" s="124"/>
      <c r="J228" s="97"/>
      <c r="K228" s="116"/>
      <c r="L228" s="101"/>
      <c r="M228" s="103"/>
      <c r="N228" s="157"/>
      <c r="O228" s="106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  <c r="BD228" s="23"/>
      <c r="BE228" s="23"/>
      <c r="BF228" s="23"/>
      <c r="BG228" s="23"/>
      <c r="BH228" s="23"/>
      <c r="BI228" s="23"/>
      <c r="BJ228" s="23"/>
      <c r="BK228" s="23"/>
      <c r="BL228" s="23"/>
      <c r="BM228" s="23"/>
      <c r="BN228" s="23"/>
      <c r="BO228" s="23"/>
      <c r="BP228" s="23"/>
      <c r="BQ228" s="23"/>
      <c r="BR228" s="23"/>
      <c r="BS228" s="23"/>
      <c r="BT228" s="23"/>
      <c r="BU228" s="23"/>
      <c r="BV228" s="23"/>
      <c r="BW228" s="23"/>
    </row>
    <row r="229" spans="1:75" ht="14.25" customHeight="1" thickBot="1" x14ac:dyDescent="0.2">
      <c r="A229" s="83"/>
      <c r="B229" s="119"/>
      <c r="C229" s="119"/>
      <c r="D229" s="121"/>
      <c r="E229" s="96"/>
      <c r="F229" s="94"/>
      <c r="G229" s="113"/>
      <c r="H229" s="115"/>
      <c r="I229" s="125"/>
      <c r="J229" s="98"/>
      <c r="K229" s="117"/>
      <c r="L229" s="102"/>
      <c r="M229" s="156"/>
      <c r="N229" s="158"/>
      <c r="O229" s="107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72"/>
      <c r="AP229" s="72"/>
      <c r="AQ229" s="72"/>
      <c r="AR229" s="72"/>
      <c r="AS229" s="72"/>
      <c r="AT229" s="72"/>
      <c r="AU229" s="72"/>
      <c r="AV229" s="72"/>
      <c r="AW229" s="72"/>
      <c r="AX229" s="72"/>
      <c r="AY229" s="72"/>
      <c r="AZ229" s="72"/>
      <c r="BA229" s="72"/>
      <c r="BB229" s="72"/>
      <c r="BC229" s="72"/>
      <c r="BD229" s="72"/>
      <c r="BE229" s="72"/>
      <c r="BF229" s="72"/>
      <c r="BG229" s="72"/>
      <c r="BH229" s="72"/>
      <c r="BI229" s="72"/>
      <c r="BJ229" s="72"/>
      <c r="BK229" s="72"/>
      <c r="BL229" s="72"/>
      <c r="BM229" s="72"/>
      <c r="BN229" s="72"/>
      <c r="BO229" s="72"/>
      <c r="BP229" s="72"/>
      <c r="BQ229" s="72"/>
      <c r="BR229" s="72"/>
      <c r="BS229" s="72"/>
      <c r="BT229" s="72"/>
      <c r="BU229" s="72"/>
      <c r="BV229" s="72"/>
      <c r="BW229" s="72"/>
    </row>
    <row r="230" spans="1:75" ht="14.25" customHeight="1" x14ac:dyDescent="0.15">
      <c r="A230" s="82"/>
      <c r="B230" s="118"/>
      <c r="C230" s="118"/>
      <c r="D230" s="120"/>
      <c r="E230" s="95"/>
      <c r="F230" s="93"/>
      <c r="G230" s="112"/>
      <c r="H230" s="114"/>
      <c r="I230" s="124"/>
      <c r="J230" s="97"/>
      <c r="K230" s="116"/>
      <c r="L230" s="101"/>
      <c r="M230" s="103"/>
      <c r="N230" s="157"/>
      <c r="O230" s="106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  <c r="BA230" s="23"/>
      <c r="BB230" s="23"/>
      <c r="BC230" s="23"/>
      <c r="BD230" s="23"/>
      <c r="BE230" s="23"/>
      <c r="BF230" s="23"/>
      <c r="BG230" s="23"/>
      <c r="BH230" s="23"/>
      <c r="BI230" s="23"/>
      <c r="BJ230" s="23"/>
      <c r="BK230" s="23"/>
      <c r="BL230" s="23"/>
      <c r="BM230" s="23"/>
      <c r="BN230" s="23"/>
      <c r="BO230" s="23"/>
      <c r="BP230" s="23"/>
      <c r="BQ230" s="23"/>
      <c r="BR230" s="23"/>
      <c r="BS230" s="23"/>
      <c r="BT230" s="23"/>
      <c r="BU230" s="23"/>
      <c r="BV230" s="23"/>
      <c r="BW230" s="23"/>
    </row>
    <row r="231" spans="1:75" ht="14.25" customHeight="1" thickBot="1" x14ac:dyDescent="0.2">
      <c r="A231" s="83"/>
      <c r="B231" s="119"/>
      <c r="C231" s="119"/>
      <c r="D231" s="121"/>
      <c r="E231" s="96"/>
      <c r="F231" s="94"/>
      <c r="G231" s="113"/>
      <c r="H231" s="115"/>
      <c r="I231" s="125"/>
      <c r="J231" s="98"/>
      <c r="K231" s="117"/>
      <c r="L231" s="102"/>
      <c r="M231" s="156"/>
      <c r="N231" s="158"/>
      <c r="O231" s="107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72"/>
      <c r="AP231" s="72"/>
      <c r="AQ231" s="72"/>
      <c r="AR231" s="72"/>
      <c r="AS231" s="72"/>
      <c r="AT231" s="72"/>
      <c r="AU231" s="72"/>
      <c r="AV231" s="72"/>
      <c r="AW231" s="72"/>
      <c r="AX231" s="72"/>
      <c r="AY231" s="72"/>
      <c r="AZ231" s="72"/>
      <c r="BA231" s="72"/>
      <c r="BB231" s="72"/>
      <c r="BC231" s="72"/>
      <c r="BD231" s="72"/>
      <c r="BE231" s="72"/>
      <c r="BF231" s="72"/>
      <c r="BG231" s="72"/>
      <c r="BH231" s="72"/>
      <c r="BI231" s="72"/>
      <c r="BJ231" s="72"/>
      <c r="BK231" s="72"/>
      <c r="BL231" s="72"/>
      <c r="BM231" s="72"/>
      <c r="BN231" s="72"/>
      <c r="BO231" s="72"/>
      <c r="BP231" s="72"/>
      <c r="BQ231" s="72"/>
      <c r="BR231" s="72"/>
      <c r="BS231" s="72"/>
      <c r="BT231" s="72"/>
      <c r="BU231" s="72"/>
      <c r="BV231" s="72"/>
      <c r="BW231" s="72"/>
    </row>
    <row r="232" spans="1:75" ht="14.25" customHeight="1" x14ac:dyDescent="0.15">
      <c r="A232" s="82"/>
      <c r="B232" s="118"/>
      <c r="C232" s="118"/>
      <c r="D232" s="120"/>
      <c r="E232" s="95"/>
      <c r="F232" s="93"/>
      <c r="G232" s="112"/>
      <c r="H232" s="114"/>
      <c r="I232" s="124"/>
      <c r="J232" s="97"/>
      <c r="K232" s="116"/>
      <c r="L232" s="101"/>
      <c r="M232" s="103"/>
      <c r="N232" s="157"/>
      <c r="O232" s="106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  <c r="BD232" s="23"/>
      <c r="BE232" s="23"/>
      <c r="BF232" s="23"/>
      <c r="BG232" s="23"/>
      <c r="BH232" s="23"/>
      <c r="BI232" s="23"/>
      <c r="BJ232" s="23"/>
      <c r="BK232" s="23"/>
      <c r="BL232" s="23"/>
      <c r="BM232" s="23"/>
      <c r="BN232" s="23"/>
      <c r="BO232" s="23"/>
      <c r="BP232" s="23"/>
      <c r="BQ232" s="23"/>
      <c r="BR232" s="23"/>
      <c r="BS232" s="23"/>
      <c r="BT232" s="23"/>
      <c r="BU232" s="23"/>
      <c r="BV232" s="23"/>
      <c r="BW232" s="23"/>
    </row>
    <row r="233" spans="1:75" ht="14.25" customHeight="1" thickBot="1" x14ac:dyDescent="0.2">
      <c r="A233" s="83"/>
      <c r="B233" s="119"/>
      <c r="C233" s="119"/>
      <c r="D233" s="121"/>
      <c r="E233" s="96"/>
      <c r="F233" s="94"/>
      <c r="G233" s="113"/>
      <c r="H233" s="115"/>
      <c r="I233" s="125"/>
      <c r="J233" s="98"/>
      <c r="K233" s="117"/>
      <c r="L233" s="102"/>
      <c r="M233" s="156"/>
      <c r="N233" s="158"/>
      <c r="O233" s="107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  <c r="AP233" s="72"/>
      <c r="AQ233" s="72"/>
      <c r="AR233" s="72"/>
      <c r="AS233" s="72"/>
      <c r="AT233" s="72"/>
      <c r="AU233" s="72"/>
      <c r="AV233" s="72"/>
      <c r="AW233" s="72"/>
      <c r="AX233" s="72"/>
      <c r="AY233" s="72"/>
      <c r="AZ233" s="72"/>
      <c r="BA233" s="72"/>
      <c r="BB233" s="72"/>
      <c r="BC233" s="72"/>
      <c r="BD233" s="72"/>
      <c r="BE233" s="72"/>
      <c r="BF233" s="72"/>
      <c r="BG233" s="72"/>
      <c r="BH233" s="72"/>
      <c r="BI233" s="72"/>
      <c r="BJ233" s="72"/>
      <c r="BK233" s="72"/>
      <c r="BL233" s="72"/>
      <c r="BM233" s="72"/>
      <c r="BN233" s="72"/>
      <c r="BO233" s="72"/>
      <c r="BP233" s="72"/>
      <c r="BQ233" s="72"/>
      <c r="BR233" s="72"/>
      <c r="BS233" s="72"/>
      <c r="BT233" s="72"/>
      <c r="BU233" s="72"/>
      <c r="BV233" s="72"/>
      <c r="BW233" s="72"/>
    </row>
    <row r="234" spans="1:75" ht="14.25" customHeight="1" x14ac:dyDescent="0.15">
      <c r="A234" s="82"/>
      <c r="B234" s="118"/>
      <c r="C234" s="118"/>
      <c r="D234" s="120"/>
      <c r="E234" s="95"/>
      <c r="F234" s="93"/>
      <c r="G234" s="112"/>
      <c r="H234" s="114"/>
      <c r="I234" s="124"/>
      <c r="J234" s="97"/>
      <c r="K234" s="116"/>
      <c r="L234" s="101"/>
      <c r="M234" s="103"/>
      <c r="N234" s="157"/>
      <c r="O234" s="106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  <c r="BD234" s="23"/>
      <c r="BE234" s="23"/>
      <c r="BF234" s="23"/>
      <c r="BG234" s="23"/>
      <c r="BH234" s="23"/>
      <c r="BI234" s="23"/>
      <c r="BJ234" s="23"/>
      <c r="BK234" s="23"/>
      <c r="BL234" s="23"/>
      <c r="BM234" s="23"/>
      <c r="BN234" s="23"/>
      <c r="BO234" s="23"/>
      <c r="BP234" s="23"/>
      <c r="BQ234" s="23"/>
      <c r="BR234" s="23"/>
      <c r="BS234" s="23"/>
      <c r="BT234" s="23"/>
      <c r="BU234" s="23"/>
      <c r="BV234" s="23"/>
      <c r="BW234" s="23"/>
    </row>
    <row r="235" spans="1:75" ht="14.25" customHeight="1" thickBot="1" x14ac:dyDescent="0.2">
      <c r="A235" s="83"/>
      <c r="B235" s="119"/>
      <c r="C235" s="119"/>
      <c r="D235" s="121"/>
      <c r="E235" s="96"/>
      <c r="F235" s="94"/>
      <c r="G235" s="113"/>
      <c r="H235" s="115"/>
      <c r="I235" s="125"/>
      <c r="J235" s="98"/>
      <c r="K235" s="117"/>
      <c r="L235" s="102"/>
      <c r="M235" s="156"/>
      <c r="N235" s="158"/>
      <c r="O235" s="107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72"/>
      <c r="AP235" s="72"/>
      <c r="AQ235" s="72"/>
      <c r="AR235" s="72"/>
      <c r="AS235" s="72"/>
      <c r="AT235" s="72"/>
      <c r="AU235" s="72"/>
      <c r="AV235" s="72"/>
      <c r="AW235" s="72"/>
      <c r="AX235" s="72"/>
      <c r="AY235" s="72"/>
      <c r="AZ235" s="72"/>
      <c r="BA235" s="72"/>
      <c r="BB235" s="72"/>
      <c r="BC235" s="72"/>
      <c r="BD235" s="72"/>
      <c r="BE235" s="72"/>
      <c r="BF235" s="72"/>
      <c r="BG235" s="72"/>
      <c r="BH235" s="72"/>
      <c r="BI235" s="72"/>
      <c r="BJ235" s="72"/>
      <c r="BK235" s="72"/>
      <c r="BL235" s="72"/>
      <c r="BM235" s="72"/>
      <c r="BN235" s="72"/>
      <c r="BO235" s="72"/>
      <c r="BP235" s="72"/>
      <c r="BQ235" s="72"/>
      <c r="BR235" s="72"/>
      <c r="BS235" s="72"/>
      <c r="BT235" s="72"/>
      <c r="BU235" s="72"/>
      <c r="BV235" s="72"/>
      <c r="BW235" s="72"/>
    </row>
    <row r="236" spans="1:75" ht="14.25" customHeight="1" x14ac:dyDescent="0.15">
      <c r="A236" s="82"/>
      <c r="B236" s="118"/>
      <c r="C236" s="118"/>
      <c r="D236" s="120"/>
      <c r="E236" s="95"/>
      <c r="F236" s="93"/>
      <c r="G236" s="112"/>
      <c r="H236" s="114"/>
      <c r="I236" s="124"/>
      <c r="J236" s="97"/>
      <c r="K236" s="116"/>
      <c r="L236" s="101"/>
      <c r="M236" s="103"/>
      <c r="N236" s="157"/>
      <c r="O236" s="106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  <c r="BD236" s="23"/>
      <c r="BE236" s="23"/>
      <c r="BF236" s="23"/>
      <c r="BG236" s="23"/>
      <c r="BH236" s="23"/>
      <c r="BI236" s="23"/>
      <c r="BJ236" s="23"/>
      <c r="BK236" s="23"/>
      <c r="BL236" s="23"/>
      <c r="BM236" s="23"/>
      <c r="BN236" s="23"/>
      <c r="BO236" s="23"/>
      <c r="BP236" s="23"/>
      <c r="BQ236" s="23"/>
      <c r="BR236" s="23"/>
      <c r="BS236" s="23"/>
      <c r="BT236" s="23"/>
      <c r="BU236" s="23"/>
      <c r="BV236" s="23"/>
      <c r="BW236" s="23"/>
    </row>
    <row r="237" spans="1:75" ht="14.25" customHeight="1" thickBot="1" x14ac:dyDescent="0.2">
      <c r="A237" s="83"/>
      <c r="B237" s="119"/>
      <c r="C237" s="119"/>
      <c r="D237" s="121"/>
      <c r="E237" s="96"/>
      <c r="F237" s="94"/>
      <c r="G237" s="113"/>
      <c r="H237" s="115"/>
      <c r="I237" s="125"/>
      <c r="J237" s="98"/>
      <c r="K237" s="117"/>
      <c r="L237" s="102"/>
      <c r="M237" s="156"/>
      <c r="N237" s="158"/>
      <c r="O237" s="107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72"/>
      <c r="AP237" s="72"/>
      <c r="AQ237" s="72"/>
      <c r="AR237" s="72"/>
      <c r="AS237" s="72"/>
      <c r="AT237" s="72"/>
      <c r="AU237" s="72"/>
      <c r="AV237" s="72"/>
      <c r="AW237" s="72"/>
      <c r="AX237" s="72"/>
      <c r="AY237" s="72"/>
      <c r="AZ237" s="72"/>
      <c r="BA237" s="72"/>
      <c r="BB237" s="72"/>
      <c r="BC237" s="72"/>
      <c r="BD237" s="72"/>
      <c r="BE237" s="72"/>
      <c r="BF237" s="72"/>
      <c r="BG237" s="72"/>
      <c r="BH237" s="72"/>
      <c r="BI237" s="72"/>
      <c r="BJ237" s="72"/>
      <c r="BK237" s="72"/>
      <c r="BL237" s="72"/>
      <c r="BM237" s="72"/>
      <c r="BN237" s="72"/>
      <c r="BO237" s="72"/>
      <c r="BP237" s="72"/>
      <c r="BQ237" s="72"/>
      <c r="BR237" s="72"/>
      <c r="BS237" s="72"/>
      <c r="BT237" s="72"/>
      <c r="BU237" s="72"/>
      <c r="BV237" s="72"/>
      <c r="BW237" s="72"/>
    </row>
    <row r="238" spans="1:75" ht="14.25" customHeight="1" x14ac:dyDescent="0.15">
      <c r="A238" s="82"/>
      <c r="B238" s="118"/>
      <c r="C238" s="118"/>
      <c r="D238" s="120"/>
      <c r="E238" s="95"/>
      <c r="F238" s="93"/>
      <c r="G238" s="112"/>
      <c r="H238" s="114"/>
      <c r="I238" s="124"/>
      <c r="J238" s="97"/>
      <c r="K238" s="116"/>
      <c r="L238" s="101"/>
      <c r="M238" s="103"/>
      <c r="N238" s="157"/>
      <c r="O238" s="106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/>
      <c r="AZ238" s="23"/>
      <c r="BA238" s="23"/>
      <c r="BB238" s="23"/>
      <c r="BC238" s="23"/>
      <c r="BD238" s="23"/>
      <c r="BE238" s="23"/>
      <c r="BF238" s="23"/>
      <c r="BG238" s="23"/>
      <c r="BH238" s="23"/>
      <c r="BI238" s="23"/>
      <c r="BJ238" s="23"/>
      <c r="BK238" s="23"/>
      <c r="BL238" s="23"/>
      <c r="BM238" s="23"/>
      <c r="BN238" s="23"/>
      <c r="BO238" s="23"/>
      <c r="BP238" s="23"/>
      <c r="BQ238" s="23"/>
      <c r="BR238" s="23"/>
      <c r="BS238" s="23"/>
      <c r="BT238" s="23"/>
      <c r="BU238" s="23"/>
      <c r="BV238" s="23"/>
      <c r="BW238" s="23"/>
    </row>
    <row r="239" spans="1:75" ht="14.25" customHeight="1" thickBot="1" x14ac:dyDescent="0.2">
      <c r="A239" s="83"/>
      <c r="B239" s="119"/>
      <c r="C239" s="119"/>
      <c r="D239" s="121"/>
      <c r="E239" s="96"/>
      <c r="F239" s="94"/>
      <c r="G239" s="113"/>
      <c r="H239" s="115"/>
      <c r="I239" s="125"/>
      <c r="J239" s="98"/>
      <c r="K239" s="117"/>
      <c r="L239" s="102"/>
      <c r="M239" s="156"/>
      <c r="N239" s="158"/>
      <c r="O239" s="107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72"/>
      <c r="AP239" s="72"/>
      <c r="AQ239" s="72"/>
      <c r="AR239" s="72"/>
      <c r="AS239" s="72"/>
      <c r="AT239" s="72"/>
      <c r="AU239" s="72"/>
      <c r="AV239" s="72"/>
      <c r="AW239" s="72"/>
      <c r="AX239" s="72"/>
      <c r="AY239" s="72"/>
      <c r="AZ239" s="72"/>
      <c r="BA239" s="72"/>
      <c r="BB239" s="72"/>
      <c r="BC239" s="72"/>
      <c r="BD239" s="72"/>
      <c r="BE239" s="72"/>
      <c r="BF239" s="72"/>
      <c r="BG239" s="72"/>
      <c r="BH239" s="72"/>
      <c r="BI239" s="72"/>
      <c r="BJ239" s="72"/>
      <c r="BK239" s="72"/>
      <c r="BL239" s="72"/>
      <c r="BM239" s="72"/>
      <c r="BN239" s="72"/>
      <c r="BO239" s="72"/>
      <c r="BP239" s="72"/>
      <c r="BQ239" s="72"/>
      <c r="BR239" s="72"/>
      <c r="BS239" s="72"/>
      <c r="BT239" s="72"/>
      <c r="BU239" s="72"/>
      <c r="BV239" s="72"/>
      <c r="BW239" s="72"/>
    </row>
    <row r="240" spans="1:75" ht="14.25" customHeight="1" x14ac:dyDescent="0.15">
      <c r="A240" s="82"/>
      <c r="B240" s="118"/>
      <c r="C240" s="118"/>
      <c r="D240" s="120"/>
      <c r="E240" s="95"/>
      <c r="F240" s="93"/>
      <c r="G240" s="112"/>
      <c r="H240" s="114"/>
      <c r="I240" s="124"/>
      <c r="J240" s="97"/>
      <c r="K240" s="116"/>
      <c r="L240" s="101"/>
      <c r="M240" s="103"/>
      <c r="N240" s="157"/>
      <c r="O240" s="106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  <c r="AZ240" s="23"/>
      <c r="BA240" s="23"/>
      <c r="BB240" s="23"/>
      <c r="BC240" s="23"/>
      <c r="BD240" s="23"/>
      <c r="BE240" s="23"/>
      <c r="BF240" s="23"/>
      <c r="BG240" s="23"/>
      <c r="BH240" s="23"/>
      <c r="BI240" s="23"/>
      <c r="BJ240" s="23"/>
      <c r="BK240" s="23"/>
      <c r="BL240" s="23"/>
      <c r="BM240" s="23"/>
      <c r="BN240" s="23"/>
      <c r="BO240" s="23"/>
      <c r="BP240" s="23"/>
      <c r="BQ240" s="23"/>
      <c r="BR240" s="23"/>
      <c r="BS240" s="23"/>
      <c r="BT240" s="23"/>
      <c r="BU240" s="23"/>
      <c r="BV240" s="23"/>
      <c r="BW240" s="23"/>
    </row>
    <row r="241" spans="1:75" ht="14.25" customHeight="1" thickBot="1" x14ac:dyDescent="0.2">
      <c r="A241" s="83"/>
      <c r="B241" s="119"/>
      <c r="C241" s="119"/>
      <c r="D241" s="121"/>
      <c r="E241" s="96"/>
      <c r="F241" s="94"/>
      <c r="G241" s="113"/>
      <c r="H241" s="115"/>
      <c r="I241" s="125"/>
      <c r="J241" s="98"/>
      <c r="K241" s="117"/>
      <c r="L241" s="102"/>
      <c r="M241" s="156"/>
      <c r="N241" s="158"/>
      <c r="O241" s="107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  <c r="AP241" s="72"/>
      <c r="AQ241" s="72"/>
      <c r="AR241" s="72"/>
      <c r="AS241" s="72"/>
      <c r="AT241" s="72"/>
      <c r="AU241" s="72"/>
      <c r="AV241" s="72"/>
      <c r="AW241" s="72"/>
      <c r="AX241" s="72"/>
      <c r="AY241" s="72"/>
      <c r="AZ241" s="72"/>
      <c r="BA241" s="72"/>
      <c r="BB241" s="72"/>
      <c r="BC241" s="72"/>
      <c r="BD241" s="72"/>
      <c r="BE241" s="72"/>
      <c r="BF241" s="72"/>
      <c r="BG241" s="72"/>
      <c r="BH241" s="72"/>
      <c r="BI241" s="72"/>
      <c r="BJ241" s="72"/>
      <c r="BK241" s="72"/>
      <c r="BL241" s="72"/>
      <c r="BM241" s="72"/>
      <c r="BN241" s="72"/>
      <c r="BO241" s="72"/>
      <c r="BP241" s="72"/>
      <c r="BQ241" s="72"/>
      <c r="BR241" s="72"/>
      <c r="BS241" s="72"/>
      <c r="BT241" s="72"/>
      <c r="BU241" s="72"/>
      <c r="BV241" s="72"/>
      <c r="BW241" s="72"/>
    </row>
    <row r="242" spans="1:75" ht="14.25" customHeight="1" x14ac:dyDescent="0.15">
      <c r="A242" s="82"/>
      <c r="B242" s="118"/>
      <c r="C242" s="118"/>
      <c r="D242" s="120"/>
      <c r="E242" s="95"/>
      <c r="F242" s="93"/>
      <c r="G242" s="112"/>
      <c r="H242" s="114"/>
      <c r="I242" s="124"/>
      <c r="J242" s="97"/>
      <c r="K242" s="116"/>
      <c r="L242" s="101"/>
      <c r="M242" s="103"/>
      <c r="N242" s="157"/>
      <c r="O242" s="106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  <c r="BA242" s="23"/>
      <c r="BB242" s="23"/>
      <c r="BC242" s="23"/>
      <c r="BD242" s="23"/>
      <c r="BE242" s="23"/>
      <c r="BF242" s="23"/>
      <c r="BG242" s="23"/>
      <c r="BH242" s="23"/>
      <c r="BI242" s="23"/>
      <c r="BJ242" s="23"/>
      <c r="BK242" s="23"/>
      <c r="BL242" s="23"/>
      <c r="BM242" s="23"/>
      <c r="BN242" s="23"/>
      <c r="BO242" s="23"/>
      <c r="BP242" s="23"/>
      <c r="BQ242" s="23"/>
      <c r="BR242" s="23"/>
      <c r="BS242" s="23"/>
      <c r="BT242" s="23"/>
      <c r="BU242" s="23"/>
      <c r="BV242" s="23"/>
      <c r="BW242" s="23"/>
    </row>
    <row r="243" spans="1:75" ht="14.25" customHeight="1" thickBot="1" x14ac:dyDescent="0.2">
      <c r="A243" s="83"/>
      <c r="B243" s="119"/>
      <c r="C243" s="119"/>
      <c r="D243" s="121"/>
      <c r="E243" s="96"/>
      <c r="F243" s="94"/>
      <c r="G243" s="113"/>
      <c r="H243" s="115"/>
      <c r="I243" s="125"/>
      <c r="J243" s="98"/>
      <c r="K243" s="117"/>
      <c r="L243" s="102"/>
      <c r="M243" s="156"/>
      <c r="N243" s="158"/>
      <c r="O243" s="107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  <c r="AP243" s="72"/>
      <c r="AQ243" s="72"/>
      <c r="AR243" s="72"/>
      <c r="AS243" s="72"/>
      <c r="AT243" s="72"/>
      <c r="AU243" s="72"/>
      <c r="AV243" s="72"/>
      <c r="AW243" s="72"/>
      <c r="AX243" s="72"/>
      <c r="AY243" s="72"/>
      <c r="AZ243" s="72"/>
      <c r="BA243" s="72"/>
      <c r="BB243" s="72"/>
      <c r="BC243" s="72"/>
      <c r="BD243" s="72"/>
      <c r="BE243" s="72"/>
      <c r="BF243" s="72"/>
      <c r="BG243" s="72"/>
      <c r="BH243" s="72"/>
      <c r="BI243" s="72"/>
      <c r="BJ243" s="72"/>
      <c r="BK243" s="72"/>
      <c r="BL243" s="72"/>
      <c r="BM243" s="72"/>
      <c r="BN243" s="72"/>
      <c r="BO243" s="72"/>
      <c r="BP243" s="72"/>
      <c r="BQ243" s="72"/>
      <c r="BR243" s="72"/>
      <c r="BS243" s="72"/>
      <c r="BT243" s="72"/>
      <c r="BU243" s="72"/>
      <c r="BV243" s="72"/>
      <c r="BW243" s="72"/>
    </row>
    <row r="244" spans="1:75" ht="14.25" customHeight="1" x14ac:dyDescent="0.15">
      <c r="A244" s="82"/>
      <c r="B244" s="118"/>
      <c r="C244" s="118"/>
      <c r="D244" s="120"/>
      <c r="E244" s="95"/>
      <c r="F244" s="93"/>
      <c r="G244" s="112"/>
      <c r="H244" s="114"/>
      <c r="I244" s="124"/>
      <c r="J244" s="97"/>
      <c r="K244" s="116"/>
      <c r="L244" s="101"/>
      <c r="M244" s="103"/>
      <c r="N244" s="157"/>
      <c r="O244" s="106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  <c r="AY244" s="23"/>
      <c r="AZ244" s="23"/>
      <c r="BA244" s="23"/>
      <c r="BB244" s="23"/>
      <c r="BC244" s="23"/>
      <c r="BD244" s="23"/>
      <c r="BE244" s="23"/>
      <c r="BF244" s="23"/>
      <c r="BG244" s="23"/>
      <c r="BH244" s="23"/>
      <c r="BI244" s="23"/>
      <c r="BJ244" s="23"/>
      <c r="BK244" s="23"/>
      <c r="BL244" s="23"/>
      <c r="BM244" s="23"/>
      <c r="BN244" s="23"/>
      <c r="BO244" s="23"/>
      <c r="BP244" s="23"/>
      <c r="BQ244" s="23"/>
      <c r="BR244" s="23"/>
      <c r="BS244" s="23"/>
      <c r="BT244" s="23"/>
      <c r="BU244" s="23"/>
      <c r="BV244" s="23"/>
      <c r="BW244" s="23"/>
    </row>
    <row r="245" spans="1:75" ht="14.25" customHeight="1" thickBot="1" x14ac:dyDescent="0.2">
      <c r="A245" s="83"/>
      <c r="B245" s="119"/>
      <c r="C245" s="119"/>
      <c r="D245" s="121"/>
      <c r="E245" s="96"/>
      <c r="F245" s="94"/>
      <c r="G245" s="113"/>
      <c r="H245" s="115"/>
      <c r="I245" s="125"/>
      <c r="J245" s="98"/>
      <c r="K245" s="117"/>
      <c r="L245" s="102"/>
      <c r="M245" s="156"/>
      <c r="N245" s="158"/>
      <c r="O245" s="107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  <c r="AP245" s="72"/>
      <c r="AQ245" s="72"/>
      <c r="AR245" s="72"/>
      <c r="AS245" s="72"/>
      <c r="AT245" s="72"/>
      <c r="AU245" s="72"/>
      <c r="AV245" s="72"/>
      <c r="AW245" s="72"/>
      <c r="AX245" s="72"/>
      <c r="AY245" s="72"/>
      <c r="AZ245" s="72"/>
      <c r="BA245" s="72"/>
      <c r="BB245" s="72"/>
      <c r="BC245" s="72"/>
      <c r="BD245" s="72"/>
      <c r="BE245" s="72"/>
      <c r="BF245" s="72"/>
      <c r="BG245" s="72"/>
      <c r="BH245" s="72"/>
      <c r="BI245" s="72"/>
      <c r="BJ245" s="72"/>
      <c r="BK245" s="72"/>
      <c r="BL245" s="72"/>
      <c r="BM245" s="72"/>
      <c r="BN245" s="72"/>
      <c r="BO245" s="72"/>
      <c r="BP245" s="72"/>
      <c r="BQ245" s="72"/>
      <c r="BR245" s="72"/>
      <c r="BS245" s="72"/>
      <c r="BT245" s="72"/>
      <c r="BU245" s="72"/>
      <c r="BV245" s="72"/>
      <c r="BW245" s="72"/>
    </row>
    <row r="246" spans="1:75" ht="14.25" customHeight="1" x14ac:dyDescent="0.15">
      <c r="A246" s="82"/>
      <c r="B246" s="118"/>
      <c r="C246" s="118"/>
      <c r="D246" s="120"/>
      <c r="E246" s="95"/>
      <c r="F246" s="93"/>
      <c r="G246" s="112"/>
      <c r="H246" s="114"/>
      <c r="I246" s="124"/>
      <c r="J246" s="97"/>
      <c r="K246" s="116"/>
      <c r="L246" s="101"/>
      <c r="M246" s="103"/>
      <c r="N246" s="157"/>
      <c r="O246" s="106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  <c r="AY246" s="23"/>
      <c r="AZ246" s="23"/>
      <c r="BA246" s="23"/>
      <c r="BB246" s="23"/>
      <c r="BC246" s="23"/>
      <c r="BD246" s="23"/>
      <c r="BE246" s="23"/>
      <c r="BF246" s="23"/>
      <c r="BG246" s="23"/>
      <c r="BH246" s="23"/>
      <c r="BI246" s="23"/>
      <c r="BJ246" s="23"/>
      <c r="BK246" s="23"/>
      <c r="BL246" s="23"/>
      <c r="BM246" s="23"/>
      <c r="BN246" s="23"/>
      <c r="BO246" s="23"/>
      <c r="BP246" s="23"/>
      <c r="BQ246" s="23"/>
      <c r="BR246" s="23"/>
      <c r="BS246" s="23"/>
      <c r="BT246" s="23"/>
      <c r="BU246" s="23"/>
      <c r="BV246" s="23"/>
      <c r="BW246" s="23"/>
    </row>
    <row r="247" spans="1:75" ht="14.25" customHeight="1" thickBot="1" x14ac:dyDescent="0.2">
      <c r="A247" s="83"/>
      <c r="B247" s="119"/>
      <c r="C247" s="119"/>
      <c r="D247" s="121"/>
      <c r="E247" s="96"/>
      <c r="F247" s="94"/>
      <c r="G247" s="113"/>
      <c r="H247" s="115"/>
      <c r="I247" s="125"/>
      <c r="J247" s="98"/>
      <c r="K247" s="117"/>
      <c r="L247" s="102"/>
      <c r="M247" s="156"/>
      <c r="N247" s="158"/>
      <c r="O247" s="107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  <c r="AP247" s="72"/>
      <c r="AQ247" s="72"/>
      <c r="AR247" s="72"/>
      <c r="AS247" s="72"/>
      <c r="AT247" s="72"/>
      <c r="AU247" s="72"/>
      <c r="AV247" s="72"/>
      <c r="AW247" s="72"/>
      <c r="AX247" s="72"/>
      <c r="AY247" s="72"/>
      <c r="AZ247" s="72"/>
      <c r="BA247" s="72"/>
      <c r="BB247" s="72"/>
      <c r="BC247" s="72"/>
      <c r="BD247" s="72"/>
      <c r="BE247" s="72"/>
      <c r="BF247" s="72"/>
      <c r="BG247" s="72"/>
      <c r="BH247" s="72"/>
      <c r="BI247" s="72"/>
      <c r="BJ247" s="72"/>
      <c r="BK247" s="72"/>
      <c r="BL247" s="72"/>
      <c r="BM247" s="72"/>
      <c r="BN247" s="72"/>
      <c r="BO247" s="72"/>
      <c r="BP247" s="72"/>
      <c r="BQ247" s="72"/>
      <c r="BR247" s="72"/>
      <c r="BS247" s="72"/>
      <c r="BT247" s="72"/>
      <c r="BU247" s="72"/>
      <c r="BV247" s="72"/>
      <c r="BW247" s="72"/>
    </row>
    <row r="248" spans="1:75" ht="14.25" customHeight="1" x14ac:dyDescent="0.15">
      <c r="A248" s="82"/>
      <c r="B248" s="118"/>
      <c r="C248" s="118"/>
      <c r="D248" s="120"/>
      <c r="E248" s="95"/>
      <c r="F248" s="93"/>
      <c r="G248" s="112"/>
      <c r="H248" s="114"/>
      <c r="I248" s="124"/>
      <c r="J248" s="97"/>
      <c r="K248" s="116"/>
      <c r="L248" s="101"/>
      <c r="M248" s="103"/>
      <c r="N248" s="157"/>
      <c r="O248" s="106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3"/>
      <c r="BC248" s="23"/>
      <c r="BD248" s="23"/>
      <c r="BE248" s="23"/>
      <c r="BF248" s="23"/>
      <c r="BG248" s="23"/>
      <c r="BH248" s="23"/>
      <c r="BI248" s="23"/>
      <c r="BJ248" s="23"/>
      <c r="BK248" s="23"/>
      <c r="BL248" s="23"/>
      <c r="BM248" s="23"/>
      <c r="BN248" s="23"/>
      <c r="BO248" s="23"/>
      <c r="BP248" s="23"/>
      <c r="BQ248" s="23"/>
      <c r="BR248" s="23"/>
      <c r="BS248" s="23"/>
      <c r="BT248" s="23"/>
      <c r="BU248" s="23"/>
      <c r="BV248" s="23"/>
      <c r="BW248" s="23"/>
    </row>
    <row r="249" spans="1:75" ht="14.25" customHeight="1" thickBot="1" x14ac:dyDescent="0.2">
      <c r="A249" s="83"/>
      <c r="B249" s="119"/>
      <c r="C249" s="119"/>
      <c r="D249" s="121"/>
      <c r="E249" s="96"/>
      <c r="F249" s="94"/>
      <c r="G249" s="113"/>
      <c r="H249" s="115"/>
      <c r="I249" s="125"/>
      <c r="J249" s="98"/>
      <c r="K249" s="117"/>
      <c r="L249" s="102"/>
      <c r="M249" s="156"/>
      <c r="N249" s="158"/>
      <c r="O249" s="107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  <c r="AP249" s="72"/>
      <c r="AQ249" s="72"/>
      <c r="AR249" s="72"/>
      <c r="AS249" s="72"/>
      <c r="AT249" s="72"/>
      <c r="AU249" s="72"/>
      <c r="AV249" s="72"/>
      <c r="AW249" s="72"/>
      <c r="AX249" s="72"/>
      <c r="AY249" s="72"/>
      <c r="AZ249" s="72"/>
      <c r="BA249" s="72"/>
      <c r="BB249" s="72"/>
      <c r="BC249" s="72"/>
      <c r="BD249" s="72"/>
      <c r="BE249" s="72"/>
      <c r="BF249" s="72"/>
      <c r="BG249" s="72"/>
      <c r="BH249" s="72"/>
      <c r="BI249" s="72"/>
      <c r="BJ249" s="72"/>
      <c r="BK249" s="72"/>
      <c r="BL249" s="72"/>
      <c r="BM249" s="72"/>
      <c r="BN249" s="72"/>
      <c r="BO249" s="72"/>
      <c r="BP249" s="72"/>
      <c r="BQ249" s="72"/>
      <c r="BR249" s="72"/>
      <c r="BS249" s="72"/>
      <c r="BT249" s="72"/>
      <c r="BU249" s="72"/>
      <c r="BV249" s="72"/>
      <c r="BW249" s="72"/>
    </row>
    <row r="250" spans="1:75" ht="14.25" customHeight="1" x14ac:dyDescent="0.15">
      <c r="A250" s="82"/>
      <c r="B250" s="118"/>
      <c r="C250" s="118"/>
      <c r="D250" s="120"/>
      <c r="E250" s="95"/>
      <c r="F250" s="93"/>
      <c r="G250" s="112"/>
      <c r="H250" s="114"/>
      <c r="I250" s="124"/>
      <c r="J250" s="97"/>
      <c r="K250" s="116"/>
      <c r="L250" s="101"/>
      <c r="M250" s="103"/>
      <c r="N250" s="157"/>
      <c r="O250" s="106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  <c r="AY250" s="23"/>
      <c r="AZ250" s="23"/>
      <c r="BA250" s="23"/>
      <c r="BB250" s="23"/>
      <c r="BC250" s="23"/>
      <c r="BD250" s="23"/>
      <c r="BE250" s="23"/>
      <c r="BF250" s="23"/>
      <c r="BG250" s="23"/>
      <c r="BH250" s="23"/>
      <c r="BI250" s="23"/>
      <c r="BJ250" s="23"/>
      <c r="BK250" s="23"/>
      <c r="BL250" s="23"/>
      <c r="BM250" s="23"/>
      <c r="BN250" s="23"/>
      <c r="BO250" s="23"/>
      <c r="BP250" s="23"/>
      <c r="BQ250" s="23"/>
      <c r="BR250" s="23"/>
      <c r="BS250" s="23"/>
      <c r="BT250" s="23"/>
      <c r="BU250" s="23"/>
      <c r="BV250" s="23"/>
      <c r="BW250" s="23"/>
    </row>
    <row r="251" spans="1:75" ht="14.25" customHeight="1" thickBot="1" x14ac:dyDescent="0.2">
      <c r="A251" s="83"/>
      <c r="B251" s="119"/>
      <c r="C251" s="119"/>
      <c r="D251" s="121"/>
      <c r="E251" s="96"/>
      <c r="F251" s="94"/>
      <c r="G251" s="113"/>
      <c r="H251" s="115"/>
      <c r="I251" s="125"/>
      <c r="J251" s="98"/>
      <c r="K251" s="117"/>
      <c r="L251" s="102"/>
      <c r="M251" s="156"/>
      <c r="N251" s="158"/>
      <c r="O251" s="107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72"/>
      <c r="AP251" s="72"/>
      <c r="AQ251" s="72"/>
      <c r="AR251" s="72"/>
      <c r="AS251" s="72"/>
      <c r="AT251" s="72"/>
      <c r="AU251" s="72"/>
      <c r="AV251" s="72"/>
      <c r="AW251" s="72"/>
      <c r="AX251" s="72"/>
      <c r="AY251" s="72"/>
      <c r="AZ251" s="72"/>
      <c r="BA251" s="72"/>
      <c r="BB251" s="72"/>
      <c r="BC251" s="72"/>
      <c r="BD251" s="72"/>
      <c r="BE251" s="72"/>
      <c r="BF251" s="72"/>
      <c r="BG251" s="72"/>
      <c r="BH251" s="72"/>
      <c r="BI251" s="72"/>
      <c r="BJ251" s="72"/>
      <c r="BK251" s="72"/>
      <c r="BL251" s="72"/>
      <c r="BM251" s="72"/>
      <c r="BN251" s="72"/>
      <c r="BO251" s="72"/>
      <c r="BP251" s="72"/>
      <c r="BQ251" s="72"/>
      <c r="BR251" s="72"/>
      <c r="BS251" s="72"/>
      <c r="BT251" s="72"/>
      <c r="BU251" s="72"/>
      <c r="BV251" s="72"/>
      <c r="BW251" s="72"/>
    </row>
    <row r="252" spans="1:75" ht="14.25" customHeight="1" x14ac:dyDescent="0.15">
      <c r="A252" s="82"/>
      <c r="B252" s="118"/>
      <c r="C252" s="118"/>
      <c r="D252" s="120"/>
      <c r="E252" s="95"/>
      <c r="F252" s="93"/>
      <c r="G252" s="112"/>
      <c r="H252" s="114"/>
      <c r="I252" s="124"/>
      <c r="J252" s="97"/>
      <c r="K252" s="116"/>
      <c r="L252" s="101"/>
      <c r="M252" s="103"/>
      <c r="N252" s="157"/>
      <c r="O252" s="106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/>
      <c r="BB252" s="23"/>
      <c r="BC252" s="23"/>
      <c r="BD252" s="23"/>
      <c r="BE252" s="23"/>
      <c r="BF252" s="23"/>
      <c r="BG252" s="23"/>
      <c r="BH252" s="23"/>
      <c r="BI252" s="23"/>
      <c r="BJ252" s="23"/>
      <c r="BK252" s="23"/>
      <c r="BL252" s="23"/>
      <c r="BM252" s="23"/>
      <c r="BN252" s="23"/>
      <c r="BO252" s="23"/>
      <c r="BP252" s="23"/>
      <c r="BQ252" s="23"/>
      <c r="BR252" s="23"/>
      <c r="BS252" s="23"/>
      <c r="BT252" s="23"/>
      <c r="BU252" s="23"/>
      <c r="BV252" s="23"/>
      <c r="BW252" s="23"/>
    </row>
    <row r="253" spans="1:75" ht="14.25" customHeight="1" thickBot="1" x14ac:dyDescent="0.2">
      <c r="A253" s="83"/>
      <c r="B253" s="119"/>
      <c r="C253" s="119"/>
      <c r="D253" s="121"/>
      <c r="E253" s="96"/>
      <c r="F253" s="94"/>
      <c r="G253" s="113"/>
      <c r="H253" s="115"/>
      <c r="I253" s="125"/>
      <c r="J253" s="98"/>
      <c r="K253" s="117"/>
      <c r="L253" s="102"/>
      <c r="M253" s="156"/>
      <c r="N253" s="158"/>
      <c r="O253" s="107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72"/>
      <c r="AP253" s="72"/>
      <c r="AQ253" s="72"/>
      <c r="AR253" s="72"/>
      <c r="AS253" s="72"/>
      <c r="AT253" s="72"/>
      <c r="AU253" s="72"/>
      <c r="AV253" s="72"/>
      <c r="AW253" s="72"/>
      <c r="AX253" s="72"/>
      <c r="AY253" s="72"/>
      <c r="AZ253" s="72"/>
      <c r="BA253" s="72"/>
      <c r="BB253" s="72"/>
      <c r="BC253" s="72"/>
      <c r="BD253" s="72"/>
      <c r="BE253" s="72"/>
      <c r="BF253" s="72"/>
      <c r="BG253" s="72"/>
      <c r="BH253" s="72"/>
      <c r="BI253" s="72"/>
      <c r="BJ253" s="72"/>
      <c r="BK253" s="72"/>
      <c r="BL253" s="72"/>
      <c r="BM253" s="72"/>
      <c r="BN253" s="72"/>
      <c r="BO253" s="72"/>
      <c r="BP253" s="72"/>
      <c r="BQ253" s="72"/>
      <c r="BR253" s="72"/>
      <c r="BS253" s="72"/>
      <c r="BT253" s="72"/>
      <c r="BU253" s="72"/>
      <c r="BV253" s="72"/>
      <c r="BW253" s="72"/>
    </row>
    <row r="254" spans="1:75" ht="14.25" customHeight="1" x14ac:dyDescent="0.15">
      <c r="A254" s="82"/>
      <c r="B254" s="118"/>
      <c r="C254" s="118"/>
      <c r="D254" s="120"/>
      <c r="E254" s="95"/>
      <c r="F254" s="93"/>
      <c r="G254" s="112"/>
      <c r="H254" s="114"/>
      <c r="I254" s="124"/>
      <c r="J254" s="97"/>
      <c r="K254" s="116"/>
      <c r="L254" s="101"/>
      <c r="M254" s="103"/>
      <c r="N254" s="157"/>
      <c r="O254" s="106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3"/>
      <c r="BB254" s="23"/>
      <c r="BC254" s="23"/>
      <c r="BD254" s="23"/>
      <c r="BE254" s="23"/>
      <c r="BF254" s="23"/>
      <c r="BG254" s="23"/>
      <c r="BH254" s="23"/>
      <c r="BI254" s="23"/>
      <c r="BJ254" s="23"/>
      <c r="BK254" s="23"/>
      <c r="BL254" s="23"/>
      <c r="BM254" s="23"/>
      <c r="BN254" s="23"/>
      <c r="BO254" s="23"/>
      <c r="BP254" s="23"/>
      <c r="BQ254" s="23"/>
      <c r="BR254" s="23"/>
      <c r="BS254" s="23"/>
      <c r="BT254" s="23"/>
      <c r="BU254" s="23"/>
      <c r="BV254" s="23"/>
      <c r="BW254" s="23"/>
    </row>
    <row r="255" spans="1:75" ht="14.25" customHeight="1" thickBot="1" x14ac:dyDescent="0.2">
      <c r="A255" s="83"/>
      <c r="B255" s="119"/>
      <c r="C255" s="119"/>
      <c r="D255" s="121"/>
      <c r="E255" s="96"/>
      <c r="F255" s="94"/>
      <c r="G255" s="113"/>
      <c r="H255" s="115"/>
      <c r="I255" s="125"/>
      <c r="J255" s="98"/>
      <c r="K255" s="117"/>
      <c r="L255" s="102"/>
      <c r="M255" s="156"/>
      <c r="N255" s="158"/>
      <c r="O255" s="107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72"/>
      <c r="AP255" s="72"/>
      <c r="AQ255" s="72"/>
      <c r="AR255" s="72"/>
      <c r="AS255" s="72"/>
      <c r="AT255" s="72"/>
      <c r="AU255" s="72"/>
      <c r="AV255" s="72"/>
      <c r="AW255" s="72"/>
      <c r="AX255" s="72"/>
      <c r="AY255" s="72"/>
      <c r="AZ255" s="72"/>
      <c r="BA255" s="72"/>
      <c r="BB255" s="72"/>
      <c r="BC255" s="72"/>
      <c r="BD255" s="72"/>
      <c r="BE255" s="72"/>
      <c r="BF255" s="72"/>
      <c r="BG255" s="72"/>
      <c r="BH255" s="72"/>
      <c r="BI255" s="72"/>
      <c r="BJ255" s="72"/>
      <c r="BK255" s="72"/>
      <c r="BL255" s="72"/>
      <c r="BM255" s="72"/>
      <c r="BN255" s="72"/>
      <c r="BO255" s="72"/>
      <c r="BP255" s="72"/>
      <c r="BQ255" s="72"/>
      <c r="BR255" s="72"/>
      <c r="BS255" s="72"/>
      <c r="BT255" s="72"/>
      <c r="BU255" s="72"/>
      <c r="BV255" s="72"/>
      <c r="BW255" s="72"/>
    </row>
    <row r="256" spans="1:75" ht="14.25" customHeight="1" x14ac:dyDescent="0.15">
      <c r="A256" s="82"/>
      <c r="B256" s="118"/>
      <c r="C256" s="118"/>
      <c r="D256" s="120"/>
      <c r="E256" s="95"/>
      <c r="F256" s="93"/>
      <c r="G256" s="112"/>
      <c r="H256" s="114"/>
      <c r="I256" s="124"/>
      <c r="J256" s="97"/>
      <c r="K256" s="116"/>
      <c r="L256" s="101"/>
      <c r="M256" s="103"/>
      <c r="N256" s="157"/>
      <c r="O256" s="106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  <c r="AY256" s="23"/>
      <c r="AZ256" s="23"/>
      <c r="BA256" s="23"/>
      <c r="BB256" s="23"/>
      <c r="BC256" s="23"/>
      <c r="BD256" s="23"/>
      <c r="BE256" s="23"/>
      <c r="BF256" s="23"/>
      <c r="BG256" s="23"/>
      <c r="BH256" s="23"/>
      <c r="BI256" s="23"/>
      <c r="BJ256" s="23"/>
      <c r="BK256" s="23"/>
      <c r="BL256" s="23"/>
      <c r="BM256" s="23"/>
      <c r="BN256" s="23"/>
      <c r="BO256" s="23"/>
      <c r="BP256" s="23"/>
      <c r="BQ256" s="23"/>
      <c r="BR256" s="23"/>
      <c r="BS256" s="23"/>
      <c r="BT256" s="23"/>
      <c r="BU256" s="23"/>
      <c r="BV256" s="23"/>
      <c r="BW256" s="23"/>
    </row>
    <row r="257" spans="1:75" ht="14.25" customHeight="1" thickBot="1" x14ac:dyDescent="0.2">
      <c r="A257" s="83"/>
      <c r="B257" s="119"/>
      <c r="C257" s="119"/>
      <c r="D257" s="121"/>
      <c r="E257" s="96"/>
      <c r="F257" s="94"/>
      <c r="G257" s="113"/>
      <c r="H257" s="115"/>
      <c r="I257" s="125"/>
      <c r="J257" s="98"/>
      <c r="K257" s="117"/>
      <c r="L257" s="102"/>
      <c r="M257" s="156"/>
      <c r="N257" s="158"/>
      <c r="O257" s="107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72"/>
      <c r="AP257" s="72"/>
      <c r="AQ257" s="72"/>
      <c r="AR257" s="72"/>
      <c r="AS257" s="72"/>
      <c r="AT257" s="72"/>
      <c r="AU257" s="72"/>
      <c r="AV257" s="72"/>
      <c r="AW257" s="72"/>
      <c r="AX257" s="72"/>
      <c r="AY257" s="72"/>
      <c r="AZ257" s="72"/>
      <c r="BA257" s="72"/>
      <c r="BB257" s="72"/>
      <c r="BC257" s="72"/>
      <c r="BD257" s="72"/>
      <c r="BE257" s="72"/>
      <c r="BF257" s="72"/>
      <c r="BG257" s="72"/>
      <c r="BH257" s="72"/>
      <c r="BI257" s="72"/>
      <c r="BJ257" s="72"/>
      <c r="BK257" s="72"/>
      <c r="BL257" s="72"/>
      <c r="BM257" s="72"/>
      <c r="BN257" s="72"/>
      <c r="BO257" s="72"/>
      <c r="BP257" s="72"/>
      <c r="BQ257" s="72"/>
      <c r="BR257" s="72"/>
      <c r="BS257" s="72"/>
      <c r="BT257" s="72"/>
      <c r="BU257" s="72"/>
      <c r="BV257" s="72"/>
      <c r="BW257" s="72"/>
    </row>
    <row r="258" spans="1:75" ht="14.25" customHeight="1" x14ac:dyDescent="0.15">
      <c r="A258" s="82"/>
      <c r="B258" s="118"/>
      <c r="C258" s="118"/>
      <c r="D258" s="120"/>
      <c r="E258" s="95"/>
      <c r="F258" s="93"/>
      <c r="G258" s="112"/>
      <c r="H258" s="114"/>
      <c r="I258" s="124"/>
      <c r="J258" s="97"/>
      <c r="K258" s="116"/>
      <c r="L258" s="101"/>
      <c r="M258" s="103"/>
      <c r="N258" s="157"/>
      <c r="O258" s="106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  <c r="AL258" s="23"/>
      <c r="AM258" s="23"/>
      <c r="AN258" s="23"/>
      <c r="AO258" s="23"/>
      <c r="AP258" s="23"/>
      <c r="AQ258" s="23"/>
      <c r="AR258" s="23"/>
      <c r="AS258" s="23"/>
      <c r="AT258" s="23"/>
      <c r="AU258" s="23"/>
      <c r="AV258" s="23"/>
      <c r="AW258" s="23"/>
      <c r="AX258" s="23"/>
      <c r="AY258" s="23"/>
      <c r="AZ258" s="23"/>
      <c r="BA258" s="23"/>
      <c r="BB258" s="23"/>
      <c r="BC258" s="23"/>
      <c r="BD258" s="23"/>
      <c r="BE258" s="23"/>
      <c r="BF258" s="23"/>
      <c r="BG258" s="23"/>
      <c r="BH258" s="23"/>
      <c r="BI258" s="23"/>
      <c r="BJ258" s="23"/>
      <c r="BK258" s="23"/>
      <c r="BL258" s="23"/>
      <c r="BM258" s="23"/>
      <c r="BN258" s="23"/>
      <c r="BO258" s="23"/>
      <c r="BP258" s="23"/>
      <c r="BQ258" s="23"/>
      <c r="BR258" s="23"/>
      <c r="BS258" s="23"/>
      <c r="BT258" s="23"/>
      <c r="BU258" s="23"/>
      <c r="BV258" s="23"/>
      <c r="BW258" s="23"/>
    </row>
    <row r="259" spans="1:75" ht="14.25" customHeight="1" thickBot="1" x14ac:dyDescent="0.2">
      <c r="A259" s="83"/>
      <c r="B259" s="119"/>
      <c r="C259" s="119"/>
      <c r="D259" s="121"/>
      <c r="E259" s="96"/>
      <c r="F259" s="94"/>
      <c r="G259" s="113"/>
      <c r="H259" s="115"/>
      <c r="I259" s="125"/>
      <c r="J259" s="98"/>
      <c r="K259" s="117"/>
      <c r="L259" s="102"/>
      <c r="M259" s="156"/>
      <c r="N259" s="158"/>
      <c r="O259" s="107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72"/>
      <c r="AP259" s="72"/>
      <c r="AQ259" s="72"/>
      <c r="AR259" s="72"/>
      <c r="AS259" s="72"/>
      <c r="AT259" s="72"/>
      <c r="AU259" s="72"/>
      <c r="AV259" s="72"/>
      <c r="AW259" s="72"/>
      <c r="AX259" s="72"/>
      <c r="AY259" s="72"/>
      <c r="AZ259" s="72"/>
      <c r="BA259" s="72"/>
      <c r="BB259" s="72"/>
      <c r="BC259" s="72"/>
      <c r="BD259" s="72"/>
      <c r="BE259" s="72"/>
      <c r="BF259" s="72"/>
      <c r="BG259" s="72"/>
      <c r="BH259" s="72"/>
      <c r="BI259" s="72"/>
      <c r="BJ259" s="72"/>
      <c r="BK259" s="72"/>
      <c r="BL259" s="72"/>
      <c r="BM259" s="72"/>
      <c r="BN259" s="72"/>
      <c r="BO259" s="72"/>
      <c r="BP259" s="72"/>
      <c r="BQ259" s="72"/>
      <c r="BR259" s="72"/>
      <c r="BS259" s="72"/>
      <c r="BT259" s="72"/>
      <c r="BU259" s="72"/>
      <c r="BV259" s="72"/>
      <c r="BW259" s="72"/>
    </row>
    <row r="260" spans="1:75" ht="14.25" customHeight="1" x14ac:dyDescent="0.15">
      <c r="A260" s="82"/>
      <c r="B260" s="118"/>
      <c r="C260" s="118"/>
      <c r="D260" s="120"/>
      <c r="E260" s="95"/>
      <c r="F260" s="93"/>
      <c r="G260" s="112"/>
      <c r="H260" s="114"/>
      <c r="I260" s="124"/>
      <c r="J260" s="97"/>
      <c r="K260" s="116"/>
      <c r="L260" s="101"/>
      <c r="M260" s="103"/>
      <c r="N260" s="157"/>
      <c r="O260" s="106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3"/>
      <c r="BB260" s="23"/>
      <c r="BC260" s="23"/>
      <c r="BD260" s="23"/>
      <c r="BE260" s="23"/>
      <c r="BF260" s="23"/>
      <c r="BG260" s="23"/>
      <c r="BH260" s="23"/>
      <c r="BI260" s="23"/>
      <c r="BJ260" s="23"/>
      <c r="BK260" s="23"/>
      <c r="BL260" s="23"/>
      <c r="BM260" s="23"/>
      <c r="BN260" s="23"/>
      <c r="BO260" s="23"/>
      <c r="BP260" s="23"/>
      <c r="BQ260" s="23"/>
      <c r="BR260" s="23"/>
      <c r="BS260" s="23"/>
      <c r="BT260" s="23"/>
      <c r="BU260" s="23"/>
      <c r="BV260" s="23"/>
      <c r="BW260" s="23"/>
    </row>
    <row r="261" spans="1:75" ht="14.25" customHeight="1" thickBot="1" x14ac:dyDescent="0.2">
      <c r="A261" s="83"/>
      <c r="B261" s="119"/>
      <c r="C261" s="119"/>
      <c r="D261" s="121"/>
      <c r="E261" s="96"/>
      <c r="F261" s="94"/>
      <c r="G261" s="113"/>
      <c r="H261" s="115"/>
      <c r="I261" s="125"/>
      <c r="J261" s="98"/>
      <c r="K261" s="117"/>
      <c r="L261" s="102"/>
      <c r="M261" s="156"/>
      <c r="N261" s="158"/>
      <c r="O261" s="107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72"/>
      <c r="AP261" s="72"/>
      <c r="AQ261" s="72"/>
      <c r="AR261" s="72"/>
      <c r="AS261" s="72"/>
      <c r="AT261" s="72"/>
      <c r="AU261" s="72"/>
      <c r="AV261" s="72"/>
      <c r="AW261" s="72"/>
      <c r="AX261" s="72"/>
      <c r="AY261" s="72"/>
      <c r="AZ261" s="72"/>
      <c r="BA261" s="72"/>
      <c r="BB261" s="72"/>
      <c r="BC261" s="72"/>
      <c r="BD261" s="72"/>
      <c r="BE261" s="72"/>
      <c r="BF261" s="72"/>
      <c r="BG261" s="72"/>
      <c r="BH261" s="72"/>
      <c r="BI261" s="72"/>
      <c r="BJ261" s="72"/>
      <c r="BK261" s="72"/>
      <c r="BL261" s="72"/>
      <c r="BM261" s="72"/>
      <c r="BN261" s="72"/>
      <c r="BO261" s="72"/>
      <c r="BP261" s="72"/>
      <c r="BQ261" s="72"/>
      <c r="BR261" s="72"/>
      <c r="BS261" s="72"/>
      <c r="BT261" s="72"/>
      <c r="BU261" s="72"/>
      <c r="BV261" s="72"/>
      <c r="BW261" s="72"/>
    </row>
    <row r="262" spans="1:75" ht="14.25" customHeight="1" x14ac:dyDescent="0.15">
      <c r="A262" s="82"/>
      <c r="B262" s="118"/>
      <c r="C262" s="118"/>
      <c r="D262" s="120"/>
      <c r="E262" s="95"/>
      <c r="F262" s="93"/>
      <c r="G262" s="112"/>
      <c r="H262" s="114"/>
      <c r="I262" s="124"/>
      <c r="J262" s="97"/>
      <c r="K262" s="116"/>
      <c r="L262" s="101"/>
      <c r="M262" s="103"/>
      <c r="N262" s="157"/>
      <c r="O262" s="106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  <c r="AL262" s="23"/>
      <c r="AM262" s="23"/>
      <c r="AN262" s="23"/>
      <c r="AO262" s="23"/>
      <c r="AP262" s="23"/>
      <c r="AQ262" s="23"/>
      <c r="AR262" s="23"/>
      <c r="AS262" s="23"/>
      <c r="AT262" s="23"/>
      <c r="AU262" s="23"/>
      <c r="AV262" s="23"/>
      <c r="AW262" s="23"/>
      <c r="AX262" s="23"/>
      <c r="AY262" s="23"/>
      <c r="AZ262" s="23"/>
      <c r="BA262" s="23"/>
      <c r="BB262" s="23"/>
      <c r="BC262" s="23"/>
      <c r="BD262" s="23"/>
      <c r="BE262" s="23"/>
      <c r="BF262" s="23"/>
      <c r="BG262" s="23"/>
      <c r="BH262" s="23"/>
      <c r="BI262" s="23"/>
      <c r="BJ262" s="23"/>
      <c r="BK262" s="23"/>
      <c r="BL262" s="23"/>
      <c r="BM262" s="23"/>
      <c r="BN262" s="23"/>
      <c r="BO262" s="23"/>
      <c r="BP262" s="23"/>
      <c r="BQ262" s="23"/>
      <c r="BR262" s="23"/>
      <c r="BS262" s="23"/>
      <c r="BT262" s="23"/>
      <c r="BU262" s="23"/>
      <c r="BV262" s="23"/>
      <c r="BW262" s="23"/>
    </row>
    <row r="263" spans="1:75" ht="14.25" customHeight="1" thickBot="1" x14ac:dyDescent="0.2">
      <c r="A263" s="83"/>
      <c r="B263" s="119"/>
      <c r="C263" s="119"/>
      <c r="D263" s="121"/>
      <c r="E263" s="96"/>
      <c r="F263" s="94"/>
      <c r="G263" s="113"/>
      <c r="H263" s="115"/>
      <c r="I263" s="125"/>
      <c r="J263" s="98"/>
      <c r="K263" s="117"/>
      <c r="L263" s="102"/>
      <c r="M263" s="156"/>
      <c r="N263" s="158"/>
      <c r="O263" s="107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  <c r="AA263" s="72"/>
      <c r="AB263" s="72"/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72"/>
      <c r="AP263" s="72"/>
      <c r="AQ263" s="72"/>
      <c r="AR263" s="72"/>
      <c r="AS263" s="72"/>
      <c r="AT263" s="72"/>
      <c r="AU263" s="72"/>
      <c r="AV263" s="72"/>
      <c r="AW263" s="72"/>
      <c r="AX263" s="72"/>
      <c r="AY263" s="72"/>
      <c r="AZ263" s="72"/>
      <c r="BA263" s="72"/>
      <c r="BB263" s="72"/>
      <c r="BC263" s="72"/>
      <c r="BD263" s="72"/>
      <c r="BE263" s="72"/>
      <c r="BF263" s="72"/>
      <c r="BG263" s="72"/>
      <c r="BH263" s="72"/>
      <c r="BI263" s="72"/>
      <c r="BJ263" s="72"/>
      <c r="BK263" s="72"/>
      <c r="BL263" s="72"/>
      <c r="BM263" s="72"/>
      <c r="BN263" s="72"/>
      <c r="BO263" s="72"/>
      <c r="BP263" s="72"/>
      <c r="BQ263" s="72"/>
      <c r="BR263" s="72"/>
      <c r="BS263" s="72"/>
      <c r="BT263" s="72"/>
      <c r="BU263" s="72"/>
      <c r="BV263" s="72"/>
      <c r="BW263" s="72"/>
    </row>
    <row r="264" spans="1:75" ht="14.25" customHeight="1" x14ac:dyDescent="0.15">
      <c r="A264" s="82"/>
      <c r="B264" s="118"/>
      <c r="C264" s="118"/>
      <c r="D264" s="120"/>
      <c r="E264" s="95"/>
      <c r="F264" s="93"/>
      <c r="G264" s="112"/>
      <c r="H264" s="114"/>
      <c r="I264" s="124"/>
      <c r="J264" s="97"/>
      <c r="K264" s="116"/>
      <c r="L264" s="101"/>
      <c r="M264" s="103"/>
      <c r="N264" s="157"/>
      <c r="O264" s="106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/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/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/>
      <c r="BP264" s="23"/>
      <c r="BQ264" s="23"/>
      <c r="BR264" s="23"/>
      <c r="BS264" s="23"/>
      <c r="BT264" s="23"/>
      <c r="BU264" s="23"/>
      <c r="BV264" s="23"/>
      <c r="BW264" s="23"/>
    </row>
    <row r="265" spans="1:75" ht="14.25" customHeight="1" thickBot="1" x14ac:dyDescent="0.2">
      <c r="A265" s="83"/>
      <c r="B265" s="119"/>
      <c r="C265" s="119"/>
      <c r="D265" s="121"/>
      <c r="E265" s="96"/>
      <c r="F265" s="94"/>
      <c r="G265" s="113"/>
      <c r="H265" s="115"/>
      <c r="I265" s="125"/>
      <c r="J265" s="98"/>
      <c r="K265" s="117"/>
      <c r="L265" s="102"/>
      <c r="M265" s="156"/>
      <c r="N265" s="158"/>
      <c r="O265" s="107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  <c r="AP265" s="72"/>
      <c r="AQ265" s="72"/>
      <c r="AR265" s="72"/>
      <c r="AS265" s="72"/>
      <c r="AT265" s="72"/>
      <c r="AU265" s="72"/>
      <c r="AV265" s="72"/>
      <c r="AW265" s="72"/>
      <c r="AX265" s="72"/>
      <c r="AY265" s="72"/>
      <c r="AZ265" s="72"/>
      <c r="BA265" s="72"/>
      <c r="BB265" s="72"/>
      <c r="BC265" s="72"/>
      <c r="BD265" s="72"/>
      <c r="BE265" s="72"/>
      <c r="BF265" s="72"/>
      <c r="BG265" s="72"/>
      <c r="BH265" s="72"/>
      <c r="BI265" s="72"/>
      <c r="BJ265" s="72"/>
      <c r="BK265" s="72"/>
      <c r="BL265" s="72"/>
      <c r="BM265" s="72"/>
      <c r="BN265" s="72"/>
      <c r="BO265" s="72"/>
      <c r="BP265" s="72"/>
      <c r="BQ265" s="72"/>
      <c r="BR265" s="72"/>
      <c r="BS265" s="72"/>
      <c r="BT265" s="72"/>
      <c r="BU265" s="72"/>
      <c r="BV265" s="72"/>
      <c r="BW265" s="72"/>
    </row>
    <row r="266" spans="1:75" ht="14.25" customHeight="1" x14ac:dyDescent="0.15">
      <c r="A266" s="82"/>
      <c r="B266" s="118"/>
      <c r="C266" s="118"/>
      <c r="D266" s="120"/>
      <c r="E266" s="95"/>
      <c r="F266" s="93"/>
      <c r="G266" s="112"/>
      <c r="H266" s="114"/>
      <c r="I266" s="124"/>
      <c r="J266" s="97"/>
      <c r="K266" s="116"/>
      <c r="L266" s="101"/>
      <c r="M266" s="103"/>
      <c r="N266" s="157"/>
      <c r="O266" s="106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  <c r="AO266" s="23"/>
      <c r="AP266" s="23"/>
      <c r="AQ266" s="23"/>
      <c r="AR266" s="23"/>
      <c r="AS266" s="23"/>
      <c r="AT266" s="23"/>
      <c r="AU266" s="23"/>
      <c r="AV266" s="23"/>
      <c r="AW266" s="23"/>
      <c r="AX266" s="23"/>
      <c r="AY266" s="23"/>
      <c r="AZ266" s="23"/>
      <c r="BA266" s="23"/>
      <c r="BB266" s="23"/>
      <c r="BC266" s="23"/>
      <c r="BD266" s="23"/>
      <c r="BE266" s="23"/>
      <c r="BF266" s="23"/>
      <c r="BG266" s="23"/>
      <c r="BH266" s="23"/>
      <c r="BI266" s="23"/>
      <c r="BJ266" s="23"/>
      <c r="BK266" s="23"/>
      <c r="BL266" s="23"/>
      <c r="BM266" s="23"/>
      <c r="BN266" s="23"/>
      <c r="BO266" s="23"/>
      <c r="BP266" s="23"/>
      <c r="BQ266" s="23"/>
      <c r="BR266" s="23"/>
      <c r="BS266" s="23"/>
      <c r="BT266" s="23"/>
      <c r="BU266" s="23"/>
      <c r="BV266" s="23"/>
      <c r="BW266" s="23"/>
    </row>
    <row r="267" spans="1:75" ht="14.25" customHeight="1" thickBot="1" x14ac:dyDescent="0.2">
      <c r="A267" s="83"/>
      <c r="B267" s="119"/>
      <c r="C267" s="119"/>
      <c r="D267" s="121"/>
      <c r="E267" s="96"/>
      <c r="F267" s="94"/>
      <c r="G267" s="113"/>
      <c r="H267" s="115"/>
      <c r="I267" s="125"/>
      <c r="J267" s="98"/>
      <c r="K267" s="117"/>
      <c r="L267" s="102"/>
      <c r="M267" s="156"/>
      <c r="N267" s="158"/>
      <c r="O267" s="107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72"/>
      <c r="AP267" s="72"/>
      <c r="AQ267" s="72"/>
      <c r="AR267" s="72"/>
      <c r="AS267" s="72"/>
      <c r="AT267" s="72"/>
      <c r="AU267" s="72"/>
      <c r="AV267" s="72"/>
      <c r="AW267" s="72"/>
      <c r="AX267" s="72"/>
      <c r="AY267" s="72"/>
      <c r="AZ267" s="72"/>
      <c r="BA267" s="72"/>
      <c r="BB267" s="72"/>
      <c r="BC267" s="72"/>
      <c r="BD267" s="72"/>
      <c r="BE267" s="72"/>
      <c r="BF267" s="72"/>
      <c r="BG267" s="72"/>
      <c r="BH267" s="72"/>
      <c r="BI267" s="72"/>
      <c r="BJ267" s="72"/>
      <c r="BK267" s="72"/>
      <c r="BL267" s="72"/>
      <c r="BM267" s="72"/>
      <c r="BN267" s="72"/>
      <c r="BO267" s="72"/>
      <c r="BP267" s="72"/>
      <c r="BQ267" s="72"/>
      <c r="BR267" s="72"/>
      <c r="BS267" s="72"/>
      <c r="BT267" s="72"/>
      <c r="BU267" s="72"/>
      <c r="BV267" s="72"/>
      <c r="BW267" s="72"/>
    </row>
    <row r="268" spans="1:75" ht="14.25" customHeight="1" x14ac:dyDescent="0.15">
      <c r="A268" s="82"/>
      <c r="B268" s="118"/>
      <c r="C268" s="118"/>
      <c r="D268" s="120"/>
      <c r="E268" s="95"/>
      <c r="F268" s="93"/>
      <c r="G268" s="112"/>
      <c r="H268" s="114"/>
      <c r="I268" s="124"/>
      <c r="J268" s="97"/>
      <c r="K268" s="116"/>
      <c r="L268" s="101"/>
      <c r="M268" s="103"/>
      <c r="N268" s="157"/>
      <c r="O268" s="106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  <c r="AO268" s="23"/>
      <c r="AP268" s="23"/>
      <c r="AQ268" s="23"/>
      <c r="AR268" s="23"/>
      <c r="AS268" s="23"/>
      <c r="AT268" s="23"/>
      <c r="AU268" s="23"/>
      <c r="AV268" s="23"/>
      <c r="AW268" s="23"/>
      <c r="AX268" s="23"/>
      <c r="AY268" s="23"/>
      <c r="AZ268" s="23"/>
      <c r="BA268" s="23"/>
      <c r="BB268" s="23"/>
      <c r="BC268" s="23"/>
      <c r="BD268" s="23"/>
      <c r="BE268" s="23"/>
      <c r="BF268" s="23"/>
      <c r="BG268" s="23"/>
      <c r="BH268" s="23"/>
      <c r="BI268" s="23"/>
      <c r="BJ268" s="23"/>
      <c r="BK268" s="23"/>
      <c r="BL268" s="23"/>
      <c r="BM268" s="23"/>
      <c r="BN268" s="23"/>
      <c r="BO268" s="23"/>
      <c r="BP268" s="23"/>
      <c r="BQ268" s="23"/>
      <c r="BR268" s="23"/>
      <c r="BS268" s="23"/>
      <c r="BT268" s="23"/>
      <c r="BU268" s="23"/>
      <c r="BV268" s="23"/>
      <c r="BW268" s="23"/>
    </row>
    <row r="269" spans="1:75" ht="14.25" customHeight="1" thickBot="1" x14ac:dyDescent="0.2">
      <c r="A269" s="83"/>
      <c r="B269" s="119"/>
      <c r="C269" s="119"/>
      <c r="D269" s="121"/>
      <c r="E269" s="96"/>
      <c r="F269" s="94"/>
      <c r="G269" s="113"/>
      <c r="H269" s="115"/>
      <c r="I269" s="125"/>
      <c r="J269" s="98"/>
      <c r="K269" s="117"/>
      <c r="L269" s="102"/>
      <c r="M269" s="156"/>
      <c r="N269" s="158"/>
      <c r="O269" s="107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72"/>
      <c r="AP269" s="72"/>
      <c r="AQ269" s="72"/>
      <c r="AR269" s="72"/>
      <c r="AS269" s="72"/>
      <c r="AT269" s="72"/>
      <c r="AU269" s="72"/>
      <c r="AV269" s="72"/>
      <c r="AW269" s="72"/>
      <c r="AX269" s="72"/>
      <c r="AY269" s="72"/>
      <c r="AZ269" s="72"/>
      <c r="BA269" s="72"/>
      <c r="BB269" s="72"/>
      <c r="BC269" s="72"/>
      <c r="BD269" s="72"/>
      <c r="BE269" s="72"/>
      <c r="BF269" s="72"/>
      <c r="BG269" s="72"/>
      <c r="BH269" s="72"/>
      <c r="BI269" s="72"/>
      <c r="BJ269" s="72"/>
      <c r="BK269" s="72"/>
      <c r="BL269" s="72"/>
      <c r="BM269" s="72"/>
      <c r="BN269" s="72"/>
      <c r="BO269" s="72"/>
      <c r="BP269" s="72"/>
      <c r="BQ269" s="72"/>
      <c r="BR269" s="72"/>
      <c r="BS269" s="72"/>
      <c r="BT269" s="72"/>
      <c r="BU269" s="72"/>
      <c r="BV269" s="72"/>
      <c r="BW269" s="72"/>
    </row>
    <row r="270" spans="1:75" ht="14.25" customHeight="1" x14ac:dyDescent="0.15">
      <c r="A270" s="82"/>
      <c r="B270" s="118"/>
      <c r="C270" s="118"/>
      <c r="D270" s="120"/>
      <c r="E270" s="95"/>
      <c r="F270" s="93"/>
      <c r="G270" s="112"/>
      <c r="H270" s="114"/>
      <c r="I270" s="124"/>
      <c r="J270" s="97"/>
      <c r="K270" s="116"/>
      <c r="L270" s="101"/>
      <c r="M270" s="103"/>
      <c r="N270" s="157"/>
      <c r="O270" s="106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  <c r="AO270" s="23"/>
      <c r="AP270" s="23"/>
      <c r="AQ270" s="23"/>
      <c r="AR270" s="23"/>
      <c r="AS270" s="23"/>
      <c r="AT270" s="23"/>
      <c r="AU270" s="23"/>
      <c r="AV270" s="23"/>
      <c r="AW270" s="23"/>
      <c r="AX270" s="23"/>
      <c r="AY270" s="23"/>
      <c r="AZ270" s="23"/>
      <c r="BA270" s="23"/>
      <c r="BB270" s="23"/>
      <c r="BC270" s="23"/>
      <c r="BD270" s="23"/>
      <c r="BE270" s="23"/>
      <c r="BF270" s="23"/>
      <c r="BG270" s="23"/>
      <c r="BH270" s="23"/>
      <c r="BI270" s="23"/>
      <c r="BJ270" s="23"/>
      <c r="BK270" s="23"/>
      <c r="BL270" s="23"/>
      <c r="BM270" s="23"/>
      <c r="BN270" s="23"/>
      <c r="BO270" s="23"/>
      <c r="BP270" s="23"/>
      <c r="BQ270" s="23"/>
      <c r="BR270" s="23"/>
      <c r="BS270" s="23"/>
      <c r="BT270" s="23"/>
      <c r="BU270" s="23"/>
      <c r="BV270" s="23"/>
      <c r="BW270" s="23"/>
    </row>
    <row r="271" spans="1:75" ht="14.25" customHeight="1" thickBot="1" x14ac:dyDescent="0.2">
      <c r="A271" s="83"/>
      <c r="B271" s="119"/>
      <c r="C271" s="119"/>
      <c r="D271" s="121"/>
      <c r="E271" s="96"/>
      <c r="F271" s="94"/>
      <c r="G271" s="113"/>
      <c r="H271" s="115"/>
      <c r="I271" s="125"/>
      <c r="J271" s="98"/>
      <c r="K271" s="117"/>
      <c r="L271" s="102"/>
      <c r="M271" s="156"/>
      <c r="N271" s="158"/>
      <c r="O271" s="107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72"/>
      <c r="AP271" s="72"/>
      <c r="AQ271" s="72"/>
      <c r="AR271" s="72"/>
      <c r="AS271" s="72"/>
      <c r="AT271" s="72"/>
      <c r="AU271" s="72"/>
      <c r="AV271" s="72"/>
      <c r="AW271" s="72"/>
      <c r="AX271" s="72"/>
      <c r="AY271" s="72"/>
      <c r="AZ271" s="72"/>
      <c r="BA271" s="72"/>
      <c r="BB271" s="72"/>
      <c r="BC271" s="72"/>
      <c r="BD271" s="72"/>
      <c r="BE271" s="72"/>
      <c r="BF271" s="72"/>
      <c r="BG271" s="72"/>
      <c r="BH271" s="72"/>
      <c r="BI271" s="72"/>
      <c r="BJ271" s="72"/>
      <c r="BK271" s="72"/>
      <c r="BL271" s="72"/>
      <c r="BM271" s="72"/>
      <c r="BN271" s="72"/>
      <c r="BO271" s="72"/>
      <c r="BP271" s="72"/>
      <c r="BQ271" s="72"/>
      <c r="BR271" s="72"/>
      <c r="BS271" s="72"/>
      <c r="BT271" s="72"/>
      <c r="BU271" s="72"/>
      <c r="BV271" s="72"/>
      <c r="BW271" s="72"/>
    </row>
    <row r="272" spans="1:75" ht="14.25" customHeight="1" x14ac:dyDescent="0.15">
      <c r="A272" s="82"/>
      <c r="B272" s="118"/>
      <c r="C272" s="118"/>
      <c r="D272" s="120"/>
      <c r="E272" s="95"/>
      <c r="F272" s="93"/>
      <c r="G272" s="112"/>
      <c r="H272" s="114"/>
      <c r="I272" s="124"/>
      <c r="J272" s="97"/>
      <c r="K272" s="116"/>
      <c r="L272" s="101"/>
      <c r="M272" s="103"/>
      <c r="N272" s="157"/>
      <c r="O272" s="106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  <c r="AQ272" s="23"/>
      <c r="AR272" s="23"/>
      <c r="AS272" s="23"/>
      <c r="AT272" s="23"/>
      <c r="AU272" s="23"/>
      <c r="AV272" s="23"/>
      <c r="AW272" s="23"/>
      <c r="AX272" s="23"/>
      <c r="AY272" s="23"/>
      <c r="AZ272" s="23"/>
      <c r="BA272" s="23"/>
      <c r="BB272" s="23"/>
      <c r="BC272" s="23"/>
      <c r="BD272" s="23"/>
      <c r="BE272" s="23"/>
      <c r="BF272" s="23"/>
      <c r="BG272" s="23"/>
      <c r="BH272" s="23"/>
      <c r="BI272" s="23"/>
      <c r="BJ272" s="23"/>
      <c r="BK272" s="23"/>
      <c r="BL272" s="23"/>
      <c r="BM272" s="23"/>
      <c r="BN272" s="23"/>
      <c r="BO272" s="23"/>
      <c r="BP272" s="23"/>
      <c r="BQ272" s="23"/>
      <c r="BR272" s="23"/>
      <c r="BS272" s="23"/>
      <c r="BT272" s="23"/>
      <c r="BU272" s="23"/>
      <c r="BV272" s="23"/>
      <c r="BW272" s="23"/>
    </row>
    <row r="273" spans="1:75" ht="14.25" customHeight="1" thickBot="1" x14ac:dyDescent="0.2">
      <c r="A273" s="83"/>
      <c r="B273" s="119"/>
      <c r="C273" s="119"/>
      <c r="D273" s="121"/>
      <c r="E273" s="96"/>
      <c r="F273" s="94"/>
      <c r="G273" s="113"/>
      <c r="H273" s="115"/>
      <c r="I273" s="125"/>
      <c r="J273" s="98"/>
      <c r="K273" s="117"/>
      <c r="L273" s="102"/>
      <c r="M273" s="156"/>
      <c r="N273" s="158"/>
      <c r="O273" s="107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72"/>
      <c r="AP273" s="72"/>
      <c r="AQ273" s="72"/>
      <c r="AR273" s="72"/>
      <c r="AS273" s="72"/>
      <c r="AT273" s="72"/>
      <c r="AU273" s="72"/>
      <c r="AV273" s="72"/>
      <c r="AW273" s="72"/>
      <c r="AX273" s="72"/>
      <c r="AY273" s="72"/>
      <c r="AZ273" s="72"/>
      <c r="BA273" s="72"/>
      <c r="BB273" s="72"/>
      <c r="BC273" s="72"/>
      <c r="BD273" s="72"/>
      <c r="BE273" s="72"/>
      <c r="BF273" s="72"/>
      <c r="BG273" s="72"/>
      <c r="BH273" s="72"/>
      <c r="BI273" s="72"/>
      <c r="BJ273" s="72"/>
      <c r="BK273" s="72"/>
      <c r="BL273" s="72"/>
      <c r="BM273" s="72"/>
      <c r="BN273" s="72"/>
      <c r="BO273" s="72"/>
      <c r="BP273" s="72"/>
      <c r="BQ273" s="72"/>
      <c r="BR273" s="72"/>
      <c r="BS273" s="72"/>
      <c r="BT273" s="72"/>
      <c r="BU273" s="72"/>
      <c r="BV273" s="72"/>
      <c r="BW273" s="72"/>
    </row>
    <row r="274" spans="1:75" ht="14.25" customHeight="1" x14ac:dyDescent="0.15">
      <c r="A274" s="82"/>
      <c r="B274" s="118"/>
      <c r="C274" s="118"/>
      <c r="D274" s="120"/>
      <c r="E274" s="95"/>
      <c r="F274" s="93"/>
      <c r="G274" s="112"/>
      <c r="H274" s="114"/>
      <c r="I274" s="124"/>
      <c r="J274" s="97"/>
      <c r="K274" s="116"/>
      <c r="L274" s="101"/>
      <c r="M274" s="103"/>
      <c r="N274" s="157"/>
      <c r="O274" s="106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3"/>
      <c r="BB274" s="23"/>
      <c r="BC274" s="23"/>
      <c r="BD274" s="23"/>
      <c r="BE274" s="23"/>
      <c r="BF274" s="23"/>
      <c r="BG274" s="23"/>
      <c r="BH274" s="23"/>
      <c r="BI274" s="23"/>
      <c r="BJ274" s="23"/>
      <c r="BK274" s="23"/>
      <c r="BL274" s="23"/>
      <c r="BM274" s="23"/>
      <c r="BN274" s="23"/>
      <c r="BO274" s="23"/>
      <c r="BP274" s="23"/>
      <c r="BQ274" s="23"/>
      <c r="BR274" s="23"/>
      <c r="BS274" s="23"/>
      <c r="BT274" s="23"/>
      <c r="BU274" s="23"/>
      <c r="BV274" s="23"/>
      <c r="BW274" s="23"/>
    </row>
    <row r="275" spans="1:75" ht="14.25" customHeight="1" thickBot="1" x14ac:dyDescent="0.2">
      <c r="A275" s="83"/>
      <c r="B275" s="119"/>
      <c r="C275" s="119"/>
      <c r="D275" s="121"/>
      <c r="E275" s="96"/>
      <c r="F275" s="94"/>
      <c r="G275" s="113"/>
      <c r="H275" s="115"/>
      <c r="I275" s="125"/>
      <c r="J275" s="98"/>
      <c r="K275" s="117"/>
      <c r="L275" s="102"/>
      <c r="M275" s="156"/>
      <c r="N275" s="158"/>
      <c r="O275" s="107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72"/>
      <c r="AP275" s="72"/>
      <c r="AQ275" s="72"/>
      <c r="AR275" s="72"/>
      <c r="AS275" s="72"/>
      <c r="AT275" s="72"/>
      <c r="AU275" s="72"/>
      <c r="AV275" s="72"/>
      <c r="AW275" s="72"/>
      <c r="AX275" s="72"/>
      <c r="AY275" s="72"/>
      <c r="AZ275" s="72"/>
      <c r="BA275" s="72"/>
      <c r="BB275" s="72"/>
      <c r="BC275" s="72"/>
      <c r="BD275" s="72"/>
      <c r="BE275" s="72"/>
      <c r="BF275" s="72"/>
      <c r="BG275" s="72"/>
      <c r="BH275" s="72"/>
      <c r="BI275" s="72"/>
      <c r="BJ275" s="72"/>
      <c r="BK275" s="72"/>
      <c r="BL275" s="72"/>
      <c r="BM275" s="72"/>
      <c r="BN275" s="72"/>
      <c r="BO275" s="72"/>
      <c r="BP275" s="72"/>
      <c r="BQ275" s="72"/>
      <c r="BR275" s="72"/>
      <c r="BS275" s="72"/>
      <c r="BT275" s="72"/>
      <c r="BU275" s="72"/>
      <c r="BV275" s="72"/>
      <c r="BW275" s="72"/>
    </row>
    <row r="276" spans="1:75" ht="14.25" customHeight="1" x14ac:dyDescent="0.15">
      <c r="A276" s="82"/>
      <c r="B276" s="118"/>
      <c r="C276" s="118"/>
      <c r="D276" s="120"/>
      <c r="E276" s="95"/>
      <c r="F276" s="93"/>
      <c r="G276" s="112"/>
      <c r="H276" s="114"/>
      <c r="I276" s="124"/>
      <c r="J276" s="97"/>
      <c r="K276" s="116"/>
      <c r="L276" s="101"/>
      <c r="M276" s="103"/>
      <c r="N276" s="157"/>
      <c r="O276" s="106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  <c r="AS276" s="23"/>
      <c r="AT276" s="23"/>
      <c r="AU276" s="23"/>
      <c r="AV276" s="23"/>
      <c r="AW276" s="23"/>
      <c r="AX276" s="23"/>
      <c r="AY276" s="23"/>
      <c r="AZ276" s="23"/>
      <c r="BA276" s="23"/>
      <c r="BB276" s="23"/>
      <c r="BC276" s="23"/>
      <c r="BD276" s="23"/>
      <c r="BE276" s="23"/>
      <c r="BF276" s="23"/>
      <c r="BG276" s="23"/>
      <c r="BH276" s="23"/>
      <c r="BI276" s="23"/>
      <c r="BJ276" s="23"/>
      <c r="BK276" s="23"/>
      <c r="BL276" s="23"/>
      <c r="BM276" s="23"/>
      <c r="BN276" s="23"/>
      <c r="BO276" s="23"/>
      <c r="BP276" s="23"/>
      <c r="BQ276" s="23"/>
      <c r="BR276" s="23"/>
      <c r="BS276" s="23"/>
      <c r="BT276" s="23"/>
      <c r="BU276" s="23"/>
      <c r="BV276" s="23"/>
      <c r="BW276" s="23"/>
    </row>
    <row r="277" spans="1:75" ht="14.25" customHeight="1" thickBot="1" x14ac:dyDescent="0.2">
      <c r="A277" s="83"/>
      <c r="B277" s="119"/>
      <c r="C277" s="119"/>
      <c r="D277" s="121"/>
      <c r="E277" s="96"/>
      <c r="F277" s="94"/>
      <c r="G277" s="113"/>
      <c r="H277" s="115"/>
      <c r="I277" s="125"/>
      <c r="J277" s="98"/>
      <c r="K277" s="117"/>
      <c r="L277" s="102"/>
      <c r="M277" s="156"/>
      <c r="N277" s="158"/>
      <c r="O277" s="107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72"/>
      <c r="AP277" s="72"/>
      <c r="AQ277" s="72"/>
      <c r="AR277" s="72"/>
      <c r="AS277" s="72"/>
      <c r="AT277" s="72"/>
      <c r="AU277" s="72"/>
      <c r="AV277" s="72"/>
      <c r="AW277" s="72"/>
      <c r="AX277" s="72"/>
      <c r="AY277" s="72"/>
      <c r="AZ277" s="72"/>
      <c r="BA277" s="72"/>
      <c r="BB277" s="72"/>
      <c r="BC277" s="72"/>
      <c r="BD277" s="72"/>
      <c r="BE277" s="72"/>
      <c r="BF277" s="72"/>
      <c r="BG277" s="72"/>
      <c r="BH277" s="72"/>
      <c r="BI277" s="72"/>
      <c r="BJ277" s="72"/>
      <c r="BK277" s="72"/>
      <c r="BL277" s="72"/>
      <c r="BM277" s="72"/>
      <c r="BN277" s="72"/>
      <c r="BO277" s="72"/>
      <c r="BP277" s="72"/>
      <c r="BQ277" s="72"/>
      <c r="BR277" s="72"/>
      <c r="BS277" s="72"/>
      <c r="BT277" s="72"/>
      <c r="BU277" s="72"/>
      <c r="BV277" s="72"/>
      <c r="BW277" s="72"/>
    </row>
    <row r="278" spans="1:75" ht="14.25" customHeight="1" x14ac:dyDescent="0.15">
      <c r="A278" s="82"/>
      <c r="B278" s="118"/>
      <c r="C278" s="118"/>
      <c r="D278" s="120"/>
      <c r="E278" s="95"/>
      <c r="F278" s="93"/>
      <c r="G278" s="112"/>
      <c r="H278" s="114"/>
      <c r="I278" s="124"/>
      <c r="J278" s="97"/>
      <c r="K278" s="116"/>
      <c r="L278" s="101"/>
      <c r="M278" s="103"/>
      <c r="N278" s="157"/>
      <c r="O278" s="106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  <c r="AR278" s="23"/>
      <c r="AS278" s="23"/>
      <c r="AT278" s="23"/>
      <c r="AU278" s="23"/>
      <c r="AV278" s="23"/>
      <c r="AW278" s="23"/>
      <c r="AX278" s="23"/>
      <c r="AY278" s="23"/>
      <c r="AZ278" s="23"/>
      <c r="BA278" s="23"/>
      <c r="BB278" s="23"/>
      <c r="BC278" s="23"/>
      <c r="BD278" s="23"/>
      <c r="BE278" s="23"/>
      <c r="BF278" s="23"/>
      <c r="BG278" s="23"/>
      <c r="BH278" s="23"/>
      <c r="BI278" s="23"/>
      <c r="BJ278" s="23"/>
      <c r="BK278" s="23"/>
      <c r="BL278" s="23"/>
      <c r="BM278" s="23"/>
      <c r="BN278" s="23"/>
      <c r="BO278" s="23"/>
      <c r="BP278" s="23"/>
      <c r="BQ278" s="23"/>
      <c r="BR278" s="23"/>
      <c r="BS278" s="23"/>
      <c r="BT278" s="23"/>
      <c r="BU278" s="23"/>
      <c r="BV278" s="23"/>
      <c r="BW278" s="23"/>
    </row>
    <row r="279" spans="1:75" ht="14.25" customHeight="1" thickBot="1" x14ac:dyDescent="0.2">
      <c r="A279" s="83"/>
      <c r="B279" s="119"/>
      <c r="C279" s="119"/>
      <c r="D279" s="121"/>
      <c r="E279" s="96"/>
      <c r="F279" s="94"/>
      <c r="G279" s="113"/>
      <c r="H279" s="115"/>
      <c r="I279" s="125"/>
      <c r="J279" s="98"/>
      <c r="K279" s="117"/>
      <c r="L279" s="102"/>
      <c r="M279" s="156"/>
      <c r="N279" s="158"/>
      <c r="O279" s="107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72"/>
      <c r="AP279" s="72"/>
      <c r="AQ279" s="72"/>
      <c r="AR279" s="72"/>
      <c r="AS279" s="72"/>
      <c r="AT279" s="72"/>
      <c r="AU279" s="72"/>
      <c r="AV279" s="72"/>
      <c r="AW279" s="72"/>
      <c r="AX279" s="72"/>
      <c r="AY279" s="72"/>
      <c r="AZ279" s="72"/>
      <c r="BA279" s="72"/>
      <c r="BB279" s="72"/>
      <c r="BC279" s="72"/>
      <c r="BD279" s="72"/>
      <c r="BE279" s="72"/>
      <c r="BF279" s="72"/>
      <c r="BG279" s="72"/>
      <c r="BH279" s="72"/>
      <c r="BI279" s="72"/>
      <c r="BJ279" s="72"/>
      <c r="BK279" s="72"/>
      <c r="BL279" s="72"/>
      <c r="BM279" s="72"/>
      <c r="BN279" s="72"/>
      <c r="BO279" s="72"/>
      <c r="BP279" s="72"/>
      <c r="BQ279" s="72"/>
      <c r="BR279" s="72"/>
      <c r="BS279" s="72"/>
      <c r="BT279" s="72"/>
      <c r="BU279" s="72"/>
      <c r="BV279" s="72"/>
      <c r="BW279" s="72"/>
    </row>
    <row r="280" spans="1:75" ht="14.25" customHeight="1" x14ac:dyDescent="0.15">
      <c r="A280" s="82"/>
      <c r="B280" s="118"/>
      <c r="C280" s="118"/>
      <c r="D280" s="120"/>
      <c r="E280" s="95"/>
      <c r="F280" s="93"/>
      <c r="G280" s="112"/>
      <c r="H280" s="114"/>
      <c r="I280" s="124"/>
      <c r="J280" s="97"/>
      <c r="K280" s="116"/>
      <c r="L280" s="101"/>
      <c r="M280" s="103"/>
      <c r="N280" s="157"/>
      <c r="O280" s="106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3"/>
      <c r="BB280" s="23"/>
      <c r="BC280" s="23"/>
      <c r="BD280" s="23"/>
      <c r="BE280" s="23"/>
      <c r="BF280" s="23"/>
      <c r="BG280" s="23"/>
      <c r="BH280" s="23"/>
      <c r="BI280" s="23"/>
      <c r="BJ280" s="23"/>
      <c r="BK280" s="23"/>
      <c r="BL280" s="23"/>
      <c r="BM280" s="23"/>
      <c r="BN280" s="23"/>
      <c r="BO280" s="23"/>
      <c r="BP280" s="23"/>
      <c r="BQ280" s="23"/>
      <c r="BR280" s="23"/>
      <c r="BS280" s="23"/>
      <c r="BT280" s="23"/>
      <c r="BU280" s="23"/>
      <c r="BV280" s="23"/>
      <c r="BW280" s="23"/>
    </row>
    <row r="281" spans="1:75" ht="14.25" customHeight="1" thickBot="1" x14ac:dyDescent="0.2">
      <c r="A281" s="83"/>
      <c r="B281" s="119"/>
      <c r="C281" s="119"/>
      <c r="D281" s="121"/>
      <c r="E281" s="96"/>
      <c r="F281" s="94"/>
      <c r="G281" s="113"/>
      <c r="H281" s="115"/>
      <c r="I281" s="125"/>
      <c r="J281" s="98"/>
      <c r="K281" s="117"/>
      <c r="L281" s="102"/>
      <c r="M281" s="156"/>
      <c r="N281" s="158"/>
      <c r="O281" s="107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72"/>
      <c r="AP281" s="72"/>
      <c r="AQ281" s="72"/>
      <c r="AR281" s="72"/>
      <c r="AS281" s="72"/>
      <c r="AT281" s="72"/>
      <c r="AU281" s="72"/>
      <c r="AV281" s="72"/>
      <c r="AW281" s="72"/>
      <c r="AX281" s="72"/>
      <c r="AY281" s="72"/>
      <c r="AZ281" s="72"/>
      <c r="BA281" s="72"/>
      <c r="BB281" s="72"/>
      <c r="BC281" s="72"/>
      <c r="BD281" s="72"/>
      <c r="BE281" s="72"/>
      <c r="BF281" s="72"/>
      <c r="BG281" s="72"/>
      <c r="BH281" s="72"/>
      <c r="BI281" s="72"/>
      <c r="BJ281" s="72"/>
      <c r="BK281" s="72"/>
      <c r="BL281" s="72"/>
      <c r="BM281" s="72"/>
      <c r="BN281" s="72"/>
      <c r="BO281" s="72"/>
      <c r="BP281" s="72"/>
      <c r="BQ281" s="72"/>
      <c r="BR281" s="72"/>
      <c r="BS281" s="72"/>
      <c r="BT281" s="72"/>
      <c r="BU281" s="72"/>
      <c r="BV281" s="72"/>
      <c r="BW281" s="72"/>
    </row>
    <row r="282" spans="1:75" ht="14.25" customHeight="1" x14ac:dyDescent="0.15">
      <c r="A282" s="82"/>
      <c r="B282" s="118"/>
      <c r="C282" s="118"/>
      <c r="D282" s="120"/>
      <c r="E282" s="95"/>
      <c r="F282" s="93"/>
      <c r="G282" s="112"/>
      <c r="H282" s="114"/>
      <c r="I282" s="124"/>
      <c r="J282" s="97"/>
      <c r="K282" s="116"/>
      <c r="L282" s="101"/>
      <c r="M282" s="103"/>
      <c r="N282" s="157"/>
      <c r="O282" s="106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  <c r="AL282" s="23"/>
      <c r="AM282" s="23"/>
      <c r="AN282" s="23"/>
      <c r="AO282" s="23"/>
      <c r="AP282" s="23"/>
      <c r="AQ282" s="23"/>
      <c r="AR282" s="23"/>
      <c r="AS282" s="23"/>
      <c r="AT282" s="23"/>
      <c r="AU282" s="23"/>
      <c r="AV282" s="23"/>
      <c r="AW282" s="23"/>
      <c r="AX282" s="23"/>
      <c r="AY282" s="23"/>
      <c r="AZ282" s="23"/>
      <c r="BA282" s="23"/>
      <c r="BB282" s="23"/>
      <c r="BC282" s="23"/>
      <c r="BD282" s="23"/>
      <c r="BE282" s="23"/>
      <c r="BF282" s="23"/>
      <c r="BG282" s="23"/>
      <c r="BH282" s="23"/>
      <c r="BI282" s="23"/>
      <c r="BJ282" s="23"/>
      <c r="BK282" s="23"/>
      <c r="BL282" s="23"/>
      <c r="BM282" s="23"/>
      <c r="BN282" s="23"/>
      <c r="BO282" s="23"/>
      <c r="BP282" s="23"/>
      <c r="BQ282" s="23"/>
      <c r="BR282" s="23"/>
      <c r="BS282" s="23"/>
      <c r="BT282" s="23"/>
      <c r="BU282" s="23"/>
      <c r="BV282" s="23"/>
      <c r="BW282" s="23"/>
    </row>
    <row r="283" spans="1:75" ht="14.25" customHeight="1" thickBot="1" x14ac:dyDescent="0.2">
      <c r="A283" s="83"/>
      <c r="B283" s="119"/>
      <c r="C283" s="119"/>
      <c r="D283" s="121"/>
      <c r="E283" s="96"/>
      <c r="F283" s="94"/>
      <c r="G283" s="113"/>
      <c r="H283" s="115"/>
      <c r="I283" s="125"/>
      <c r="J283" s="98"/>
      <c r="K283" s="117"/>
      <c r="L283" s="102"/>
      <c r="M283" s="156"/>
      <c r="N283" s="158"/>
      <c r="O283" s="107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72"/>
      <c r="AP283" s="72"/>
      <c r="AQ283" s="72"/>
      <c r="AR283" s="72"/>
      <c r="AS283" s="72"/>
      <c r="AT283" s="72"/>
      <c r="AU283" s="72"/>
      <c r="AV283" s="72"/>
      <c r="AW283" s="72"/>
      <c r="AX283" s="72"/>
      <c r="AY283" s="72"/>
      <c r="AZ283" s="72"/>
      <c r="BA283" s="72"/>
      <c r="BB283" s="72"/>
      <c r="BC283" s="72"/>
      <c r="BD283" s="72"/>
      <c r="BE283" s="72"/>
      <c r="BF283" s="72"/>
      <c r="BG283" s="72"/>
      <c r="BH283" s="72"/>
      <c r="BI283" s="72"/>
      <c r="BJ283" s="72"/>
      <c r="BK283" s="72"/>
      <c r="BL283" s="72"/>
      <c r="BM283" s="72"/>
      <c r="BN283" s="72"/>
      <c r="BO283" s="72"/>
      <c r="BP283" s="72"/>
      <c r="BQ283" s="72"/>
      <c r="BR283" s="72"/>
      <c r="BS283" s="72"/>
      <c r="BT283" s="72"/>
      <c r="BU283" s="72"/>
      <c r="BV283" s="72"/>
      <c r="BW283" s="72"/>
    </row>
    <row r="284" spans="1:75" ht="14.25" customHeight="1" x14ac:dyDescent="0.15">
      <c r="A284" s="82"/>
      <c r="B284" s="118"/>
      <c r="C284" s="118"/>
      <c r="D284" s="120"/>
      <c r="E284" s="95"/>
      <c r="F284" s="93"/>
      <c r="G284" s="112"/>
      <c r="H284" s="114"/>
      <c r="I284" s="124"/>
      <c r="J284" s="97"/>
      <c r="K284" s="116"/>
      <c r="L284" s="101"/>
      <c r="M284" s="103"/>
      <c r="N284" s="157"/>
      <c r="O284" s="106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  <c r="AO284" s="23"/>
      <c r="AP284" s="23"/>
      <c r="AQ284" s="23"/>
      <c r="AR284" s="23"/>
      <c r="AS284" s="23"/>
      <c r="AT284" s="23"/>
      <c r="AU284" s="23"/>
      <c r="AV284" s="23"/>
      <c r="AW284" s="23"/>
      <c r="AX284" s="23"/>
      <c r="AY284" s="23"/>
      <c r="AZ284" s="23"/>
      <c r="BA284" s="23"/>
      <c r="BB284" s="23"/>
      <c r="BC284" s="23"/>
      <c r="BD284" s="23"/>
      <c r="BE284" s="23"/>
      <c r="BF284" s="23"/>
      <c r="BG284" s="23"/>
      <c r="BH284" s="23"/>
      <c r="BI284" s="23"/>
      <c r="BJ284" s="23"/>
      <c r="BK284" s="23"/>
      <c r="BL284" s="23"/>
      <c r="BM284" s="23"/>
      <c r="BN284" s="23"/>
      <c r="BO284" s="23"/>
      <c r="BP284" s="23"/>
      <c r="BQ284" s="23"/>
      <c r="BR284" s="23"/>
      <c r="BS284" s="23"/>
      <c r="BT284" s="23"/>
      <c r="BU284" s="23"/>
      <c r="BV284" s="23"/>
      <c r="BW284" s="23"/>
    </row>
    <row r="285" spans="1:75" ht="14.25" customHeight="1" thickBot="1" x14ac:dyDescent="0.2">
      <c r="A285" s="83"/>
      <c r="B285" s="119"/>
      <c r="C285" s="119"/>
      <c r="D285" s="121"/>
      <c r="E285" s="96"/>
      <c r="F285" s="94"/>
      <c r="G285" s="113"/>
      <c r="H285" s="115"/>
      <c r="I285" s="125"/>
      <c r="J285" s="98"/>
      <c r="K285" s="117"/>
      <c r="L285" s="102"/>
      <c r="M285" s="156"/>
      <c r="N285" s="158"/>
      <c r="O285" s="107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  <c r="AF285" s="72"/>
      <c r="AG285" s="72"/>
      <c r="AH285" s="72"/>
      <c r="AI285" s="72"/>
      <c r="AJ285" s="72"/>
      <c r="AK285" s="72"/>
      <c r="AL285" s="72"/>
      <c r="AM285" s="72"/>
      <c r="AN285" s="72"/>
      <c r="AO285" s="72"/>
      <c r="AP285" s="72"/>
      <c r="AQ285" s="72"/>
      <c r="AR285" s="72"/>
      <c r="AS285" s="72"/>
      <c r="AT285" s="72"/>
      <c r="AU285" s="72"/>
      <c r="AV285" s="72"/>
      <c r="AW285" s="72"/>
      <c r="AX285" s="72"/>
      <c r="AY285" s="72"/>
      <c r="AZ285" s="72"/>
      <c r="BA285" s="72"/>
      <c r="BB285" s="72"/>
      <c r="BC285" s="72"/>
      <c r="BD285" s="72"/>
      <c r="BE285" s="72"/>
      <c r="BF285" s="72"/>
      <c r="BG285" s="72"/>
      <c r="BH285" s="72"/>
      <c r="BI285" s="72"/>
      <c r="BJ285" s="72"/>
      <c r="BK285" s="72"/>
      <c r="BL285" s="72"/>
      <c r="BM285" s="72"/>
      <c r="BN285" s="72"/>
      <c r="BO285" s="72"/>
      <c r="BP285" s="72"/>
      <c r="BQ285" s="72"/>
      <c r="BR285" s="72"/>
      <c r="BS285" s="72"/>
      <c r="BT285" s="72"/>
      <c r="BU285" s="72"/>
      <c r="BV285" s="72"/>
      <c r="BW285" s="72"/>
    </row>
    <row r="286" spans="1:75" ht="14.25" customHeight="1" x14ac:dyDescent="0.15">
      <c r="A286" s="82"/>
      <c r="B286" s="118"/>
      <c r="C286" s="118"/>
      <c r="D286" s="120"/>
      <c r="E286" s="95"/>
      <c r="F286" s="93"/>
      <c r="G286" s="112"/>
      <c r="H286" s="114"/>
      <c r="I286" s="124"/>
      <c r="J286" s="97"/>
      <c r="K286" s="116"/>
      <c r="L286" s="101"/>
      <c r="M286" s="103"/>
      <c r="N286" s="157"/>
      <c r="O286" s="106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  <c r="BA286" s="23"/>
      <c r="BB286" s="23"/>
      <c r="BC286" s="23"/>
      <c r="BD286" s="23"/>
      <c r="BE286" s="23"/>
      <c r="BF286" s="23"/>
      <c r="BG286" s="23"/>
      <c r="BH286" s="23"/>
      <c r="BI286" s="23"/>
      <c r="BJ286" s="23"/>
      <c r="BK286" s="23"/>
      <c r="BL286" s="23"/>
      <c r="BM286" s="23"/>
      <c r="BN286" s="23"/>
      <c r="BO286" s="23"/>
      <c r="BP286" s="23"/>
      <c r="BQ286" s="23"/>
      <c r="BR286" s="23"/>
      <c r="BS286" s="23"/>
      <c r="BT286" s="23"/>
      <c r="BU286" s="23"/>
      <c r="BV286" s="23"/>
      <c r="BW286" s="23"/>
    </row>
    <row r="287" spans="1:75" ht="14.25" customHeight="1" thickBot="1" x14ac:dyDescent="0.2">
      <c r="A287" s="83"/>
      <c r="B287" s="119"/>
      <c r="C287" s="119"/>
      <c r="D287" s="121"/>
      <c r="E287" s="96"/>
      <c r="F287" s="94"/>
      <c r="G287" s="113"/>
      <c r="H287" s="115"/>
      <c r="I287" s="125"/>
      <c r="J287" s="98"/>
      <c r="K287" s="117"/>
      <c r="L287" s="102"/>
      <c r="M287" s="156"/>
      <c r="N287" s="158"/>
      <c r="O287" s="107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72"/>
      <c r="AP287" s="72"/>
      <c r="AQ287" s="72"/>
      <c r="AR287" s="72"/>
      <c r="AS287" s="72"/>
      <c r="AT287" s="72"/>
      <c r="AU287" s="72"/>
      <c r="AV287" s="72"/>
      <c r="AW287" s="72"/>
      <c r="AX287" s="72"/>
      <c r="AY287" s="72"/>
      <c r="AZ287" s="72"/>
      <c r="BA287" s="72"/>
      <c r="BB287" s="72"/>
      <c r="BC287" s="72"/>
      <c r="BD287" s="72"/>
      <c r="BE287" s="72"/>
      <c r="BF287" s="72"/>
      <c r="BG287" s="72"/>
      <c r="BH287" s="72"/>
      <c r="BI287" s="72"/>
      <c r="BJ287" s="72"/>
      <c r="BK287" s="72"/>
      <c r="BL287" s="72"/>
      <c r="BM287" s="72"/>
      <c r="BN287" s="72"/>
      <c r="BO287" s="72"/>
      <c r="BP287" s="72"/>
      <c r="BQ287" s="72"/>
      <c r="BR287" s="72"/>
      <c r="BS287" s="72"/>
      <c r="BT287" s="72"/>
      <c r="BU287" s="72"/>
      <c r="BV287" s="72"/>
      <c r="BW287" s="72"/>
    </row>
    <row r="288" spans="1:75" ht="14.25" customHeight="1" x14ac:dyDescent="0.15">
      <c r="A288" s="82"/>
      <c r="B288" s="118"/>
      <c r="C288" s="118"/>
      <c r="D288" s="120"/>
      <c r="E288" s="95"/>
      <c r="F288" s="93"/>
      <c r="G288" s="112"/>
      <c r="H288" s="114"/>
      <c r="I288" s="124"/>
      <c r="J288" s="97"/>
      <c r="K288" s="116"/>
      <c r="L288" s="101"/>
      <c r="M288" s="103"/>
      <c r="N288" s="157"/>
      <c r="O288" s="106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  <c r="AL288" s="23"/>
      <c r="AM288" s="23"/>
      <c r="AN288" s="23"/>
      <c r="AO288" s="23"/>
      <c r="AP288" s="23"/>
      <c r="AQ288" s="23"/>
      <c r="AR288" s="23"/>
      <c r="AS288" s="23"/>
      <c r="AT288" s="23"/>
      <c r="AU288" s="23"/>
      <c r="AV288" s="23"/>
      <c r="AW288" s="23"/>
      <c r="AX288" s="23"/>
      <c r="AY288" s="23"/>
      <c r="AZ288" s="23"/>
      <c r="BA288" s="23"/>
      <c r="BB288" s="23"/>
      <c r="BC288" s="23"/>
      <c r="BD288" s="23"/>
      <c r="BE288" s="23"/>
      <c r="BF288" s="23"/>
      <c r="BG288" s="23"/>
      <c r="BH288" s="23"/>
      <c r="BI288" s="23"/>
      <c r="BJ288" s="23"/>
      <c r="BK288" s="23"/>
      <c r="BL288" s="23"/>
      <c r="BM288" s="23"/>
      <c r="BN288" s="23"/>
      <c r="BO288" s="23"/>
      <c r="BP288" s="23"/>
      <c r="BQ288" s="23"/>
      <c r="BR288" s="23"/>
      <c r="BS288" s="23"/>
      <c r="BT288" s="23"/>
      <c r="BU288" s="23"/>
      <c r="BV288" s="23"/>
      <c r="BW288" s="23"/>
    </row>
    <row r="289" spans="1:75" ht="14.25" customHeight="1" thickBot="1" x14ac:dyDescent="0.2">
      <c r="A289" s="83"/>
      <c r="B289" s="119"/>
      <c r="C289" s="119"/>
      <c r="D289" s="121"/>
      <c r="E289" s="96"/>
      <c r="F289" s="94"/>
      <c r="G289" s="113"/>
      <c r="H289" s="115"/>
      <c r="I289" s="125"/>
      <c r="J289" s="98"/>
      <c r="K289" s="117"/>
      <c r="L289" s="102"/>
      <c r="M289" s="156"/>
      <c r="N289" s="158"/>
      <c r="O289" s="107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72"/>
      <c r="AP289" s="72"/>
      <c r="AQ289" s="72"/>
      <c r="AR289" s="72"/>
      <c r="AS289" s="72"/>
      <c r="AT289" s="72"/>
      <c r="AU289" s="72"/>
      <c r="AV289" s="72"/>
      <c r="AW289" s="72"/>
      <c r="AX289" s="72"/>
      <c r="AY289" s="72"/>
      <c r="AZ289" s="72"/>
      <c r="BA289" s="72"/>
      <c r="BB289" s="72"/>
      <c r="BC289" s="72"/>
      <c r="BD289" s="72"/>
      <c r="BE289" s="72"/>
      <c r="BF289" s="72"/>
      <c r="BG289" s="72"/>
      <c r="BH289" s="72"/>
      <c r="BI289" s="72"/>
      <c r="BJ289" s="72"/>
      <c r="BK289" s="72"/>
      <c r="BL289" s="72"/>
      <c r="BM289" s="72"/>
      <c r="BN289" s="72"/>
      <c r="BO289" s="72"/>
      <c r="BP289" s="72"/>
      <c r="BQ289" s="72"/>
      <c r="BR289" s="72"/>
      <c r="BS289" s="72"/>
      <c r="BT289" s="72"/>
      <c r="BU289" s="72"/>
      <c r="BV289" s="72"/>
      <c r="BW289" s="72"/>
    </row>
    <row r="290" spans="1:75" ht="14.25" customHeight="1" x14ac:dyDescent="0.15">
      <c r="A290" s="82"/>
      <c r="B290" s="118"/>
      <c r="C290" s="118"/>
      <c r="D290" s="120"/>
      <c r="E290" s="95"/>
      <c r="F290" s="93"/>
      <c r="G290" s="112"/>
      <c r="H290" s="114"/>
      <c r="I290" s="124"/>
      <c r="J290" s="97"/>
      <c r="K290" s="116"/>
      <c r="L290" s="101"/>
      <c r="M290" s="103"/>
      <c r="N290" s="157"/>
      <c r="O290" s="106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  <c r="BA290" s="23"/>
      <c r="BB290" s="23"/>
      <c r="BC290" s="23"/>
      <c r="BD290" s="23"/>
      <c r="BE290" s="23"/>
      <c r="BF290" s="23"/>
      <c r="BG290" s="23"/>
      <c r="BH290" s="23"/>
      <c r="BI290" s="23"/>
      <c r="BJ290" s="23"/>
      <c r="BK290" s="23"/>
      <c r="BL290" s="23"/>
      <c r="BM290" s="23"/>
      <c r="BN290" s="23"/>
      <c r="BO290" s="23"/>
      <c r="BP290" s="23"/>
      <c r="BQ290" s="23"/>
      <c r="BR290" s="23"/>
      <c r="BS290" s="23"/>
      <c r="BT290" s="23"/>
      <c r="BU290" s="23"/>
      <c r="BV290" s="23"/>
      <c r="BW290" s="23"/>
    </row>
    <row r="291" spans="1:75" ht="14.25" customHeight="1" thickBot="1" x14ac:dyDescent="0.2">
      <c r="A291" s="83"/>
      <c r="B291" s="119"/>
      <c r="C291" s="119"/>
      <c r="D291" s="121"/>
      <c r="E291" s="96"/>
      <c r="F291" s="94"/>
      <c r="G291" s="113"/>
      <c r="H291" s="115"/>
      <c r="I291" s="125"/>
      <c r="J291" s="98"/>
      <c r="K291" s="117"/>
      <c r="L291" s="102"/>
      <c r="M291" s="156"/>
      <c r="N291" s="158"/>
      <c r="O291" s="107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72"/>
      <c r="AP291" s="72"/>
      <c r="AQ291" s="72"/>
      <c r="AR291" s="72"/>
      <c r="AS291" s="72"/>
      <c r="AT291" s="72"/>
      <c r="AU291" s="72"/>
      <c r="AV291" s="72"/>
      <c r="AW291" s="72"/>
      <c r="AX291" s="72"/>
      <c r="AY291" s="72"/>
      <c r="AZ291" s="72"/>
      <c r="BA291" s="72"/>
      <c r="BB291" s="72"/>
      <c r="BC291" s="72"/>
      <c r="BD291" s="72"/>
      <c r="BE291" s="72"/>
      <c r="BF291" s="72"/>
      <c r="BG291" s="72"/>
      <c r="BH291" s="72"/>
      <c r="BI291" s="72"/>
      <c r="BJ291" s="72"/>
      <c r="BK291" s="72"/>
      <c r="BL291" s="72"/>
      <c r="BM291" s="72"/>
      <c r="BN291" s="72"/>
      <c r="BO291" s="72"/>
      <c r="BP291" s="72"/>
      <c r="BQ291" s="72"/>
      <c r="BR291" s="72"/>
      <c r="BS291" s="72"/>
      <c r="BT291" s="72"/>
      <c r="BU291" s="72"/>
      <c r="BV291" s="72"/>
      <c r="BW291" s="72"/>
    </row>
    <row r="292" spans="1:75" ht="14.25" customHeight="1" x14ac:dyDescent="0.15">
      <c r="A292" s="82"/>
      <c r="B292" s="118"/>
      <c r="C292" s="118"/>
      <c r="D292" s="120"/>
      <c r="E292" s="95"/>
      <c r="F292" s="93"/>
      <c r="G292" s="112"/>
      <c r="H292" s="114"/>
      <c r="I292" s="124"/>
      <c r="J292" s="97"/>
      <c r="K292" s="116"/>
      <c r="L292" s="101"/>
      <c r="M292" s="103"/>
      <c r="N292" s="157"/>
      <c r="O292" s="106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23"/>
      <c r="AQ292" s="23"/>
      <c r="AR292" s="23"/>
      <c r="AS292" s="23"/>
      <c r="AT292" s="23"/>
      <c r="AU292" s="23"/>
      <c r="AV292" s="23"/>
      <c r="AW292" s="23"/>
      <c r="AX292" s="23"/>
      <c r="AY292" s="23"/>
      <c r="AZ292" s="23"/>
      <c r="BA292" s="23"/>
      <c r="BB292" s="23"/>
      <c r="BC292" s="23"/>
      <c r="BD292" s="23"/>
      <c r="BE292" s="23"/>
      <c r="BF292" s="23"/>
      <c r="BG292" s="23"/>
      <c r="BH292" s="23"/>
      <c r="BI292" s="23"/>
      <c r="BJ292" s="23"/>
      <c r="BK292" s="23"/>
      <c r="BL292" s="23"/>
      <c r="BM292" s="23"/>
      <c r="BN292" s="23"/>
      <c r="BO292" s="23"/>
      <c r="BP292" s="23"/>
      <c r="BQ292" s="23"/>
      <c r="BR292" s="23"/>
      <c r="BS292" s="23"/>
      <c r="BT292" s="23"/>
      <c r="BU292" s="23"/>
      <c r="BV292" s="23"/>
      <c r="BW292" s="23"/>
    </row>
    <row r="293" spans="1:75" ht="14.25" customHeight="1" thickBot="1" x14ac:dyDescent="0.2">
      <c r="A293" s="83"/>
      <c r="B293" s="119"/>
      <c r="C293" s="119"/>
      <c r="D293" s="121"/>
      <c r="E293" s="96"/>
      <c r="F293" s="94"/>
      <c r="G293" s="113"/>
      <c r="H293" s="115"/>
      <c r="I293" s="125"/>
      <c r="J293" s="98"/>
      <c r="K293" s="117"/>
      <c r="L293" s="102"/>
      <c r="M293" s="156"/>
      <c r="N293" s="158"/>
      <c r="O293" s="107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72"/>
      <c r="AP293" s="72"/>
      <c r="AQ293" s="72"/>
      <c r="AR293" s="72"/>
      <c r="AS293" s="72"/>
      <c r="AT293" s="72"/>
      <c r="AU293" s="72"/>
      <c r="AV293" s="72"/>
      <c r="AW293" s="72"/>
      <c r="AX293" s="72"/>
      <c r="AY293" s="72"/>
      <c r="AZ293" s="72"/>
      <c r="BA293" s="72"/>
      <c r="BB293" s="72"/>
      <c r="BC293" s="72"/>
      <c r="BD293" s="72"/>
      <c r="BE293" s="72"/>
      <c r="BF293" s="72"/>
      <c r="BG293" s="72"/>
      <c r="BH293" s="72"/>
      <c r="BI293" s="72"/>
      <c r="BJ293" s="72"/>
      <c r="BK293" s="72"/>
      <c r="BL293" s="72"/>
      <c r="BM293" s="72"/>
      <c r="BN293" s="72"/>
      <c r="BO293" s="72"/>
      <c r="BP293" s="72"/>
      <c r="BQ293" s="72"/>
      <c r="BR293" s="72"/>
      <c r="BS293" s="72"/>
      <c r="BT293" s="72"/>
      <c r="BU293" s="72"/>
      <c r="BV293" s="72"/>
      <c r="BW293" s="72"/>
    </row>
    <row r="294" spans="1:75" ht="14.25" customHeight="1" x14ac:dyDescent="0.15">
      <c r="A294" s="82"/>
      <c r="B294" s="118"/>
      <c r="C294" s="118"/>
      <c r="D294" s="120"/>
      <c r="E294" s="95"/>
      <c r="F294" s="93"/>
      <c r="G294" s="112"/>
      <c r="H294" s="114"/>
      <c r="I294" s="124"/>
      <c r="J294" s="97"/>
      <c r="K294" s="116"/>
      <c r="L294" s="101"/>
      <c r="M294" s="103"/>
      <c r="N294" s="157"/>
      <c r="O294" s="106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  <c r="AL294" s="23"/>
      <c r="AM294" s="23"/>
      <c r="AN294" s="23"/>
      <c r="AO294" s="23"/>
      <c r="AP294" s="23"/>
      <c r="AQ294" s="23"/>
      <c r="AR294" s="23"/>
      <c r="AS294" s="23"/>
      <c r="AT294" s="23"/>
      <c r="AU294" s="23"/>
      <c r="AV294" s="23"/>
      <c r="AW294" s="23"/>
      <c r="AX294" s="23"/>
      <c r="AY294" s="23"/>
      <c r="AZ294" s="23"/>
      <c r="BA294" s="23"/>
      <c r="BB294" s="23"/>
      <c r="BC294" s="23"/>
      <c r="BD294" s="23"/>
      <c r="BE294" s="23"/>
      <c r="BF294" s="23"/>
      <c r="BG294" s="23"/>
      <c r="BH294" s="23"/>
      <c r="BI294" s="23"/>
      <c r="BJ294" s="23"/>
      <c r="BK294" s="23"/>
      <c r="BL294" s="23"/>
      <c r="BM294" s="23"/>
      <c r="BN294" s="23"/>
      <c r="BO294" s="23"/>
      <c r="BP294" s="23"/>
      <c r="BQ294" s="23"/>
      <c r="BR294" s="23"/>
      <c r="BS294" s="23"/>
      <c r="BT294" s="23"/>
      <c r="BU294" s="23"/>
      <c r="BV294" s="23"/>
      <c r="BW294" s="23"/>
    </row>
    <row r="295" spans="1:75" ht="14.25" customHeight="1" thickBot="1" x14ac:dyDescent="0.2">
      <c r="A295" s="83"/>
      <c r="B295" s="119"/>
      <c r="C295" s="119"/>
      <c r="D295" s="121"/>
      <c r="E295" s="96"/>
      <c r="F295" s="94"/>
      <c r="G295" s="113"/>
      <c r="H295" s="115"/>
      <c r="I295" s="125"/>
      <c r="J295" s="98"/>
      <c r="K295" s="117"/>
      <c r="L295" s="102"/>
      <c r="M295" s="156"/>
      <c r="N295" s="158"/>
      <c r="O295" s="107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72"/>
      <c r="AP295" s="72"/>
      <c r="AQ295" s="72"/>
      <c r="AR295" s="72"/>
      <c r="AS295" s="72"/>
      <c r="AT295" s="72"/>
      <c r="AU295" s="72"/>
      <c r="AV295" s="72"/>
      <c r="AW295" s="72"/>
      <c r="AX295" s="72"/>
      <c r="AY295" s="72"/>
      <c r="AZ295" s="72"/>
      <c r="BA295" s="72"/>
      <c r="BB295" s="72"/>
      <c r="BC295" s="72"/>
      <c r="BD295" s="72"/>
      <c r="BE295" s="72"/>
      <c r="BF295" s="72"/>
      <c r="BG295" s="72"/>
      <c r="BH295" s="72"/>
      <c r="BI295" s="72"/>
      <c r="BJ295" s="72"/>
      <c r="BK295" s="72"/>
      <c r="BL295" s="72"/>
      <c r="BM295" s="72"/>
      <c r="BN295" s="72"/>
      <c r="BO295" s="72"/>
      <c r="BP295" s="72"/>
      <c r="BQ295" s="72"/>
      <c r="BR295" s="72"/>
      <c r="BS295" s="72"/>
      <c r="BT295" s="72"/>
      <c r="BU295" s="72"/>
      <c r="BV295" s="72"/>
      <c r="BW295" s="72"/>
    </row>
    <row r="296" spans="1:75" ht="14.25" customHeight="1" x14ac:dyDescent="0.15">
      <c r="A296" s="82"/>
      <c r="B296" s="118"/>
      <c r="C296" s="118"/>
      <c r="D296" s="120"/>
      <c r="E296" s="95"/>
      <c r="F296" s="93"/>
      <c r="G296" s="112"/>
      <c r="H296" s="114"/>
      <c r="I296" s="124"/>
      <c r="J296" s="97"/>
      <c r="K296" s="116"/>
      <c r="L296" s="101"/>
      <c r="M296" s="103"/>
      <c r="N296" s="157"/>
      <c r="O296" s="106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23"/>
      <c r="AQ296" s="23"/>
      <c r="AR296" s="23"/>
      <c r="AS296" s="23"/>
      <c r="AT296" s="23"/>
      <c r="AU296" s="23"/>
      <c r="AV296" s="23"/>
      <c r="AW296" s="23"/>
      <c r="AX296" s="23"/>
      <c r="AY296" s="23"/>
      <c r="AZ296" s="23"/>
      <c r="BA296" s="23"/>
      <c r="BB296" s="23"/>
      <c r="BC296" s="23"/>
      <c r="BD296" s="23"/>
      <c r="BE296" s="23"/>
      <c r="BF296" s="23"/>
      <c r="BG296" s="23"/>
      <c r="BH296" s="23"/>
      <c r="BI296" s="23"/>
      <c r="BJ296" s="23"/>
      <c r="BK296" s="23"/>
      <c r="BL296" s="23"/>
      <c r="BM296" s="23"/>
      <c r="BN296" s="23"/>
      <c r="BO296" s="23"/>
      <c r="BP296" s="23"/>
      <c r="BQ296" s="23"/>
      <c r="BR296" s="23"/>
      <c r="BS296" s="23"/>
      <c r="BT296" s="23"/>
      <c r="BU296" s="23"/>
      <c r="BV296" s="23"/>
      <c r="BW296" s="23"/>
    </row>
    <row r="297" spans="1:75" ht="14.25" customHeight="1" thickBot="1" x14ac:dyDescent="0.2">
      <c r="A297" s="83"/>
      <c r="B297" s="119"/>
      <c r="C297" s="119"/>
      <c r="D297" s="121"/>
      <c r="E297" s="96"/>
      <c r="F297" s="94"/>
      <c r="G297" s="113"/>
      <c r="H297" s="115"/>
      <c r="I297" s="125"/>
      <c r="J297" s="98"/>
      <c r="K297" s="117"/>
      <c r="L297" s="102"/>
      <c r="M297" s="156"/>
      <c r="N297" s="158"/>
      <c r="O297" s="107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72"/>
      <c r="AP297" s="72"/>
      <c r="AQ297" s="72"/>
      <c r="AR297" s="72"/>
      <c r="AS297" s="72"/>
      <c r="AT297" s="72"/>
      <c r="AU297" s="72"/>
      <c r="AV297" s="72"/>
      <c r="AW297" s="72"/>
      <c r="AX297" s="72"/>
      <c r="AY297" s="72"/>
      <c r="AZ297" s="72"/>
      <c r="BA297" s="72"/>
      <c r="BB297" s="72"/>
      <c r="BC297" s="72"/>
      <c r="BD297" s="72"/>
      <c r="BE297" s="72"/>
      <c r="BF297" s="72"/>
      <c r="BG297" s="72"/>
      <c r="BH297" s="72"/>
      <c r="BI297" s="72"/>
      <c r="BJ297" s="72"/>
      <c r="BK297" s="72"/>
      <c r="BL297" s="72"/>
      <c r="BM297" s="72"/>
      <c r="BN297" s="72"/>
      <c r="BO297" s="72"/>
      <c r="BP297" s="72"/>
      <c r="BQ297" s="72"/>
      <c r="BR297" s="72"/>
      <c r="BS297" s="72"/>
      <c r="BT297" s="72"/>
      <c r="BU297" s="72"/>
      <c r="BV297" s="72"/>
      <c r="BW297" s="72"/>
    </row>
    <row r="298" spans="1:75" ht="14.25" customHeight="1" x14ac:dyDescent="0.15">
      <c r="A298" s="82"/>
      <c r="B298" s="118"/>
      <c r="C298" s="118"/>
      <c r="D298" s="120"/>
      <c r="E298" s="95"/>
      <c r="F298" s="93"/>
      <c r="G298" s="112"/>
      <c r="H298" s="114"/>
      <c r="I298" s="124"/>
      <c r="J298" s="97"/>
      <c r="K298" s="116"/>
      <c r="L298" s="101"/>
      <c r="M298" s="103"/>
      <c r="N298" s="157"/>
      <c r="O298" s="106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  <c r="AL298" s="23"/>
      <c r="AM298" s="23"/>
      <c r="AN298" s="23"/>
      <c r="AO298" s="23"/>
      <c r="AP298" s="23"/>
      <c r="AQ298" s="23"/>
      <c r="AR298" s="23"/>
      <c r="AS298" s="23"/>
      <c r="AT298" s="23"/>
      <c r="AU298" s="23"/>
      <c r="AV298" s="23"/>
      <c r="AW298" s="23"/>
      <c r="AX298" s="23"/>
      <c r="AY298" s="23"/>
      <c r="AZ298" s="23"/>
      <c r="BA298" s="23"/>
      <c r="BB298" s="23"/>
      <c r="BC298" s="23"/>
      <c r="BD298" s="23"/>
      <c r="BE298" s="23"/>
      <c r="BF298" s="23"/>
      <c r="BG298" s="23"/>
      <c r="BH298" s="23"/>
      <c r="BI298" s="23"/>
      <c r="BJ298" s="23"/>
      <c r="BK298" s="23"/>
      <c r="BL298" s="23"/>
      <c r="BM298" s="23"/>
      <c r="BN298" s="23"/>
      <c r="BO298" s="23"/>
      <c r="BP298" s="23"/>
      <c r="BQ298" s="23"/>
      <c r="BR298" s="23"/>
      <c r="BS298" s="23"/>
      <c r="BT298" s="23"/>
      <c r="BU298" s="23"/>
      <c r="BV298" s="23"/>
      <c r="BW298" s="23"/>
    </row>
    <row r="299" spans="1:75" ht="14.25" customHeight="1" thickBot="1" x14ac:dyDescent="0.2">
      <c r="A299" s="83"/>
      <c r="B299" s="119"/>
      <c r="C299" s="119"/>
      <c r="D299" s="121"/>
      <c r="E299" s="96"/>
      <c r="F299" s="94"/>
      <c r="G299" s="113"/>
      <c r="H299" s="115"/>
      <c r="I299" s="125"/>
      <c r="J299" s="98"/>
      <c r="K299" s="117"/>
      <c r="L299" s="102"/>
      <c r="M299" s="156"/>
      <c r="N299" s="158"/>
      <c r="O299" s="107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72"/>
      <c r="AP299" s="72"/>
      <c r="AQ299" s="72"/>
      <c r="AR299" s="72"/>
      <c r="AS299" s="72"/>
      <c r="AT299" s="72"/>
      <c r="AU299" s="72"/>
      <c r="AV299" s="72"/>
      <c r="AW299" s="72"/>
      <c r="AX299" s="72"/>
      <c r="AY299" s="72"/>
      <c r="AZ299" s="72"/>
      <c r="BA299" s="72"/>
      <c r="BB299" s="72"/>
      <c r="BC299" s="72"/>
      <c r="BD299" s="72"/>
      <c r="BE299" s="72"/>
      <c r="BF299" s="72"/>
      <c r="BG299" s="72"/>
      <c r="BH299" s="72"/>
      <c r="BI299" s="72"/>
      <c r="BJ299" s="72"/>
      <c r="BK299" s="72"/>
      <c r="BL299" s="72"/>
      <c r="BM299" s="72"/>
      <c r="BN299" s="72"/>
      <c r="BO299" s="72"/>
      <c r="BP299" s="72"/>
      <c r="BQ299" s="72"/>
      <c r="BR299" s="72"/>
      <c r="BS299" s="72"/>
      <c r="BT299" s="72"/>
      <c r="BU299" s="72"/>
      <c r="BV299" s="72"/>
      <c r="BW299" s="72"/>
    </row>
    <row r="300" spans="1:75" ht="14.25" customHeight="1" x14ac:dyDescent="0.15">
      <c r="A300" s="82"/>
      <c r="B300" s="118"/>
      <c r="C300" s="118"/>
      <c r="D300" s="120"/>
      <c r="E300" s="95"/>
      <c r="F300" s="93"/>
      <c r="G300" s="112"/>
      <c r="H300" s="114"/>
      <c r="I300" s="124"/>
      <c r="J300" s="97"/>
      <c r="K300" s="116"/>
      <c r="L300" s="101"/>
      <c r="M300" s="103"/>
      <c r="N300" s="157"/>
      <c r="O300" s="106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23"/>
      <c r="AZ300" s="23"/>
      <c r="BA300" s="23"/>
      <c r="BB300" s="23"/>
      <c r="BC300" s="23"/>
      <c r="BD300" s="23"/>
      <c r="BE300" s="23"/>
      <c r="BF300" s="23"/>
      <c r="BG300" s="23"/>
      <c r="BH300" s="23"/>
      <c r="BI300" s="23"/>
      <c r="BJ300" s="23"/>
      <c r="BK300" s="23"/>
      <c r="BL300" s="23"/>
      <c r="BM300" s="23"/>
      <c r="BN300" s="23"/>
      <c r="BO300" s="23"/>
      <c r="BP300" s="23"/>
      <c r="BQ300" s="23"/>
      <c r="BR300" s="23"/>
      <c r="BS300" s="23"/>
      <c r="BT300" s="23"/>
      <c r="BU300" s="23"/>
      <c r="BV300" s="23"/>
      <c r="BW300" s="23"/>
    </row>
    <row r="301" spans="1:75" ht="14.25" customHeight="1" thickBot="1" x14ac:dyDescent="0.2">
      <c r="A301" s="83"/>
      <c r="B301" s="119"/>
      <c r="C301" s="119"/>
      <c r="D301" s="121"/>
      <c r="E301" s="96"/>
      <c r="F301" s="94"/>
      <c r="G301" s="113"/>
      <c r="H301" s="115"/>
      <c r="I301" s="125"/>
      <c r="J301" s="98"/>
      <c r="K301" s="117"/>
      <c r="L301" s="102"/>
      <c r="M301" s="156"/>
      <c r="N301" s="158"/>
      <c r="O301" s="107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  <c r="AA301" s="72"/>
      <c r="AB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72"/>
      <c r="AP301" s="72"/>
      <c r="AQ301" s="72"/>
      <c r="AR301" s="72"/>
      <c r="AS301" s="72"/>
      <c r="AT301" s="72"/>
      <c r="AU301" s="72"/>
      <c r="AV301" s="72"/>
      <c r="AW301" s="72"/>
      <c r="AX301" s="72"/>
      <c r="AY301" s="72"/>
      <c r="AZ301" s="72"/>
      <c r="BA301" s="72"/>
      <c r="BB301" s="72"/>
      <c r="BC301" s="72"/>
      <c r="BD301" s="72"/>
      <c r="BE301" s="72"/>
      <c r="BF301" s="72"/>
      <c r="BG301" s="72"/>
      <c r="BH301" s="72"/>
      <c r="BI301" s="72"/>
      <c r="BJ301" s="72"/>
      <c r="BK301" s="72"/>
      <c r="BL301" s="72"/>
      <c r="BM301" s="72"/>
      <c r="BN301" s="72"/>
      <c r="BO301" s="72"/>
      <c r="BP301" s="72"/>
      <c r="BQ301" s="72"/>
      <c r="BR301" s="72"/>
      <c r="BS301" s="72"/>
      <c r="BT301" s="72"/>
      <c r="BU301" s="72"/>
      <c r="BV301" s="72"/>
      <c r="BW301" s="72"/>
    </row>
    <row r="302" spans="1:75" ht="14.25" customHeight="1" x14ac:dyDescent="0.15">
      <c r="A302" s="82"/>
      <c r="B302" s="118"/>
      <c r="C302" s="118"/>
      <c r="D302" s="120"/>
      <c r="E302" s="95"/>
      <c r="F302" s="93"/>
      <c r="G302" s="112"/>
      <c r="H302" s="114"/>
      <c r="I302" s="124"/>
      <c r="J302" s="97"/>
      <c r="K302" s="116"/>
      <c r="L302" s="101"/>
      <c r="M302" s="103"/>
      <c r="N302" s="157"/>
      <c r="O302" s="106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  <c r="AL302" s="23"/>
      <c r="AM302" s="23"/>
      <c r="AN302" s="23"/>
      <c r="AO302" s="23"/>
      <c r="AP302" s="23"/>
      <c r="AQ302" s="23"/>
      <c r="AR302" s="23"/>
      <c r="AS302" s="23"/>
      <c r="AT302" s="23"/>
      <c r="AU302" s="23"/>
      <c r="AV302" s="23"/>
      <c r="AW302" s="23"/>
      <c r="AX302" s="23"/>
      <c r="AY302" s="23"/>
      <c r="AZ302" s="23"/>
      <c r="BA302" s="23"/>
      <c r="BB302" s="23"/>
      <c r="BC302" s="23"/>
      <c r="BD302" s="23"/>
      <c r="BE302" s="23"/>
      <c r="BF302" s="23"/>
      <c r="BG302" s="23"/>
      <c r="BH302" s="23"/>
      <c r="BI302" s="23"/>
      <c r="BJ302" s="23"/>
      <c r="BK302" s="23"/>
      <c r="BL302" s="23"/>
      <c r="BM302" s="23"/>
      <c r="BN302" s="23"/>
      <c r="BO302" s="23"/>
      <c r="BP302" s="23"/>
      <c r="BQ302" s="23"/>
      <c r="BR302" s="23"/>
      <c r="BS302" s="23"/>
      <c r="BT302" s="23"/>
      <c r="BU302" s="23"/>
      <c r="BV302" s="23"/>
      <c r="BW302" s="23"/>
    </row>
    <row r="303" spans="1:75" ht="14.25" customHeight="1" thickBot="1" x14ac:dyDescent="0.2">
      <c r="A303" s="83"/>
      <c r="B303" s="119"/>
      <c r="C303" s="119"/>
      <c r="D303" s="121"/>
      <c r="E303" s="96"/>
      <c r="F303" s="94"/>
      <c r="G303" s="113"/>
      <c r="H303" s="115"/>
      <c r="I303" s="125"/>
      <c r="J303" s="98"/>
      <c r="K303" s="117"/>
      <c r="L303" s="102"/>
      <c r="M303" s="156"/>
      <c r="N303" s="158"/>
      <c r="O303" s="107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72"/>
      <c r="AP303" s="72"/>
      <c r="AQ303" s="72"/>
      <c r="AR303" s="72"/>
      <c r="AS303" s="72"/>
      <c r="AT303" s="72"/>
      <c r="AU303" s="72"/>
      <c r="AV303" s="72"/>
      <c r="AW303" s="72"/>
      <c r="AX303" s="72"/>
      <c r="AY303" s="72"/>
      <c r="AZ303" s="72"/>
      <c r="BA303" s="72"/>
      <c r="BB303" s="72"/>
      <c r="BC303" s="72"/>
      <c r="BD303" s="72"/>
      <c r="BE303" s="72"/>
      <c r="BF303" s="72"/>
      <c r="BG303" s="72"/>
      <c r="BH303" s="72"/>
      <c r="BI303" s="72"/>
      <c r="BJ303" s="72"/>
      <c r="BK303" s="72"/>
      <c r="BL303" s="72"/>
      <c r="BM303" s="72"/>
      <c r="BN303" s="72"/>
      <c r="BO303" s="72"/>
      <c r="BP303" s="72"/>
      <c r="BQ303" s="72"/>
      <c r="BR303" s="72"/>
      <c r="BS303" s="72"/>
      <c r="BT303" s="72"/>
      <c r="BU303" s="72"/>
      <c r="BV303" s="72"/>
      <c r="BW303" s="72"/>
    </row>
    <row r="304" spans="1:75" ht="14.25" customHeight="1" x14ac:dyDescent="0.15">
      <c r="A304" s="82"/>
      <c r="B304" s="118"/>
      <c r="C304" s="118"/>
      <c r="D304" s="120"/>
      <c r="E304" s="95"/>
      <c r="F304" s="93"/>
      <c r="G304" s="112"/>
      <c r="H304" s="114"/>
      <c r="I304" s="124"/>
      <c r="J304" s="97"/>
      <c r="K304" s="116"/>
      <c r="L304" s="101"/>
      <c r="M304" s="103"/>
      <c r="N304" s="157"/>
      <c r="O304" s="106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/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/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/>
      <c r="BP304" s="23"/>
      <c r="BQ304" s="23"/>
      <c r="BR304" s="23"/>
      <c r="BS304" s="23"/>
      <c r="BT304" s="23"/>
      <c r="BU304" s="23"/>
      <c r="BV304" s="23"/>
      <c r="BW304" s="23"/>
    </row>
    <row r="305" spans="1:75" ht="14.25" customHeight="1" thickBot="1" x14ac:dyDescent="0.2">
      <c r="A305" s="83"/>
      <c r="B305" s="119"/>
      <c r="C305" s="119"/>
      <c r="D305" s="121"/>
      <c r="E305" s="96"/>
      <c r="F305" s="94"/>
      <c r="G305" s="113"/>
      <c r="H305" s="115"/>
      <c r="I305" s="125"/>
      <c r="J305" s="98"/>
      <c r="K305" s="117"/>
      <c r="L305" s="102"/>
      <c r="M305" s="156"/>
      <c r="N305" s="158"/>
      <c r="O305" s="107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72"/>
      <c r="AP305" s="72"/>
      <c r="AQ305" s="72"/>
      <c r="AR305" s="72"/>
      <c r="AS305" s="72"/>
      <c r="AT305" s="72"/>
      <c r="AU305" s="72"/>
      <c r="AV305" s="72"/>
      <c r="AW305" s="72"/>
      <c r="AX305" s="72"/>
      <c r="AY305" s="72"/>
      <c r="AZ305" s="72"/>
      <c r="BA305" s="72"/>
      <c r="BB305" s="72"/>
      <c r="BC305" s="72"/>
      <c r="BD305" s="72"/>
      <c r="BE305" s="72"/>
      <c r="BF305" s="72"/>
      <c r="BG305" s="72"/>
      <c r="BH305" s="72"/>
      <c r="BI305" s="72"/>
      <c r="BJ305" s="72"/>
      <c r="BK305" s="72"/>
      <c r="BL305" s="72"/>
      <c r="BM305" s="72"/>
      <c r="BN305" s="72"/>
      <c r="BO305" s="72"/>
      <c r="BP305" s="72"/>
      <c r="BQ305" s="72"/>
      <c r="BR305" s="72"/>
      <c r="BS305" s="72"/>
      <c r="BT305" s="72"/>
      <c r="BU305" s="72"/>
      <c r="BV305" s="72"/>
      <c r="BW305" s="72"/>
    </row>
    <row r="306" spans="1:75" ht="14.25" customHeight="1" x14ac:dyDescent="0.15">
      <c r="A306" s="82"/>
      <c r="B306" s="118"/>
      <c r="C306" s="118"/>
      <c r="D306" s="120"/>
      <c r="E306" s="95"/>
      <c r="F306" s="93"/>
      <c r="G306" s="112"/>
      <c r="H306" s="114"/>
      <c r="I306" s="124"/>
      <c r="J306" s="97"/>
      <c r="K306" s="116"/>
      <c r="L306" s="101"/>
      <c r="M306" s="103"/>
      <c r="N306" s="157"/>
      <c r="O306" s="106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  <c r="BA306" s="23"/>
      <c r="BB306" s="23"/>
      <c r="BC306" s="23"/>
      <c r="BD306" s="23"/>
      <c r="BE306" s="23"/>
      <c r="BF306" s="23"/>
      <c r="BG306" s="23"/>
      <c r="BH306" s="23"/>
      <c r="BI306" s="23"/>
      <c r="BJ306" s="23"/>
      <c r="BK306" s="23"/>
      <c r="BL306" s="23"/>
      <c r="BM306" s="23"/>
      <c r="BN306" s="23"/>
      <c r="BO306" s="23"/>
      <c r="BP306" s="23"/>
      <c r="BQ306" s="23"/>
      <c r="BR306" s="23"/>
      <c r="BS306" s="23"/>
      <c r="BT306" s="23"/>
      <c r="BU306" s="23"/>
      <c r="BV306" s="23"/>
      <c r="BW306" s="23"/>
    </row>
    <row r="307" spans="1:75" ht="14.25" customHeight="1" thickBot="1" x14ac:dyDescent="0.2">
      <c r="A307" s="83"/>
      <c r="B307" s="119"/>
      <c r="C307" s="119"/>
      <c r="D307" s="121"/>
      <c r="E307" s="96"/>
      <c r="F307" s="94"/>
      <c r="G307" s="113"/>
      <c r="H307" s="115"/>
      <c r="I307" s="125"/>
      <c r="J307" s="98"/>
      <c r="K307" s="117"/>
      <c r="L307" s="102"/>
      <c r="M307" s="156"/>
      <c r="N307" s="158"/>
      <c r="O307" s="107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72"/>
      <c r="AP307" s="72"/>
      <c r="AQ307" s="72"/>
      <c r="AR307" s="72"/>
      <c r="AS307" s="72"/>
      <c r="AT307" s="72"/>
      <c r="AU307" s="72"/>
      <c r="AV307" s="72"/>
      <c r="AW307" s="72"/>
      <c r="AX307" s="72"/>
      <c r="AY307" s="72"/>
      <c r="AZ307" s="72"/>
      <c r="BA307" s="72"/>
      <c r="BB307" s="72"/>
      <c r="BC307" s="72"/>
      <c r="BD307" s="72"/>
      <c r="BE307" s="72"/>
      <c r="BF307" s="72"/>
      <c r="BG307" s="72"/>
      <c r="BH307" s="72"/>
      <c r="BI307" s="72"/>
      <c r="BJ307" s="72"/>
      <c r="BK307" s="72"/>
      <c r="BL307" s="72"/>
      <c r="BM307" s="72"/>
      <c r="BN307" s="72"/>
      <c r="BO307" s="72"/>
      <c r="BP307" s="72"/>
      <c r="BQ307" s="72"/>
      <c r="BR307" s="72"/>
      <c r="BS307" s="72"/>
      <c r="BT307" s="72"/>
      <c r="BU307" s="72"/>
      <c r="BV307" s="72"/>
      <c r="BW307" s="72"/>
    </row>
    <row r="308" spans="1:75" ht="14.25" customHeight="1" x14ac:dyDescent="0.15">
      <c r="A308" s="82"/>
      <c r="B308" s="118"/>
      <c r="C308" s="118"/>
      <c r="D308" s="120"/>
      <c r="E308" s="95"/>
      <c r="F308" s="93"/>
      <c r="G308" s="112"/>
      <c r="H308" s="114"/>
      <c r="I308" s="124"/>
      <c r="J308" s="97"/>
      <c r="K308" s="116"/>
      <c r="L308" s="101"/>
      <c r="M308" s="103"/>
      <c r="N308" s="157"/>
      <c r="O308" s="106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  <c r="AL308" s="23"/>
      <c r="AM308" s="23"/>
      <c r="AN308" s="23"/>
      <c r="AO308" s="23"/>
      <c r="AP308" s="23"/>
      <c r="AQ308" s="23"/>
      <c r="AR308" s="23"/>
      <c r="AS308" s="23"/>
      <c r="AT308" s="23"/>
      <c r="AU308" s="23"/>
      <c r="AV308" s="23"/>
      <c r="AW308" s="23"/>
      <c r="AX308" s="23"/>
      <c r="AY308" s="23"/>
      <c r="AZ308" s="23"/>
      <c r="BA308" s="23"/>
      <c r="BB308" s="23"/>
      <c r="BC308" s="23"/>
      <c r="BD308" s="23"/>
      <c r="BE308" s="23"/>
      <c r="BF308" s="23"/>
      <c r="BG308" s="23"/>
      <c r="BH308" s="23"/>
      <c r="BI308" s="23"/>
      <c r="BJ308" s="23"/>
      <c r="BK308" s="23"/>
      <c r="BL308" s="23"/>
      <c r="BM308" s="23"/>
      <c r="BN308" s="23"/>
      <c r="BO308" s="23"/>
      <c r="BP308" s="23"/>
      <c r="BQ308" s="23"/>
      <c r="BR308" s="23"/>
      <c r="BS308" s="23"/>
      <c r="BT308" s="23"/>
      <c r="BU308" s="23"/>
      <c r="BV308" s="23"/>
      <c r="BW308" s="23"/>
    </row>
    <row r="309" spans="1:75" ht="14.25" customHeight="1" thickBot="1" x14ac:dyDescent="0.2">
      <c r="A309" s="83"/>
      <c r="B309" s="119"/>
      <c r="C309" s="119"/>
      <c r="D309" s="121"/>
      <c r="E309" s="96"/>
      <c r="F309" s="94"/>
      <c r="G309" s="113"/>
      <c r="H309" s="115"/>
      <c r="I309" s="125"/>
      <c r="J309" s="98"/>
      <c r="K309" s="117"/>
      <c r="L309" s="102"/>
      <c r="M309" s="156"/>
      <c r="N309" s="158"/>
      <c r="O309" s="107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72"/>
      <c r="AP309" s="72"/>
      <c r="AQ309" s="72"/>
      <c r="AR309" s="72"/>
      <c r="AS309" s="72"/>
      <c r="AT309" s="72"/>
      <c r="AU309" s="72"/>
      <c r="AV309" s="72"/>
      <c r="AW309" s="72"/>
      <c r="AX309" s="72"/>
      <c r="AY309" s="72"/>
      <c r="AZ309" s="72"/>
      <c r="BA309" s="72"/>
      <c r="BB309" s="72"/>
      <c r="BC309" s="72"/>
      <c r="BD309" s="72"/>
      <c r="BE309" s="72"/>
      <c r="BF309" s="72"/>
      <c r="BG309" s="72"/>
      <c r="BH309" s="72"/>
      <c r="BI309" s="72"/>
      <c r="BJ309" s="72"/>
      <c r="BK309" s="72"/>
      <c r="BL309" s="72"/>
      <c r="BM309" s="72"/>
      <c r="BN309" s="72"/>
      <c r="BO309" s="72"/>
      <c r="BP309" s="72"/>
      <c r="BQ309" s="72"/>
      <c r="BR309" s="72"/>
      <c r="BS309" s="72"/>
      <c r="BT309" s="72"/>
      <c r="BU309" s="72"/>
      <c r="BV309" s="72"/>
      <c r="BW309" s="72"/>
    </row>
    <row r="310" spans="1:75" ht="14.25" customHeight="1" x14ac:dyDescent="0.15">
      <c r="A310" s="82"/>
      <c r="B310" s="118"/>
      <c r="C310" s="118"/>
      <c r="D310" s="120"/>
      <c r="E310" s="95"/>
      <c r="F310" s="93"/>
      <c r="G310" s="112"/>
      <c r="H310" s="114"/>
      <c r="I310" s="124"/>
      <c r="J310" s="97"/>
      <c r="K310" s="116"/>
      <c r="L310" s="101"/>
      <c r="M310" s="103"/>
      <c r="N310" s="157"/>
      <c r="O310" s="106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  <c r="AL310" s="23"/>
      <c r="AM310" s="23"/>
      <c r="AN310" s="23"/>
      <c r="AO310" s="23"/>
      <c r="AP310" s="23"/>
      <c r="AQ310" s="23"/>
      <c r="AR310" s="23"/>
      <c r="AS310" s="23"/>
      <c r="AT310" s="23"/>
      <c r="AU310" s="23"/>
      <c r="AV310" s="23"/>
      <c r="AW310" s="23"/>
      <c r="AX310" s="23"/>
      <c r="AY310" s="23"/>
      <c r="AZ310" s="23"/>
      <c r="BA310" s="23"/>
      <c r="BB310" s="23"/>
      <c r="BC310" s="23"/>
      <c r="BD310" s="23"/>
      <c r="BE310" s="23"/>
      <c r="BF310" s="23"/>
      <c r="BG310" s="23"/>
      <c r="BH310" s="23"/>
      <c r="BI310" s="23"/>
      <c r="BJ310" s="23"/>
      <c r="BK310" s="23"/>
      <c r="BL310" s="23"/>
      <c r="BM310" s="23"/>
      <c r="BN310" s="23"/>
      <c r="BO310" s="23"/>
      <c r="BP310" s="23"/>
      <c r="BQ310" s="23"/>
      <c r="BR310" s="23"/>
      <c r="BS310" s="23"/>
      <c r="BT310" s="23"/>
      <c r="BU310" s="23"/>
      <c r="BV310" s="23"/>
      <c r="BW310" s="23"/>
    </row>
    <row r="311" spans="1:75" ht="14.25" customHeight="1" thickBot="1" x14ac:dyDescent="0.2">
      <c r="A311" s="83"/>
      <c r="B311" s="119"/>
      <c r="C311" s="119"/>
      <c r="D311" s="121"/>
      <c r="E311" s="96"/>
      <c r="F311" s="94"/>
      <c r="G311" s="113"/>
      <c r="H311" s="115"/>
      <c r="I311" s="125"/>
      <c r="J311" s="98"/>
      <c r="K311" s="117"/>
      <c r="L311" s="102"/>
      <c r="M311" s="156"/>
      <c r="N311" s="158"/>
      <c r="O311" s="107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72"/>
      <c r="AP311" s="72"/>
      <c r="AQ311" s="72"/>
      <c r="AR311" s="72"/>
      <c r="AS311" s="72"/>
      <c r="AT311" s="72"/>
      <c r="AU311" s="72"/>
      <c r="AV311" s="72"/>
      <c r="AW311" s="72"/>
      <c r="AX311" s="72"/>
      <c r="AY311" s="72"/>
      <c r="AZ311" s="72"/>
      <c r="BA311" s="72"/>
      <c r="BB311" s="72"/>
      <c r="BC311" s="72"/>
      <c r="BD311" s="72"/>
      <c r="BE311" s="72"/>
      <c r="BF311" s="72"/>
      <c r="BG311" s="72"/>
      <c r="BH311" s="72"/>
      <c r="BI311" s="72"/>
      <c r="BJ311" s="72"/>
      <c r="BK311" s="72"/>
      <c r="BL311" s="72"/>
      <c r="BM311" s="72"/>
      <c r="BN311" s="72"/>
      <c r="BO311" s="72"/>
      <c r="BP311" s="72"/>
      <c r="BQ311" s="72"/>
      <c r="BR311" s="72"/>
      <c r="BS311" s="72"/>
      <c r="BT311" s="72"/>
      <c r="BU311" s="72"/>
      <c r="BV311" s="72"/>
      <c r="BW311" s="72"/>
    </row>
    <row r="312" spans="1:75" ht="14.25" customHeight="1" x14ac:dyDescent="0.15">
      <c r="A312" s="82"/>
      <c r="B312" s="118"/>
      <c r="C312" s="118"/>
      <c r="D312" s="120"/>
      <c r="E312" s="95"/>
      <c r="F312" s="93"/>
      <c r="G312" s="112"/>
      <c r="H312" s="114"/>
      <c r="I312" s="124"/>
      <c r="J312" s="97"/>
      <c r="K312" s="116"/>
      <c r="L312" s="101"/>
      <c r="M312" s="103"/>
      <c r="N312" s="157"/>
      <c r="O312" s="106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  <c r="BA312" s="23"/>
      <c r="BB312" s="23"/>
      <c r="BC312" s="23"/>
      <c r="BD312" s="23"/>
      <c r="BE312" s="23"/>
      <c r="BF312" s="23"/>
      <c r="BG312" s="23"/>
      <c r="BH312" s="23"/>
      <c r="BI312" s="23"/>
      <c r="BJ312" s="23"/>
      <c r="BK312" s="23"/>
      <c r="BL312" s="23"/>
      <c r="BM312" s="23"/>
      <c r="BN312" s="23"/>
      <c r="BO312" s="23"/>
      <c r="BP312" s="23"/>
      <c r="BQ312" s="23"/>
      <c r="BR312" s="23"/>
      <c r="BS312" s="23"/>
      <c r="BT312" s="23"/>
      <c r="BU312" s="23"/>
      <c r="BV312" s="23"/>
      <c r="BW312" s="23"/>
    </row>
    <row r="313" spans="1:75" ht="14.25" customHeight="1" thickBot="1" x14ac:dyDescent="0.2">
      <c r="A313" s="83"/>
      <c r="B313" s="119"/>
      <c r="C313" s="119"/>
      <c r="D313" s="121"/>
      <c r="E313" s="96"/>
      <c r="F313" s="94"/>
      <c r="G313" s="113"/>
      <c r="H313" s="115"/>
      <c r="I313" s="125"/>
      <c r="J313" s="98"/>
      <c r="K313" s="117"/>
      <c r="L313" s="102"/>
      <c r="M313" s="156"/>
      <c r="N313" s="158"/>
      <c r="O313" s="107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72"/>
      <c r="AP313" s="72"/>
      <c r="AQ313" s="72"/>
      <c r="AR313" s="72"/>
      <c r="AS313" s="72"/>
      <c r="AT313" s="72"/>
      <c r="AU313" s="72"/>
      <c r="AV313" s="72"/>
      <c r="AW313" s="72"/>
      <c r="AX313" s="72"/>
      <c r="AY313" s="72"/>
      <c r="AZ313" s="72"/>
      <c r="BA313" s="72"/>
      <c r="BB313" s="72"/>
      <c r="BC313" s="72"/>
      <c r="BD313" s="72"/>
      <c r="BE313" s="72"/>
      <c r="BF313" s="72"/>
      <c r="BG313" s="72"/>
      <c r="BH313" s="72"/>
      <c r="BI313" s="72"/>
      <c r="BJ313" s="72"/>
      <c r="BK313" s="72"/>
      <c r="BL313" s="72"/>
      <c r="BM313" s="72"/>
      <c r="BN313" s="72"/>
      <c r="BO313" s="72"/>
      <c r="BP313" s="72"/>
      <c r="BQ313" s="72"/>
      <c r="BR313" s="72"/>
      <c r="BS313" s="72"/>
      <c r="BT313" s="72"/>
      <c r="BU313" s="72"/>
      <c r="BV313" s="72"/>
      <c r="BW313" s="72"/>
    </row>
    <row r="314" spans="1:75" ht="14.25" customHeight="1" x14ac:dyDescent="0.15">
      <c r="A314" s="82"/>
      <c r="B314" s="118"/>
      <c r="C314" s="118"/>
      <c r="D314" s="120"/>
      <c r="E314" s="95"/>
      <c r="F314" s="93"/>
      <c r="G314" s="112"/>
      <c r="H314" s="114"/>
      <c r="I314" s="124"/>
      <c r="J314" s="97"/>
      <c r="K314" s="116"/>
      <c r="L314" s="101"/>
      <c r="M314" s="103"/>
      <c r="N314" s="157"/>
      <c r="O314" s="106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  <c r="AL314" s="23"/>
      <c r="AM314" s="23"/>
      <c r="AN314" s="23"/>
      <c r="AO314" s="23"/>
      <c r="AP314" s="23"/>
      <c r="AQ314" s="23"/>
      <c r="AR314" s="23"/>
      <c r="AS314" s="23"/>
      <c r="AT314" s="23"/>
      <c r="AU314" s="23"/>
      <c r="AV314" s="23"/>
      <c r="AW314" s="23"/>
      <c r="AX314" s="23"/>
      <c r="AY314" s="23"/>
      <c r="AZ314" s="23"/>
      <c r="BA314" s="23"/>
      <c r="BB314" s="23"/>
      <c r="BC314" s="23"/>
      <c r="BD314" s="23"/>
      <c r="BE314" s="23"/>
      <c r="BF314" s="23"/>
      <c r="BG314" s="23"/>
      <c r="BH314" s="23"/>
      <c r="BI314" s="23"/>
      <c r="BJ314" s="23"/>
      <c r="BK314" s="23"/>
      <c r="BL314" s="23"/>
      <c r="BM314" s="23"/>
      <c r="BN314" s="23"/>
      <c r="BO314" s="23"/>
      <c r="BP314" s="23"/>
      <c r="BQ314" s="23"/>
      <c r="BR314" s="23"/>
      <c r="BS314" s="23"/>
      <c r="BT314" s="23"/>
      <c r="BU314" s="23"/>
      <c r="BV314" s="23"/>
      <c r="BW314" s="23"/>
    </row>
    <row r="315" spans="1:75" ht="14.25" customHeight="1" thickBot="1" x14ac:dyDescent="0.2">
      <c r="A315" s="83"/>
      <c r="B315" s="119"/>
      <c r="C315" s="119"/>
      <c r="D315" s="121"/>
      <c r="E315" s="96"/>
      <c r="F315" s="94"/>
      <c r="G315" s="113"/>
      <c r="H315" s="115"/>
      <c r="I315" s="125"/>
      <c r="J315" s="98"/>
      <c r="K315" s="117"/>
      <c r="L315" s="102"/>
      <c r="M315" s="156"/>
      <c r="N315" s="158"/>
      <c r="O315" s="107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72"/>
      <c r="AP315" s="72"/>
      <c r="AQ315" s="72"/>
      <c r="AR315" s="72"/>
      <c r="AS315" s="72"/>
      <c r="AT315" s="72"/>
      <c r="AU315" s="72"/>
      <c r="AV315" s="72"/>
      <c r="AW315" s="72"/>
      <c r="AX315" s="72"/>
      <c r="AY315" s="72"/>
      <c r="AZ315" s="72"/>
      <c r="BA315" s="72"/>
      <c r="BB315" s="72"/>
      <c r="BC315" s="72"/>
      <c r="BD315" s="72"/>
      <c r="BE315" s="72"/>
      <c r="BF315" s="72"/>
      <c r="BG315" s="72"/>
      <c r="BH315" s="72"/>
      <c r="BI315" s="72"/>
      <c r="BJ315" s="72"/>
      <c r="BK315" s="72"/>
      <c r="BL315" s="72"/>
      <c r="BM315" s="72"/>
      <c r="BN315" s="72"/>
      <c r="BO315" s="72"/>
      <c r="BP315" s="72"/>
      <c r="BQ315" s="72"/>
      <c r="BR315" s="72"/>
      <c r="BS315" s="72"/>
      <c r="BT315" s="72"/>
      <c r="BU315" s="72"/>
      <c r="BV315" s="72"/>
      <c r="BW315" s="72"/>
    </row>
    <row r="316" spans="1:75" ht="14.25" customHeight="1" x14ac:dyDescent="0.15">
      <c r="A316" s="82"/>
      <c r="B316" s="118"/>
      <c r="C316" s="118"/>
      <c r="D316" s="120"/>
      <c r="E316" s="95"/>
      <c r="F316" s="93"/>
      <c r="G316" s="112"/>
      <c r="H316" s="114"/>
      <c r="I316" s="124"/>
      <c r="J316" s="97"/>
      <c r="K316" s="116"/>
      <c r="L316" s="101"/>
      <c r="M316" s="103"/>
      <c r="N316" s="157"/>
      <c r="O316" s="106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23"/>
      <c r="AQ316" s="23"/>
      <c r="AR316" s="23"/>
      <c r="AS316" s="23"/>
      <c r="AT316" s="23"/>
      <c r="AU316" s="23"/>
      <c r="AV316" s="23"/>
      <c r="AW316" s="23"/>
      <c r="AX316" s="23"/>
      <c r="AY316" s="23"/>
      <c r="AZ316" s="23"/>
      <c r="BA316" s="23"/>
      <c r="BB316" s="23"/>
      <c r="BC316" s="23"/>
      <c r="BD316" s="23"/>
      <c r="BE316" s="23"/>
      <c r="BF316" s="23"/>
      <c r="BG316" s="23"/>
      <c r="BH316" s="23"/>
      <c r="BI316" s="23"/>
      <c r="BJ316" s="23"/>
      <c r="BK316" s="23"/>
      <c r="BL316" s="23"/>
      <c r="BM316" s="23"/>
      <c r="BN316" s="23"/>
      <c r="BO316" s="23"/>
      <c r="BP316" s="23"/>
      <c r="BQ316" s="23"/>
      <c r="BR316" s="23"/>
      <c r="BS316" s="23"/>
      <c r="BT316" s="23"/>
      <c r="BU316" s="23"/>
      <c r="BV316" s="23"/>
      <c r="BW316" s="23"/>
    </row>
    <row r="317" spans="1:75" ht="14.25" customHeight="1" thickBot="1" x14ac:dyDescent="0.2">
      <c r="A317" s="83"/>
      <c r="B317" s="119"/>
      <c r="C317" s="119"/>
      <c r="D317" s="121"/>
      <c r="E317" s="96"/>
      <c r="F317" s="94"/>
      <c r="G317" s="113"/>
      <c r="H317" s="115"/>
      <c r="I317" s="125"/>
      <c r="J317" s="98"/>
      <c r="K317" s="117"/>
      <c r="L317" s="102"/>
      <c r="M317" s="156"/>
      <c r="N317" s="158"/>
      <c r="O317" s="107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72"/>
      <c r="AP317" s="72"/>
      <c r="AQ317" s="72"/>
      <c r="AR317" s="72"/>
      <c r="AS317" s="72"/>
      <c r="AT317" s="72"/>
      <c r="AU317" s="72"/>
      <c r="AV317" s="72"/>
      <c r="AW317" s="72"/>
      <c r="AX317" s="72"/>
      <c r="AY317" s="72"/>
      <c r="AZ317" s="72"/>
      <c r="BA317" s="72"/>
      <c r="BB317" s="72"/>
      <c r="BC317" s="72"/>
      <c r="BD317" s="72"/>
      <c r="BE317" s="72"/>
      <c r="BF317" s="72"/>
      <c r="BG317" s="72"/>
      <c r="BH317" s="72"/>
      <c r="BI317" s="72"/>
      <c r="BJ317" s="72"/>
      <c r="BK317" s="72"/>
      <c r="BL317" s="72"/>
      <c r="BM317" s="72"/>
      <c r="BN317" s="72"/>
      <c r="BO317" s="72"/>
      <c r="BP317" s="72"/>
      <c r="BQ317" s="72"/>
      <c r="BR317" s="72"/>
      <c r="BS317" s="72"/>
      <c r="BT317" s="72"/>
      <c r="BU317" s="72"/>
      <c r="BV317" s="72"/>
      <c r="BW317" s="72"/>
    </row>
    <row r="318" spans="1:75" ht="14.25" customHeight="1" x14ac:dyDescent="0.15">
      <c r="A318" s="82"/>
      <c r="B318" s="118"/>
      <c r="C318" s="118"/>
      <c r="D318" s="120"/>
      <c r="E318" s="95"/>
      <c r="F318" s="93"/>
      <c r="G318" s="112"/>
      <c r="H318" s="114"/>
      <c r="I318" s="124"/>
      <c r="J318" s="97"/>
      <c r="K318" s="116"/>
      <c r="L318" s="101"/>
      <c r="M318" s="103"/>
      <c r="N318" s="157"/>
      <c r="O318" s="106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  <c r="AL318" s="23"/>
      <c r="AM318" s="23"/>
      <c r="AN318" s="23"/>
      <c r="AO318" s="23"/>
      <c r="AP318" s="23"/>
      <c r="AQ318" s="23"/>
      <c r="AR318" s="23"/>
      <c r="AS318" s="23"/>
      <c r="AT318" s="23"/>
      <c r="AU318" s="23"/>
      <c r="AV318" s="23"/>
      <c r="AW318" s="23"/>
      <c r="AX318" s="23"/>
      <c r="AY318" s="23"/>
      <c r="AZ318" s="23"/>
      <c r="BA318" s="23"/>
      <c r="BB318" s="23"/>
      <c r="BC318" s="23"/>
      <c r="BD318" s="23"/>
      <c r="BE318" s="23"/>
      <c r="BF318" s="23"/>
      <c r="BG318" s="23"/>
      <c r="BH318" s="23"/>
      <c r="BI318" s="23"/>
      <c r="BJ318" s="23"/>
      <c r="BK318" s="23"/>
      <c r="BL318" s="23"/>
      <c r="BM318" s="23"/>
      <c r="BN318" s="23"/>
      <c r="BO318" s="23"/>
      <c r="BP318" s="23"/>
      <c r="BQ318" s="23"/>
      <c r="BR318" s="23"/>
      <c r="BS318" s="23"/>
      <c r="BT318" s="23"/>
      <c r="BU318" s="23"/>
      <c r="BV318" s="23"/>
      <c r="BW318" s="23"/>
    </row>
    <row r="319" spans="1:75" ht="14.25" customHeight="1" thickBot="1" x14ac:dyDescent="0.2">
      <c r="A319" s="83"/>
      <c r="B319" s="119"/>
      <c r="C319" s="119"/>
      <c r="D319" s="121"/>
      <c r="E319" s="96"/>
      <c r="F319" s="94"/>
      <c r="G319" s="113"/>
      <c r="H319" s="115"/>
      <c r="I319" s="125"/>
      <c r="J319" s="98"/>
      <c r="K319" s="117"/>
      <c r="L319" s="102"/>
      <c r="M319" s="156"/>
      <c r="N319" s="158"/>
      <c r="O319" s="107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72"/>
      <c r="AP319" s="72"/>
      <c r="AQ319" s="72"/>
      <c r="AR319" s="72"/>
      <c r="AS319" s="72"/>
      <c r="AT319" s="72"/>
      <c r="AU319" s="72"/>
      <c r="AV319" s="72"/>
      <c r="AW319" s="72"/>
      <c r="AX319" s="72"/>
      <c r="AY319" s="72"/>
      <c r="AZ319" s="72"/>
      <c r="BA319" s="72"/>
      <c r="BB319" s="72"/>
      <c r="BC319" s="72"/>
      <c r="BD319" s="72"/>
      <c r="BE319" s="72"/>
      <c r="BF319" s="72"/>
      <c r="BG319" s="72"/>
      <c r="BH319" s="72"/>
      <c r="BI319" s="72"/>
      <c r="BJ319" s="72"/>
      <c r="BK319" s="72"/>
      <c r="BL319" s="72"/>
      <c r="BM319" s="72"/>
      <c r="BN319" s="72"/>
      <c r="BO319" s="72"/>
      <c r="BP319" s="72"/>
      <c r="BQ319" s="72"/>
      <c r="BR319" s="72"/>
      <c r="BS319" s="72"/>
      <c r="BT319" s="72"/>
      <c r="BU319" s="72"/>
      <c r="BV319" s="72"/>
      <c r="BW319" s="72"/>
    </row>
    <row r="320" spans="1:75" ht="14.25" customHeight="1" x14ac:dyDescent="0.15">
      <c r="A320" s="82"/>
      <c r="B320" s="118"/>
      <c r="C320" s="118"/>
      <c r="D320" s="120"/>
      <c r="E320" s="95"/>
      <c r="F320" s="93"/>
      <c r="G320" s="112"/>
      <c r="H320" s="114"/>
      <c r="I320" s="124"/>
      <c r="J320" s="97"/>
      <c r="K320" s="116"/>
      <c r="L320" s="101"/>
      <c r="M320" s="103"/>
      <c r="N320" s="157"/>
      <c r="O320" s="106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  <c r="AL320" s="23"/>
      <c r="AM320" s="23"/>
      <c r="AN320" s="23"/>
      <c r="AO320" s="23"/>
      <c r="AP320" s="23"/>
      <c r="AQ320" s="23"/>
      <c r="AR320" s="23"/>
      <c r="AS320" s="23"/>
      <c r="AT320" s="23"/>
      <c r="AU320" s="23"/>
      <c r="AV320" s="23"/>
      <c r="AW320" s="23"/>
      <c r="AX320" s="23"/>
      <c r="AY320" s="23"/>
      <c r="AZ320" s="23"/>
      <c r="BA320" s="23"/>
      <c r="BB320" s="23"/>
      <c r="BC320" s="23"/>
      <c r="BD320" s="23"/>
      <c r="BE320" s="23"/>
      <c r="BF320" s="23"/>
      <c r="BG320" s="23"/>
      <c r="BH320" s="23"/>
      <c r="BI320" s="23"/>
      <c r="BJ320" s="23"/>
      <c r="BK320" s="23"/>
      <c r="BL320" s="23"/>
      <c r="BM320" s="23"/>
      <c r="BN320" s="23"/>
      <c r="BO320" s="23"/>
      <c r="BP320" s="23"/>
      <c r="BQ320" s="23"/>
      <c r="BR320" s="23"/>
      <c r="BS320" s="23"/>
      <c r="BT320" s="23"/>
      <c r="BU320" s="23"/>
      <c r="BV320" s="23"/>
      <c r="BW320" s="23"/>
    </row>
    <row r="321" spans="1:75" ht="14.25" customHeight="1" thickBot="1" x14ac:dyDescent="0.2">
      <c r="A321" s="83"/>
      <c r="B321" s="119"/>
      <c r="C321" s="119"/>
      <c r="D321" s="121"/>
      <c r="E321" s="96"/>
      <c r="F321" s="94"/>
      <c r="G321" s="113"/>
      <c r="H321" s="115"/>
      <c r="I321" s="125"/>
      <c r="J321" s="98"/>
      <c r="K321" s="117"/>
      <c r="L321" s="102"/>
      <c r="M321" s="156"/>
      <c r="N321" s="158"/>
      <c r="O321" s="107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72"/>
      <c r="AP321" s="72"/>
      <c r="AQ321" s="72"/>
      <c r="AR321" s="72"/>
      <c r="AS321" s="72"/>
      <c r="AT321" s="72"/>
      <c r="AU321" s="72"/>
      <c r="AV321" s="72"/>
      <c r="AW321" s="72"/>
      <c r="AX321" s="72"/>
      <c r="AY321" s="72"/>
      <c r="AZ321" s="72"/>
      <c r="BA321" s="72"/>
      <c r="BB321" s="72"/>
      <c r="BC321" s="72"/>
      <c r="BD321" s="72"/>
      <c r="BE321" s="72"/>
      <c r="BF321" s="72"/>
      <c r="BG321" s="72"/>
      <c r="BH321" s="72"/>
      <c r="BI321" s="72"/>
      <c r="BJ321" s="72"/>
      <c r="BK321" s="72"/>
      <c r="BL321" s="72"/>
      <c r="BM321" s="72"/>
      <c r="BN321" s="72"/>
      <c r="BO321" s="72"/>
      <c r="BP321" s="72"/>
      <c r="BQ321" s="72"/>
      <c r="BR321" s="72"/>
      <c r="BS321" s="72"/>
      <c r="BT321" s="72"/>
      <c r="BU321" s="72"/>
      <c r="BV321" s="72"/>
      <c r="BW321" s="72"/>
    </row>
    <row r="322" spans="1:75" ht="14.25" customHeight="1" x14ac:dyDescent="0.15">
      <c r="A322" s="82"/>
      <c r="B322" s="118"/>
      <c r="C322" s="118"/>
      <c r="D322" s="110"/>
      <c r="E322" s="95"/>
      <c r="F322" s="93"/>
      <c r="G322" s="112"/>
      <c r="H322" s="114"/>
      <c r="I322" s="99"/>
      <c r="J322" s="97"/>
      <c r="K322" s="100"/>
      <c r="L322" s="101"/>
      <c r="M322" s="103"/>
      <c r="N322" s="105"/>
      <c r="O322" s="106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  <c r="AL322" s="23"/>
      <c r="AM322" s="23"/>
      <c r="AN322" s="23"/>
      <c r="AO322" s="23"/>
      <c r="AP322" s="23"/>
      <c r="AQ322" s="23"/>
      <c r="AR322" s="23"/>
      <c r="AS322" s="23"/>
      <c r="AT322" s="23"/>
      <c r="AU322" s="23"/>
      <c r="AV322" s="23"/>
      <c r="AW322" s="23"/>
      <c r="AX322" s="23"/>
      <c r="AY322" s="23"/>
      <c r="AZ322" s="23"/>
      <c r="BA322" s="23"/>
      <c r="BB322" s="23"/>
      <c r="BC322" s="23"/>
      <c r="BD322" s="23"/>
      <c r="BE322" s="23"/>
      <c r="BF322" s="23"/>
      <c r="BG322" s="23"/>
      <c r="BH322" s="23"/>
      <c r="BI322" s="23"/>
      <c r="BJ322" s="23"/>
      <c r="BK322" s="23"/>
      <c r="BL322" s="23"/>
      <c r="BM322" s="23"/>
      <c r="BN322" s="23"/>
      <c r="BO322" s="23"/>
      <c r="BP322" s="23"/>
      <c r="BQ322" s="23"/>
      <c r="BR322" s="23"/>
      <c r="BS322" s="23"/>
      <c r="BT322" s="23"/>
      <c r="BU322" s="23"/>
      <c r="BV322" s="23"/>
      <c r="BW322" s="23"/>
    </row>
    <row r="323" spans="1:75" ht="14.25" customHeight="1" thickBot="1" x14ac:dyDescent="0.2">
      <c r="A323" s="83"/>
      <c r="B323" s="119"/>
      <c r="C323" s="119"/>
      <c r="D323" s="111"/>
      <c r="E323" s="96"/>
      <c r="F323" s="94"/>
      <c r="G323" s="113"/>
      <c r="H323" s="115"/>
      <c r="I323" s="99"/>
      <c r="J323" s="98"/>
      <c r="K323" s="100"/>
      <c r="L323" s="102"/>
      <c r="M323" s="104"/>
      <c r="N323" s="105"/>
      <c r="O323" s="107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  <c r="AC323" s="72"/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72"/>
      <c r="AP323" s="72"/>
      <c r="AQ323" s="72"/>
      <c r="AR323" s="72"/>
      <c r="AS323" s="72"/>
      <c r="AT323" s="72"/>
      <c r="AU323" s="72"/>
      <c r="AV323" s="72"/>
      <c r="AW323" s="72"/>
      <c r="AX323" s="72"/>
      <c r="AY323" s="72"/>
      <c r="AZ323" s="72"/>
      <c r="BA323" s="72"/>
      <c r="BB323" s="72"/>
      <c r="BC323" s="72"/>
      <c r="BD323" s="72"/>
      <c r="BE323" s="72"/>
      <c r="BF323" s="72"/>
      <c r="BG323" s="72"/>
      <c r="BH323" s="72"/>
      <c r="BI323" s="72"/>
      <c r="BJ323" s="72"/>
      <c r="BK323" s="72"/>
      <c r="BL323" s="72"/>
      <c r="BM323" s="72"/>
      <c r="BN323" s="72"/>
      <c r="BO323" s="72"/>
      <c r="BP323" s="72"/>
      <c r="BQ323" s="72"/>
      <c r="BR323" s="72"/>
      <c r="BS323" s="72"/>
      <c r="BT323" s="72"/>
      <c r="BU323" s="72"/>
      <c r="BV323" s="72"/>
      <c r="BW323" s="72"/>
    </row>
    <row r="324" spans="1:75" ht="14.25" customHeight="1" x14ac:dyDescent="0.15">
      <c r="A324" s="82"/>
      <c r="B324" s="118"/>
      <c r="C324" s="108"/>
      <c r="D324" s="110"/>
      <c r="E324" s="95"/>
      <c r="F324" s="93"/>
      <c r="G324" s="112"/>
      <c r="H324" s="114"/>
      <c r="I324" s="99"/>
      <c r="J324" s="97"/>
      <c r="K324" s="100"/>
      <c r="L324" s="101"/>
      <c r="M324" s="103"/>
      <c r="N324" s="105"/>
      <c r="O324" s="106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  <c r="AL324" s="23"/>
      <c r="AM324" s="23"/>
      <c r="AN324" s="23"/>
      <c r="AO324" s="23"/>
      <c r="AP324" s="23"/>
      <c r="AQ324" s="23"/>
      <c r="AR324" s="23"/>
      <c r="AS324" s="23"/>
      <c r="AT324" s="23"/>
      <c r="AU324" s="23"/>
      <c r="AV324" s="23"/>
      <c r="AW324" s="23"/>
      <c r="AX324" s="23"/>
      <c r="AY324" s="23"/>
      <c r="AZ324" s="23"/>
      <c r="BA324" s="23"/>
      <c r="BB324" s="23"/>
      <c r="BC324" s="23"/>
      <c r="BD324" s="23"/>
      <c r="BE324" s="23"/>
      <c r="BF324" s="23"/>
      <c r="BG324" s="23"/>
      <c r="BH324" s="23"/>
      <c r="BI324" s="23"/>
      <c r="BJ324" s="23"/>
      <c r="BK324" s="23"/>
      <c r="BL324" s="23"/>
      <c r="BM324" s="23"/>
      <c r="BN324" s="23"/>
      <c r="BO324" s="23"/>
      <c r="BP324" s="23"/>
      <c r="BQ324" s="23"/>
      <c r="BR324" s="23"/>
      <c r="BS324" s="23"/>
      <c r="BT324" s="23"/>
      <c r="BU324" s="23"/>
      <c r="BV324" s="23"/>
      <c r="BW324" s="23"/>
    </row>
    <row r="325" spans="1:75" ht="14.25" customHeight="1" thickBot="1" x14ac:dyDescent="0.2">
      <c r="A325" s="83"/>
      <c r="B325" s="119"/>
      <c r="C325" s="109"/>
      <c r="D325" s="111"/>
      <c r="E325" s="96"/>
      <c r="F325" s="94"/>
      <c r="G325" s="113"/>
      <c r="H325" s="115"/>
      <c r="I325" s="99"/>
      <c r="J325" s="98"/>
      <c r="K325" s="100"/>
      <c r="L325" s="102"/>
      <c r="M325" s="104"/>
      <c r="N325" s="105"/>
      <c r="O325" s="107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72"/>
      <c r="AP325" s="72"/>
      <c r="AQ325" s="72"/>
      <c r="AR325" s="72"/>
      <c r="AS325" s="72"/>
      <c r="AT325" s="72"/>
      <c r="AU325" s="72"/>
      <c r="AV325" s="72"/>
      <c r="AW325" s="72"/>
      <c r="AX325" s="72"/>
      <c r="AY325" s="72"/>
      <c r="AZ325" s="72"/>
      <c r="BA325" s="72"/>
      <c r="BB325" s="72"/>
      <c r="BC325" s="72"/>
      <c r="BD325" s="72"/>
      <c r="BE325" s="72"/>
      <c r="BF325" s="72"/>
      <c r="BG325" s="72"/>
      <c r="BH325" s="72"/>
      <c r="BI325" s="72"/>
      <c r="BJ325" s="72"/>
      <c r="BK325" s="72"/>
      <c r="BL325" s="72"/>
      <c r="BM325" s="72"/>
      <c r="BN325" s="72"/>
      <c r="BO325" s="72"/>
      <c r="BP325" s="72"/>
      <c r="BQ325" s="72"/>
      <c r="BR325" s="72"/>
      <c r="BS325" s="72"/>
      <c r="BT325" s="72"/>
      <c r="BU325" s="72"/>
      <c r="BV325" s="72"/>
      <c r="BW325" s="72"/>
    </row>
    <row r="326" spans="1:75" ht="14.25" customHeight="1" x14ac:dyDescent="0.15">
      <c r="A326" s="82"/>
      <c r="B326" s="118"/>
      <c r="C326" s="108"/>
      <c r="D326" s="110"/>
      <c r="E326" s="95"/>
      <c r="F326" s="93"/>
      <c r="G326" s="112"/>
      <c r="H326" s="114"/>
      <c r="I326" s="99"/>
      <c r="J326" s="97"/>
      <c r="K326" s="100"/>
      <c r="L326" s="101"/>
      <c r="M326" s="103"/>
      <c r="N326" s="105"/>
      <c r="O326" s="106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  <c r="AL326" s="23"/>
      <c r="AM326" s="23"/>
      <c r="AN326" s="23"/>
      <c r="AO326" s="23"/>
      <c r="AP326" s="23"/>
      <c r="AQ326" s="23"/>
      <c r="AR326" s="23"/>
      <c r="AS326" s="23"/>
      <c r="AT326" s="23"/>
      <c r="AU326" s="23"/>
      <c r="AV326" s="23"/>
      <c r="AW326" s="23"/>
      <c r="AX326" s="23"/>
      <c r="AY326" s="23"/>
      <c r="AZ326" s="23"/>
      <c r="BA326" s="23"/>
      <c r="BB326" s="23"/>
      <c r="BC326" s="23"/>
      <c r="BD326" s="23"/>
      <c r="BE326" s="23"/>
      <c r="BF326" s="23"/>
      <c r="BG326" s="23"/>
      <c r="BH326" s="23"/>
      <c r="BI326" s="23"/>
      <c r="BJ326" s="23"/>
      <c r="BK326" s="23"/>
      <c r="BL326" s="23"/>
      <c r="BM326" s="23"/>
      <c r="BN326" s="23"/>
      <c r="BO326" s="23"/>
      <c r="BP326" s="23"/>
      <c r="BQ326" s="23"/>
      <c r="BR326" s="23"/>
      <c r="BS326" s="23"/>
      <c r="BT326" s="23"/>
      <c r="BU326" s="23"/>
      <c r="BV326" s="23"/>
      <c r="BW326" s="23"/>
    </row>
    <row r="327" spans="1:75" ht="14.25" customHeight="1" thickBot="1" x14ac:dyDescent="0.2">
      <c r="A327" s="83"/>
      <c r="B327" s="119"/>
      <c r="C327" s="109"/>
      <c r="D327" s="111"/>
      <c r="E327" s="96"/>
      <c r="F327" s="94"/>
      <c r="G327" s="113"/>
      <c r="H327" s="115"/>
      <c r="I327" s="99"/>
      <c r="J327" s="98"/>
      <c r="K327" s="100"/>
      <c r="L327" s="102"/>
      <c r="M327" s="104"/>
      <c r="N327" s="105"/>
      <c r="O327" s="107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72"/>
      <c r="AP327" s="72"/>
      <c r="AQ327" s="72"/>
      <c r="AR327" s="72"/>
      <c r="AS327" s="72"/>
      <c r="AT327" s="72"/>
      <c r="AU327" s="72"/>
      <c r="AV327" s="72"/>
      <c r="AW327" s="72"/>
      <c r="AX327" s="72"/>
      <c r="AY327" s="72"/>
      <c r="AZ327" s="72"/>
      <c r="BA327" s="72"/>
      <c r="BB327" s="72"/>
      <c r="BC327" s="72"/>
      <c r="BD327" s="72"/>
      <c r="BE327" s="72"/>
      <c r="BF327" s="72"/>
      <c r="BG327" s="72"/>
      <c r="BH327" s="72"/>
      <c r="BI327" s="72"/>
      <c r="BJ327" s="72"/>
      <c r="BK327" s="72"/>
      <c r="BL327" s="72"/>
      <c r="BM327" s="72"/>
      <c r="BN327" s="72"/>
      <c r="BO327" s="72"/>
      <c r="BP327" s="72"/>
      <c r="BQ327" s="72"/>
      <c r="BR327" s="72"/>
      <c r="BS327" s="72"/>
      <c r="BT327" s="72"/>
      <c r="BU327" s="72"/>
      <c r="BV327" s="72"/>
      <c r="BW327" s="72"/>
    </row>
    <row r="328" spans="1:75" ht="14.25" customHeight="1" x14ac:dyDescent="0.15">
      <c r="A328" s="82"/>
      <c r="B328" s="118"/>
      <c r="C328" s="108"/>
      <c r="D328" s="110"/>
      <c r="E328" s="95"/>
      <c r="F328" s="93"/>
      <c r="G328" s="112"/>
      <c r="H328" s="114"/>
      <c r="I328" s="99"/>
      <c r="J328" s="97"/>
      <c r="K328" s="100"/>
      <c r="L328" s="101"/>
      <c r="M328" s="103"/>
      <c r="N328" s="105"/>
      <c r="O328" s="106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/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/>
      <c r="BB328" s="23"/>
      <c r="BC328" s="23"/>
      <c r="BD328" s="23"/>
      <c r="BE328" s="23"/>
      <c r="BF328" s="23"/>
      <c r="BG328" s="23"/>
      <c r="BH328" s="23"/>
      <c r="BI328" s="23"/>
      <c r="BJ328" s="23"/>
      <c r="BK328" s="23"/>
      <c r="BL328" s="23"/>
      <c r="BM328" s="23"/>
      <c r="BN328" s="23"/>
      <c r="BO328" s="23"/>
      <c r="BP328" s="23"/>
      <c r="BQ328" s="23"/>
      <c r="BR328" s="23"/>
      <c r="BS328" s="23"/>
      <c r="BT328" s="23"/>
      <c r="BU328" s="23"/>
      <c r="BV328" s="23"/>
      <c r="BW328" s="23"/>
    </row>
    <row r="329" spans="1:75" ht="14.25" customHeight="1" thickBot="1" x14ac:dyDescent="0.2">
      <c r="A329" s="83"/>
      <c r="B329" s="119"/>
      <c r="C329" s="109"/>
      <c r="D329" s="111"/>
      <c r="E329" s="96"/>
      <c r="F329" s="94"/>
      <c r="G329" s="113"/>
      <c r="H329" s="115"/>
      <c r="I329" s="99"/>
      <c r="J329" s="98"/>
      <c r="K329" s="100"/>
      <c r="L329" s="102"/>
      <c r="M329" s="104"/>
      <c r="N329" s="105"/>
      <c r="O329" s="107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72"/>
      <c r="AP329" s="72"/>
      <c r="AQ329" s="72"/>
      <c r="AR329" s="72"/>
      <c r="AS329" s="72"/>
      <c r="AT329" s="72"/>
      <c r="AU329" s="72"/>
      <c r="AV329" s="72"/>
      <c r="AW329" s="72"/>
      <c r="AX329" s="72"/>
      <c r="AY329" s="72"/>
      <c r="AZ329" s="72"/>
      <c r="BA329" s="72"/>
      <c r="BB329" s="72"/>
      <c r="BC329" s="72"/>
      <c r="BD329" s="72"/>
      <c r="BE329" s="72"/>
      <c r="BF329" s="72"/>
      <c r="BG329" s="72"/>
      <c r="BH329" s="72"/>
      <c r="BI329" s="72"/>
      <c r="BJ329" s="72"/>
      <c r="BK329" s="72"/>
      <c r="BL329" s="72"/>
      <c r="BM329" s="72"/>
      <c r="BN329" s="72"/>
      <c r="BO329" s="72"/>
      <c r="BP329" s="72"/>
      <c r="BQ329" s="72"/>
      <c r="BR329" s="72"/>
      <c r="BS329" s="72"/>
      <c r="BT329" s="72"/>
      <c r="BU329" s="72"/>
      <c r="BV329" s="72"/>
      <c r="BW329" s="72"/>
    </row>
    <row r="330" spans="1:75" ht="14.25" customHeight="1" x14ac:dyDescent="0.15">
      <c r="A330" s="82"/>
      <c r="B330" s="118"/>
      <c r="C330" s="108"/>
      <c r="D330" s="110"/>
      <c r="E330" s="95"/>
      <c r="F330" s="93"/>
      <c r="G330" s="112"/>
      <c r="H330" s="114"/>
      <c r="I330" s="99"/>
      <c r="J330" s="97"/>
      <c r="K330" s="100"/>
      <c r="L330" s="101"/>
      <c r="M330" s="103"/>
      <c r="N330" s="105"/>
      <c r="O330" s="106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  <c r="AL330" s="23"/>
      <c r="AM330" s="23"/>
      <c r="AN330" s="23"/>
      <c r="AO330" s="23"/>
      <c r="AP330" s="23"/>
      <c r="AQ330" s="23"/>
      <c r="AR330" s="23"/>
      <c r="AS330" s="23"/>
      <c r="AT330" s="23"/>
      <c r="AU330" s="23"/>
      <c r="AV330" s="23"/>
      <c r="AW330" s="23"/>
      <c r="AX330" s="23"/>
      <c r="AY330" s="23"/>
      <c r="AZ330" s="23"/>
      <c r="BA330" s="23"/>
      <c r="BB330" s="23"/>
      <c r="BC330" s="23"/>
      <c r="BD330" s="23"/>
      <c r="BE330" s="23"/>
      <c r="BF330" s="23"/>
      <c r="BG330" s="23"/>
      <c r="BH330" s="23"/>
      <c r="BI330" s="23"/>
      <c r="BJ330" s="23"/>
      <c r="BK330" s="23"/>
      <c r="BL330" s="23"/>
      <c r="BM330" s="23"/>
      <c r="BN330" s="23"/>
      <c r="BO330" s="23"/>
      <c r="BP330" s="23"/>
      <c r="BQ330" s="23"/>
      <c r="BR330" s="23"/>
      <c r="BS330" s="23"/>
      <c r="BT330" s="23"/>
      <c r="BU330" s="23"/>
      <c r="BV330" s="23"/>
      <c r="BW330" s="23"/>
    </row>
    <row r="331" spans="1:75" ht="14.25" customHeight="1" thickBot="1" x14ac:dyDescent="0.2">
      <c r="A331" s="83"/>
      <c r="B331" s="119"/>
      <c r="C331" s="109"/>
      <c r="D331" s="111"/>
      <c r="E331" s="96"/>
      <c r="F331" s="94"/>
      <c r="G331" s="113"/>
      <c r="H331" s="115"/>
      <c r="I331" s="99"/>
      <c r="J331" s="98"/>
      <c r="K331" s="100"/>
      <c r="L331" s="102"/>
      <c r="M331" s="104"/>
      <c r="N331" s="105"/>
      <c r="O331" s="107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  <c r="AA331" s="72"/>
      <c r="AB331" s="72"/>
      <c r="AC331" s="72"/>
      <c r="AD331" s="72"/>
      <c r="AE331" s="72"/>
      <c r="AF331" s="72"/>
      <c r="AG331" s="72"/>
      <c r="AH331" s="72"/>
      <c r="AI331" s="72"/>
      <c r="AJ331" s="72"/>
      <c r="AK331" s="72"/>
      <c r="AL331" s="72"/>
      <c r="AM331" s="72"/>
      <c r="AN331" s="72"/>
      <c r="AO331" s="72"/>
      <c r="AP331" s="72"/>
      <c r="AQ331" s="72"/>
      <c r="AR331" s="72"/>
      <c r="AS331" s="72"/>
      <c r="AT331" s="72"/>
      <c r="AU331" s="72"/>
      <c r="AV331" s="72"/>
      <c r="AW331" s="72"/>
      <c r="AX331" s="72"/>
      <c r="AY331" s="72"/>
      <c r="AZ331" s="72"/>
      <c r="BA331" s="72"/>
      <c r="BB331" s="72"/>
      <c r="BC331" s="72"/>
      <c r="BD331" s="72"/>
      <c r="BE331" s="72"/>
      <c r="BF331" s="72"/>
      <c r="BG331" s="72"/>
      <c r="BH331" s="72"/>
      <c r="BI331" s="72"/>
      <c r="BJ331" s="72"/>
      <c r="BK331" s="72"/>
      <c r="BL331" s="72"/>
      <c r="BM331" s="72"/>
      <c r="BN331" s="72"/>
      <c r="BO331" s="72"/>
      <c r="BP331" s="72"/>
      <c r="BQ331" s="72"/>
      <c r="BR331" s="72"/>
      <c r="BS331" s="72"/>
      <c r="BT331" s="72"/>
      <c r="BU331" s="72"/>
      <c r="BV331" s="72"/>
      <c r="BW331" s="72"/>
    </row>
    <row r="332" spans="1:75" ht="14.25" customHeight="1" x14ac:dyDescent="0.15">
      <c r="A332" s="82"/>
      <c r="B332" s="118"/>
      <c r="C332" s="108"/>
      <c r="D332" s="110"/>
      <c r="E332" s="95"/>
      <c r="F332" s="93"/>
      <c r="G332" s="112"/>
      <c r="H332" s="114"/>
      <c r="I332" s="99"/>
      <c r="J332" s="97"/>
      <c r="K332" s="100"/>
      <c r="L332" s="101"/>
      <c r="M332" s="103"/>
      <c r="N332" s="105"/>
      <c r="O332" s="106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  <c r="AL332" s="23"/>
      <c r="AM332" s="23"/>
      <c r="AN332" s="23"/>
      <c r="AO332" s="23"/>
      <c r="AP332" s="23"/>
      <c r="AQ332" s="23"/>
      <c r="AR332" s="23"/>
      <c r="AS332" s="23"/>
      <c r="AT332" s="23"/>
      <c r="AU332" s="23"/>
      <c r="AV332" s="23"/>
      <c r="AW332" s="23"/>
      <c r="AX332" s="23"/>
      <c r="AY332" s="23"/>
      <c r="AZ332" s="23"/>
      <c r="BA332" s="23"/>
      <c r="BB332" s="23"/>
      <c r="BC332" s="23"/>
      <c r="BD332" s="23"/>
      <c r="BE332" s="23"/>
      <c r="BF332" s="23"/>
      <c r="BG332" s="23"/>
      <c r="BH332" s="23"/>
      <c r="BI332" s="23"/>
      <c r="BJ332" s="23"/>
      <c r="BK332" s="23"/>
      <c r="BL332" s="23"/>
      <c r="BM332" s="23"/>
      <c r="BN332" s="23"/>
      <c r="BO332" s="23"/>
      <c r="BP332" s="23"/>
      <c r="BQ332" s="23"/>
      <c r="BR332" s="23"/>
      <c r="BS332" s="23"/>
      <c r="BT332" s="23"/>
      <c r="BU332" s="23"/>
      <c r="BV332" s="23"/>
      <c r="BW332" s="23"/>
    </row>
    <row r="333" spans="1:75" ht="14.25" customHeight="1" thickBot="1" x14ac:dyDescent="0.2">
      <c r="A333" s="83"/>
      <c r="B333" s="119"/>
      <c r="C333" s="109"/>
      <c r="D333" s="111"/>
      <c r="E333" s="96"/>
      <c r="F333" s="94"/>
      <c r="G333" s="113"/>
      <c r="H333" s="115"/>
      <c r="I333" s="99"/>
      <c r="J333" s="98"/>
      <c r="K333" s="100"/>
      <c r="L333" s="102"/>
      <c r="M333" s="104"/>
      <c r="N333" s="105"/>
      <c r="O333" s="107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  <c r="AA333" s="72"/>
      <c r="AB333" s="72"/>
      <c r="AC333" s="72"/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72"/>
      <c r="AP333" s="72"/>
      <c r="AQ333" s="72"/>
      <c r="AR333" s="72"/>
      <c r="AS333" s="72"/>
      <c r="AT333" s="72"/>
      <c r="AU333" s="72"/>
      <c r="AV333" s="72"/>
      <c r="AW333" s="72"/>
      <c r="AX333" s="72"/>
      <c r="AY333" s="72"/>
      <c r="AZ333" s="72"/>
      <c r="BA333" s="72"/>
      <c r="BB333" s="72"/>
      <c r="BC333" s="72"/>
      <c r="BD333" s="72"/>
      <c r="BE333" s="72"/>
      <c r="BF333" s="72"/>
      <c r="BG333" s="72"/>
      <c r="BH333" s="72"/>
      <c r="BI333" s="72"/>
      <c r="BJ333" s="72"/>
      <c r="BK333" s="72"/>
      <c r="BL333" s="72"/>
      <c r="BM333" s="72"/>
      <c r="BN333" s="72"/>
      <c r="BO333" s="72"/>
      <c r="BP333" s="72"/>
      <c r="BQ333" s="72"/>
      <c r="BR333" s="72"/>
      <c r="BS333" s="72"/>
      <c r="BT333" s="72"/>
      <c r="BU333" s="72"/>
      <c r="BV333" s="72"/>
      <c r="BW333" s="72"/>
    </row>
    <row r="334" spans="1:75" ht="14.25" customHeight="1" x14ac:dyDescent="0.15">
      <c r="A334" s="82"/>
      <c r="B334" s="118"/>
      <c r="C334" s="108"/>
      <c r="D334" s="110"/>
      <c r="E334" s="95"/>
      <c r="F334" s="93"/>
      <c r="G334" s="112"/>
      <c r="H334" s="114"/>
      <c r="I334" s="99"/>
      <c r="J334" s="97"/>
      <c r="K334" s="100"/>
      <c r="L334" s="101"/>
      <c r="M334" s="103"/>
      <c r="N334" s="105"/>
      <c r="O334" s="106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  <c r="AL334" s="23"/>
      <c r="AM334" s="23"/>
      <c r="AN334" s="23"/>
      <c r="AO334" s="23"/>
      <c r="AP334" s="23"/>
      <c r="AQ334" s="23"/>
      <c r="AR334" s="23"/>
      <c r="AS334" s="23"/>
      <c r="AT334" s="23"/>
      <c r="AU334" s="23"/>
      <c r="AV334" s="23"/>
      <c r="AW334" s="23"/>
      <c r="AX334" s="23"/>
      <c r="AY334" s="23"/>
      <c r="AZ334" s="23"/>
      <c r="BA334" s="23"/>
      <c r="BB334" s="23"/>
      <c r="BC334" s="23"/>
      <c r="BD334" s="23"/>
      <c r="BE334" s="23"/>
      <c r="BF334" s="23"/>
      <c r="BG334" s="23"/>
      <c r="BH334" s="23"/>
      <c r="BI334" s="23"/>
      <c r="BJ334" s="23"/>
      <c r="BK334" s="23"/>
      <c r="BL334" s="23"/>
      <c r="BM334" s="23"/>
      <c r="BN334" s="23"/>
      <c r="BO334" s="23"/>
      <c r="BP334" s="23"/>
      <c r="BQ334" s="23"/>
      <c r="BR334" s="23"/>
      <c r="BS334" s="23"/>
      <c r="BT334" s="23"/>
      <c r="BU334" s="23"/>
      <c r="BV334" s="23"/>
      <c r="BW334" s="23"/>
    </row>
    <row r="335" spans="1:75" ht="14.25" customHeight="1" thickBot="1" x14ac:dyDescent="0.2">
      <c r="A335" s="83"/>
      <c r="B335" s="119"/>
      <c r="C335" s="109"/>
      <c r="D335" s="111"/>
      <c r="E335" s="96"/>
      <c r="F335" s="94"/>
      <c r="G335" s="113"/>
      <c r="H335" s="115"/>
      <c r="I335" s="99"/>
      <c r="J335" s="98"/>
      <c r="K335" s="100"/>
      <c r="L335" s="102"/>
      <c r="M335" s="104"/>
      <c r="N335" s="105"/>
      <c r="O335" s="107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  <c r="AA335" s="72"/>
      <c r="AB335" s="72"/>
      <c r="AC335" s="72"/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72"/>
      <c r="AP335" s="72"/>
      <c r="AQ335" s="72"/>
      <c r="AR335" s="72"/>
      <c r="AS335" s="72"/>
      <c r="AT335" s="72"/>
      <c r="AU335" s="72"/>
      <c r="AV335" s="72"/>
      <c r="AW335" s="72"/>
      <c r="AX335" s="72"/>
      <c r="AY335" s="72"/>
      <c r="AZ335" s="72"/>
      <c r="BA335" s="72"/>
      <c r="BB335" s="72"/>
      <c r="BC335" s="72"/>
      <c r="BD335" s="72"/>
      <c r="BE335" s="72"/>
      <c r="BF335" s="72"/>
      <c r="BG335" s="72"/>
      <c r="BH335" s="72"/>
      <c r="BI335" s="72"/>
      <c r="BJ335" s="72"/>
      <c r="BK335" s="72"/>
      <c r="BL335" s="72"/>
      <c r="BM335" s="72"/>
      <c r="BN335" s="72"/>
      <c r="BO335" s="72"/>
      <c r="BP335" s="72"/>
      <c r="BQ335" s="72"/>
      <c r="BR335" s="72"/>
      <c r="BS335" s="72"/>
      <c r="BT335" s="72"/>
      <c r="BU335" s="72"/>
      <c r="BV335" s="72"/>
      <c r="BW335" s="72"/>
    </row>
    <row r="336" spans="1:75" ht="14.25" customHeight="1" x14ac:dyDescent="0.15">
      <c r="A336" s="82"/>
      <c r="B336" s="118"/>
      <c r="C336" s="108"/>
      <c r="D336" s="110"/>
      <c r="E336" s="95"/>
      <c r="F336" s="93"/>
      <c r="G336" s="112"/>
      <c r="H336" s="114"/>
      <c r="I336" s="99"/>
      <c r="J336" s="97"/>
      <c r="K336" s="100"/>
      <c r="L336" s="101"/>
      <c r="M336" s="103"/>
      <c r="N336" s="105"/>
      <c r="O336" s="106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  <c r="AL336" s="23"/>
      <c r="AM336" s="23"/>
      <c r="AN336" s="23"/>
      <c r="AO336" s="23"/>
      <c r="AP336" s="23"/>
      <c r="AQ336" s="23"/>
      <c r="AR336" s="23"/>
      <c r="AS336" s="23"/>
      <c r="AT336" s="23"/>
      <c r="AU336" s="23"/>
      <c r="AV336" s="23"/>
      <c r="AW336" s="23"/>
      <c r="AX336" s="23"/>
      <c r="AY336" s="23"/>
      <c r="AZ336" s="23"/>
      <c r="BA336" s="23"/>
      <c r="BB336" s="23"/>
      <c r="BC336" s="23"/>
      <c r="BD336" s="23"/>
      <c r="BE336" s="23"/>
      <c r="BF336" s="23"/>
      <c r="BG336" s="23"/>
      <c r="BH336" s="23"/>
      <c r="BI336" s="23"/>
      <c r="BJ336" s="23"/>
      <c r="BK336" s="23"/>
      <c r="BL336" s="23"/>
      <c r="BM336" s="23"/>
      <c r="BN336" s="23"/>
      <c r="BO336" s="23"/>
      <c r="BP336" s="23"/>
      <c r="BQ336" s="23"/>
      <c r="BR336" s="23"/>
      <c r="BS336" s="23"/>
      <c r="BT336" s="23"/>
      <c r="BU336" s="23"/>
      <c r="BV336" s="23"/>
      <c r="BW336" s="23"/>
    </row>
    <row r="337" spans="1:75" ht="14.25" customHeight="1" thickBot="1" x14ac:dyDescent="0.2">
      <c r="A337" s="83"/>
      <c r="B337" s="119"/>
      <c r="C337" s="109"/>
      <c r="D337" s="111"/>
      <c r="E337" s="96"/>
      <c r="F337" s="94"/>
      <c r="G337" s="113"/>
      <c r="H337" s="115"/>
      <c r="I337" s="99"/>
      <c r="J337" s="98"/>
      <c r="K337" s="100"/>
      <c r="L337" s="102"/>
      <c r="M337" s="104"/>
      <c r="N337" s="105"/>
      <c r="O337" s="107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  <c r="AA337" s="72"/>
      <c r="AB337" s="72"/>
      <c r="AC337" s="72"/>
      <c r="AD337" s="72"/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  <c r="AO337" s="72"/>
      <c r="AP337" s="72"/>
      <c r="AQ337" s="72"/>
      <c r="AR337" s="72"/>
      <c r="AS337" s="72"/>
      <c r="AT337" s="72"/>
      <c r="AU337" s="72"/>
      <c r="AV337" s="72"/>
      <c r="AW337" s="72"/>
      <c r="AX337" s="72"/>
      <c r="AY337" s="72"/>
      <c r="AZ337" s="72"/>
      <c r="BA337" s="72"/>
      <c r="BB337" s="72"/>
      <c r="BC337" s="72"/>
      <c r="BD337" s="72"/>
      <c r="BE337" s="72"/>
      <c r="BF337" s="72"/>
      <c r="BG337" s="72"/>
      <c r="BH337" s="72"/>
      <c r="BI337" s="72"/>
      <c r="BJ337" s="72"/>
      <c r="BK337" s="72"/>
      <c r="BL337" s="72"/>
      <c r="BM337" s="72"/>
      <c r="BN337" s="72"/>
      <c r="BO337" s="72"/>
      <c r="BP337" s="72"/>
      <c r="BQ337" s="72"/>
      <c r="BR337" s="72"/>
      <c r="BS337" s="72"/>
      <c r="BT337" s="72"/>
      <c r="BU337" s="72"/>
      <c r="BV337" s="72"/>
      <c r="BW337" s="72"/>
    </row>
    <row r="338" spans="1:75" ht="14.25" customHeight="1" x14ac:dyDescent="0.15">
      <c r="A338" s="82"/>
      <c r="B338" s="118"/>
      <c r="C338" s="108"/>
      <c r="D338" s="110"/>
      <c r="E338" s="95"/>
      <c r="F338" s="93"/>
      <c r="G338" s="112"/>
      <c r="H338" s="114"/>
      <c r="I338" s="99"/>
      <c r="J338" s="97"/>
      <c r="K338" s="100"/>
      <c r="L338" s="101"/>
      <c r="M338" s="103"/>
      <c r="N338" s="105"/>
      <c r="O338" s="106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  <c r="AL338" s="23"/>
      <c r="AM338" s="23"/>
      <c r="AN338" s="23"/>
      <c r="AO338" s="23"/>
      <c r="AP338" s="23"/>
      <c r="AQ338" s="23"/>
      <c r="AR338" s="23"/>
      <c r="AS338" s="23"/>
      <c r="AT338" s="23"/>
      <c r="AU338" s="23"/>
      <c r="AV338" s="23"/>
      <c r="AW338" s="23"/>
      <c r="AX338" s="23"/>
      <c r="AY338" s="23"/>
      <c r="AZ338" s="23"/>
      <c r="BA338" s="23"/>
      <c r="BB338" s="23"/>
      <c r="BC338" s="23"/>
      <c r="BD338" s="23"/>
      <c r="BE338" s="23"/>
      <c r="BF338" s="23"/>
      <c r="BG338" s="23"/>
      <c r="BH338" s="23"/>
      <c r="BI338" s="23"/>
      <c r="BJ338" s="23"/>
      <c r="BK338" s="23"/>
      <c r="BL338" s="23"/>
      <c r="BM338" s="23"/>
      <c r="BN338" s="23"/>
      <c r="BO338" s="23"/>
      <c r="BP338" s="23"/>
      <c r="BQ338" s="23"/>
      <c r="BR338" s="23"/>
      <c r="BS338" s="23"/>
      <c r="BT338" s="23"/>
      <c r="BU338" s="23"/>
      <c r="BV338" s="23"/>
      <c r="BW338" s="23"/>
    </row>
    <row r="339" spans="1:75" ht="14.25" customHeight="1" thickBot="1" x14ac:dyDescent="0.2">
      <c r="A339" s="83"/>
      <c r="B339" s="119"/>
      <c r="C339" s="109"/>
      <c r="D339" s="111"/>
      <c r="E339" s="96"/>
      <c r="F339" s="94"/>
      <c r="G339" s="113"/>
      <c r="H339" s="115"/>
      <c r="I339" s="99"/>
      <c r="J339" s="98"/>
      <c r="K339" s="100"/>
      <c r="L339" s="102"/>
      <c r="M339" s="104"/>
      <c r="N339" s="105"/>
      <c r="O339" s="107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/>
      <c r="AB339" s="72"/>
      <c r="AC339" s="72"/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72"/>
      <c r="AP339" s="72"/>
      <c r="AQ339" s="72"/>
      <c r="AR339" s="72"/>
      <c r="AS339" s="72"/>
      <c r="AT339" s="72"/>
      <c r="AU339" s="72"/>
      <c r="AV339" s="72"/>
      <c r="AW339" s="72"/>
      <c r="AX339" s="72"/>
      <c r="AY339" s="72"/>
      <c r="AZ339" s="72"/>
      <c r="BA339" s="72"/>
      <c r="BB339" s="72"/>
      <c r="BC339" s="72"/>
      <c r="BD339" s="72"/>
      <c r="BE339" s="72"/>
      <c r="BF339" s="72"/>
      <c r="BG339" s="72"/>
      <c r="BH339" s="72"/>
      <c r="BI339" s="72"/>
      <c r="BJ339" s="72"/>
      <c r="BK339" s="72"/>
      <c r="BL339" s="72"/>
      <c r="BM339" s="72"/>
      <c r="BN339" s="72"/>
      <c r="BO339" s="72"/>
      <c r="BP339" s="72"/>
      <c r="BQ339" s="72"/>
      <c r="BR339" s="72"/>
      <c r="BS339" s="72"/>
      <c r="BT339" s="72"/>
      <c r="BU339" s="72"/>
      <c r="BV339" s="72"/>
      <c r="BW339" s="72"/>
    </row>
    <row r="340" spans="1:75" ht="14.25" customHeight="1" x14ac:dyDescent="0.15">
      <c r="A340" s="82"/>
      <c r="B340" s="118"/>
      <c r="C340" s="108"/>
      <c r="D340" s="110"/>
      <c r="E340" s="95"/>
      <c r="F340" s="93"/>
      <c r="G340" s="112"/>
      <c r="H340" s="114"/>
      <c r="I340" s="99"/>
      <c r="J340" s="97"/>
      <c r="K340" s="100"/>
      <c r="L340" s="101"/>
      <c r="M340" s="103"/>
      <c r="N340" s="105"/>
      <c r="O340" s="106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  <c r="AL340" s="23"/>
      <c r="AM340" s="23"/>
      <c r="AN340" s="23"/>
      <c r="AO340" s="23"/>
      <c r="AP340" s="23"/>
      <c r="AQ340" s="23"/>
      <c r="AR340" s="23"/>
      <c r="AS340" s="23"/>
      <c r="AT340" s="23"/>
      <c r="AU340" s="23"/>
      <c r="AV340" s="23"/>
      <c r="AW340" s="23"/>
      <c r="AX340" s="23"/>
      <c r="AY340" s="23"/>
      <c r="AZ340" s="23"/>
      <c r="BA340" s="23"/>
      <c r="BB340" s="23"/>
      <c r="BC340" s="23"/>
      <c r="BD340" s="23"/>
      <c r="BE340" s="23"/>
      <c r="BF340" s="23"/>
      <c r="BG340" s="23"/>
      <c r="BH340" s="23"/>
      <c r="BI340" s="23"/>
      <c r="BJ340" s="23"/>
      <c r="BK340" s="23"/>
      <c r="BL340" s="23"/>
      <c r="BM340" s="23"/>
      <c r="BN340" s="23"/>
      <c r="BO340" s="23"/>
      <c r="BP340" s="23"/>
      <c r="BQ340" s="23"/>
      <c r="BR340" s="23"/>
      <c r="BS340" s="23"/>
      <c r="BT340" s="23"/>
      <c r="BU340" s="23"/>
      <c r="BV340" s="23"/>
      <c r="BW340" s="23"/>
    </row>
    <row r="341" spans="1:75" ht="14.25" customHeight="1" thickBot="1" x14ac:dyDescent="0.2">
      <c r="A341" s="83"/>
      <c r="B341" s="119"/>
      <c r="C341" s="109"/>
      <c r="D341" s="111"/>
      <c r="E341" s="96"/>
      <c r="F341" s="94"/>
      <c r="G341" s="113"/>
      <c r="H341" s="115"/>
      <c r="I341" s="99"/>
      <c r="J341" s="98"/>
      <c r="K341" s="100"/>
      <c r="L341" s="102"/>
      <c r="M341" s="104"/>
      <c r="N341" s="105"/>
      <c r="O341" s="107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72"/>
      <c r="AP341" s="72"/>
      <c r="AQ341" s="72"/>
      <c r="AR341" s="72"/>
      <c r="AS341" s="72"/>
      <c r="AT341" s="72"/>
      <c r="AU341" s="72"/>
      <c r="AV341" s="72"/>
      <c r="AW341" s="72"/>
      <c r="AX341" s="72"/>
      <c r="AY341" s="72"/>
      <c r="AZ341" s="72"/>
      <c r="BA341" s="72"/>
      <c r="BB341" s="72"/>
      <c r="BC341" s="72"/>
      <c r="BD341" s="72"/>
      <c r="BE341" s="72"/>
      <c r="BF341" s="72"/>
      <c r="BG341" s="72"/>
      <c r="BH341" s="72"/>
      <c r="BI341" s="72"/>
      <c r="BJ341" s="72"/>
      <c r="BK341" s="72"/>
      <c r="BL341" s="72"/>
      <c r="BM341" s="72"/>
      <c r="BN341" s="72"/>
      <c r="BO341" s="72"/>
      <c r="BP341" s="72"/>
      <c r="BQ341" s="72"/>
      <c r="BR341" s="72"/>
      <c r="BS341" s="72"/>
      <c r="BT341" s="72"/>
      <c r="BU341" s="72"/>
      <c r="BV341" s="72"/>
      <c r="BW341" s="72"/>
    </row>
    <row r="342" spans="1:75" ht="14.25" customHeight="1" x14ac:dyDescent="0.15">
      <c r="A342" s="82"/>
      <c r="B342" s="118"/>
      <c r="C342" s="108"/>
      <c r="D342" s="110"/>
      <c r="E342" s="95"/>
      <c r="F342" s="93"/>
      <c r="G342" s="112"/>
      <c r="H342" s="114"/>
      <c r="I342" s="99"/>
      <c r="J342" s="97"/>
      <c r="K342" s="100"/>
      <c r="L342" s="101"/>
      <c r="M342" s="103"/>
      <c r="N342" s="105"/>
      <c r="O342" s="106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  <c r="AL342" s="23"/>
      <c r="AM342" s="23"/>
      <c r="AN342" s="23"/>
      <c r="AO342" s="23"/>
      <c r="AP342" s="23"/>
      <c r="AQ342" s="23"/>
      <c r="AR342" s="23"/>
      <c r="AS342" s="23"/>
      <c r="AT342" s="23"/>
      <c r="AU342" s="23"/>
      <c r="AV342" s="23"/>
      <c r="AW342" s="23"/>
      <c r="AX342" s="23"/>
      <c r="AY342" s="23"/>
      <c r="AZ342" s="23"/>
      <c r="BA342" s="23"/>
      <c r="BB342" s="23"/>
      <c r="BC342" s="23"/>
      <c r="BD342" s="23"/>
      <c r="BE342" s="23"/>
      <c r="BF342" s="23"/>
      <c r="BG342" s="23"/>
      <c r="BH342" s="23"/>
      <c r="BI342" s="23"/>
      <c r="BJ342" s="23"/>
      <c r="BK342" s="23"/>
      <c r="BL342" s="23"/>
      <c r="BM342" s="23"/>
      <c r="BN342" s="23"/>
      <c r="BO342" s="23"/>
      <c r="BP342" s="23"/>
      <c r="BQ342" s="23"/>
      <c r="BR342" s="23"/>
      <c r="BS342" s="23"/>
      <c r="BT342" s="23"/>
      <c r="BU342" s="23"/>
      <c r="BV342" s="23"/>
      <c r="BW342" s="23"/>
    </row>
    <row r="343" spans="1:75" ht="14.25" customHeight="1" thickBot="1" x14ac:dyDescent="0.2">
      <c r="A343" s="83"/>
      <c r="B343" s="119"/>
      <c r="C343" s="109"/>
      <c r="D343" s="111"/>
      <c r="E343" s="96"/>
      <c r="F343" s="94"/>
      <c r="G343" s="113"/>
      <c r="H343" s="115"/>
      <c r="I343" s="99"/>
      <c r="J343" s="98"/>
      <c r="K343" s="100"/>
      <c r="L343" s="102"/>
      <c r="M343" s="104"/>
      <c r="N343" s="105"/>
      <c r="O343" s="107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72"/>
      <c r="AP343" s="72"/>
      <c r="AQ343" s="72"/>
      <c r="AR343" s="72"/>
      <c r="AS343" s="72"/>
      <c r="AT343" s="72"/>
      <c r="AU343" s="72"/>
      <c r="AV343" s="72"/>
      <c r="AW343" s="72"/>
      <c r="AX343" s="72"/>
      <c r="AY343" s="72"/>
      <c r="AZ343" s="72"/>
      <c r="BA343" s="72"/>
      <c r="BB343" s="72"/>
      <c r="BC343" s="72"/>
      <c r="BD343" s="72"/>
      <c r="BE343" s="72"/>
      <c r="BF343" s="72"/>
      <c r="BG343" s="72"/>
      <c r="BH343" s="72"/>
      <c r="BI343" s="72"/>
      <c r="BJ343" s="72"/>
      <c r="BK343" s="72"/>
      <c r="BL343" s="72"/>
      <c r="BM343" s="72"/>
      <c r="BN343" s="72"/>
      <c r="BO343" s="72"/>
      <c r="BP343" s="72"/>
      <c r="BQ343" s="72"/>
      <c r="BR343" s="72"/>
      <c r="BS343" s="72"/>
      <c r="BT343" s="72"/>
      <c r="BU343" s="72"/>
      <c r="BV343" s="72"/>
      <c r="BW343" s="72"/>
    </row>
    <row r="344" spans="1:75" ht="14.25" customHeight="1" x14ac:dyDescent="0.15">
      <c r="A344" s="82"/>
      <c r="B344" s="108"/>
      <c r="C344" s="108"/>
      <c r="D344" s="110"/>
      <c r="E344" s="95"/>
      <c r="F344" s="93"/>
      <c r="G344" s="112"/>
      <c r="H344" s="114"/>
      <c r="I344" s="99"/>
      <c r="J344" s="97"/>
      <c r="K344" s="100"/>
      <c r="L344" s="101"/>
      <c r="M344" s="103"/>
      <c r="N344" s="105"/>
      <c r="O344" s="106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/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/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/>
      <c r="BP344" s="23"/>
      <c r="BQ344" s="23"/>
      <c r="BR344" s="23"/>
      <c r="BS344" s="23"/>
      <c r="BT344" s="23"/>
      <c r="BU344" s="23"/>
      <c r="BV344" s="23"/>
      <c r="BW344" s="23"/>
    </row>
    <row r="345" spans="1:75" ht="14.25" customHeight="1" thickBot="1" x14ac:dyDescent="0.2">
      <c r="A345" s="83"/>
      <c r="B345" s="109"/>
      <c r="C345" s="109"/>
      <c r="D345" s="111"/>
      <c r="E345" s="96"/>
      <c r="F345" s="94"/>
      <c r="G345" s="113"/>
      <c r="H345" s="115"/>
      <c r="I345" s="99"/>
      <c r="J345" s="98"/>
      <c r="K345" s="100"/>
      <c r="L345" s="102"/>
      <c r="M345" s="104"/>
      <c r="N345" s="105"/>
      <c r="O345" s="107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72"/>
      <c r="AP345" s="72"/>
      <c r="AQ345" s="72"/>
      <c r="AR345" s="72"/>
      <c r="AS345" s="72"/>
      <c r="AT345" s="72"/>
      <c r="AU345" s="72"/>
      <c r="AV345" s="72"/>
      <c r="AW345" s="72"/>
      <c r="AX345" s="72"/>
      <c r="AY345" s="72"/>
      <c r="AZ345" s="72"/>
      <c r="BA345" s="72"/>
      <c r="BB345" s="72"/>
      <c r="BC345" s="72"/>
      <c r="BD345" s="72"/>
      <c r="BE345" s="72"/>
      <c r="BF345" s="72"/>
      <c r="BG345" s="72"/>
      <c r="BH345" s="72"/>
      <c r="BI345" s="72"/>
      <c r="BJ345" s="72"/>
      <c r="BK345" s="72"/>
      <c r="BL345" s="72"/>
      <c r="BM345" s="72"/>
      <c r="BN345" s="72"/>
      <c r="BO345" s="72"/>
      <c r="BP345" s="72"/>
      <c r="BQ345" s="72"/>
      <c r="BR345" s="72"/>
      <c r="BS345" s="72"/>
      <c r="BT345" s="72"/>
      <c r="BU345" s="72"/>
      <c r="BV345" s="72"/>
      <c r="BW345" s="72"/>
    </row>
    <row r="346" spans="1:75" ht="14.25" customHeight="1" x14ac:dyDescent="0.15">
      <c r="A346" s="82"/>
      <c r="B346" s="108"/>
      <c r="C346" s="108"/>
      <c r="D346" s="110"/>
      <c r="E346" s="95"/>
      <c r="F346" s="93"/>
      <c r="G346" s="112"/>
      <c r="H346" s="114"/>
      <c r="I346" s="99"/>
      <c r="J346" s="97"/>
      <c r="K346" s="100"/>
      <c r="L346" s="101"/>
      <c r="M346" s="103"/>
      <c r="N346" s="105"/>
      <c r="O346" s="106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  <c r="AL346" s="23"/>
      <c r="AM346" s="23"/>
      <c r="AN346" s="23"/>
      <c r="AO346" s="23"/>
      <c r="AP346" s="23"/>
      <c r="AQ346" s="23"/>
      <c r="AR346" s="23"/>
      <c r="AS346" s="23"/>
      <c r="AT346" s="23"/>
      <c r="AU346" s="23"/>
      <c r="AV346" s="23"/>
      <c r="AW346" s="23"/>
      <c r="AX346" s="23"/>
      <c r="AY346" s="23"/>
      <c r="AZ346" s="23"/>
      <c r="BA346" s="23"/>
      <c r="BB346" s="23"/>
      <c r="BC346" s="23"/>
      <c r="BD346" s="23"/>
      <c r="BE346" s="23"/>
      <c r="BF346" s="23"/>
      <c r="BG346" s="23"/>
      <c r="BH346" s="23"/>
      <c r="BI346" s="23"/>
      <c r="BJ346" s="23"/>
      <c r="BK346" s="23"/>
      <c r="BL346" s="23"/>
      <c r="BM346" s="23"/>
      <c r="BN346" s="23"/>
      <c r="BO346" s="23"/>
      <c r="BP346" s="23"/>
      <c r="BQ346" s="23"/>
      <c r="BR346" s="23"/>
      <c r="BS346" s="23"/>
      <c r="BT346" s="23"/>
      <c r="BU346" s="23"/>
      <c r="BV346" s="23"/>
      <c r="BW346" s="23"/>
    </row>
    <row r="347" spans="1:75" ht="14.25" customHeight="1" thickBot="1" x14ac:dyDescent="0.2">
      <c r="A347" s="83"/>
      <c r="B347" s="109"/>
      <c r="C347" s="109"/>
      <c r="D347" s="111"/>
      <c r="E347" s="96"/>
      <c r="F347" s="94"/>
      <c r="G347" s="113"/>
      <c r="H347" s="115"/>
      <c r="I347" s="99"/>
      <c r="J347" s="98"/>
      <c r="K347" s="100"/>
      <c r="L347" s="102"/>
      <c r="M347" s="104"/>
      <c r="N347" s="105"/>
      <c r="O347" s="107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72"/>
      <c r="AP347" s="72"/>
      <c r="AQ347" s="72"/>
      <c r="AR347" s="72"/>
      <c r="AS347" s="72"/>
      <c r="AT347" s="72"/>
      <c r="AU347" s="72"/>
      <c r="AV347" s="72"/>
      <c r="AW347" s="72"/>
      <c r="AX347" s="72"/>
      <c r="AY347" s="72"/>
      <c r="AZ347" s="72"/>
      <c r="BA347" s="72"/>
      <c r="BB347" s="72"/>
      <c r="BC347" s="72"/>
      <c r="BD347" s="72"/>
      <c r="BE347" s="72"/>
      <c r="BF347" s="72"/>
      <c r="BG347" s="72"/>
      <c r="BH347" s="72"/>
      <c r="BI347" s="72"/>
      <c r="BJ347" s="72"/>
      <c r="BK347" s="72"/>
      <c r="BL347" s="72"/>
      <c r="BM347" s="72"/>
      <c r="BN347" s="72"/>
      <c r="BO347" s="72"/>
      <c r="BP347" s="72"/>
      <c r="BQ347" s="72"/>
      <c r="BR347" s="72"/>
      <c r="BS347" s="72"/>
      <c r="BT347" s="72"/>
      <c r="BU347" s="72"/>
      <c r="BV347" s="72"/>
      <c r="BW347" s="72"/>
    </row>
    <row r="348" spans="1:75" ht="14.25" customHeight="1" x14ac:dyDescent="0.15">
      <c r="A348" s="82"/>
      <c r="B348" s="108"/>
      <c r="C348" s="118"/>
      <c r="D348" s="110"/>
      <c r="E348" s="95"/>
      <c r="F348" s="93"/>
      <c r="G348" s="112"/>
      <c r="H348" s="114"/>
      <c r="I348" s="99"/>
      <c r="J348" s="97"/>
      <c r="K348" s="100"/>
      <c r="L348" s="101"/>
      <c r="M348" s="103"/>
      <c r="N348" s="105"/>
      <c r="O348" s="106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  <c r="AL348" s="23"/>
      <c r="AM348" s="23"/>
      <c r="AN348" s="23"/>
      <c r="AO348" s="23"/>
      <c r="AP348" s="23"/>
      <c r="AQ348" s="23"/>
      <c r="AR348" s="23"/>
      <c r="AS348" s="23"/>
      <c r="AT348" s="23"/>
      <c r="AU348" s="23"/>
      <c r="AV348" s="23"/>
      <c r="AW348" s="23"/>
      <c r="AX348" s="23"/>
      <c r="AY348" s="23"/>
      <c r="AZ348" s="23"/>
      <c r="BA348" s="23"/>
      <c r="BB348" s="23"/>
      <c r="BC348" s="23"/>
      <c r="BD348" s="23"/>
      <c r="BE348" s="23"/>
      <c r="BF348" s="23"/>
      <c r="BG348" s="23"/>
      <c r="BH348" s="23"/>
      <c r="BI348" s="23"/>
      <c r="BJ348" s="23"/>
      <c r="BK348" s="23"/>
      <c r="BL348" s="23"/>
      <c r="BM348" s="23"/>
      <c r="BN348" s="23"/>
      <c r="BO348" s="23"/>
      <c r="BP348" s="23"/>
      <c r="BQ348" s="23"/>
      <c r="BR348" s="23"/>
      <c r="BS348" s="23"/>
      <c r="BT348" s="23"/>
      <c r="BU348" s="23"/>
      <c r="BV348" s="23"/>
      <c r="BW348" s="23"/>
    </row>
    <row r="349" spans="1:75" ht="14.25" customHeight="1" thickBot="1" x14ac:dyDescent="0.2">
      <c r="A349" s="83"/>
      <c r="B349" s="109"/>
      <c r="C349" s="119"/>
      <c r="D349" s="111"/>
      <c r="E349" s="96"/>
      <c r="F349" s="94"/>
      <c r="G349" s="113"/>
      <c r="H349" s="115"/>
      <c r="I349" s="99"/>
      <c r="J349" s="98"/>
      <c r="K349" s="100"/>
      <c r="L349" s="102"/>
      <c r="M349" s="104"/>
      <c r="N349" s="105"/>
      <c r="O349" s="107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72"/>
      <c r="AP349" s="72"/>
      <c r="AQ349" s="72"/>
      <c r="AR349" s="72"/>
      <c r="AS349" s="72"/>
      <c r="AT349" s="72"/>
      <c r="AU349" s="72"/>
      <c r="AV349" s="72"/>
      <c r="AW349" s="72"/>
      <c r="AX349" s="72"/>
      <c r="AY349" s="72"/>
      <c r="AZ349" s="72"/>
      <c r="BA349" s="72"/>
      <c r="BB349" s="72"/>
      <c r="BC349" s="72"/>
      <c r="BD349" s="72"/>
      <c r="BE349" s="72"/>
      <c r="BF349" s="72"/>
      <c r="BG349" s="72"/>
      <c r="BH349" s="72"/>
      <c r="BI349" s="72"/>
      <c r="BJ349" s="72"/>
      <c r="BK349" s="72"/>
      <c r="BL349" s="72"/>
      <c r="BM349" s="72"/>
      <c r="BN349" s="72"/>
      <c r="BO349" s="72"/>
      <c r="BP349" s="72"/>
      <c r="BQ349" s="72"/>
      <c r="BR349" s="72"/>
      <c r="BS349" s="72"/>
      <c r="BT349" s="72"/>
      <c r="BU349" s="72"/>
      <c r="BV349" s="72"/>
      <c r="BW349" s="72"/>
    </row>
    <row r="350" spans="1:75" ht="14.25" customHeight="1" x14ac:dyDescent="0.15">
      <c r="A350" s="82"/>
      <c r="B350" s="108"/>
      <c r="C350" s="118"/>
      <c r="D350" s="110"/>
      <c r="E350" s="95"/>
      <c r="F350" s="93"/>
      <c r="G350" s="112"/>
      <c r="H350" s="114"/>
      <c r="I350" s="99"/>
      <c r="J350" s="97"/>
      <c r="K350" s="100"/>
      <c r="L350" s="101"/>
      <c r="M350" s="103"/>
      <c r="N350" s="105"/>
      <c r="O350" s="106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  <c r="AL350" s="23"/>
      <c r="AM350" s="23"/>
      <c r="AN350" s="23"/>
      <c r="AO350" s="23"/>
      <c r="AP350" s="23"/>
      <c r="AQ350" s="23"/>
      <c r="AR350" s="23"/>
      <c r="AS350" s="23"/>
      <c r="AT350" s="23"/>
      <c r="AU350" s="23"/>
      <c r="AV350" s="23"/>
      <c r="AW350" s="23"/>
      <c r="AX350" s="23"/>
      <c r="AY350" s="23"/>
      <c r="AZ350" s="23"/>
      <c r="BA350" s="23"/>
      <c r="BB350" s="23"/>
      <c r="BC350" s="23"/>
      <c r="BD350" s="23"/>
      <c r="BE350" s="23"/>
      <c r="BF350" s="23"/>
      <c r="BG350" s="23"/>
      <c r="BH350" s="23"/>
      <c r="BI350" s="23"/>
      <c r="BJ350" s="23"/>
      <c r="BK350" s="23"/>
      <c r="BL350" s="23"/>
      <c r="BM350" s="23"/>
      <c r="BN350" s="23"/>
      <c r="BO350" s="23"/>
      <c r="BP350" s="23"/>
      <c r="BQ350" s="23"/>
      <c r="BR350" s="23"/>
      <c r="BS350" s="23"/>
      <c r="BT350" s="23"/>
      <c r="BU350" s="23"/>
      <c r="BV350" s="23"/>
      <c r="BW350" s="23"/>
    </row>
    <row r="351" spans="1:75" ht="14.25" customHeight="1" thickBot="1" x14ac:dyDescent="0.2">
      <c r="A351" s="83"/>
      <c r="B351" s="109"/>
      <c r="C351" s="119"/>
      <c r="D351" s="111"/>
      <c r="E351" s="96"/>
      <c r="F351" s="94"/>
      <c r="G351" s="113"/>
      <c r="H351" s="115"/>
      <c r="I351" s="99"/>
      <c r="J351" s="98"/>
      <c r="K351" s="100"/>
      <c r="L351" s="102"/>
      <c r="M351" s="104"/>
      <c r="N351" s="105"/>
      <c r="O351" s="107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72"/>
      <c r="AP351" s="72"/>
      <c r="AQ351" s="72"/>
      <c r="AR351" s="72"/>
      <c r="AS351" s="72"/>
      <c r="AT351" s="72"/>
      <c r="AU351" s="72"/>
      <c r="AV351" s="72"/>
      <c r="AW351" s="72"/>
      <c r="AX351" s="72"/>
      <c r="AY351" s="72"/>
      <c r="AZ351" s="72"/>
      <c r="BA351" s="72"/>
      <c r="BB351" s="72"/>
      <c r="BC351" s="72"/>
      <c r="BD351" s="72"/>
      <c r="BE351" s="72"/>
      <c r="BF351" s="72"/>
      <c r="BG351" s="72"/>
      <c r="BH351" s="72"/>
      <c r="BI351" s="72"/>
      <c r="BJ351" s="72"/>
      <c r="BK351" s="72"/>
      <c r="BL351" s="72"/>
      <c r="BM351" s="72"/>
      <c r="BN351" s="72"/>
      <c r="BO351" s="72"/>
      <c r="BP351" s="72"/>
      <c r="BQ351" s="72"/>
      <c r="BR351" s="72"/>
      <c r="BS351" s="72"/>
      <c r="BT351" s="72"/>
      <c r="BU351" s="72"/>
      <c r="BV351" s="72"/>
      <c r="BW351" s="72"/>
    </row>
    <row r="352" spans="1:75" ht="14.25" customHeight="1" x14ac:dyDescent="0.15">
      <c r="A352" s="82"/>
      <c r="B352" s="108"/>
      <c r="C352" s="118"/>
      <c r="D352" s="110"/>
      <c r="E352" s="95"/>
      <c r="F352" s="93"/>
      <c r="G352" s="112"/>
      <c r="H352" s="114"/>
      <c r="I352" s="99"/>
      <c r="J352" s="97"/>
      <c r="K352" s="100"/>
      <c r="L352" s="101"/>
      <c r="M352" s="103"/>
      <c r="N352" s="105"/>
      <c r="O352" s="106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  <c r="AN352" s="23"/>
      <c r="AO352" s="23"/>
      <c r="AP352" s="23"/>
      <c r="AQ352" s="23"/>
      <c r="AR352" s="23"/>
      <c r="AS352" s="23"/>
      <c r="AT352" s="23"/>
      <c r="AU352" s="23"/>
      <c r="AV352" s="23"/>
      <c r="AW352" s="23"/>
      <c r="AX352" s="23"/>
      <c r="AY352" s="23"/>
      <c r="AZ352" s="23"/>
      <c r="BA352" s="23"/>
      <c r="BB352" s="23"/>
      <c r="BC352" s="23"/>
      <c r="BD352" s="23"/>
      <c r="BE352" s="23"/>
      <c r="BF352" s="23"/>
      <c r="BG352" s="23"/>
      <c r="BH352" s="23"/>
      <c r="BI352" s="23"/>
      <c r="BJ352" s="23"/>
      <c r="BK352" s="23"/>
      <c r="BL352" s="23"/>
      <c r="BM352" s="23"/>
      <c r="BN352" s="23"/>
      <c r="BO352" s="23"/>
      <c r="BP352" s="23"/>
      <c r="BQ352" s="23"/>
      <c r="BR352" s="23"/>
      <c r="BS352" s="23"/>
      <c r="BT352" s="23"/>
      <c r="BU352" s="23"/>
      <c r="BV352" s="23"/>
      <c r="BW352" s="23"/>
    </row>
    <row r="353" spans="1:75" ht="14.25" customHeight="1" thickBot="1" x14ac:dyDescent="0.2">
      <c r="A353" s="83"/>
      <c r="B353" s="109"/>
      <c r="C353" s="119"/>
      <c r="D353" s="111"/>
      <c r="E353" s="96"/>
      <c r="F353" s="94"/>
      <c r="G353" s="113"/>
      <c r="H353" s="115"/>
      <c r="I353" s="99"/>
      <c r="J353" s="98"/>
      <c r="K353" s="100"/>
      <c r="L353" s="102"/>
      <c r="M353" s="104"/>
      <c r="N353" s="105"/>
      <c r="O353" s="107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72"/>
      <c r="AP353" s="72"/>
      <c r="AQ353" s="72"/>
      <c r="AR353" s="72"/>
      <c r="AS353" s="72"/>
      <c r="AT353" s="72"/>
      <c r="AU353" s="72"/>
      <c r="AV353" s="72"/>
      <c r="AW353" s="72"/>
      <c r="AX353" s="72"/>
      <c r="AY353" s="72"/>
      <c r="AZ353" s="72"/>
      <c r="BA353" s="72"/>
      <c r="BB353" s="72"/>
      <c r="BC353" s="72"/>
      <c r="BD353" s="72"/>
      <c r="BE353" s="72"/>
      <c r="BF353" s="72"/>
      <c r="BG353" s="72"/>
      <c r="BH353" s="72"/>
      <c r="BI353" s="72"/>
      <c r="BJ353" s="72"/>
      <c r="BK353" s="72"/>
      <c r="BL353" s="72"/>
      <c r="BM353" s="72"/>
      <c r="BN353" s="72"/>
      <c r="BO353" s="72"/>
      <c r="BP353" s="72"/>
      <c r="BQ353" s="72"/>
      <c r="BR353" s="72"/>
      <c r="BS353" s="72"/>
      <c r="BT353" s="72"/>
      <c r="BU353" s="72"/>
      <c r="BV353" s="72"/>
      <c r="BW353" s="72"/>
    </row>
    <row r="354" spans="1:75" ht="14.25" customHeight="1" x14ac:dyDescent="0.15">
      <c r="A354" s="82"/>
      <c r="B354" s="108"/>
      <c r="C354" s="108"/>
      <c r="D354" s="110"/>
      <c r="E354" s="95"/>
      <c r="F354" s="93"/>
      <c r="G354" s="112"/>
      <c r="H354" s="114"/>
      <c r="I354" s="99"/>
      <c r="J354" s="97"/>
      <c r="K354" s="100"/>
      <c r="L354" s="101"/>
      <c r="M354" s="103"/>
      <c r="N354" s="105"/>
      <c r="O354" s="106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  <c r="AL354" s="23"/>
      <c r="AM354" s="23"/>
      <c r="AN354" s="23"/>
      <c r="AO354" s="23"/>
      <c r="AP354" s="23"/>
      <c r="AQ354" s="23"/>
      <c r="AR354" s="23"/>
      <c r="AS354" s="23"/>
      <c r="AT354" s="23"/>
      <c r="AU354" s="23"/>
      <c r="AV354" s="23"/>
      <c r="AW354" s="23"/>
      <c r="AX354" s="23"/>
      <c r="AY354" s="23"/>
      <c r="AZ354" s="23"/>
      <c r="BA354" s="23"/>
      <c r="BB354" s="23"/>
      <c r="BC354" s="23"/>
      <c r="BD354" s="23"/>
      <c r="BE354" s="23"/>
      <c r="BF354" s="23"/>
      <c r="BG354" s="23"/>
      <c r="BH354" s="23"/>
      <c r="BI354" s="23"/>
      <c r="BJ354" s="23"/>
      <c r="BK354" s="23"/>
      <c r="BL354" s="23"/>
      <c r="BM354" s="23"/>
      <c r="BN354" s="23"/>
      <c r="BO354" s="23"/>
      <c r="BP354" s="23"/>
      <c r="BQ354" s="23"/>
      <c r="BR354" s="23"/>
      <c r="BS354" s="23"/>
      <c r="BT354" s="23"/>
      <c r="BU354" s="23"/>
      <c r="BV354" s="23"/>
      <c r="BW354" s="23"/>
    </row>
    <row r="355" spans="1:75" ht="14.25" customHeight="1" thickBot="1" x14ac:dyDescent="0.2">
      <c r="A355" s="83"/>
      <c r="B355" s="109"/>
      <c r="C355" s="109"/>
      <c r="D355" s="111"/>
      <c r="E355" s="96"/>
      <c r="F355" s="94"/>
      <c r="G355" s="113"/>
      <c r="H355" s="115"/>
      <c r="I355" s="99"/>
      <c r="J355" s="98"/>
      <c r="K355" s="100"/>
      <c r="L355" s="102"/>
      <c r="M355" s="104"/>
      <c r="N355" s="105"/>
      <c r="O355" s="107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72"/>
      <c r="AP355" s="72"/>
      <c r="AQ355" s="72"/>
      <c r="AR355" s="72"/>
      <c r="AS355" s="72"/>
      <c r="AT355" s="72"/>
      <c r="AU355" s="72"/>
      <c r="AV355" s="72"/>
      <c r="AW355" s="72"/>
      <c r="AX355" s="72"/>
      <c r="AY355" s="72"/>
      <c r="AZ355" s="72"/>
      <c r="BA355" s="72"/>
      <c r="BB355" s="72"/>
      <c r="BC355" s="72"/>
      <c r="BD355" s="72"/>
      <c r="BE355" s="72"/>
      <c r="BF355" s="72"/>
      <c r="BG355" s="72"/>
      <c r="BH355" s="72"/>
      <c r="BI355" s="72"/>
      <c r="BJ355" s="72"/>
      <c r="BK355" s="72"/>
      <c r="BL355" s="72"/>
      <c r="BM355" s="72"/>
      <c r="BN355" s="72"/>
      <c r="BO355" s="72"/>
      <c r="BP355" s="72"/>
      <c r="BQ355" s="72"/>
      <c r="BR355" s="72"/>
      <c r="BS355" s="72"/>
      <c r="BT355" s="72"/>
      <c r="BU355" s="72"/>
      <c r="BV355" s="72"/>
      <c r="BW355" s="72"/>
    </row>
    <row r="356" spans="1:75" ht="14.25" customHeight="1" x14ac:dyDescent="0.15">
      <c r="A356" s="82"/>
      <c r="B356" s="108"/>
      <c r="C356" s="108"/>
      <c r="D356" s="110"/>
      <c r="E356" s="95"/>
      <c r="F356" s="93"/>
      <c r="G356" s="112"/>
      <c r="H356" s="114"/>
      <c r="I356" s="99"/>
      <c r="J356" s="97"/>
      <c r="K356" s="100"/>
      <c r="L356" s="101"/>
      <c r="M356" s="103"/>
      <c r="N356" s="105"/>
      <c r="O356" s="106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  <c r="AO356" s="23"/>
      <c r="AP356" s="23"/>
      <c r="AQ356" s="23"/>
      <c r="AR356" s="23"/>
      <c r="AS356" s="23"/>
      <c r="AT356" s="23"/>
      <c r="AU356" s="23"/>
      <c r="AV356" s="23"/>
      <c r="AW356" s="23"/>
      <c r="AX356" s="23"/>
      <c r="AY356" s="23"/>
      <c r="AZ356" s="23"/>
      <c r="BA356" s="23"/>
      <c r="BB356" s="23"/>
      <c r="BC356" s="23"/>
      <c r="BD356" s="23"/>
      <c r="BE356" s="23"/>
      <c r="BF356" s="23"/>
      <c r="BG356" s="23"/>
      <c r="BH356" s="23"/>
      <c r="BI356" s="23"/>
      <c r="BJ356" s="23"/>
      <c r="BK356" s="23"/>
      <c r="BL356" s="23"/>
      <c r="BM356" s="23"/>
      <c r="BN356" s="23"/>
      <c r="BO356" s="23"/>
      <c r="BP356" s="23"/>
      <c r="BQ356" s="23"/>
      <c r="BR356" s="23"/>
      <c r="BS356" s="23"/>
      <c r="BT356" s="23"/>
      <c r="BU356" s="23"/>
      <c r="BV356" s="23"/>
      <c r="BW356" s="23"/>
    </row>
    <row r="357" spans="1:75" ht="14.25" customHeight="1" thickBot="1" x14ac:dyDescent="0.2">
      <c r="A357" s="83"/>
      <c r="B357" s="109"/>
      <c r="C357" s="109"/>
      <c r="D357" s="111"/>
      <c r="E357" s="96"/>
      <c r="F357" s="94"/>
      <c r="G357" s="113"/>
      <c r="H357" s="115"/>
      <c r="I357" s="99"/>
      <c r="J357" s="98"/>
      <c r="K357" s="100"/>
      <c r="L357" s="102"/>
      <c r="M357" s="104"/>
      <c r="N357" s="105"/>
      <c r="O357" s="107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72"/>
      <c r="AP357" s="72"/>
      <c r="AQ357" s="72"/>
      <c r="AR357" s="72"/>
      <c r="AS357" s="72"/>
      <c r="AT357" s="72"/>
      <c r="AU357" s="72"/>
      <c r="AV357" s="72"/>
      <c r="AW357" s="72"/>
      <c r="AX357" s="72"/>
      <c r="AY357" s="72"/>
      <c r="AZ357" s="72"/>
      <c r="BA357" s="72"/>
      <c r="BB357" s="72"/>
      <c r="BC357" s="72"/>
      <c r="BD357" s="72"/>
      <c r="BE357" s="72"/>
      <c r="BF357" s="72"/>
      <c r="BG357" s="72"/>
      <c r="BH357" s="72"/>
      <c r="BI357" s="72"/>
      <c r="BJ357" s="72"/>
      <c r="BK357" s="72"/>
      <c r="BL357" s="72"/>
      <c r="BM357" s="72"/>
      <c r="BN357" s="72"/>
      <c r="BO357" s="72"/>
      <c r="BP357" s="72"/>
      <c r="BQ357" s="72"/>
      <c r="BR357" s="72"/>
      <c r="BS357" s="72"/>
      <c r="BT357" s="72"/>
      <c r="BU357" s="72"/>
      <c r="BV357" s="72"/>
      <c r="BW357" s="72"/>
    </row>
    <row r="358" spans="1:75" ht="14.25" customHeight="1" x14ac:dyDescent="0.15">
      <c r="A358" s="82"/>
      <c r="B358" s="108"/>
      <c r="C358" s="108"/>
      <c r="D358" s="110"/>
      <c r="E358" s="95"/>
      <c r="F358" s="93"/>
      <c r="G358" s="112"/>
      <c r="H358" s="114"/>
      <c r="I358" s="99"/>
      <c r="J358" s="97"/>
      <c r="K358" s="100"/>
      <c r="L358" s="101"/>
      <c r="M358" s="103"/>
      <c r="N358" s="105"/>
      <c r="O358" s="106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  <c r="AO358" s="23"/>
      <c r="AP358" s="23"/>
      <c r="AQ358" s="23"/>
      <c r="AR358" s="23"/>
      <c r="AS358" s="23"/>
      <c r="AT358" s="23"/>
      <c r="AU358" s="23"/>
      <c r="AV358" s="23"/>
      <c r="AW358" s="23"/>
      <c r="AX358" s="23"/>
      <c r="AY358" s="23"/>
      <c r="AZ358" s="23"/>
      <c r="BA358" s="23"/>
      <c r="BB358" s="23"/>
      <c r="BC358" s="23"/>
      <c r="BD358" s="23"/>
      <c r="BE358" s="23"/>
      <c r="BF358" s="23"/>
      <c r="BG358" s="23"/>
      <c r="BH358" s="23"/>
      <c r="BI358" s="23"/>
      <c r="BJ358" s="23"/>
      <c r="BK358" s="23"/>
      <c r="BL358" s="23"/>
      <c r="BM358" s="23"/>
      <c r="BN358" s="23"/>
      <c r="BO358" s="23"/>
      <c r="BP358" s="23"/>
      <c r="BQ358" s="23"/>
      <c r="BR358" s="23"/>
      <c r="BS358" s="23"/>
      <c r="BT358" s="23"/>
      <c r="BU358" s="23"/>
      <c r="BV358" s="23"/>
      <c r="BW358" s="23"/>
    </row>
    <row r="359" spans="1:75" ht="14.25" customHeight="1" thickBot="1" x14ac:dyDescent="0.2">
      <c r="A359" s="83"/>
      <c r="B359" s="109"/>
      <c r="C359" s="109"/>
      <c r="D359" s="111"/>
      <c r="E359" s="96"/>
      <c r="F359" s="94"/>
      <c r="G359" s="113"/>
      <c r="H359" s="115"/>
      <c r="I359" s="99"/>
      <c r="J359" s="98"/>
      <c r="K359" s="100"/>
      <c r="L359" s="102"/>
      <c r="M359" s="104"/>
      <c r="N359" s="105"/>
      <c r="O359" s="107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72"/>
      <c r="AP359" s="72"/>
      <c r="AQ359" s="72"/>
      <c r="AR359" s="72"/>
      <c r="AS359" s="72"/>
      <c r="AT359" s="72"/>
      <c r="AU359" s="72"/>
      <c r="AV359" s="72"/>
      <c r="AW359" s="72"/>
      <c r="AX359" s="72"/>
      <c r="AY359" s="72"/>
      <c r="AZ359" s="72"/>
      <c r="BA359" s="72"/>
      <c r="BB359" s="72"/>
      <c r="BC359" s="72"/>
      <c r="BD359" s="72"/>
      <c r="BE359" s="72"/>
      <c r="BF359" s="72"/>
      <c r="BG359" s="72"/>
      <c r="BH359" s="72"/>
      <c r="BI359" s="72"/>
      <c r="BJ359" s="72"/>
      <c r="BK359" s="72"/>
      <c r="BL359" s="72"/>
      <c r="BM359" s="72"/>
      <c r="BN359" s="72"/>
      <c r="BO359" s="72"/>
      <c r="BP359" s="72"/>
      <c r="BQ359" s="72"/>
      <c r="BR359" s="72"/>
      <c r="BS359" s="72"/>
      <c r="BT359" s="72"/>
      <c r="BU359" s="72"/>
      <c r="BV359" s="72"/>
      <c r="BW359" s="72"/>
    </row>
    <row r="360" spans="1:75" ht="14.25" customHeight="1" x14ac:dyDescent="0.15">
      <c r="A360" s="82"/>
      <c r="B360" s="108"/>
      <c r="C360" s="108"/>
      <c r="D360" s="110"/>
      <c r="E360" s="95"/>
      <c r="F360" s="93"/>
      <c r="G360" s="112"/>
      <c r="H360" s="114"/>
      <c r="I360" s="99"/>
      <c r="J360" s="97"/>
      <c r="K360" s="100"/>
      <c r="L360" s="101"/>
      <c r="M360" s="103"/>
      <c r="N360" s="105"/>
      <c r="O360" s="106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  <c r="AO360" s="23"/>
      <c r="AP360" s="23"/>
      <c r="AQ360" s="23"/>
      <c r="AR360" s="23"/>
      <c r="AS360" s="23"/>
      <c r="AT360" s="23"/>
      <c r="AU360" s="23"/>
      <c r="AV360" s="23"/>
      <c r="AW360" s="23"/>
      <c r="AX360" s="23"/>
      <c r="AY360" s="23"/>
      <c r="AZ360" s="23"/>
      <c r="BA360" s="23"/>
      <c r="BB360" s="23"/>
      <c r="BC360" s="23"/>
      <c r="BD360" s="23"/>
      <c r="BE360" s="23"/>
      <c r="BF360" s="23"/>
      <c r="BG360" s="23"/>
      <c r="BH360" s="23"/>
      <c r="BI360" s="23"/>
      <c r="BJ360" s="23"/>
      <c r="BK360" s="23"/>
      <c r="BL360" s="23"/>
      <c r="BM360" s="23"/>
      <c r="BN360" s="23"/>
      <c r="BO360" s="23"/>
      <c r="BP360" s="23"/>
      <c r="BQ360" s="23"/>
      <c r="BR360" s="23"/>
      <c r="BS360" s="23"/>
      <c r="BT360" s="23"/>
      <c r="BU360" s="23"/>
      <c r="BV360" s="23"/>
      <c r="BW360" s="23"/>
    </row>
    <row r="361" spans="1:75" ht="14.25" customHeight="1" thickBot="1" x14ac:dyDescent="0.2">
      <c r="A361" s="83"/>
      <c r="B361" s="109"/>
      <c r="C361" s="109"/>
      <c r="D361" s="111"/>
      <c r="E361" s="96"/>
      <c r="F361" s="94"/>
      <c r="G361" s="113"/>
      <c r="H361" s="115"/>
      <c r="I361" s="99"/>
      <c r="J361" s="98"/>
      <c r="K361" s="100"/>
      <c r="L361" s="102"/>
      <c r="M361" s="104"/>
      <c r="N361" s="105"/>
      <c r="O361" s="107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72"/>
      <c r="AP361" s="72"/>
      <c r="AQ361" s="72"/>
      <c r="AR361" s="72"/>
      <c r="AS361" s="72"/>
      <c r="AT361" s="72"/>
      <c r="AU361" s="72"/>
      <c r="AV361" s="72"/>
      <c r="AW361" s="72"/>
      <c r="AX361" s="72"/>
      <c r="AY361" s="72"/>
      <c r="AZ361" s="72"/>
      <c r="BA361" s="72"/>
      <c r="BB361" s="72"/>
      <c r="BC361" s="72"/>
      <c r="BD361" s="72"/>
      <c r="BE361" s="72"/>
      <c r="BF361" s="72"/>
      <c r="BG361" s="72"/>
      <c r="BH361" s="72"/>
      <c r="BI361" s="72"/>
      <c r="BJ361" s="72"/>
      <c r="BK361" s="72"/>
      <c r="BL361" s="72"/>
      <c r="BM361" s="72"/>
      <c r="BN361" s="72"/>
      <c r="BO361" s="72"/>
      <c r="BP361" s="72"/>
      <c r="BQ361" s="72"/>
      <c r="BR361" s="72"/>
      <c r="BS361" s="72"/>
      <c r="BT361" s="72"/>
      <c r="BU361" s="72"/>
      <c r="BV361" s="72"/>
      <c r="BW361" s="72"/>
    </row>
    <row r="362" spans="1:75" ht="14.25" customHeight="1" x14ac:dyDescent="0.15">
      <c r="A362" s="82"/>
      <c r="B362" s="108"/>
      <c r="C362" s="108"/>
      <c r="D362" s="110"/>
      <c r="E362" s="95"/>
      <c r="F362" s="93"/>
      <c r="G362" s="112"/>
      <c r="H362" s="114"/>
      <c r="I362" s="99"/>
      <c r="J362" s="97"/>
      <c r="K362" s="100"/>
      <c r="L362" s="101"/>
      <c r="M362" s="103"/>
      <c r="N362" s="105"/>
      <c r="O362" s="106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  <c r="AO362" s="23"/>
      <c r="AP362" s="23"/>
      <c r="AQ362" s="23"/>
      <c r="AR362" s="23"/>
      <c r="AS362" s="23"/>
      <c r="AT362" s="23"/>
      <c r="AU362" s="23"/>
      <c r="AV362" s="23"/>
      <c r="AW362" s="23"/>
      <c r="AX362" s="23"/>
      <c r="AY362" s="23"/>
      <c r="AZ362" s="23"/>
      <c r="BA362" s="23"/>
      <c r="BB362" s="23"/>
      <c r="BC362" s="23"/>
      <c r="BD362" s="23"/>
      <c r="BE362" s="23"/>
      <c r="BF362" s="23"/>
      <c r="BG362" s="23"/>
      <c r="BH362" s="23"/>
      <c r="BI362" s="23"/>
      <c r="BJ362" s="23"/>
      <c r="BK362" s="23"/>
      <c r="BL362" s="23"/>
      <c r="BM362" s="23"/>
      <c r="BN362" s="23"/>
      <c r="BO362" s="23"/>
      <c r="BP362" s="23"/>
      <c r="BQ362" s="23"/>
      <c r="BR362" s="23"/>
      <c r="BS362" s="23"/>
      <c r="BT362" s="23"/>
      <c r="BU362" s="23"/>
      <c r="BV362" s="23"/>
      <c r="BW362" s="23"/>
    </row>
    <row r="363" spans="1:75" ht="14.25" customHeight="1" thickBot="1" x14ac:dyDescent="0.2">
      <c r="A363" s="83"/>
      <c r="B363" s="109"/>
      <c r="C363" s="109"/>
      <c r="D363" s="111"/>
      <c r="E363" s="96"/>
      <c r="F363" s="94"/>
      <c r="G363" s="113"/>
      <c r="H363" s="115"/>
      <c r="I363" s="99"/>
      <c r="J363" s="98"/>
      <c r="K363" s="100"/>
      <c r="L363" s="102"/>
      <c r="M363" s="104"/>
      <c r="N363" s="105"/>
      <c r="O363" s="107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72"/>
      <c r="AP363" s="72"/>
      <c r="AQ363" s="72"/>
      <c r="AR363" s="72"/>
      <c r="AS363" s="72"/>
      <c r="AT363" s="72"/>
      <c r="AU363" s="72"/>
      <c r="AV363" s="72"/>
      <c r="AW363" s="72"/>
      <c r="AX363" s="72"/>
      <c r="AY363" s="72"/>
      <c r="AZ363" s="72"/>
      <c r="BA363" s="72"/>
      <c r="BB363" s="72"/>
      <c r="BC363" s="72"/>
      <c r="BD363" s="72"/>
      <c r="BE363" s="72"/>
      <c r="BF363" s="72"/>
      <c r="BG363" s="72"/>
      <c r="BH363" s="72"/>
      <c r="BI363" s="72"/>
      <c r="BJ363" s="72"/>
      <c r="BK363" s="72"/>
      <c r="BL363" s="72"/>
      <c r="BM363" s="72"/>
      <c r="BN363" s="72"/>
      <c r="BO363" s="72"/>
      <c r="BP363" s="72"/>
      <c r="BQ363" s="72"/>
      <c r="BR363" s="72"/>
      <c r="BS363" s="72"/>
      <c r="BT363" s="72"/>
      <c r="BU363" s="72"/>
      <c r="BV363" s="72"/>
      <c r="BW363" s="72"/>
    </row>
    <row r="364" spans="1:75" ht="14.25" customHeight="1" x14ac:dyDescent="0.15">
      <c r="A364" s="82"/>
      <c r="B364" s="108"/>
      <c r="C364" s="108"/>
      <c r="D364" s="110"/>
      <c r="E364" s="95"/>
      <c r="F364" s="93"/>
      <c r="G364" s="112"/>
      <c r="H364" s="114"/>
      <c r="I364" s="99"/>
      <c r="J364" s="97"/>
      <c r="K364" s="100"/>
      <c r="L364" s="101"/>
      <c r="M364" s="103"/>
      <c r="N364" s="105"/>
      <c r="O364" s="106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  <c r="AO364" s="23"/>
      <c r="AP364" s="23"/>
      <c r="AQ364" s="23"/>
      <c r="AR364" s="23"/>
      <c r="AS364" s="23"/>
      <c r="AT364" s="23"/>
      <c r="AU364" s="23"/>
      <c r="AV364" s="23"/>
      <c r="AW364" s="23"/>
      <c r="AX364" s="23"/>
      <c r="AY364" s="23"/>
      <c r="AZ364" s="23"/>
      <c r="BA364" s="23"/>
      <c r="BB364" s="23"/>
      <c r="BC364" s="23"/>
      <c r="BD364" s="23"/>
      <c r="BE364" s="23"/>
      <c r="BF364" s="23"/>
      <c r="BG364" s="23"/>
      <c r="BH364" s="23"/>
      <c r="BI364" s="23"/>
      <c r="BJ364" s="23"/>
      <c r="BK364" s="23"/>
      <c r="BL364" s="23"/>
      <c r="BM364" s="23"/>
      <c r="BN364" s="23"/>
      <c r="BO364" s="23"/>
      <c r="BP364" s="23"/>
      <c r="BQ364" s="23"/>
      <c r="BR364" s="23"/>
      <c r="BS364" s="23"/>
      <c r="BT364" s="23"/>
      <c r="BU364" s="23"/>
      <c r="BV364" s="23"/>
      <c r="BW364" s="23"/>
    </row>
    <row r="365" spans="1:75" ht="14.25" customHeight="1" thickBot="1" x14ac:dyDescent="0.2">
      <c r="A365" s="83"/>
      <c r="B365" s="109"/>
      <c r="C365" s="109"/>
      <c r="D365" s="111"/>
      <c r="E365" s="96"/>
      <c r="F365" s="94"/>
      <c r="G365" s="113"/>
      <c r="H365" s="115"/>
      <c r="I365" s="99"/>
      <c r="J365" s="98"/>
      <c r="K365" s="100"/>
      <c r="L365" s="102"/>
      <c r="M365" s="104"/>
      <c r="N365" s="105"/>
      <c r="O365" s="107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72"/>
      <c r="AP365" s="72"/>
      <c r="AQ365" s="72"/>
      <c r="AR365" s="72"/>
      <c r="AS365" s="72"/>
      <c r="AT365" s="72"/>
      <c r="AU365" s="72"/>
      <c r="AV365" s="72"/>
      <c r="AW365" s="72"/>
      <c r="AX365" s="72"/>
      <c r="AY365" s="72"/>
      <c r="AZ365" s="72"/>
      <c r="BA365" s="72"/>
      <c r="BB365" s="72"/>
      <c r="BC365" s="72"/>
      <c r="BD365" s="72"/>
      <c r="BE365" s="72"/>
      <c r="BF365" s="72"/>
      <c r="BG365" s="72"/>
      <c r="BH365" s="72"/>
      <c r="BI365" s="72"/>
      <c r="BJ365" s="72"/>
      <c r="BK365" s="72"/>
      <c r="BL365" s="72"/>
      <c r="BM365" s="72"/>
      <c r="BN365" s="72"/>
      <c r="BO365" s="72"/>
      <c r="BP365" s="72"/>
      <c r="BQ365" s="72"/>
      <c r="BR365" s="72"/>
      <c r="BS365" s="72"/>
      <c r="BT365" s="72"/>
      <c r="BU365" s="72"/>
      <c r="BV365" s="72"/>
      <c r="BW365" s="72"/>
    </row>
    <row r="366" spans="1:75" ht="14.25" customHeight="1" x14ac:dyDescent="0.15">
      <c r="A366" s="82"/>
      <c r="B366" s="108"/>
      <c r="C366" s="108"/>
      <c r="D366" s="110"/>
      <c r="E366" s="95"/>
      <c r="F366" s="93"/>
      <c r="G366" s="112"/>
      <c r="H366" s="114"/>
      <c r="I366" s="99"/>
      <c r="J366" s="97"/>
      <c r="K366" s="100"/>
      <c r="L366" s="101"/>
      <c r="M366" s="103"/>
      <c r="N366" s="105"/>
      <c r="O366" s="106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  <c r="AY366" s="23"/>
      <c r="AZ366" s="23"/>
      <c r="BA366" s="23"/>
      <c r="BB366" s="23"/>
      <c r="BC366" s="23"/>
      <c r="BD366" s="23"/>
      <c r="BE366" s="23"/>
      <c r="BF366" s="23"/>
      <c r="BG366" s="23"/>
      <c r="BH366" s="23"/>
      <c r="BI366" s="23"/>
      <c r="BJ366" s="23"/>
      <c r="BK366" s="23"/>
      <c r="BL366" s="23"/>
      <c r="BM366" s="23"/>
      <c r="BN366" s="23"/>
      <c r="BO366" s="23"/>
      <c r="BP366" s="23"/>
      <c r="BQ366" s="23"/>
      <c r="BR366" s="23"/>
      <c r="BS366" s="23"/>
      <c r="BT366" s="23"/>
      <c r="BU366" s="23"/>
      <c r="BV366" s="23"/>
      <c r="BW366" s="23"/>
    </row>
    <row r="367" spans="1:75" ht="14.25" customHeight="1" thickBot="1" x14ac:dyDescent="0.2">
      <c r="A367" s="83"/>
      <c r="B367" s="109"/>
      <c r="C367" s="109"/>
      <c r="D367" s="111"/>
      <c r="E367" s="96"/>
      <c r="F367" s="94"/>
      <c r="G367" s="113"/>
      <c r="H367" s="115"/>
      <c r="I367" s="99"/>
      <c r="J367" s="98"/>
      <c r="K367" s="100"/>
      <c r="L367" s="102"/>
      <c r="M367" s="104"/>
      <c r="N367" s="105"/>
      <c r="O367" s="107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72"/>
      <c r="AP367" s="72"/>
      <c r="AQ367" s="72"/>
      <c r="AR367" s="72"/>
      <c r="AS367" s="72"/>
      <c r="AT367" s="72"/>
      <c r="AU367" s="72"/>
      <c r="AV367" s="72"/>
      <c r="AW367" s="72"/>
      <c r="AX367" s="72"/>
      <c r="AY367" s="72"/>
      <c r="AZ367" s="72"/>
      <c r="BA367" s="72"/>
      <c r="BB367" s="72"/>
      <c r="BC367" s="72"/>
      <c r="BD367" s="72"/>
      <c r="BE367" s="72"/>
      <c r="BF367" s="72"/>
      <c r="BG367" s="72"/>
      <c r="BH367" s="72"/>
      <c r="BI367" s="72"/>
      <c r="BJ367" s="72"/>
      <c r="BK367" s="72"/>
      <c r="BL367" s="72"/>
      <c r="BM367" s="72"/>
      <c r="BN367" s="72"/>
      <c r="BO367" s="72"/>
      <c r="BP367" s="72"/>
      <c r="BQ367" s="72"/>
      <c r="BR367" s="72"/>
      <c r="BS367" s="72"/>
      <c r="BT367" s="72"/>
      <c r="BU367" s="72"/>
      <c r="BV367" s="72"/>
      <c r="BW367" s="72"/>
    </row>
    <row r="368" spans="1:75" ht="14.25" customHeight="1" x14ac:dyDescent="0.15">
      <c r="A368" s="82"/>
      <c r="B368" s="108"/>
      <c r="C368" s="108"/>
      <c r="D368" s="110"/>
      <c r="E368" s="95"/>
      <c r="F368" s="93"/>
      <c r="G368" s="112"/>
      <c r="H368" s="114"/>
      <c r="I368" s="99"/>
      <c r="J368" s="97"/>
      <c r="K368" s="100"/>
      <c r="L368" s="101"/>
      <c r="M368" s="103"/>
      <c r="N368" s="105"/>
      <c r="O368" s="106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  <c r="AO368" s="23"/>
      <c r="AP368" s="23"/>
      <c r="AQ368" s="23"/>
      <c r="AR368" s="23"/>
      <c r="AS368" s="23"/>
      <c r="AT368" s="23"/>
      <c r="AU368" s="23"/>
      <c r="AV368" s="23"/>
      <c r="AW368" s="23"/>
      <c r="AX368" s="23"/>
      <c r="AY368" s="23"/>
      <c r="AZ368" s="23"/>
      <c r="BA368" s="23"/>
      <c r="BB368" s="23"/>
      <c r="BC368" s="23"/>
      <c r="BD368" s="23"/>
      <c r="BE368" s="23"/>
      <c r="BF368" s="23"/>
      <c r="BG368" s="23"/>
      <c r="BH368" s="23"/>
      <c r="BI368" s="23"/>
      <c r="BJ368" s="23"/>
      <c r="BK368" s="23"/>
      <c r="BL368" s="23"/>
      <c r="BM368" s="23"/>
      <c r="BN368" s="23"/>
      <c r="BO368" s="23"/>
      <c r="BP368" s="23"/>
      <c r="BQ368" s="23"/>
      <c r="BR368" s="23"/>
      <c r="BS368" s="23"/>
      <c r="BT368" s="23"/>
      <c r="BU368" s="23"/>
      <c r="BV368" s="23"/>
      <c r="BW368" s="23"/>
    </row>
    <row r="369" spans="1:75" ht="14.25" customHeight="1" thickBot="1" x14ac:dyDescent="0.2">
      <c r="A369" s="83"/>
      <c r="B369" s="109"/>
      <c r="C369" s="109"/>
      <c r="D369" s="111"/>
      <c r="E369" s="96"/>
      <c r="F369" s="94"/>
      <c r="G369" s="113"/>
      <c r="H369" s="115"/>
      <c r="I369" s="99"/>
      <c r="J369" s="98"/>
      <c r="K369" s="100"/>
      <c r="L369" s="102"/>
      <c r="M369" s="104"/>
      <c r="N369" s="105"/>
      <c r="O369" s="107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72"/>
      <c r="AP369" s="72"/>
      <c r="AQ369" s="72"/>
      <c r="AR369" s="72"/>
      <c r="AS369" s="72"/>
      <c r="AT369" s="72"/>
      <c r="AU369" s="72"/>
      <c r="AV369" s="72"/>
      <c r="AW369" s="72"/>
      <c r="AX369" s="72"/>
      <c r="AY369" s="72"/>
      <c r="AZ369" s="72"/>
      <c r="BA369" s="72"/>
      <c r="BB369" s="72"/>
      <c r="BC369" s="72"/>
      <c r="BD369" s="72"/>
      <c r="BE369" s="72"/>
      <c r="BF369" s="72"/>
      <c r="BG369" s="72"/>
      <c r="BH369" s="72"/>
      <c r="BI369" s="72"/>
      <c r="BJ369" s="72"/>
      <c r="BK369" s="72"/>
      <c r="BL369" s="72"/>
      <c r="BM369" s="72"/>
      <c r="BN369" s="72"/>
      <c r="BO369" s="72"/>
      <c r="BP369" s="72"/>
      <c r="BQ369" s="72"/>
      <c r="BR369" s="72"/>
      <c r="BS369" s="72"/>
      <c r="BT369" s="72"/>
      <c r="BU369" s="72"/>
      <c r="BV369" s="72"/>
      <c r="BW369" s="72"/>
    </row>
    <row r="370" spans="1:75" ht="14.25" customHeight="1" x14ac:dyDescent="0.15">
      <c r="A370" s="82"/>
      <c r="B370" s="108"/>
      <c r="C370" s="108"/>
      <c r="D370" s="110"/>
      <c r="E370" s="95"/>
      <c r="F370" s="93"/>
      <c r="G370" s="112"/>
      <c r="H370" s="114"/>
      <c r="I370" s="99"/>
      <c r="J370" s="97"/>
      <c r="K370" s="100"/>
      <c r="L370" s="101"/>
      <c r="M370" s="103"/>
      <c r="N370" s="105"/>
      <c r="O370" s="106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  <c r="AO370" s="23"/>
      <c r="AP370" s="23"/>
      <c r="AQ370" s="23"/>
      <c r="AR370" s="23"/>
      <c r="AS370" s="23"/>
      <c r="AT370" s="23"/>
      <c r="AU370" s="23"/>
      <c r="AV370" s="23"/>
      <c r="AW370" s="23"/>
      <c r="AX370" s="23"/>
      <c r="AY370" s="23"/>
      <c r="AZ370" s="23"/>
      <c r="BA370" s="23"/>
      <c r="BB370" s="23"/>
      <c r="BC370" s="23"/>
      <c r="BD370" s="23"/>
      <c r="BE370" s="23"/>
      <c r="BF370" s="23"/>
      <c r="BG370" s="23"/>
      <c r="BH370" s="23"/>
      <c r="BI370" s="23"/>
      <c r="BJ370" s="23"/>
      <c r="BK370" s="23"/>
      <c r="BL370" s="23"/>
      <c r="BM370" s="23"/>
      <c r="BN370" s="23"/>
      <c r="BO370" s="23"/>
      <c r="BP370" s="23"/>
      <c r="BQ370" s="23"/>
      <c r="BR370" s="23"/>
      <c r="BS370" s="23"/>
      <c r="BT370" s="23"/>
      <c r="BU370" s="23"/>
      <c r="BV370" s="23"/>
      <c r="BW370" s="23"/>
    </row>
    <row r="371" spans="1:75" ht="14.25" customHeight="1" thickBot="1" x14ac:dyDescent="0.2">
      <c r="A371" s="83"/>
      <c r="B371" s="109"/>
      <c r="C371" s="109"/>
      <c r="D371" s="111"/>
      <c r="E371" s="96"/>
      <c r="F371" s="94"/>
      <c r="G371" s="113"/>
      <c r="H371" s="115"/>
      <c r="I371" s="99"/>
      <c r="J371" s="98"/>
      <c r="K371" s="100"/>
      <c r="L371" s="102"/>
      <c r="M371" s="104"/>
      <c r="N371" s="105"/>
      <c r="O371" s="107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72"/>
      <c r="AP371" s="72"/>
      <c r="AQ371" s="72"/>
      <c r="AR371" s="72"/>
      <c r="AS371" s="72"/>
      <c r="AT371" s="72"/>
      <c r="AU371" s="72"/>
      <c r="AV371" s="72"/>
      <c r="AW371" s="72"/>
      <c r="AX371" s="72"/>
      <c r="AY371" s="72"/>
      <c r="AZ371" s="72"/>
      <c r="BA371" s="72"/>
      <c r="BB371" s="72"/>
      <c r="BC371" s="72"/>
      <c r="BD371" s="72"/>
      <c r="BE371" s="72"/>
      <c r="BF371" s="72"/>
      <c r="BG371" s="72"/>
      <c r="BH371" s="72"/>
      <c r="BI371" s="72"/>
      <c r="BJ371" s="72"/>
      <c r="BK371" s="72"/>
      <c r="BL371" s="72"/>
      <c r="BM371" s="72"/>
      <c r="BN371" s="72"/>
      <c r="BO371" s="72"/>
      <c r="BP371" s="72"/>
      <c r="BQ371" s="72"/>
      <c r="BR371" s="72"/>
      <c r="BS371" s="72"/>
      <c r="BT371" s="72"/>
      <c r="BU371" s="72"/>
      <c r="BV371" s="72"/>
      <c r="BW371" s="72"/>
    </row>
    <row r="372" spans="1:75" ht="14.25" customHeight="1" x14ac:dyDescent="0.15">
      <c r="A372" s="82"/>
      <c r="B372" s="108"/>
      <c r="C372" s="108"/>
      <c r="D372" s="110"/>
      <c r="E372" s="95"/>
      <c r="F372" s="93"/>
      <c r="G372" s="112"/>
      <c r="H372" s="114"/>
      <c r="I372" s="99"/>
      <c r="J372" s="97"/>
      <c r="K372" s="100"/>
      <c r="L372" s="101"/>
      <c r="M372" s="103"/>
      <c r="N372" s="105"/>
      <c r="O372" s="106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  <c r="AO372" s="23"/>
      <c r="AP372" s="23"/>
      <c r="AQ372" s="23"/>
      <c r="AR372" s="23"/>
      <c r="AS372" s="23"/>
      <c r="AT372" s="23"/>
      <c r="AU372" s="23"/>
      <c r="AV372" s="23"/>
      <c r="AW372" s="23"/>
      <c r="AX372" s="23"/>
      <c r="AY372" s="23"/>
      <c r="AZ372" s="23"/>
      <c r="BA372" s="23"/>
      <c r="BB372" s="23"/>
      <c r="BC372" s="23"/>
      <c r="BD372" s="23"/>
      <c r="BE372" s="23"/>
      <c r="BF372" s="23"/>
      <c r="BG372" s="23"/>
      <c r="BH372" s="23"/>
      <c r="BI372" s="23"/>
      <c r="BJ372" s="23"/>
      <c r="BK372" s="23"/>
      <c r="BL372" s="23"/>
      <c r="BM372" s="23"/>
      <c r="BN372" s="23"/>
      <c r="BO372" s="23"/>
      <c r="BP372" s="23"/>
      <c r="BQ372" s="23"/>
      <c r="BR372" s="23"/>
      <c r="BS372" s="23"/>
      <c r="BT372" s="23"/>
      <c r="BU372" s="23"/>
      <c r="BV372" s="23"/>
      <c r="BW372" s="23"/>
    </row>
    <row r="373" spans="1:75" ht="14.25" customHeight="1" thickBot="1" x14ac:dyDescent="0.2">
      <c r="A373" s="83"/>
      <c r="B373" s="109"/>
      <c r="C373" s="109"/>
      <c r="D373" s="111"/>
      <c r="E373" s="96"/>
      <c r="F373" s="94"/>
      <c r="G373" s="113"/>
      <c r="H373" s="115"/>
      <c r="I373" s="99"/>
      <c r="J373" s="98"/>
      <c r="K373" s="100"/>
      <c r="L373" s="102"/>
      <c r="M373" s="104"/>
      <c r="N373" s="105"/>
      <c r="O373" s="107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72"/>
      <c r="AP373" s="72"/>
      <c r="AQ373" s="72"/>
      <c r="AR373" s="72"/>
      <c r="AS373" s="72"/>
      <c r="AT373" s="72"/>
      <c r="AU373" s="72"/>
      <c r="AV373" s="72"/>
      <c r="AW373" s="72"/>
      <c r="AX373" s="72"/>
      <c r="AY373" s="72"/>
      <c r="AZ373" s="72"/>
      <c r="BA373" s="72"/>
      <c r="BB373" s="72"/>
      <c r="BC373" s="72"/>
      <c r="BD373" s="72"/>
      <c r="BE373" s="72"/>
      <c r="BF373" s="72"/>
      <c r="BG373" s="72"/>
      <c r="BH373" s="72"/>
      <c r="BI373" s="72"/>
      <c r="BJ373" s="72"/>
      <c r="BK373" s="72"/>
      <c r="BL373" s="72"/>
      <c r="BM373" s="72"/>
      <c r="BN373" s="72"/>
      <c r="BO373" s="72"/>
      <c r="BP373" s="72"/>
      <c r="BQ373" s="72"/>
      <c r="BR373" s="72"/>
      <c r="BS373" s="72"/>
      <c r="BT373" s="72"/>
      <c r="BU373" s="72"/>
      <c r="BV373" s="72"/>
      <c r="BW373" s="72"/>
    </row>
    <row r="374" spans="1:75" ht="14.25" customHeight="1" x14ac:dyDescent="0.15">
      <c r="A374" s="82"/>
      <c r="B374" s="108"/>
      <c r="C374" s="108"/>
      <c r="D374" s="110"/>
      <c r="E374" s="95"/>
      <c r="F374" s="93"/>
      <c r="G374" s="112"/>
      <c r="H374" s="114"/>
      <c r="I374" s="99"/>
      <c r="J374" s="97"/>
      <c r="K374" s="100"/>
      <c r="L374" s="101"/>
      <c r="M374" s="103"/>
      <c r="N374" s="105"/>
      <c r="O374" s="106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  <c r="AO374" s="23"/>
      <c r="AP374" s="23"/>
      <c r="AQ374" s="23"/>
      <c r="AR374" s="23"/>
      <c r="AS374" s="23"/>
      <c r="AT374" s="23"/>
      <c r="AU374" s="23"/>
      <c r="AV374" s="23"/>
      <c r="AW374" s="23"/>
      <c r="AX374" s="23"/>
      <c r="AY374" s="23"/>
      <c r="AZ374" s="23"/>
      <c r="BA374" s="23"/>
      <c r="BB374" s="23"/>
      <c r="BC374" s="23"/>
      <c r="BD374" s="23"/>
      <c r="BE374" s="23"/>
      <c r="BF374" s="23"/>
      <c r="BG374" s="23"/>
      <c r="BH374" s="23"/>
      <c r="BI374" s="23"/>
      <c r="BJ374" s="23"/>
      <c r="BK374" s="23"/>
      <c r="BL374" s="23"/>
      <c r="BM374" s="23"/>
      <c r="BN374" s="23"/>
      <c r="BO374" s="23"/>
      <c r="BP374" s="23"/>
      <c r="BQ374" s="23"/>
      <c r="BR374" s="23"/>
      <c r="BS374" s="23"/>
      <c r="BT374" s="23"/>
      <c r="BU374" s="23"/>
      <c r="BV374" s="23"/>
      <c r="BW374" s="23"/>
    </row>
    <row r="375" spans="1:75" ht="14.25" customHeight="1" thickBot="1" x14ac:dyDescent="0.2">
      <c r="A375" s="83"/>
      <c r="B375" s="109"/>
      <c r="C375" s="109"/>
      <c r="D375" s="111"/>
      <c r="E375" s="96"/>
      <c r="F375" s="94"/>
      <c r="G375" s="113"/>
      <c r="H375" s="115"/>
      <c r="I375" s="99"/>
      <c r="J375" s="98"/>
      <c r="K375" s="100"/>
      <c r="L375" s="102"/>
      <c r="M375" s="104"/>
      <c r="N375" s="105"/>
      <c r="O375" s="107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72"/>
      <c r="AP375" s="72"/>
      <c r="AQ375" s="72"/>
      <c r="AR375" s="72"/>
      <c r="AS375" s="72"/>
      <c r="AT375" s="72"/>
      <c r="AU375" s="72"/>
      <c r="AV375" s="72"/>
      <c r="AW375" s="72"/>
      <c r="AX375" s="72"/>
      <c r="AY375" s="72"/>
      <c r="AZ375" s="72"/>
      <c r="BA375" s="72"/>
      <c r="BB375" s="72"/>
      <c r="BC375" s="72"/>
      <c r="BD375" s="72"/>
      <c r="BE375" s="72"/>
      <c r="BF375" s="72"/>
      <c r="BG375" s="72"/>
      <c r="BH375" s="72"/>
      <c r="BI375" s="72"/>
      <c r="BJ375" s="72"/>
      <c r="BK375" s="72"/>
      <c r="BL375" s="72"/>
      <c r="BM375" s="72"/>
      <c r="BN375" s="72"/>
      <c r="BO375" s="72"/>
      <c r="BP375" s="72"/>
      <c r="BQ375" s="72"/>
      <c r="BR375" s="72"/>
      <c r="BS375" s="72"/>
      <c r="BT375" s="72"/>
      <c r="BU375" s="72"/>
      <c r="BV375" s="72"/>
      <c r="BW375" s="72"/>
    </row>
    <row r="376" spans="1:75" ht="14.25" customHeight="1" x14ac:dyDescent="0.15">
      <c r="A376" s="82"/>
      <c r="B376" s="108"/>
      <c r="C376" s="108"/>
      <c r="D376" s="110"/>
      <c r="E376" s="95"/>
      <c r="F376" s="93"/>
      <c r="G376" s="112"/>
      <c r="H376" s="114"/>
      <c r="I376" s="99"/>
      <c r="J376" s="97"/>
      <c r="K376" s="100"/>
      <c r="L376" s="101"/>
      <c r="M376" s="103"/>
      <c r="N376" s="105"/>
      <c r="O376" s="106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  <c r="AO376" s="23"/>
      <c r="AP376" s="23"/>
      <c r="AQ376" s="23"/>
      <c r="AR376" s="23"/>
      <c r="AS376" s="23"/>
      <c r="AT376" s="23"/>
      <c r="AU376" s="23"/>
      <c r="AV376" s="23"/>
      <c r="AW376" s="23"/>
      <c r="AX376" s="23"/>
      <c r="AY376" s="23"/>
      <c r="AZ376" s="23"/>
      <c r="BA376" s="23"/>
      <c r="BB376" s="23"/>
      <c r="BC376" s="23"/>
      <c r="BD376" s="23"/>
      <c r="BE376" s="23"/>
      <c r="BF376" s="23"/>
      <c r="BG376" s="23"/>
      <c r="BH376" s="23"/>
      <c r="BI376" s="23"/>
      <c r="BJ376" s="23"/>
      <c r="BK376" s="23"/>
      <c r="BL376" s="23"/>
      <c r="BM376" s="23"/>
      <c r="BN376" s="23"/>
      <c r="BO376" s="23"/>
      <c r="BP376" s="23"/>
      <c r="BQ376" s="23"/>
      <c r="BR376" s="23"/>
      <c r="BS376" s="23"/>
      <c r="BT376" s="23"/>
      <c r="BU376" s="23"/>
      <c r="BV376" s="23"/>
      <c r="BW376" s="23"/>
    </row>
    <row r="377" spans="1:75" ht="14.25" customHeight="1" thickBot="1" x14ac:dyDescent="0.2">
      <c r="A377" s="83"/>
      <c r="B377" s="109"/>
      <c r="C377" s="109"/>
      <c r="D377" s="111"/>
      <c r="E377" s="96"/>
      <c r="F377" s="94"/>
      <c r="G377" s="113"/>
      <c r="H377" s="115"/>
      <c r="I377" s="99"/>
      <c r="J377" s="98"/>
      <c r="K377" s="100"/>
      <c r="L377" s="102"/>
      <c r="M377" s="104"/>
      <c r="N377" s="105"/>
      <c r="O377" s="107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72"/>
      <c r="AP377" s="72"/>
      <c r="AQ377" s="72"/>
      <c r="AR377" s="72"/>
      <c r="AS377" s="72"/>
      <c r="AT377" s="72"/>
      <c r="AU377" s="72"/>
      <c r="AV377" s="72"/>
      <c r="AW377" s="72"/>
      <c r="AX377" s="72"/>
      <c r="AY377" s="72"/>
      <c r="AZ377" s="72"/>
      <c r="BA377" s="72"/>
      <c r="BB377" s="72"/>
      <c r="BC377" s="72"/>
      <c r="BD377" s="72"/>
      <c r="BE377" s="72"/>
      <c r="BF377" s="72"/>
      <c r="BG377" s="72"/>
      <c r="BH377" s="72"/>
      <c r="BI377" s="72"/>
      <c r="BJ377" s="72"/>
      <c r="BK377" s="72"/>
      <c r="BL377" s="72"/>
      <c r="BM377" s="72"/>
      <c r="BN377" s="72"/>
      <c r="BO377" s="72"/>
      <c r="BP377" s="72"/>
      <c r="BQ377" s="72"/>
      <c r="BR377" s="72"/>
      <c r="BS377" s="72"/>
      <c r="BT377" s="72"/>
      <c r="BU377" s="72"/>
      <c r="BV377" s="72"/>
      <c r="BW377" s="72"/>
    </row>
    <row r="378" spans="1:75" ht="14.25" customHeight="1" x14ac:dyDescent="0.15">
      <c r="A378" s="82"/>
      <c r="B378" s="108"/>
      <c r="C378" s="108"/>
      <c r="D378" s="110"/>
      <c r="E378" s="95"/>
      <c r="F378" s="93"/>
      <c r="G378" s="112"/>
      <c r="H378" s="114"/>
      <c r="I378" s="99"/>
      <c r="J378" s="97"/>
      <c r="K378" s="100"/>
      <c r="L378" s="101"/>
      <c r="M378" s="103"/>
      <c r="N378" s="105"/>
      <c r="O378" s="106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  <c r="AO378" s="23"/>
      <c r="AP378" s="23"/>
      <c r="AQ378" s="23"/>
      <c r="AR378" s="23"/>
      <c r="AS378" s="23"/>
      <c r="AT378" s="23"/>
      <c r="AU378" s="23"/>
      <c r="AV378" s="23"/>
      <c r="AW378" s="23"/>
      <c r="AX378" s="23"/>
      <c r="AY378" s="23"/>
      <c r="AZ378" s="23"/>
      <c r="BA378" s="23"/>
      <c r="BB378" s="23"/>
      <c r="BC378" s="23"/>
      <c r="BD378" s="23"/>
      <c r="BE378" s="23"/>
      <c r="BF378" s="23"/>
      <c r="BG378" s="23"/>
      <c r="BH378" s="23"/>
      <c r="BI378" s="23"/>
      <c r="BJ378" s="23"/>
      <c r="BK378" s="23"/>
      <c r="BL378" s="23"/>
      <c r="BM378" s="23"/>
      <c r="BN378" s="23"/>
      <c r="BO378" s="23"/>
      <c r="BP378" s="23"/>
      <c r="BQ378" s="23"/>
      <c r="BR378" s="23"/>
      <c r="BS378" s="23"/>
      <c r="BT378" s="23"/>
      <c r="BU378" s="23"/>
      <c r="BV378" s="23"/>
      <c r="BW378" s="23"/>
    </row>
    <row r="379" spans="1:75" ht="14.25" customHeight="1" thickBot="1" x14ac:dyDescent="0.2">
      <c r="A379" s="83"/>
      <c r="B379" s="109"/>
      <c r="C379" s="109"/>
      <c r="D379" s="111"/>
      <c r="E379" s="96"/>
      <c r="F379" s="94"/>
      <c r="G379" s="113"/>
      <c r="H379" s="115"/>
      <c r="I379" s="99"/>
      <c r="J379" s="98"/>
      <c r="K379" s="100"/>
      <c r="L379" s="102"/>
      <c r="M379" s="104"/>
      <c r="N379" s="105"/>
      <c r="O379" s="107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72"/>
      <c r="AP379" s="72"/>
      <c r="AQ379" s="72"/>
      <c r="AR379" s="72"/>
      <c r="AS379" s="72"/>
      <c r="AT379" s="72"/>
      <c r="AU379" s="72"/>
      <c r="AV379" s="72"/>
      <c r="AW379" s="72"/>
      <c r="AX379" s="72"/>
      <c r="AY379" s="72"/>
      <c r="AZ379" s="72"/>
      <c r="BA379" s="72"/>
      <c r="BB379" s="72"/>
      <c r="BC379" s="72"/>
      <c r="BD379" s="72"/>
      <c r="BE379" s="72"/>
      <c r="BF379" s="72"/>
      <c r="BG379" s="72"/>
      <c r="BH379" s="72"/>
      <c r="BI379" s="72"/>
      <c r="BJ379" s="72"/>
      <c r="BK379" s="72"/>
      <c r="BL379" s="72"/>
      <c r="BM379" s="72"/>
      <c r="BN379" s="72"/>
      <c r="BO379" s="72"/>
      <c r="BP379" s="72"/>
      <c r="BQ379" s="72"/>
      <c r="BR379" s="72"/>
      <c r="BS379" s="72"/>
      <c r="BT379" s="72"/>
      <c r="BU379" s="72"/>
      <c r="BV379" s="72"/>
      <c r="BW379" s="72"/>
    </row>
    <row r="380" spans="1:75" ht="14.25" customHeight="1" x14ac:dyDescent="0.15">
      <c r="A380" s="82"/>
      <c r="B380" s="108"/>
      <c r="C380" s="108"/>
      <c r="D380" s="110"/>
      <c r="E380" s="95"/>
      <c r="F380" s="93"/>
      <c r="G380" s="112"/>
      <c r="H380" s="114"/>
      <c r="I380" s="99"/>
      <c r="J380" s="97"/>
      <c r="K380" s="100"/>
      <c r="L380" s="101"/>
      <c r="M380" s="103"/>
      <c r="N380" s="105"/>
      <c r="O380" s="106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  <c r="AO380" s="23"/>
      <c r="AP380" s="23"/>
      <c r="AQ380" s="23"/>
      <c r="AR380" s="23"/>
      <c r="AS380" s="23"/>
      <c r="AT380" s="23"/>
      <c r="AU380" s="23"/>
      <c r="AV380" s="23"/>
      <c r="AW380" s="23"/>
      <c r="AX380" s="23"/>
      <c r="AY380" s="23"/>
      <c r="AZ380" s="23"/>
      <c r="BA380" s="23"/>
      <c r="BB380" s="23"/>
      <c r="BC380" s="23"/>
      <c r="BD380" s="23"/>
      <c r="BE380" s="23"/>
      <c r="BF380" s="23"/>
      <c r="BG380" s="23"/>
      <c r="BH380" s="23"/>
      <c r="BI380" s="23"/>
      <c r="BJ380" s="23"/>
      <c r="BK380" s="23"/>
      <c r="BL380" s="23"/>
      <c r="BM380" s="23"/>
      <c r="BN380" s="23"/>
      <c r="BO380" s="23"/>
      <c r="BP380" s="23"/>
      <c r="BQ380" s="23"/>
      <c r="BR380" s="23"/>
      <c r="BS380" s="23"/>
      <c r="BT380" s="23"/>
      <c r="BU380" s="23"/>
      <c r="BV380" s="23"/>
      <c r="BW380" s="23"/>
    </row>
    <row r="381" spans="1:75" ht="14.25" customHeight="1" thickBot="1" x14ac:dyDescent="0.2">
      <c r="A381" s="83"/>
      <c r="B381" s="109"/>
      <c r="C381" s="109"/>
      <c r="D381" s="111"/>
      <c r="E381" s="96"/>
      <c r="F381" s="94"/>
      <c r="G381" s="113"/>
      <c r="H381" s="115"/>
      <c r="I381" s="99"/>
      <c r="J381" s="98"/>
      <c r="K381" s="100"/>
      <c r="L381" s="102"/>
      <c r="M381" s="104"/>
      <c r="N381" s="105"/>
      <c r="O381" s="107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72"/>
      <c r="AP381" s="72"/>
      <c r="AQ381" s="72"/>
      <c r="AR381" s="72"/>
      <c r="AS381" s="72"/>
      <c r="AT381" s="72"/>
      <c r="AU381" s="72"/>
      <c r="AV381" s="72"/>
      <c r="AW381" s="72"/>
      <c r="AX381" s="72"/>
      <c r="AY381" s="72"/>
      <c r="AZ381" s="72"/>
      <c r="BA381" s="72"/>
      <c r="BB381" s="72"/>
      <c r="BC381" s="72"/>
      <c r="BD381" s="72"/>
      <c r="BE381" s="72"/>
      <c r="BF381" s="72"/>
      <c r="BG381" s="72"/>
      <c r="BH381" s="72"/>
      <c r="BI381" s="72"/>
      <c r="BJ381" s="72"/>
      <c r="BK381" s="72"/>
      <c r="BL381" s="72"/>
      <c r="BM381" s="72"/>
      <c r="BN381" s="72"/>
      <c r="BO381" s="72"/>
      <c r="BP381" s="72"/>
      <c r="BQ381" s="72"/>
      <c r="BR381" s="72"/>
      <c r="BS381" s="72"/>
      <c r="BT381" s="72"/>
      <c r="BU381" s="72"/>
      <c r="BV381" s="72"/>
      <c r="BW381" s="72"/>
    </row>
    <row r="382" spans="1:75" ht="14.25" customHeight="1" x14ac:dyDescent="0.15">
      <c r="A382" s="82"/>
      <c r="B382" s="108"/>
      <c r="C382" s="108"/>
      <c r="D382" s="110"/>
      <c r="E382" s="95"/>
      <c r="F382" s="93"/>
      <c r="G382" s="112"/>
      <c r="H382" s="114"/>
      <c r="I382" s="99"/>
      <c r="J382" s="97"/>
      <c r="K382" s="100"/>
      <c r="L382" s="101"/>
      <c r="M382" s="103"/>
      <c r="N382" s="105"/>
      <c r="O382" s="106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  <c r="AO382" s="23"/>
      <c r="AP382" s="23"/>
      <c r="AQ382" s="23"/>
      <c r="AR382" s="23"/>
      <c r="AS382" s="23"/>
      <c r="AT382" s="23"/>
      <c r="AU382" s="23"/>
      <c r="AV382" s="23"/>
      <c r="AW382" s="23"/>
      <c r="AX382" s="23"/>
      <c r="AY382" s="23"/>
      <c r="AZ382" s="23"/>
      <c r="BA382" s="23"/>
      <c r="BB382" s="23"/>
      <c r="BC382" s="23"/>
      <c r="BD382" s="23"/>
      <c r="BE382" s="23"/>
      <c r="BF382" s="23"/>
      <c r="BG382" s="23"/>
      <c r="BH382" s="23"/>
      <c r="BI382" s="23"/>
      <c r="BJ382" s="23"/>
      <c r="BK382" s="23"/>
      <c r="BL382" s="23"/>
      <c r="BM382" s="23"/>
      <c r="BN382" s="23"/>
      <c r="BO382" s="23"/>
      <c r="BP382" s="23"/>
      <c r="BQ382" s="23"/>
      <c r="BR382" s="23"/>
      <c r="BS382" s="23"/>
      <c r="BT382" s="23"/>
      <c r="BU382" s="23"/>
      <c r="BV382" s="23"/>
      <c r="BW382" s="23"/>
    </row>
    <row r="383" spans="1:75" ht="14.25" customHeight="1" thickBot="1" x14ac:dyDescent="0.2">
      <c r="A383" s="83"/>
      <c r="B383" s="109"/>
      <c r="C383" s="109"/>
      <c r="D383" s="111"/>
      <c r="E383" s="96"/>
      <c r="F383" s="94"/>
      <c r="G383" s="113"/>
      <c r="H383" s="115"/>
      <c r="I383" s="99"/>
      <c r="J383" s="98"/>
      <c r="K383" s="100"/>
      <c r="L383" s="102"/>
      <c r="M383" s="104"/>
      <c r="N383" s="105"/>
      <c r="O383" s="107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72"/>
      <c r="AP383" s="72"/>
      <c r="AQ383" s="72"/>
      <c r="AR383" s="72"/>
      <c r="AS383" s="72"/>
      <c r="AT383" s="72"/>
      <c r="AU383" s="72"/>
      <c r="AV383" s="72"/>
      <c r="AW383" s="72"/>
      <c r="AX383" s="72"/>
      <c r="AY383" s="72"/>
      <c r="AZ383" s="72"/>
      <c r="BA383" s="72"/>
      <c r="BB383" s="72"/>
      <c r="BC383" s="72"/>
      <c r="BD383" s="72"/>
      <c r="BE383" s="72"/>
      <c r="BF383" s="72"/>
      <c r="BG383" s="72"/>
      <c r="BH383" s="72"/>
      <c r="BI383" s="72"/>
      <c r="BJ383" s="72"/>
      <c r="BK383" s="72"/>
      <c r="BL383" s="72"/>
      <c r="BM383" s="72"/>
      <c r="BN383" s="72"/>
      <c r="BO383" s="72"/>
      <c r="BP383" s="72"/>
      <c r="BQ383" s="72"/>
      <c r="BR383" s="72"/>
      <c r="BS383" s="72"/>
      <c r="BT383" s="72"/>
      <c r="BU383" s="72"/>
      <c r="BV383" s="72"/>
      <c r="BW383" s="72"/>
    </row>
    <row r="384" spans="1:75" ht="14.25" customHeight="1" x14ac:dyDescent="0.15">
      <c r="A384" s="82"/>
      <c r="B384" s="108"/>
      <c r="C384" s="108"/>
      <c r="D384" s="110"/>
      <c r="E384" s="95"/>
      <c r="F384" s="93"/>
      <c r="G384" s="112"/>
      <c r="H384" s="114"/>
      <c r="I384" s="99"/>
      <c r="J384" s="97"/>
      <c r="K384" s="100"/>
      <c r="L384" s="101"/>
      <c r="M384" s="103"/>
      <c r="N384" s="105"/>
      <c r="O384" s="106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/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/>
      <c r="BP384" s="23"/>
      <c r="BQ384" s="23"/>
      <c r="BR384" s="23"/>
      <c r="BS384" s="23"/>
      <c r="BT384" s="23"/>
      <c r="BU384" s="23"/>
      <c r="BV384" s="23"/>
      <c r="BW384" s="23"/>
    </row>
    <row r="385" spans="1:75" ht="14.25" customHeight="1" thickBot="1" x14ac:dyDescent="0.2">
      <c r="A385" s="83"/>
      <c r="B385" s="109"/>
      <c r="C385" s="109"/>
      <c r="D385" s="111"/>
      <c r="E385" s="96"/>
      <c r="F385" s="94"/>
      <c r="G385" s="113"/>
      <c r="H385" s="115"/>
      <c r="I385" s="99"/>
      <c r="J385" s="98"/>
      <c r="K385" s="100"/>
      <c r="L385" s="102"/>
      <c r="M385" s="104"/>
      <c r="N385" s="105"/>
      <c r="O385" s="107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  <c r="AA385" s="72"/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72"/>
      <c r="AP385" s="72"/>
      <c r="AQ385" s="72"/>
      <c r="AR385" s="72"/>
      <c r="AS385" s="72"/>
      <c r="AT385" s="72"/>
      <c r="AU385" s="72"/>
      <c r="AV385" s="72"/>
      <c r="AW385" s="72"/>
      <c r="AX385" s="72"/>
      <c r="AY385" s="72"/>
      <c r="AZ385" s="72"/>
      <c r="BA385" s="72"/>
      <c r="BB385" s="72"/>
      <c r="BC385" s="72"/>
      <c r="BD385" s="72"/>
      <c r="BE385" s="72"/>
      <c r="BF385" s="72"/>
      <c r="BG385" s="72"/>
      <c r="BH385" s="72"/>
      <c r="BI385" s="72"/>
      <c r="BJ385" s="72"/>
      <c r="BK385" s="72"/>
      <c r="BL385" s="72"/>
      <c r="BM385" s="72"/>
      <c r="BN385" s="72"/>
      <c r="BO385" s="72"/>
      <c r="BP385" s="72"/>
      <c r="BQ385" s="72"/>
      <c r="BR385" s="72"/>
      <c r="BS385" s="72"/>
      <c r="BT385" s="72"/>
      <c r="BU385" s="72"/>
      <c r="BV385" s="72"/>
      <c r="BW385" s="72"/>
    </row>
    <row r="386" spans="1:75" ht="14.25" customHeight="1" x14ac:dyDescent="0.15">
      <c r="A386" s="82"/>
      <c r="B386" s="108"/>
      <c r="C386" s="108"/>
      <c r="D386" s="110"/>
      <c r="E386" s="95"/>
      <c r="F386" s="93"/>
      <c r="G386" s="112"/>
      <c r="H386" s="114"/>
      <c r="I386" s="99"/>
      <c r="J386" s="97"/>
      <c r="K386" s="100"/>
      <c r="L386" s="101"/>
      <c r="M386" s="103"/>
      <c r="N386" s="105"/>
      <c r="O386" s="106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  <c r="AO386" s="23"/>
      <c r="AP386" s="23"/>
      <c r="AQ386" s="23"/>
      <c r="AR386" s="23"/>
      <c r="AS386" s="23"/>
      <c r="AT386" s="23"/>
      <c r="AU386" s="23"/>
      <c r="AV386" s="23"/>
      <c r="AW386" s="23"/>
      <c r="AX386" s="23"/>
      <c r="AY386" s="23"/>
      <c r="AZ386" s="23"/>
      <c r="BA386" s="23"/>
      <c r="BB386" s="23"/>
      <c r="BC386" s="23"/>
      <c r="BD386" s="23"/>
      <c r="BE386" s="23"/>
      <c r="BF386" s="23"/>
      <c r="BG386" s="23"/>
      <c r="BH386" s="23"/>
      <c r="BI386" s="23"/>
      <c r="BJ386" s="23"/>
      <c r="BK386" s="23"/>
      <c r="BL386" s="23"/>
      <c r="BM386" s="23"/>
      <c r="BN386" s="23"/>
      <c r="BO386" s="23"/>
      <c r="BP386" s="23"/>
      <c r="BQ386" s="23"/>
      <c r="BR386" s="23"/>
      <c r="BS386" s="23"/>
      <c r="BT386" s="23"/>
      <c r="BU386" s="23"/>
      <c r="BV386" s="23"/>
      <c r="BW386" s="23"/>
    </row>
    <row r="387" spans="1:75" ht="14.25" customHeight="1" thickBot="1" x14ac:dyDescent="0.2">
      <c r="A387" s="83"/>
      <c r="B387" s="109"/>
      <c r="C387" s="109"/>
      <c r="D387" s="111"/>
      <c r="E387" s="96"/>
      <c r="F387" s="94"/>
      <c r="G387" s="113"/>
      <c r="H387" s="115"/>
      <c r="I387" s="99"/>
      <c r="J387" s="98"/>
      <c r="K387" s="100"/>
      <c r="L387" s="102"/>
      <c r="M387" s="104"/>
      <c r="N387" s="105"/>
      <c r="O387" s="107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72"/>
      <c r="AP387" s="72"/>
      <c r="AQ387" s="72"/>
      <c r="AR387" s="72"/>
      <c r="AS387" s="72"/>
      <c r="AT387" s="72"/>
      <c r="AU387" s="72"/>
      <c r="AV387" s="72"/>
      <c r="AW387" s="72"/>
      <c r="AX387" s="72"/>
      <c r="AY387" s="72"/>
      <c r="AZ387" s="72"/>
      <c r="BA387" s="72"/>
      <c r="BB387" s="72"/>
      <c r="BC387" s="72"/>
      <c r="BD387" s="72"/>
      <c r="BE387" s="72"/>
      <c r="BF387" s="72"/>
      <c r="BG387" s="72"/>
      <c r="BH387" s="72"/>
      <c r="BI387" s="72"/>
      <c r="BJ387" s="72"/>
      <c r="BK387" s="72"/>
      <c r="BL387" s="72"/>
      <c r="BM387" s="72"/>
      <c r="BN387" s="72"/>
      <c r="BO387" s="72"/>
      <c r="BP387" s="72"/>
      <c r="BQ387" s="72"/>
      <c r="BR387" s="72"/>
      <c r="BS387" s="72"/>
      <c r="BT387" s="72"/>
      <c r="BU387" s="72"/>
      <c r="BV387" s="72"/>
      <c r="BW387" s="72"/>
    </row>
    <row r="388" spans="1:75" ht="14.25" customHeight="1" x14ac:dyDescent="0.15">
      <c r="A388" s="82"/>
      <c r="B388" s="108"/>
      <c r="C388" s="108"/>
      <c r="D388" s="110"/>
      <c r="E388" s="95"/>
      <c r="F388" s="93"/>
      <c r="G388" s="112"/>
      <c r="H388" s="114"/>
      <c r="I388" s="99"/>
      <c r="J388" s="97"/>
      <c r="K388" s="100"/>
      <c r="L388" s="101"/>
      <c r="M388" s="103"/>
      <c r="N388" s="105"/>
      <c r="O388" s="106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  <c r="AO388" s="23"/>
      <c r="AP388" s="23"/>
      <c r="AQ388" s="23"/>
      <c r="AR388" s="23"/>
      <c r="AS388" s="23"/>
      <c r="AT388" s="23"/>
      <c r="AU388" s="23"/>
      <c r="AV388" s="23"/>
      <c r="AW388" s="23"/>
      <c r="AX388" s="23"/>
      <c r="AY388" s="23"/>
      <c r="AZ388" s="23"/>
      <c r="BA388" s="23"/>
      <c r="BB388" s="23"/>
      <c r="BC388" s="23"/>
      <c r="BD388" s="23"/>
      <c r="BE388" s="23"/>
      <c r="BF388" s="23"/>
      <c r="BG388" s="23"/>
      <c r="BH388" s="23"/>
      <c r="BI388" s="23"/>
      <c r="BJ388" s="23"/>
      <c r="BK388" s="23"/>
      <c r="BL388" s="23"/>
      <c r="BM388" s="23"/>
      <c r="BN388" s="23"/>
      <c r="BO388" s="23"/>
      <c r="BP388" s="23"/>
      <c r="BQ388" s="23"/>
      <c r="BR388" s="23"/>
      <c r="BS388" s="23"/>
      <c r="BT388" s="23"/>
      <c r="BU388" s="23"/>
      <c r="BV388" s="23"/>
      <c r="BW388" s="23"/>
    </row>
    <row r="389" spans="1:75" ht="14.25" customHeight="1" thickBot="1" x14ac:dyDescent="0.2">
      <c r="A389" s="83"/>
      <c r="B389" s="109"/>
      <c r="C389" s="109"/>
      <c r="D389" s="111"/>
      <c r="E389" s="96"/>
      <c r="F389" s="94"/>
      <c r="G389" s="113"/>
      <c r="H389" s="115"/>
      <c r="I389" s="99"/>
      <c r="J389" s="98"/>
      <c r="K389" s="100"/>
      <c r="L389" s="102"/>
      <c r="M389" s="104"/>
      <c r="N389" s="105"/>
      <c r="O389" s="107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72"/>
      <c r="AP389" s="72"/>
      <c r="AQ389" s="72"/>
      <c r="AR389" s="72"/>
      <c r="AS389" s="72"/>
      <c r="AT389" s="72"/>
      <c r="AU389" s="72"/>
      <c r="AV389" s="72"/>
      <c r="AW389" s="72"/>
      <c r="AX389" s="72"/>
      <c r="AY389" s="72"/>
      <c r="AZ389" s="72"/>
      <c r="BA389" s="72"/>
      <c r="BB389" s="72"/>
      <c r="BC389" s="72"/>
      <c r="BD389" s="72"/>
      <c r="BE389" s="72"/>
      <c r="BF389" s="72"/>
      <c r="BG389" s="72"/>
      <c r="BH389" s="72"/>
      <c r="BI389" s="72"/>
      <c r="BJ389" s="72"/>
      <c r="BK389" s="72"/>
      <c r="BL389" s="72"/>
      <c r="BM389" s="72"/>
      <c r="BN389" s="72"/>
      <c r="BO389" s="72"/>
      <c r="BP389" s="72"/>
      <c r="BQ389" s="72"/>
      <c r="BR389" s="72"/>
      <c r="BS389" s="72"/>
      <c r="BT389" s="72"/>
      <c r="BU389" s="72"/>
      <c r="BV389" s="72"/>
      <c r="BW389" s="72"/>
    </row>
    <row r="390" spans="1:75" ht="14.25" customHeight="1" x14ac:dyDescent="0.15">
      <c r="A390" s="82"/>
      <c r="B390" s="108"/>
      <c r="C390" s="108"/>
      <c r="D390" s="110"/>
      <c r="E390" s="95"/>
      <c r="F390" s="93"/>
      <c r="G390" s="112"/>
      <c r="H390" s="114"/>
      <c r="I390" s="99"/>
      <c r="J390" s="97"/>
      <c r="K390" s="100"/>
      <c r="L390" s="101"/>
      <c r="M390" s="103"/>
      <c r="N390" s="105"/>
      <c r="O390" s="106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  <c r="AO390" s="23"/>
      <c r="AP390" s="23"/>
      <c r="AQ390" s="23"/>
      <c r="AR390" s="23"/>
      <c r="AS390" s="23"/>
      <c r="AT390" s="23"/>
      <c r="AU390" s="23"/>
      <c r="AV390" s="23"/>
      <c r="AW390" s="23"/>
      <c r="AX390" s="23"/>
      <c r="AY390" s="23"/>
      <c r="AZ390" s="23"/>
      <c r="BA390" s="23"/>
      <c r="BB390" s="23"/>
      <c r="BC390" s="23"/>
      <c r="BD390" s="23"/>
      <c r="BE390" s="23"/>
      <c r="BF390" s="23"/>
      <c r="BG390" s="23"/>
      <c r="BH390" s="23"/>
      <c r="BI390" s="23"/>
      <c r="BJ390" s="23"/>
      <c r="BK390" s="23"/>
      <c r="BL390" s="23"/>
      <c r="BM390" s="23"/>
      <c r="BN390" s="23"/>
      <c r="BO390" s="23"/>
      <c r="BP390" s="23"/>
      <c r="BQ390" s="23"/>
      <c r="BR390" s="23"/>
      <c r="BS390" s="23"/>
      <c r="BT390" s="23"/>
      <c r="BU390" s="23"/>
      <c r="BV390" s="23"/>
      <c r="BW390" s="23"/>
    </row>
    <row r="391" spans="1:75" ht="14.25" customHeight="1" thickBot="1" x14ac:dyDescent="0.2">
      <c r="A391" s="83"/>
      <c r="B391" s="109"/>
      <c r="C391" s="109"/>
      <c r="D391" s="111"/>
      <c r="E391" s="96"/>
      <c r="F391" s="94"/>
      <c r="G391" s="113"/>
      <c r="H391" s="115"/>
      <c r="I391" s="99"/>
      <c r="J391" s="98"/>
      <c r="K391" s="100"/>
      <c r="L391" s="102"/>
      <c r="M391" s="104"/>
      <c r="N391" s="105"/>
      <c r="O391" s="107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72"/>
      <c r="AP391" s="72"/>
      <c r="AQ391" s="72"/>
      <c r="AR391" s="72"/>
      <c r="AS391" s="72"/>
      <c r="AT391" s="72"/>
      <c r="AU391" s="72"/>
      <c r="AV391" s="72"/>
      <c r="AW391" s="72"/>
      <c r="AX391" s="72"/>
      <c r="AY391" s="72"/>
      <c r="AZ391" s="72"/>
      <c r="BA391" s="72"/>
      <c r="BB391" s="72"/>
      <c r="BC391" s="72"/>
      <c r="BD391" s="72"/>
      <c r="BE391" s="72"/>
      <c r="BF391" s="72"/>
      <c r="BG391" s="72"/>
      <c r="BH391" s="72"/>
      <c r="BI391" s="72"/>
      <c r="BJ391" s="72"/>
      <c r="BK391" s="72"/>
      <c r="BL391" s="72"/>
      <c r="BM391" s="72"/>
      <c r="BN391" s="72"/>
      <c r="BO391" s="72"/>
      <c r="BP391" s="72"/>
      <c r="BQ391" s="72"/>
      <c r="BR391" s="72"/>
      <c r="BS391" s="72"/>
      <c r="BT391" s="72"/>
      <c r="BU391" s="72"/>
      <c r="BV391" s="72"/>
      <c r="BW391" s="72"/>
    </row>
    <row r="392" spans="1:75" ht="14.25" customHeight="1" x14ac:dyDescent="0.15">
      <c r="A392" s="82"/>
      <c r="B392" s="108"/>
      <c r="C392" s="108"/>
      <c r="D392" s="110"/>
      <c r="E392" s="95"/>
      <c r="F392" s="93"/>
      <c r="G392" s="112"/>
      <c r="H392" s="114"/>
      <c r="I392" s="99"/>
      <c r="J392" s="97"/>
      <c r="K392" s="100"/>
      <c r="L392" s="101"/>
      <c r="M392" s="103"/>
      <c r="N392" s="105"/>
      <c r="O392" s="106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  <c r="AO392" s="23"/>
      <c r="AP392" s="23"/>
      <c r="AQ392" s="23"/>
      <c r="AR392" s="23"/>
      <c r="AS392" s="23"/>
      <c r="AT392" s="23"/>
      <c r="AU392" s="23"/>
      <c r="AV392" s="23"/>
      <c r="AW392" s="23"/>
      <c r="AX392" s="23"/>
      <c r="AY392" s="23"/>
      <c r="AZ392" s="23"/>
      <c r="BA392" s="23"/>
      <c r="BB392" s="23"/>
      <c r="BC392" s="23"/>
      <c r="BD392" s="23"/>
      <c r="BE392" s="23"/>
      <c r="BF392" s="23"/>
      <c r="BG392" s="23"/>
      <c r="BH392" s="23"/>
      <c r="BI392" s="23"/>
      <c r="BJ392" s="23"/>
      <c r="BK392" s="23"/>
      <c r="BL392" s="23"/>
      <c r="BM392" s="23"/>
      <c r="BN392" s="23"/>
      <c r="BO392" s="23"/>
      <c r="BP392" s="23"/>
      <c r="BQ392" s="23"/>
      <c r="BR392" s="23"/>
      <c r="BS392" s="23"/>
      <c r="BT392" s="23"/>
      <c r="BU392" s="23"/>
      <c r="BV392" s="23"/>
      <c r="BW392" s="23"/>
    </row>
    <row r="393" spans="1:75" ht="14.25" customHeight="1" thickBot="1" x14ac:dyDescent="0.2">
      <c r="A393" s="83"/>
      <c r="B393" s="109"/>
      <c r="C393" s="109"/>
      <c r="D393" s="111"/>
      <c r="E393" s="96"/>
      <c r="F393" s="94"/>
      <c r="G393" s="113"/>
      <c r="H393" s="115"/>
      <c r="I393" s="99"/>
      <c r="J393" s="98"/>
      <c r="K393" s="100"/>
      <c r="L393" s="102"/>
      <c r="M393" s="104"/>
      <c r="N393" s="105"/>
      <c r="O393" s="107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72"/>
      <c r="AP393" s="72"/>
      <c r="AQ393" s="72"/>
      <c r="AR393" s="72"/>
      <c r="AS393" s="72"/>
      <c r="AT393" s="72"/>
      <c r="AU393" s="72"/>
      <c r="AV393" s="72"/>
      <c r="AW393" s="72"/>
      <c r="AX393" s="72"/>
      <c r="AY393" s="72"/>
      <c r="AZ393" s="72"/>
      <c r="BA393" s="72"/>
      <c r="BB393" s="72"/>
      <c r="BC393" s="72"/>
      <c r="BD393" s="72"/>
      <c r="BE393" s="72"/>
      <c r="BF393" s="72"/>
      <c r="BG393" s="72"/>
      <c r="BH393" s="72"/>
      <c r="BI393" s="72"/>
      <c r="BJ393" s="72"/>
      <c r="BK393" s="72"/>
      <c r="BL393" s="72"/>
      <c r="BM393" s="72"/>
      <c r="BN393" s="72"/>
      <c r="BO393" s="72"/>
      <c r="BP393" s="72"/>
      <c r="BQ393" s="72"/>
      <c r="BR393" s="72"/>
      <c r="BS393" s="72"/>
      <c r="BT393" s="72"/>
      <c r="BU393" s="72"/>
      <c r="BV393" s="72"/>
      <c r="BW393" s="72"/>
    </row>
    <row r="394" spans="1:75" ht="14.25" customHeight="1" x14ac:dyDescent="0.15">
      <c r="A394" s="82"/>
      <c r="B394" s="108"/>
      <c r="C394" s="108"/>
      <c r="D394" s="110"/>
      <c r="E394" s="95"/>
      <c r="F394" s="93"/>
      <c r="G394" s="112"/>
      <c r="H394" s="114"/>
      <c r="I394" s="99"/>
      <c r="J394" s="97"/>
      <c r="K394" s="100"/>
      <c r="L394" s="101"/>
      <c r="M394" s="103"/>
      <c r="N394" s="105"/>
      <c r="O394" s="106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  <c r="AO394" s="23"/>
      <c r="AP394" s="23"/>
      <c r="AQ394" s="23"/>
      <c r="AR394" s="23"/>
      <c r="AS394" s="23"/>
      <c r="AT394" s="23"/>
      <c r="AU394" s="23"/>
      <c r="AV394" s="23"/>
      <c r="AW394" s="23"/>
      <c r="AX394" s="23"/>
      <c r="AY394" s="23"/>
      <c r="AZ394" s="23"/>
      <c r="BA394" s="23"/>
      <c r="BB394" s="23"/>
      <c r="BC394" s="23"/>
      <c r="BD394" s="23"/>
      <c r="BE394" s="23"/>
      <c r="BF394" s="23"/>
      <c r="BG394" s="23"/>
      <c r="BH394" s="23"/>
      <c r="BI394" s="23"/>
      <c r="BJ394" s="23"/>
      <c r="BK394" s="23"/>
      <c r="BL394" s="23"/>
      <c r="BM394" s="23"/>
      <c r="BN394" s="23"/>
      <c r="BO394" s="23"/>
      <c r="BP394" s="23"/>
      <c r="BQ394" s="23"/>
      <c r="BR394" s="23"/>
      <c r="BS394" s="23"/>
      <c r="BT394" s="23"/>
      <c r="BU394" s="23"/>
      <c r="BV394" s="23"/>
      <c r="BW394" s="23"/>
    </row>
    <row r="395" spans="1:75" ht="14.25" customHeight="1" thickBot="1" x14ac:dyDescent="0.2">
      <c r="A395" s="83"/>
      <c r="B395" s="109"/>
      <c r="C395" s="109"/>
      <c r="D395" s="111"/>
      <c r="E395" s="96"/>
      <c r="F395" s="94"/>
      <c r="G395" s="113"/>
      <c r="H395" s="115"/>
      <c r="I395" s="99"/>
      <c r="J395" s="98"/>
      <c r="K395" s="100"/>
      <c r="L395" s="102"/>
      <c r="M395" s="104"/>
      <c r="N395" s="105"/>
      <c r="O395" s="107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72"/>
      <c r="AP395" s="72"/>
      <c r="AQ395" s="72"/>
      <c r="AR395" s="72"/>
      <c r="AS395" s="72"/>
      <c r="AT395" s="72"/>
      <c r="AU395" s="72"/>
      <c r="AV395" s="72"/>
      <c r="AW395" s="72"/>
      <c r="AX395" s="72"/>
      <c r="AY395" s="72"/>
      <c r="AZ395" s="72"/>
      <c r="BA395" s="72"/>
      <c r="BB395" s="72"/>
      <c r="BC395" s="72"/>
      <c r="BD395" s="72"/>
      <c r="BE395" s="72"/>
      <c r="BF395" s="72"/>
      <c r="BG395" s="72"/>
      <c r="BH395" s="72"/>
      <c r="BI395" s="72"/>
      <c r="BJ395" s="72"/>
      <c r="BK395" s="72"/>
      <c r="BL395" s="72"/>
      <c r="BM395" s="72"/>
      <c r="BN395" s="72"/>
      <c r="BO395" s="72"/>
      <c r="BP395" s="72"/>
      <c r="BQ395" s="72"/>
      <c r="BR395" s="72"/>
      <c r="BS395" s="72"/>
      <c r="BT395" s="72"/>
      <c r="BU395" s="72"/>
      <c r="BV395" s="72"/>
      <c r="BW395" s="72"/>
    </row>
    <row r="396" spans="1:75" ht="14.25" customHeight="1" x14ac:dyDescent="0.15">
      <c r="A396" s="82"/>
      <c r="B396" s="108"/>
      <c r="C396" s="108"/>
      <c r="D396" s="110"/>
      <c r="E396" s="95"/>
      <c r="F396" s="93"/>
      <c r="G396" s="112"/>
      <c r="H396" s="114"/>
      <c r="I396" s="99"/>
      <c r="J396" s="97"/>
      <c r="K396" s="100"/>
      <c r="L396" s="101"/>
      <c r="M396" s="103"/>
      <c r="N396" s="105"/>
      <c r="O396" s="106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  <c r="AO396" s="23"/>
      <c r="AP396" s="23"/>
      <c r="AQ396" s="23"/>
      <c r="AR396" s="23"/>
      <c r="AS396" s="23"/>
      <c r="AT396" s="23"/>
      <c r="AU396" s="23"/>
      <c r="AV396" s="23"/>
      <c r="AW396" s="23"/>
      <c r="AX396" s="23"/>
      <c r="AY396" s="23"/>
      <c r="AZ396" s="23"/>
      <c r="BA396" s="23"/>
      <c r="BB396" s="23"/>
      <c r="BC396" s="23"/>
      <c r="BD396" s="23"/>
      <c r="BE396" s="23"/>
      <c r="BF396" s="23"/>
      <c r="BG396" s="23"/>
      <c r="BH396" s="23"/>
      <c r="BI396" s="23"/>
      <c r="BJ396" s="23"/>
      <c r="BK396" s="23"/>
      <c r="BL396" s="23"/>
      <c r="BM396" s="23"/>
      <c r="BN396" s="23"/>
      <c r="BO396" s="23"/>
      <c r="BP396" s="23"/>
      <c r="BQ396" s="23"/>
      <c r="BR396" s="23"/>
      <c r="BS396" s="23"/>
      <c r="BT396" s="23"/>
      <c r="BU396" s="23"/>
      <c r="BV396" s="23"/>
      <c r="BW396" s="23"/>
    </row>
    <row r="397" spans="1:75" ht="14.25" customHeight="1" thickBot="1" x14ac:dyDescent="0.2">
      <c r="A397" s="83"/>
      <c r="B397" s="109"/>
      <c r="C397" s="109"/>
      <c r="D397" s="111"/>
      <c r="E397" s="96"/>
      <c r="F397" s="94"/>
      <c r="G397" s="113"/>
      <c r="H397" s="115"/>
      <c r="I397" s="99"/>
      <c r="J397" s="98"/>
      <c r="K397" s="100"/>
      <c r="L397" s="102"/>
      <c r="M397" s="104"/>
      <c r="N397" s="105"/>
      <c r="O397" s="107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72"/>
      <c r="AP397" s="72"/>
      <c r="AQ397" s="72"/>
      <c r="AR397" s="72"/>
      <c r="AS397" s="72"/>
      <c r="AT397" s="72"/>
      <c r="AU397" s="72"/>
      <c r="AV397" s="72"/>
      <c r="AW397" s="72"/>
      <c r="AX397" s="72"/>
      <c r="AY397" s="72"/>
      <c r="AZ397" s="72"/>
      <c r="BA397" s="72"/>
      <c r="BB397" s="72"/>
      <c r="BC397" s="72"/>
      <c r="BD397" s="72"/>
      <c r="BE397" s="72"/>
      <c r="BF397" s="72"/>
      <c r="BG397" s="72"/>
      <c r="BH397" s="72"/>
      <c r="BI397" s="72"/>
      <c r="BJ397" s="72"/>
      <c r="BK397" s="72"/>
      <c r="BL397" s="72"/>
      <c r="BM397" s="72"/>
      <c r="BN397" s="72"/>
      <c r="BO397" s="72"/>
      <c r="BP397" s="72"/>
      <c r="BQ397" s="72"/>
      <c r="BR397" s="72"/>
      <c r="BS397" s="72"/>
      <c r="BT397" s="72"/>
      <c r="BU397" s="72"/>
      <c r="BV397" s="72"/>
      <c r="BW397" s="72"/>
    </row>
    <row r="398" spans="1:75" ht="14.25" customHeight="1" x14ac:dyDescent="0.15">
      <c r="A398" s="82"/>
      <c r="B398" s="108"/>
      <c r="C398" s="108"/>
      <c r="D398" s="110"/>
      <c r="E398" s="95"/>
      <c r="F398" s="93"/>
      <c r="G398" s="112"/>
      <c r="H398" s="114"/>
      <c r="I398" s="99"/>
      <c r="J398" s="97"/>
      <c r="K398" s="100"/>
      <c r="L398" s="101"/>
      <c r="M398" s="103"/>
      <c r="N398" s="105"/>
      <c r="O398" s="106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  <c r="AO398" s="23"/>
      <c r="AP398" s="23"/>
      <c r="AQ398" s="23"/>
      <c r="AR398" s="23"/>
      <c r="AS398" s="23"/>
      <c r="AT398" s="23"/>
      <c r="AU398" s="23"/>
      <c r="AV398" s="23"/>
      <c r="AW398" s="23"/>
      <c r="AX398" s="23"/>
      <c r="AY398" s="23"/>
      <c r="AZ398" s="23"/>
      <c r="BA398" s="23"/>
      <c r="BB398" s="23"/>
      <c r="BC398" s="23"/>
      <c r="BD398" s="23"/>
      <c r="BE398" s="23"/>
      <c r="BF398" s="23"/>
      <c r="BG398" s="23"/>
      <c r="BH398" s="23"/>
      <c r="BI398" s="23"/>
      <c r="BJ398" s="23"/>
      <c r="BK398" s="23"/>
      <c r="BL398" s="23"/>
      <c r="BM398" s="23"/>
      <c r="BN398" s="23"/>
      <c r="BO398" s="23"/>
      <c r="BP398" s="23"/>
      <c r="BQ398" s="23"/>
      <c r="BR398" s="23"/>
      <c r="BS398" s="23"/>
      <c r="BT398" s="23"/>
      <c r="BU398" s="23"/>
      <c r="BV398" s="23"/>
      <c r="BW398" s="23"/>
    </row>
    <row r="399" spans="1:75" ht="14.25" customHeight="1" thickBot="1" x14ac:dyDescent="0.2">
      <c r="A399" s="83"/>
      <c r="B399" s="109"/>
      <c r="C399" s="109"/>
      <c r="D399" s="111"/>
      <c r="E399" s="96"/>
      <c r="F399" s="94"/>
      <c r="G399" s="113"/>
      <c r="H399" s="115"/>
      <c r="I399" s="99"/>
      <c r="J399" s="98"/>
      <c r="K399" s="100"/>
      <c r="L399" s="102"/>
      <c r="M399" s="104"/>
      <c r="N399" s="105"/>
      <c r="O399" s="107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  <c r="AA399" s="72"/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72"/>
      <c r="AP399" s="72"/>
      <c r="AQ399" s="72"/>
      <c r="AR399" s="72"/>
      <c r="AS399" s="72"/>
      <c r="AT399" s="72"/>
      <c r="AU399" s="72"/>
      <c r="AV399" s="72"/>
      <c r="AW399" s="72"/>
      <c r="AX399" s="72"/>
      <c r="AY399" s="72"/>
      <c r="AZ399" s="72"/>
      <c r="BA399" s="72"/>
      <c r="BB399" s="72"/>
      <c r="BC399" s="72"/>
      <c r="BD399" s="72"/>
      <c r="BE399" s="72"/>
      <c r="BF399" s="72"/>
      <c r="BG399" s="72"/>
      <c r="BH399" s="72"/>
      <c r="BI399" s="72"/>
      <c r="BJ399" s="72"/>
      <c r="BK399" s="72"/>
      <c r="BL399" s="72"/>
      <c r="BM399" s="72"/>
      <c r="BN399" s="72"/>
      <c r="BO399" s="72"/>
      <c r="BP399" s="72"/>
      <c r="BQ399" s="72"/>
      <c r="BR399" s="72"/>
      <c r="BS399" s="72"/>
      <c r="BT399" s="72"/>
      <c r="BU399" s="72"/>
      <c r="BV399" s="72"/>
      <c r="BW399" s="72"/>
    </row>
    <row r="400" spans="1:75" ht="14.25" customHeight="1" x14ac:dyDescent="0.15">
      <c r="A400" s="82"/>
      <c r="B400" s="108"/>
      <c r="C400" s="108"/>
      <c r="D400" s="110"/>
      <c r="E400" s="95"/>
      <c r="F400" s="93"/>
      <c r="G400" s="112"/>
      <c r="H400" s="114"/>
      <c r="I400" s="99"/>
      <c r="J400" s="97"/>
      <c r="K400" s="100"/>
      <c r="L400" s="101"/>
      <c r="M400" s="103"/>
      <c r="N400" s="105"/>
      <c r="O400" s="106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  <c r="AO400" s="23"/>
      <c r="AP400" s="23"/>
      <c r="AQ400" s="23"/>
      <c r="AR400" s="23"/>
      <c r="AS400" s="23"/>
      <c r="AT400" s="23"/>
      <c r="AU400" s="23"/>
      <c r="AV400" s="23"/>
      <c r="AW400" s="23"/>
      <c r="AX400" s="23"/>
      <c r="AY400" s="23"/>
      <c r="AZ400" s="23"/>
      <c r="BA400" s="23"/>
      <c r="BB400" s="23"/>
      <c r="BC400" s="23"/>
      <c r="BD400" s="23"/>
      <c r="BE400" s="23"/>
      <c r="BF400" s="23"/>
      <c r="BG400" s="23"/>
      <c r="BH400" s="23"/>
      <c r="BI400" s="23"/>
      <c r="BJ400" s="23"/>
      <c r="BK400" s="23"/>
      <c r="BL400" s="23"/>
      <c r="BM400" s="23"/>
      <c r="BN400" s="23"/>
      <c r="BO400" s="23"/>
      <c r="BP400" s="23"/>
      <c r="BQ400" s="23"/>
      <c r="BR400" s="23"/>
      <c r="BS400" s="23"/>
      <c r="BT400" s="23"/>
      <c r="BU400" s="23"/>
      <c r="BV400" s="23"/>
      <c r="BW400" s="23"/>
    </row>
    <row r="401" spans="1:75" ht="14.25" customHeight="1" thickBot="1" x14ac:dyDescent="0.2">
      <c r="A401" s="83"/>
      <c r="B401" s="109"/>
      <c r="C401" s="109"/>
      <c r="D401" s="111"/>
      <c r="E401" s="96"/>
      <c r="F401" s="94"/>
      <c r="G401" s="113"/>
      <c r="H401" s="115"/>
      <c r="I401" s="99"/>
      <c r="J401" s="98"/>
      <c r="K401" s="100"/>
      <c r="L401" s="102"/>
      <c r="M401" s="104"/>
      <c r="N401" s="105"/>
      <c r="O401" s="107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72"/>
      <c r="AP401" s="72"/>
      <c r="AQ401" s="72"/>
      <c r="AR401" s="72"/>
      <c r="AS401" s="72"/>
      <c r="AT401" s="72"/>
      <c r="AU401" s="72"/>
      <c r="AV401" s="72"/>
      <c r="AW401" s="72"/>
      <c r="AX401" s="72"/>
      <c r="AY401" s="72"/>
      <c r="AZ401" s="72"/>
      <c r="BA401" s="72"/>
      <c r="BB401" s="72"/>
      <c r="BC401" s="72"/>
      <c r="BD401" s="72"/>
      <c r="BE401" s="72"/>
      <c r="BF401" s="72"/>
      <c r="BG401" s="72"/>
      <c r="BH401" s="72"/>
      <c r="BI401" s="72"/>
      <c r="BJ401" s="72"/>
      <c r="BK401" s="72"/>
      <c r="BL401" s="72"/>
      <c r="BM401" s="72"/>
      <c r="BN401" s="72"/>
      <c r="BO401" s="72"/>
      <c r="BP401" s="72"/>
      <c r="BQ401" s="72"/>
      <c r="BR401" s="72"/>
      <c r="BS401" s="72"/>
      <c r="BT401" s="72"/>
      <c r="BU401" s="72"/>
      <c r="BV401" s="72"/>
      <c r="BW401" s="72"/>
    </row>
    <row r="402" spans="1:75" ht="14.25" customHeight="1" x14ac:dyDescent="0.15">
      <c r="A402" s="82"/>
      <c r="B402" s="108"/>
      <c r="C402" s="108"/>
      <c r="D402" s="110"/>
      <c r="E402" s="95"/>
      <c r="F402" s="93"/>
      <c r="G402" s="112"/>
      <c r="H402" s="114"/>
      <c r="I402" s="99"/>
      <c r="J402" s="97"/>
      <c r="K402" s="100"/>
      <c r="L402" s="101"/>
      <c r="M402" s="103"/>
      <c r="N402" s="105"/>
      <c r="O402" s="106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O402" s="23"/>
      <c r="AP402" s="23"/>
      <c r="AQ402" s="23"/>
      <c r="AR402" s="23"/>
      <c r="AS402" s="23"/>
      <c r="AT402" s="23"/>
      <c r="AU402" s="23"/>
      <c r="AV402" s="23"/>
      <c r="AW402" s="23"/>
      <c r="AX402" s="23"/>
      <c r="AY402" s="23"/>
      <c r="AZ402" s="23"/>
      <c r="BA402" s="23"/>
      <c r="BB402" s="23"/>
      <c r="BC402" s="23"/>
      <c r="BD402" s="23"/>
      <c r="BE402" s="23"/>
      <c r="BF402" s="23"/>
      <c r="BG402" s="23"/>
      <c r="BH402" s="23"/>
      <c r="BI402" s="23"/>
      <c r="BJ402" s="23"/>
      <c r="BK402" s="23"/>
      <c r="BL402" s="23"/>
      <c r="BM402" s="23"/>
      <c r="BN402" s="23"/>
      <c r="BO402" s="23"/>
      <c r="BP402" s="23"/>
      <c r="BQ402" s="23"/>
      <c r="BR402" s="23"/>
      <c r="BS402" s="23"/>
      <c r="BT402" s="23"/>
      <c r="BU402" s="23"/>
      <c r="BV402" s="23"/>
      <c r="BW402" s="23"/>
    </row>
    <row r="403" spans="1:75" ht="14.25" customHeight="1" thickBot="1" x14ac:dyDescent="0.2">
      <c r="A403" s="83"/>
      <c r="B403" s="109"/>
      <c r="C403" s="109"/>
      <c r="D403" s="111"/>
      <c r="E403" s="96"/>
      <c r="F403" s="94"/>
      <c r="G403" s="113"/>
      <c r="H403" s="115"/>
      <c r="I403" s="99"/>
      <c r="J403" s="98"/>
      <c r="K403" s="100"/>
      <c r="L403" s="102"/>
      <c r="M403" s="104"/>
      <c r="N403" s="105"/>
      <c r="O403" s="107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72"/>
      <c r="AP403" s="72"/>
      <c r="AQ403" s="72"/>
      <c r="AR403" s="72"/>
      <c r="AS403" s="72"/>
      <c r="AT403" s="72"/>
      <c r="AU403" s="72"/>
      <c r="AV403" s="72"/>
      <c r="AW403" s="72"/>
      <c r="AX403" s="72"/>
      <c r="AY403" s="72"/>
      <c r="AZ403" s="72"/>
      <c r="BA403" s="72"/>
      <c r="BB403" s="72"/>
      <c r="BC403" s="72"/>
      <c r="BD403" s="72"/>
      <c r="BE403" s="72"/>
      <c r="BF403" s="72"/>
      <c r="BG403" s="72"/>
      <c r="BH403" s="72"/>
      <c r="BI403" s="72"/>
      <c r="BJ403" s="72"/>
      <c r="BK403" s="72"/>
      <c r="BL403" s="72"/>
      <c r="BM403" s="72"/>
      <c r="BN403" s="72"/>
      <c r="BO403" s="72"/>
      <c r="BP403" s="72"/>
      <c r="BQ403" s="72"/>
      <c r="BR403" s="72"/>
      <c r="BS403" s="72"/>
      <c r="BT403" s="72"/>
      <c r="BU403" s="72"/>
      <c r="BV403" s="72"/>
      <c r="BW403" s="72"/>
    </row>
    <row r="404" spans="1:75" ht="14.25" customHeight="1" x14ac:dyDescent="0.15">
      <c r="A404" s="82"/>
      <c r="B404" s="108"/>
      <c r="C404" s="108"/>
      <c r="D404" s="110"/>
      <c r="E404" s="95"/>
      <c r="F404" s="93"/>
      <c r="G404" s="112"/>
      <c r="H404" s="114"/>
      <c r="I404" s="99"/>
      <c r="J404" s="97"/>
      <c r="K404" s="100"/>
      <c r="L404" s="101"/>
      <c r="M404" s="103"/>
      <c r="N404" s="105"/>
      <c r="O404" s="106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/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  <c r="AY404" s="23"/>
      <c r="AZ404" s="23"/>
      <c r="BA404" s="23"/>
      <c r="BB404" s="23"/>
      <c r="BC404" s="23"/>
      <c r="BD404" s="23"/>
      <c r="BE404" s="23"/>
      <c r="BF404" s="23"/>
      <c r="BG404" s="23"/>
      <c r="BH404" s="23"/>
      <c r="BI404" s="23"/>
      <c r="BJ404" s="23"/>
      <c r="BK404" s="23"/>
      <c r="BL404" s="23"/>
      <c r="BM404" s="23"/>
      <c r="BN404" s="23"/>
      <c r="BO404" s="23"/>
      <c r="BP404" s="23"/>
      <c r="BQ404" s="23"/>
      <c r="BR404" s="23"/>
      <c r="BS404" s="23"/>
      <c r="BT404" s="23"/>
      <c r="BU404" s="23"/>
      <c r="BV404" s="23"/>
      <c r="BW404" s="23"/>
    </row>
    <row r="405" spans="1:75" ht="14.25" customHeight="1" thickBot="1" x14ac:dyDescent="0.2">
      <c r="A405" s="83"/>
      <c r="B405" s="109"/>
      <c r="C405" s="109"/>
      <c r="D405" s="111"/>
      <c r="E405" s="96"/>
      <c r="F405" s="94"/>
      <c r="G405" s="113"/>
      <c r="H405" s="115"/>
      <c r="I405" s="99"/>
      <c r="J405" s="98"/>
      <c r="K405" s="100"/>
      <c r="L405" s="102"/>
      <c r="M405" s="104"/>
      <c r="N405" s="105"/>
      <c r="O405" s="107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72"/>
      <c r="AP405" s="72"/>
      <c r="AQ405" s="72"/>
      <c r="AR405" s="72"/>
      <c r="AS405" s="72"/>
      <c r="AT405" s="72"/>
      <c r="AU405" s="72"/>
      <c r="AV405" s="72"/>
      <c r="AW405" s="72"/>
      <c r="AX405" s="72"/>
      <c r="AY405" s="72"/>
      <c r="AZ405" s="72"/>
      <c r="BA405" s="72"/>
      <c r="BB405" s="72"/>
      <c r="BC405" s="72"/>
      <c r="BD405" s="72"/>
      <c r="BE405" s="72"/>
      <c r="BF405" s="72"/>
      <c r="BG405" s="72"/>
      <c r="BH405" s="72"/>
      <c r="BI405" s="72"/>
      <c r="BJ405" s="72"/>
      <c r="BK405" s="72"/>
      <c r="BL405" s="72"/>
      <c r="BM405" s="72"/>
      <c r="BN405" s="72"/>
      <c r="BO405" s="72"/>
      <c r="BP405" s="72"/>
      <c r="BQ405" s="72"/>
      <c r="BR405" s="72"/>
      <c r="BS405" s="72"/>
      <c r="BT405" s="72"/>
      <c r="BU405" s="72"/>
      <c r="BV405" s="72"/>
      <c r="BW405" s="72"/>
    </row>
    <row r="406" spans="1:75" ht="14.25" customHeight="1" x14ac:dyDescent="0.15">
      <c r="A406" s="82"/>
      <c r="B406" s="108"/>
      <c r="C406" s="108"/>
      <c r="D406" s="110"/>
      <c r="E406" s="95"/>
      <c r="F406" s="93"/>
      <c r="G406" s="112"/>
      <c r="H406" s="114"/>
      <c r="I406" s="99"/>
      <c r="J406" s="97"/>
      <c r="K406" s="100"/>
      <c r="L406" s="101"/>
      <c r="M406" s="103"/>
      <c r="N406" s="105"/>
      <c r="O406" s="106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  <c r="AL406" s="23"/>
      <c r="AM406" s="23"/>
      <c r="AN406" s="23"/>
      <c r="AO406" s="23"/>
      <c r="AP406" s="23"/>
      <c r="AQ406" s="23"/>
      <c r="AR406" s="23"/>
      <c r="AS406" s="23"/>
      <c r="AT406" s="23"/>
      <c r="AU406" s="23"/>
      <c r="AV406" s="23"/>
      <c r="AW406" s="23"/>
      <c r="AX406" s="23"/>
      <c r="AY406" s="23"/>
      <c r="AZ406" s="23"/>
      <c r="BA406" s="23"/>
      <c r="BB406" s="23"/>
      <c r="BC406" s="23"/>
      <c r="BD406" s="23"/>
      <c r="BE406" s="23"/>
      <c r="BF406" s="23"/>
      <c r="BG406" s="23"/>
      <c r="BH406" s="23"/>
      <c r="BI406" s="23"/>
      <c r="BJ406" s="23"/>
      <c r="BK406" s="23"/>
      <c r="BL406" s="23"/>
      <c r="BM406" s="23"/>
      <c r="BN406" s="23"/>
      <c r="BO406" s="23"/>
      <c r="BP406" s="23"/>
      <c r="BQ406" s="23"/>
      <c r="BR406" s="23"/>
      <c r="BS406" s="23"/>
      <c r="BT406" s="23"/>
      <c r="BU406" s="23"/>
      <c r="BV406" s="23"/>
      <c r="BW406" s="23"/>
    </row>
    <row r="407" spans="1:75" ht="14.25" customHeight="1" thickBot="1" x14ac:dyDescent="0.2">
      <c r="A407" s="83"/>
      <c r="B407" s="109"/>
      <c r="C407" s="109"/>
      <c r="D407" s="111"/>
      <c r="E407" s="96"/>
      <c r="F407" s="94"/>
      <c r="G407" s="113"/>
      <c r="H407" s="115"/>
      <c r="I407" s="99"/>
      <c r="J407" s="98"/>
      <c r="K407" s="100"/>
      <c r="L407" s="102"/>
      <c r="M407" s="104"/>
      <c r="N407" s="105"/>
      <c r="O407" s="107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72"/>
      <c r="AP407" s="72"/>
      <c r="AQ407" s="72"/>
      <c r="AR407" s="72"/>
      <c r="AS407" s="72"/>
      <c r="AT407" s="72"/>
      <c r="AU407" s="72"/>
      <c r="AV407" s="72"/>
      <c r="AW407" s="72"/>
      <c r="AX407" s="72"/>
      <c r="AY407" s="72"/>
      <c r="AZ407" s="72"/>
      <c r="BA407" s="72"/>
      <c r="BB407" s="72"/>
      <c r="BC407" s="72"/>
      <c r="BD407" s="72"/>
      <c r="BE407" s="72"/>
      <c r="BF407" s="72"/>
      <c r="BG407" s="72"/>
      <c r="BH407" s="72"/>
      <c r="BI407" s="72"/>
      <c r="BJ407" s="72"/>
      <c r="BK407" s="72"/>
      <c r="BL407" s="72"/>
      <c r="BM407" s="72"/>
      <c r="BN407" s="72"/>
      <c r="BO407" s="72"/>
      <c r="BP407" s="72"/>
      <c r="BQ407" s="72"/>
      <c r="BR407" s="72"/>
      <c r="BS407" s="72"/>
      <c r="BT407" s="72"/>
      <c r="BU407" s="72"/>
      <c r="BV407" s="72"/>
      <c r="BW407" s="72"/>
    </row>
    <row r="408" spans="1:75" ht="14.25" customHeight="1" x14ac:dyDescent="0.15">
      <c r="A408" s="82"/>
      <c r="B408" s="108"/>
      <c r="C408" s="108"/>
      <c r="D408" s="110"/>
      <c r="E408" s="95"/>
      <c r="F408" s="93"/>
      <c r="G408" s="112"/>
      <c r="H408" s="114"/>
      <c r="I408" s="99"/>
      <c r="J408" s="97"/>
      <c r="K408" s="100"/>
      <c r="L408" s="101"/>
      <c r="M408" s="103"/>
      <c r="N408" s="105"/>
      <c r="O408" s="106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  <c r="AL408" s="23"/>
      <c r="AM408" s="23"/>
      <c r="AN408" s="23"/>
      <c r="AO408" s="23"/>
      <c r="AP408" s="23"/>
      <c r="AQ408" s="23"/>
      <c r="AR408" s="23"/>
      <c r="AS408" s="23"/>
      <c r="AT408" s="23"/>
      <c r="AU408" s="23"/>
      <c r="AV408" s="23"/>
      <c r="AW408" s="23"/>
      <c r="AX408" s="23"/>
      <c r="AY408" s="23"/>
      <c r="AZ408" s="23"/>
      <c r="BA408" s="23"/>
      <c r="BB408" s="23"/>
      <c r="BC408" s="23"/>
      <c r="BD408" s="23"/>
      <c r="BE408" s="23"/>
      <c r="BF408" s="23"/>
      <c r="BG408" s="23"/>
      <c r="BH408" s="23"/>
      <c r="BI408" s="23"/>
      <c r="BJ408" s="23"/>
      <c r="BK408" s="23"/>
      <c r="BL408" s="23"/>
      <c r="BM408" s="23"/>
      <c r="BN408" s="23"/>
      <c r="BO408" s="23"/>
      <c r="BP408" s="23"/>
      <c r="BQ408" s="23"/>
      <c r="BR408" s="23"/>
      <c r="BS408" s="23"/>
      <c r="BT408" s="23"/>
      <c r="BU408" s="23"/>
      <c r="BV408" s="23"/>
      <c r="BW408" s="23"/>
    </row>
    <row r="409" spans="1:75" ht="14.25" customHeight="1" thickBot="1" x14ac:dyDescent="0.2">
      <c r="A409" s="83"/>
      <c r="B409" s="109"/>
      <c r="C409" s="109"/>
      <c r="D409" s="111"/>
      <c r="E409" s="96"/>
      <c r="F409" s="94"/>
      <c r="G409" s="113"/>
      <c r="H409" s="115"/>
      <c r="I409" s="99"/>
      <c r="J409" s="98"/>
      <c r="K409" s="100"/>
      <c r="L409" s="102"/>
      <c r="M409" s="104"/>
      <c r="N409" s="105"/>
      <c r="O409" s="107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72"/>
      <c r="AP409" s="72"/>
      <c r="AQ409" s="72"/>
      <c r="AR409" s="72"/>
      <c r="AS409" s="72"/>
      <c r="AT409" s="72"/>
      <c r="AU409" s="72"/>
      <c r="AV409" s="72"/>
      <c r="AW409" s="72"/>
      <c r="AX409" s="72"/>
      <c r="AY409" s="72"/>
      <c r="AZ409" s="72"/>
      <c r="BA409" s="72"/>
      <c r="BB409" s="72"/>
      <c r="BC409" s="72"/>
      <c r="BD409" s="72"/>
      <c r="BE409" s="72"/>
      <c r="BF409" s="72"/>
      <c r="BG409" s="72"/>
      <c r="BH409" s="72"/>
      <c r="BI409" s="72"/>
      <c r="BJ409" s="72"/>
      <c r="BK409" s="72"/>
      <c r="BL409" s="72"/>
      <c r="BM409" s="72"/>
      <c r="BN409" s="72"/>
      <c r="BO409" s="72"/>
      <c r="BP409" s="72"/>
      <c r="BQ409" s="72"/>
      <c r="BR409" s="72"/>
      <c r="BS409" s="72"/>
      <c r="BT409" s="72"/>
      <c r="BU409" s="72"/>
      <c r="BV409" s="72"/>
      <c r="BW409" s="72"/>
    </row>
    <row r="410" spans="1:75" ht="14.25" customHeight="1" x14ac:dyDescent="0.15">
      <c r="A410" s="82"/>
      <c r="B410" s="118"/>
      <c r="C410" s="118"/>
      <c r="D410" s="120"/>
      <c r="E410" s="95" t="str">
        <f ca="1">IF(DATEDIF(C410,M$2,"m")&lt;1,"",IF(C410=0,"",IF(EDATE(C410,12)&lt;IF($D410&gt;0,$D410-1,M$2),EDATE(C410,DATEDIF(C410,IF($D410&gt;0,$D410-1,M$2+1),"y")*12),EDATE(C410,DATEDIF(C410,IF($D410&gt;0,$D410-1,M$2+1),"m")))))</f>
        <v/>
      </c>
      <c r="F410" s="93">
        <f ca="1">IF(E410="",0,IF(EDATE(C410,12)&lt;=E410,15+IF((YEAR(E410)-YEAR($C410))&gt;20,10,INT((YEAR(E410)-YEAR($C410)-1)/2)),0))</f>
        <v>0</v>
      </c>
      <c r="G410" s="112">
        <f ca="1">IF(E410="",0,IF(E410&gt;=EDATE(C410,12),IF(E410&lt;EDATE(C410,24),IF(C410&lt;SET!$J$20,0,MIN(DATEDIF(C410,E410,"m"),11)),0),IF(D410&gt;C410,IF(E410&lt;=EDATE(C410,12),MIN(DATEDIF(C410,D410+1,"m"),11),0),MIN(DATEDIF(C410,E410,"m"),11))))</f>
        <v>0</v>
      </c>
      <c r="H410" s="114"/>
      <c r="I410" s="124">
        <f>COUNTIF(P410:BW410,SET!$C$15)*SET!$C$16+COUNTIF(P410:BW410,SET!$D$15)*SET!$D$16+COUNTIF(P410:BW410,SET!$E$15)*SET!$E$16+COUNTIF(P410:BW410,SET!$F$15)*SET!$F$16+COUNTIF(P410:BW410,SET!$G$15)*SET!$G$16+COUNTIF(P410:BW410,SET!$H$15)*SET!$H$16+COUNTIF(P410:BW410,SET!$I$15)*SET!$I$16+COUNTIF(P410:BW410,SET!#REF!)*SET!$H$16+COUNTIF(P410:BW410,SET!$L$15)*SET!$L$16</f>
        <v>0</v>
      </c>
      <c r="J410" s="97">
        <f ca="1">F410+G410+H410-I410</f>
        <v>0</v>
      </c>
      <c r="K410" s="116" t="str">
        <f ca="1">IF(E410="","",IF(AND(D410&gt;C410,EDATE(IF(EDATE(C410,12)&lt;D410,C410,E410),12)&gt;D410),"퇴직정산",IF((E410-C410)&gt;=365,EDATE(E410,12),EDATE(C410,24))))</f>
        <v/>
      </c>
      <c r="L410" s="101">
        <f ca="1">IF(K410="퇴직정산",J410,IF((M$2-C410)&lt;365,"미확정",IF(M410="유예","유예",J410-M410)))</f>
        <v>0</v>
      </c>
      <c r="M410" s="103">
        <f>IF(C410=0,0,IF(K410="퇴직정산",0,IF(J410&lt;=0,0,IF(EDATE(C410,3)&gt;M$2,"유예",IF(SET!$J$3="없음",0,IF(SET!$J$3="전부",IF(E410&gt;=DATE(YEAR(SET!$I$11),MONTH(SET!$J$11),DAY(SET!$L$11)),MAX(0,F410-IF(I410&lt;(G410+H410),0,(I410-(G410+H410)))),0),IF(E410&gt;=DATE(YEAR(SET!$I$11),MONTH(SET!$J$11),DAY(SET!$L$11)),MAX(0,MIN(F410,SET!$L$3)-IF(I410&lt;(G410+H410),0,(I410-(G410+H410)))),0)))))))</f>
        <v>0</v>
      </c>
      <c r="N410" s="105" t="str">
        <f>IF(D410=0,IF(M410&gt;0,IF((E410-C410)&gt;=365,EDATE(E410,6),EDATE(K410,-6)),""),"")</f>
        <v/>
      </c>
      <c r="O410" s="106" t="str">
        <f>IF(D410=0,IF(M410&gt;0,IF((E410-C410)&gt;=365,EDATE(E410,10),EDATE(K410,-2)),""),"")</f>
        <v/>
      </c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  <c r="AL410" s="23"/>
      <c r="AM410" s="23"/>
      <c r="AN410" s="23"/>
      <c r="AO410" s="23"/>
      <c r="AP410" s="23"/>
      <c r="AQ410" s="23"/>
      <c r="AR410" s="23"/>
      <c r="AS410" s="23"/>
      <c r="AT410" s="23"/>
      <c r="AU410" s="23"/>
      <c r="AV410" s="23"/>
      <c r="AW410" s="23"/>
      <c r="AX410" s="23"/>
      <c r="AY410" s="23"/>
      <c r="AZ410" s="23"/>
      <c r="BA410" s="23"/>
      <c r="BB410" s="23"/>
      <c r="BC410" s="23"/>
      <c r="BD410" s="23"/>
      <c r="BE410" s="23"/>
      <c r="BF410" s="23"/>
      <c r="BG410" s="23"/>
      <c r="BH410" s="23"/>
      <c r="BI410" s="23"/>
      <c r="BJ410" s="23"/>
      <c r="BK410" s="23"/>
      <c r="BL410" s="23"/>
      <c r="BM410" s="23"/>
      <c r="BN410" s="23"/>
      <c r="BO410" s="23"/>
      <c r="BP410" s="23"/>
      <c r="BQ410" s="23"/>
      <c r="BR410" s="23"/>
      <c r="BS410" s="23"/>
      <c r="BT410" s="23"/>
      <c r="BU410" s="23"/>
      <c r="BV410" s="23"/>
      <c r="BW410" s="23"/>
    </row>
    <row r="411" spans="1:75" ht="14.25" customHeight="1" thickBot="1" x14ac:dyDescent="0.2">
      <c r="A411" s="83"/>
      <c r="B411" s="119"/>
      <c r="C411" s="119"/>
      <c r="D411" s="121"/>
      <c r="E411" s="96"/>
      <c r="F411" s="94"/>
      <c r="G411" s="113"/>
      <c r="H411" s="115"/>
      <c r="I411" s="125"/>
      <c r="J411" s="98"/>
      <c r="K411" s="117"/>
      <c r="L411" s="102"/>
      <c r="M411" s="104"/>
      <c r="N411" s="105"/>
      <c r="O411" s="107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  <c r="AA411" s="72"/>
      <c r="AB411" s="72"/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72"/>
      <c r="AP411" s="72"/>
      <c r="AQ411" s="72"/>
      <c r="AR411" s="72"/>
      <c r="AS411" s="72"/>
      <c r="AT411" s="72"/>
      <c r="AU411" s="72"/>
      <c r="AV411" s="72"/>
      <c r="AW411" s="72"/>
      <c r="AX411" s="72"/>
      <c r="AY411" s="72"/>
      <c r="AZ411" s="72"/>
      <c r="BA411" s="72"/>
      <c r="BB411" s="72"/>
      <c r="BC411" s="72"/>
      <c r="BD411" s="72"/>
      <c r="BE411" s="72"/>
      <c r="BF411" s="72"/>
      <c r="BG411" s="72"/>
      <c r="BH411" s="72"/>
      <c r="BI411" s="72"/>
      <c r="BJ411" s="72"/>
      <c r="BK411" s="72"/>
      <c r="BL411" s="72"/>
      <c r="BM411" s="72"/>
      <c r="BN411" s="72"/>
      <c r="BO411" s="72"/>
      <c r="BP411" s="72"/>
      <c r="BQ411" s="72"/>
      <c r="BR411" s="72"/>
      <c r="BS411" s="72"/>
      <c r="BT411" s="72"/>
      <c r="BU411" s="72"/>
      <c r="BV411" s="72"/>
      <c r="BW411" s="72"/>
    </row>
    <row r="412" spans="1:75" ht="14.25" customHeight="1" x14ac:dyDescent="0.15">
      <c r="A412" s="82"/>
      <c r="B412" s="118"/>
      <c r="C412" s="118"/>
      <c r="D412" s="120"/>
      <c r="E412" s="95" t="str">
        <f ca="1">IF(DATEDIF(C412,M$2,"m")&lt;1,"",IF(C412=0,"",IF(EDATE(C412,12)&lt;IF($D412&gt;0,$D412-1,M$2),EDATE(C412,DATEDIF(C412,IF($D412&gt;0,$D412-1,M$2+1),"y")*12),EDATE(C412,DATEDIF(C412,IF($D412&gt;0,$D412-1,M$2+1),"m")))))</f>
        <v/>
      </c>
      <c r="F412" s="93">
        <f ca="1">IF(E412="",0,IF(EDATE(C412,12)&lt;=E412,15+IF((YEAR(E412)-YEAR($C412))&gt;20,10,INT((YEAR(E412)-YEAR($C412)-1)/2)),0))</f>
        <v>0</v>
      </c>
      <c r="G412" s="112">
        <f ca="1">IF(E412="",0,IF(E412&gt;=EDATE(C412,12),IF(E412&lt;EDATE(C412,24),IF(C412&lt;SET!$J$20,0,MIN(DATEDIF(C412,E412,"m"),11)),0),IF(D412&gt;C412,IF(E412&lt;=EDATE(C412,12),MIN(DATEDIF(C412,D412+1,"m"),11),0),MIN(DATEDIF(C412,E412,"m"),11))))</f>
        <v>0</v>
      </c>
      <c r="H412" s="114"/>
      <c r="I412" s="124">
        <f>COUNTIF(P412:BW412,SET!$C$15)*SET!$C$16+COUNTIF(P412:BW412,SET!$D$15)*SET!$D$16+COUNTIF(P412:BW412,SET!$E$15)*SET!$E$16+COUNTIF(P412:BW412,SET!$F$15)*SET!$F$16+COUNTIF(P412:BW412,SET!$G$15)*SET!$G$16+COUNTIF(P412:BW412,SET!$H$15)*SET!$H$16+COUNTIF(P412:BW412,SET!$I$15)*SET!$I$16+COUNTIF(P412:BW412,SET!#REF!)*SET!$H$16+COUNTIF(P412:BW412,SET!$L$15)*SET!$L$16</f>
        <v>0</v>
      </c>
      <c r="J412" s="97">
        <f ca="1">F412+G412+H412-I412</f>
        <v>0</v>
      </c>
      <c r="K412" s="116" t="str">
        <f ca="1">IF(E412="","",IF(AND(D412&gt;C412,EDATE(IF(EDATE(C412,12)&lt;D412,C412,E412),12)&gt;D412),"퇴직정산",IF((E412-C412)&gt;=365,EDATE(E412,12),EDATE(C412,24))))</f>
        <v/>
      </c>
      <c r="L412" s="101">
        <f ca="1">IF(K412="퇴직정산",J412,IF((M$2-C412)&lt;365,"미확정",IF(M412="유예","유예",J412-M412)))</f>
        <v>0</v>
      </c>
      <c r="M412" s="103">
        <f>IF(C412=0,0,IF(K412="퇴직정산",0,IF(J412&lt;=0,0,IF(EDATE(C412,3)&gt;M$2,"유예",IF(SET!$J$3="없음",0,IF(SET!$J$3="전부",IF(E412&gt;=DATE(YEAR(SET!$I$11),MONTH(SET!$J$11),DAY(SET!$L$11)),MAX(0,F412-IF(I412&lt;(G412+H412),0,(I412-(G412+H412)))),0),IF(E412&gt;=DATE(YEAR(SET!$I$11),MONTH(SET!$J$11),DAY(SET!$L$11)),MAX(0,MIN(F412,SET!$L$3)-IF(I412&lt;(G412+H412),0,(I412-(G412+H412)))),0)))))))</f>
        <v>0</v>
      </c>
      <c r="N412" s="105" t="str">
        <f>IF(D412=0,IF(M412&gt;0,IF((E412-C412)&gt;=365,EDATE(E412,6),EDATE(K412,-6)),""),"")</f>
        <v/>
      </c>
      <c r="O412" s="106" t="str">
        <f>IF(D412=0,IF(M412&gt;0,IF((E412-C412)&gt;=365,EDATE(E412,10),EDATE(K412,-2)),""),"")</f>
        <v/>
      </c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  <c r="AL412" s="23"/>
      <c r="AM412" s="23"/>
      <c r="AN412" s="23"/>
      <c r="AO412" s="23"/>
      <c r="AP412" s="23"/>
      <c r="AQ412" s="23"/>
      <c r="AR412" s="23"/>
      <c r="AS412" s="23"/>
      <c r="AT412" s="23"/>
      <c r="AU412" s="23"/>
      <c r="AV412" s="23"/>
      <c r="AW412" s="23"/>
      <c r="AX412" s="23"/>
      <c r="AY412" s="23"/>
      <c r="AZ412" s="23"/>
      <c r="BA412" s="23"/>
      <c r="BB412" s="23"/>
      <c r="BC412" s="23"/>
      <c r="BD412" s="23"/>
      <c r="BE412" s="23"/>
      <c r="BF412" s="23"/>
      <c r="BG412" s="23"/>
      <c r="BH412" s="23"/>
      <c r="BI412" s="23"/>
      <c r="BJ412" s="23"/>
      <c r="BK412" s="23"/>
      <c r="BL412" s="23"/>
      <c r="BM412" s="23"/>
      <c r="BN412" s="23"/>
      <c r="BO412" s="23"/>
      <c r="BP412" s="23"/>
      <c r="BQ412" s="23"/>
      <c r="BR412" s="23"/>
      <c r="BS412" s="23"/>
      <c r="BT412" s="23"/>
      <c r="BU412" s="23"/>
      <c r="BV412" s="23"/>
      <c r="BW412" s="23"/>
    </row>
    <row r="413" spans="1:75" ht="14.25" customHeight="1" thickBot="1" x14ac:dyDescent="0.2">
      <c r="A413" s="83"/>
      <c r="B413" s="119"/>
      <c r="C413" s="119"/>
      <c r="D413" s="121"/>
      <c r="E413" s="96"/>
      <c r="F413" s="94"/>
      <c r="G413" s="113"/>
      <c r="H413" s="115"/>
      <c r="I413" s="125"/>
      <c r="J413" s="98"/>
      <c r="K413" s="117"/>
      <c r="L413" s="102"/>
      <c r="M413" s="104"/>
      <c r="N413" s="105"/>
      <c r="O413" s="107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72"/>
      <c r="AP413" s="72"/>
      <c r="AQ413" s="72"/>
      <c r="AR413" s="72"/>
      <c r="AS413" s="72"/>
      <c r="AT413" s="72"/>
      <c r="AU413" s="72"/>
      <c r="AV413" s="72"/>
      <c r="AW413" s="72"/>
      <c r="AX413" s="72"/>
      <c r="AY413" s="72"/>
      <c r="AZ413" s="72"/>
      <c r="BA413" s="72"/>
      <c r="BB413" s="72"/>
      <c r="BC413" s="72"/>
      <c r="BD413" s="72"/>
      <c r="BE413" s="72"/>
      <c r="BF413" s="72"/>
      <c r="BG413" s="72"/>
      <c r="BH413" s="72"/>
      <c r="BI413" s="72"/>
      <c r="BJ413" s="72"/>
      <c r="BK413" s="72"/>
      <c r="BL413" s="72"/>
      <c r="BM413" s="72"/>
      <c r="BN413" s="72"/>
      <c r="BO413" s="72"/>
      <c r="BP413" s="72"/>
      <c r="BQ413" s="72"/>
      <c r="BR413" s="72"/>
      <c r="BS413" s="72"/>
      <c r="BT413" s="72"/>
      <c r="BU413" s="72"/>
      <c r="BV413" s="72"/>
      <c r="BW413" s="72"/>
    </row>
    <row r="414" spans="1:75" ht="14.25" customHeight="1" x14ac:dyDescent="0.15">
      <c r="A414" s="82"/>
      <c r="B414" s="118"/>
      <c r="C414" s="118"/>
      <c r="D414" s="120"/>
      <c r="E414" s="95" t="str">
        <f ca="1">IF(DATEDIF(C414,M$2,"m")&lt;1,"",IF(C414=0,"",IF(EDATE(C414,12)&lt;IF($D414&gt;0,$D414-1,M$2),EDATE(C414,DATEDIF(C414,IF($D414&gt;0,$D414-1,M$2+1),"y")*12),EDATE(C414,DATEDIF(C414,IF($D414&gt;0,$D414-1,M$2+1),"m")))))</f>
        <v/>
      </c>
      <c r="F414" s="93">
        <f ca="1">IF(E414="",0,IF(EDATE(C414,12)&lt;=E414,15+IF((YEAR(E414)-YEAR($C414))&gt;20,10,INT((YEAR(E414)-YEAR($C414)-1)/2)),0))</f>
        <v>0</v>
      </c>
      <c r="G414" s="112">
        <f ca="1">IF(E414="",0,IF(E414&gt;=EDATE(C414,12),IF(E414&lt;EDATE(C414,24),IF(C414&lt;SET!$J$20,0,MIN(DATEDIF(C414,E414,"m"),11)),0),IF(D414&gt;C414,IF(E414&lt;=EDATE(C414,12),MIN(DATEDIF(C414,D414+1,"m"),11),0),MIN(DATEDIF(C414,E414,"m"),11))))</f>
        <v>0</v>
      </c>
      <c r="H414" s="114"/>
      <c r="I414" s="124">
        <f>COUNTIF(P414:BW414,SET!$C$15)*SET!$C$16+COUNTIF(P414:BW414,SET!$D$15)*SET!$D$16+COUNTIF(P414:BW414,SET!$E$15)*SET!$E$16+COUNTIF(P414:BW414,SET!$F$15)*SET!$F$16+COUNTIF(P414:BW414,SET!$G$15)*SET!$G$16+COUNTIF(P414:BW414,SET!$H$15)*SET!$H$16+COUNTIF(P414:BW414,SET!$I$15)*SET!$I$16+COUNTIF(P414:BW414,SET!#REF!)*SET!$H$16+COUNTIF(P414:BW414,SET!$L$15)*SET!$L$16</f>
        <v>0</v>
      </c>
      <c r="J414" s="97">
        <f ca="1">F414+G414+H414-I414</f>
        <v>0</v>
      </c>
      <c r="K414" s="116" t="str">
        <f ca="1">IF(E414="","",IF(AND(D414&gt;C414,EDATE(IF(EDATE(C414,12)&lt;D414,C414,E414),12)&gt;D414),"퇴직정산",IF((E414-C414)&gt;=365,EDATE(E414,12),EDATE(C414,24))))</f>
        <v/>
      </c>
      <c r="L414" s="101">
        <f ca="1">IF(K414="퇴직정산",J414,IF((M$2-C414)&lt;365,"미확정",IF(M414="유예","유예",J414-M414)))</f>
        <v>0</v>
      </c>
      <c r="M414" s="103">
        <f>IF(C414=0,0,IF(K414="퇴직정산",0,IF(J414&lt;=0,0,IF(EDATE(C414,3)&gt;M$2,"유예",IF(SET!$J$3="없음",0,IF(SET!$J$3="전부",IF(E414&gt;=DATE(YEAR(SET!$I$11),MONTH(SET!$J$11),DAY(SET!$L$11)),MAX(0,F414-IF(I414&lt;(G414+H414),0,(I414-(G414+H414)))),0),IF(E414&gt;=DATE(YEAR(SET!$I$11),MONTH(SET!$J$11),DAY(SET!$L$11)),MAX(0,MIN(F414,SET!$L$3)-IF(I414&lt;(G414+H414),0,(I414-(G414+H414)))),0)))))))</f>
        <v>0</v>
      </c>
      <c r="N414" s="105" t="str">
        <f>IF(D414=0,IF(M414&gt;0,IF((E414-C414)&gt;=365,EDATE(E414,6),EDATE(K414,-6)),""),"")</f>
        <v/>
      </c>
      <c r="O414" s="106" t="str">
        <f>IF(D414=0,IF(M414&gt;0,IF((E414-C414)&gt;=365,EDATE(E414,10),EDATE(K414,-2)),""),"")</f>
        <v/>
      </c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  <c r="AL414" s="23"/>
      <c r="AM414" s="23"/>
      <c r="AN414" s="23"/>
      <c r="AO414" s="23"/>
      <c r="AP414" s="23"/>
      <c r="AQ414" s="23"/>
      <c r="AR414" s="23"/>
      <c r="AS414" s="23"/>
      <c r="AT414" s="23"/>
      <c r="AU414" s="23"/>
      <c r="AV414" s="23"/>
      <c r="AW414" s="23"/>
      <c r="AX414" s="23"/>
      <c r="AY414" s="23"/>
      <c r="AZ414" s="23"/>
      <c r="BA414" s="23"/>
      <c r="BB414" s="23"/>
      <c r="BC414" s="23"/>
      <c r="BD414" s="23"/>
      <c r="BE414" s="23"/>
      <c r="BF414" s="23"/>
      <c r="BG414" s="23"/>
      <c r="BH414" s="23"/>
      <c r="BI414" s="23"/>
      <c r="BJ414" s="23"/>
      <c r="BK414" s="23"/>
      <c r="BL414" s="23"/>
      <c r="BM414" s="23"/>
      <c r="BN414" s="23"/>
      <c r="BO414" s="23"/>
      <c r="BP414" s="23"/>
      <c r="BQ414" s="23"/>
      <c r="BR414" s="23"/>
      <c r="BS414" s="23"/>
      <c r="BT414" s="23"/>
      <c r="BU414" s="23"/>
      <c r="BV414" s="23"/>
      <c r="BW414" s="23"/>
    </row>
    <row r="415" spans="1:75" ht="14.25" customHeight="1" thickBot="1" x14ac:dyDescent="0.2">
      <c r="A415" s="83"/>
      <c r="B415" s="119"/>
      <c r="C415" s="119"/>
      <c r="D415" s="121"/>
      <c r="E415" s="96"/>
      <c r="F415" s="94"/>
      <c r="G415" s="113"/>
      <c r="H415" s="115"/>
      <c r="I415" s="125"/>
      <c r="J415" s="98"/>
      <c r="K415" s="117"/>
      <c r="L415" s="102"/>
      <c r="M415" s="104"/>
      <c r="N415" s="105"/>
      <c r="O415" s="107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72"/>
      <c r="AP415" s="72"/>
      <c r="AQ415" s="72"/>
      <c r="AR415" s="72"/>
      <c r="AS415" s="72"/>
      <c r="AT415" s="72"/>
      <c r="AU415" s="72"/>
      <c r="AV415" s="72"/>
      <c r="AW415" s="72"/>
      <c r="AX415" s="72"/>
      <c r="AY415" s="72"/>
      <c r="AZ415" s="72"/>
      <c r="BA415" s="72"/>
      <c r="BB415" s="72"/>
      <c r="BC415" s="72"/>
      <c r="BD415" s="72"/>
      <c r="BE415" s="72"/>
      <c r="BF415" s="72"/>
      <c r="BG415" s="72"/>
      <c r="BH415" s="72"/>
      <c r="BI415" s="72"/>
      <c r="BJ415" s="72"/>
      <c r="BK415" s="72"/>
      <c r="BL415" s="72"/>
      <c r="BM415" s="72"/>
      <c r="BN415" s="72"/>
      <c r="BO415" s="72"/>
      <c r="BP415" s="72"/>
      <c r="BQ415" s="72"/>
      <c r="BR415" s="72"/>
      <c r="BS415" s="72"/>
      <c r="BT415" s="72"/>
      <c r="BU415" s="72"/>
      <c r="BV415" s="72"/>
      <c r="BW415" s="72"/>
    </row>
    <row r="416" spans="1:75" ht="14.25" customHeight="1" x14ac:dyDescent="0.15">
      <c r="A416" s="82"/>
      <c r="B416" s="118"/>
      <c r="C416" s="118"/>
      <c r="D416" s="120"/>
      <c r="E416" s="95" t="str">
        <f ca="1">IF(DATEDIF(C416,M$2,"m")&lt;1,"",IF(C416=0,"",IF(EDATE(C416,12)&lt;IF($D416&gt;0,$D416-1,M$2),EDATE(C416,DATEDIF(C416,IF($D416&gt;0,$D416-1,M$2+1),"y")*12),EDATE(C416,DATEDIF(C416,IF($D416&gt;0,$D416-1,M$2+1),"m")))))</f>
        <v/>
      </c>
      <c r="F416" s="93">
        <f ca="1">IF(E416="",0,IF(EDATE(C416,12)&lt;=E416,15+IF((YEAR(E416)-YEAR($C416))&gt;20,10,INT((YEAR(E416)-YEAR($C416)-1)/2)),0))</f>
        <v>0</v>
      </c>
      <c r="G416" s="112">
        <f ca="1">IF(E416="",0,IF(E416&gt;=EDATE(C416,12),IF(E416&lt;EDATE(C416,24),IF(C416&lt;SET!$J$20,0,MIN(DATEDIF(C416,E416,"m"),11)),0),IF(D416&gt;C416,IF(E416&lt;=EDATE(C416,12),MIN(DATEDIF(C416,D416+1,"m"),11),0),MIN(DATEDIF(C416,E416,"m"),11))))</f>
        <v>0</v>
      </c>
      <c r="H416" s="114"/>
      <c r="I416" s="124">
        <f>COUNTIF(P416:BW416,SET!$C$15)*SET!$C$16+COUNTIF(P416:BW416,SET!$D$15)*SET!$D$16+COUNTIF(P416:BW416,SET!$E$15)*SET!$E$16+COUNTIF(P416:BW416,SET!$F$15)*SET!$F$16+COUNTIF(P416:BW416,SET!$G$15)*SET!$G$16+COUNTIF(P416:BW416,SET!$H$15)*SET!$H$16+COUNTIF(P416:BW416,SET!$I$15)*SET!$I$16+COUNTIF(P416:BW416,SET!#REF!)*SET!$H$16+COUNTIF(P416:BW416,SET!$L$15)*SET!$L$16</f>
        <v>0</v>
      </c>
      <c r="J416" s="97">
        <f ca="1">F416+G416+H416-I416</f>
        <v>0</v>
      </c>
      <c r="K416" s="116" t="str">
        <f ca="1">IF(E416="","",IF(AND(D416&gt;C416,EDATE(IF(EDATE(C416,12)&lt;D416,C416,E416),12)&gt;D416),"퇴직정산",IF((E416-C416)&gt;=365,EDATE(E416,12),EDATE(C416,24))))</f>
        <v/>
      </c>
      <c r="L416" s="101">
        <f ca="1">IF(K416="퇴직정산",J416,IF((M$2-C416)&lt;365,"미확정",IF(M416="유예","유예",J416-M416)))</f>
        <v>0</v>
      </c>
      <c r="M416" s="103">
        <f>IF(C416=0,0,IF(K416="퇴직정산",0,IF(J416&lt;=0,0,IF(EDATE(C416,3)&gt;M$2,"유예",IF(SET!$J$3="없음",0,IF(SET!$J$3="전부",IF(E416&gt;=DATE(YEAR(SET!$I$11),MONTH(SET!$J$11),DAY(SET!$L$11)),MAX(0,F416-IF(I416&lt;(G416+H416),0,(I416-(G416+H416)))),0),IF(E416&gt;=DATE(YEAR(SET!$I$11),MONTH(SET!$J$11),DAY(SET!$L$11)),MAX(0,MIN(F416,SET!$L$3)-IF(I416&lt;(G416+H416),0,(I416-(G416+H416)))),0)))))))</f>
        <v>0</v>
      </c>
      <c r="N416" s="105" t="str">
        <f>IF(D416=0,IF(M416&gt;0,IF((E416-C416)&gt;=365,EDATE(E416,6),EDATE(K416,-6)),""),"")</f>
        <v/>
      </c>
      <c r="O416" s="106" t="str">
        <f>IF(D416=0,IF(M416&gt;0,IF((E416-C416)&gt;=365,EDATE(E416,10),EDATE(K416,-2)),""),"")</f>
        <v/>
      </c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  <c r="AL416" s="23"/>
      <c r="AM416" s="23"/>
      <c r="AN416" s="23"/>
      <c r="AO416" s="23"/>
      <c r="AP416" s="23"/>
      <c r="AQ416" s="23"/>
      <c r="AR416" s="23"/>
      <c r="AS416" s="23"/>
      <c r="AT416" s="23"/>
      <c r="AU416" s="23"/>
      <c r="AV416" s="23"/>
      <c r="AW416" s="23"/>
      <c r="AX416" s="23"/>
      <c r="AY416" s="23"/>
      <c r="AZ416" s="23"/>
      <c r="BA416" s="23"/>
      <c r="BB416" s="23"/>
      <c r="BC416" s="23"/>
      <c r="BD416" s="23"/>
      <c r="BE416" s="23"/>
      <c r="BF416" s="23"/>
      <c r="BG416" s="23"/>
      <c r="BH416" s="23"/>
      <c r="BI416" s="23"/>
      <c r="BJ416" s="23"/>
      <c r="BK416" s="23"/>
      <c r="BL416" s="23"/>
      <c r="BM416" s="23"/>
      <c r="BN416" s="23"/>
      <c r="BO416" s="23"/>
      <c r="BP416" s="23"/>
      <c r="BQ416" s="23"/>
      <c r="BR416" s="23"/>
      <c r="BS416" s="23"/>
      <c r="BT416" s="23"/>
      <c r="BU416" s="23"/>
      <c r="BV416" s="23"/>
      <c r="BW416" s="23"/>
    </row>
    <row r="417" spans="1:75" ht="14.25" customHeight="1" thickBot="1" x14ac:dyDescent="0.2">
      <c r="A417" s="83"/>
      <c r="B417" s="119"/>
      <c r="C417" s="119"/>
      <c r="D417" s="121"/>
      <c r="E417" s="96"/>
      <c r="F417" s="94"/>
      <c r="G417" s="113"/>
      <c r="H417" s="115"/>
      <c r="I417" s="125"/>
      <c r="J417" s="98"/>
      <c r="K417" s="117"/>
      <c r="L417" s="102"/>
      <c r="M417" s="104"/>
      <c r="N417" s="105"/>
      <c r="O417" s="107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72"/>
      <c r="AP417" s="72"/>
      <c r="AQ417" s="72"/>
      <c r="AR417" s="72"/>
      <c r="AS417" s="72"/>
      <c r="AT417" s="72"/>
      <c r="AU417" s="72"/>
      <c r="AV417" s="72"/>
      <c r="AW417" s="72"/>
      <c r="AX417" s="72"/>
      <c r="AY417" s="72"/>
      <c r="AZ417" s="72"/>
      <c r="BA417" s="72"/>
      <c r="BB417" s="72"/>
      <c r="BC417" s="72"/>
      <c r="BD417" s="72"/>
      <c r="BE417" s="72"/>
      <c r="BF417" s="72"/>
      <c r="BG417" s="72"/>
      <c r="BH417" s="72"/>
      <c r="BI417" s="72"/>
      <c r="BJ417" s="72"/>
      <c r="BK417" s="72"/>
      <c r="BL417" s="72"/>
      <c r="BM417" s="72"/>
      <c r="BN417" s="72"/>
      <c r="BO417" s="72"/>
      <c r="BP417" s="72"/>
      <c r="BQ417" s="72"/>
      <c r="BR417" s="72"/>
      <c r="BS417" s="72"/>
      <c r="BT417" s="72"/>
      <c r="BU417" s="72"/>
      <c r="BV417" s="72"/>
      <c r="BW417" s="72"/>
    </row>
    <row r="418" spans="1:75" ht="14.25" customHeight="1" x14ac:dyDescent="0.15">
      <c r="A418" s="82"/>
      <c r="B418" s="118"/>
      <c r="C418" s="118"/>
      <c r="D418" s="120"/>
      <c r="E418" s="95" t="str">
        <f ca="1">IF(DATEDIF(C418,M$2,"m")&lt;1,"",IF(C418=0,"",IF(EDATE(C418,12)&lt;IF($D418&gt;0,$D418-1,M$2),EDATE(C418,DATEDIF(C418,IF($D418&gt;0,$D418-1,M$2+1),"y")*12),EDATE(C418,DATEDIF(C418,IF($D418&gt;0,$D418-1,M$2+1),"m")))))</f>
        <v/>
      </c>
      <c r="F418" s="93">
        <f ca="1">IF(E418="",0,IF(EDATE(C418,12)&lt;=E418,15+IF((YEAR(E418)-YEAR($C418))&gt;20,10,INT((YEAR(E418)-YEAR($C418)-1)/2)),0))</f>
        <v>0</v>
      </c>
      <c r="G418" s="112">
        <f ca="1">IF(E418="",0,IF(E418&gt;=EDATE(C418,12),IF(E418&lt;EDATE(C418,24),IF(C418&lt;SET!$J$20,0,MIN(DATEDIF(C418,E418,"m"),11)),0),IF(D418&gt;C418,IF(E418&lt;=EDATE(C418,12),MIN(DATEDIF(C418,D418+1,"m"),11),0),MIN(DATEDIF(C418,E418,"m"),11))))</f>
        <v>0</v>
      </c>
      <c r="H418" s="114"/>
      <c r="I418" s="124">
        <f>COUNTIF(P418:BW418,SET!$C$15)*SET!$C$16+COUNTIF(P418:BW418,SET!$D$15)*SET!$D$16+COUNTIF(P418:BW418,SET!$E$15)*SET!$E$16+COUNTIF(P418:BW418,SET!$F$15)*SET!$F$16+COUNTIF(P418:BW418,SET!$G$15)*SET!$G$16+COUNTIF(P418:BW418,SET!$H$15)*SET!$H$16+COUNTIF(P418:BW418,SET!$I$15)*SET!$I$16+COUNTIF(P418:BW418,SET!#REF!)*SET!$H$16+COUNTIF(P418:BW418,SET!$L$15)*SET!$L$16</f>
        <v>0</v>
      </c>
      <c r="J418" s="97">
        <f ca="1">F418+G418+H418-I418</f>
        <v>0</v>
      </c>
      <c r="K418" s="116" t="str">
        <f ca="1">IF(E418="","",IF(AND(D418&gt;C418,EDATE(IF(EDATE(C418,12)&lt;D418,C418,E418),12)&gt;D418),"퇴직정산",IF((E418-C418)&gt;=365,EDATE(E418,12),EDATE(C418,24))))</f>
        <v/>
      </c>
      <c r="L418" s="101">
        <f ca="1">IF(K418="퇴직정산",J418,IF((M$2-C418)&lt;365,"미확정",IF(M418="유예","유예",J418-M418)))</f>
        <v>0</v>
      </c>
      <c r="M418" s="103">
        <f>IF(C418=0,0,IF(K418="퇴직정산",0,IF(J418&lt;=0,0,IF(EDATE(C418,3)&gt;M$2,"유예",IF(SET!$J$3="없음",0,IF(SET!$J$3="전부",IF(E418&gt;=DATE(YEAR(SET!$I$11),MONTH(SET!$J$11),DAY(SET!$L$11)),MAX(0,F418-IF(I418&lt;(G418+H418),0,(I418-(G418+H418)))),0),IF(E418&gt;=DATE(YEAR(SET!$I$11),MONTH(SET!$J$11),DAY(SET!$L$11)),MAX(0,MIN(F418,SET!$L$3)-IF(I418&lt;(G418+H418),0,(I418-(G418+H418)))),0)))))))</f>
        <v>0</v>
      </c>
      <c r="N418" s="105" t="str">
        <f>IF(D418=0,IF(M418&gt;0,IF((E418-C418)&gt;=365,EDATE(E418,6),EDATE(K418,-6)),""),"")</f>
        <v/>
      </c>
      <c r="O418" s="106" t="str">
        <f>IF(D418=0,IF(M418&gt;0,IF((E418-C418)&gt;=365,EDATE(E418,10),EDATE(K418,-2)),""),"")</f>
        <v/>
      </c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  <c r="AL418" s="23"/>
      <c r="AM418" s="23"/>
      <c r="AN418" s="23"/>
      <c r="AO418" s="23"/>
      <c r="AP418" s="23"/>
      <c r="AQ418" s="23"/>
      <c r="AR418" s="23"/>
      <c r="AS418" s="23"/>
      <c r="AT418" s="23"/>
      <c r="AU418" s="23"/>
      <c r="AV418" s="23"/>
      <c r="AW418" s="23"/>
      <c r="AX418" s="23"/>
      <c r="AY418" s="23"/>
      <c r="AZ418" s="23"/>
      <c r="BA418" s="23"/>
      <c r="BB418" s="23"/>
      <c r="BC418" s="23"/>
      <c r="BD418" s="23"/>
      <c r="BE418" s="23"/>
      <c r="BF418" s="23"/>
      <c r="BG418" s="23"/>
      <c r="BH418" s="23"/>
      <c r="BI418" s="23"/>
      <c r="BJ418" s="23"/>
      <c r="BK418" s="23"/>
      <c r="BL418" s="23"/>
      <c r="BM418" s="23"/>
      <c r="BN418" s="23"/>
      <c r="BO418" s="23"/>
      <c r="BP418" s="23"/>
      <c r="BQ418" s="23"/>
      <c r="BR418" s="23"/>
      <c r="BS418" s="23"/>
      <c r="BT418" s="23"/>
      <c r="BU418" s="23"/>
      <c r="BV418" s="23"/>
      <c r="BW418" s="23"/>
    </row>
    <row r="419" spans="1:75" ht="14.25" customHeight="1" thickBot="1" x14ac:dyDescent="0.2">
      <c r="A419" s="83"/>
      <c r="B419" s="119"/>
      <c r="C419" s="119"/>
      <c r="D419" s="121"/>
      <c r="E419" s="96"/>
      <c r="F419" s="94"/>
      <c r="G419" s="113"/>
      <c r="H419" s="115"/>
      <c r="I419" s="125"/>
      <c r="J419" s="98"/>
      <c r="K419" s="117"/>
      <c r="L419" s="102"/>
      <c r="M419" s="104"/>
      <c r="N419" s="105"/>
      <c r="O419" s="107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72"/>
      <c r="AP419" s="72"/>
      <c r="AQ419" s="72"/>
      <c r="AR419" s="72"/>
      <c r="AS419" s="72"/>
      <c r="AT419" s="72"/>
      <c r="AU419" s="72"/>
      <c r="AV419" s="72"/>
      <c r="AW419" s="72"/>
      <c r="AX419" s="72"/>
      <c r="AY419" s="72"/>
      <c r="AZ419" s="72"/>
      <c r="BA419" s="72"/>
      <c r="BB419" s="72"/>
      <c r="BC419" s="72"/>
      <c r="BD419" s="72"/>
      <c r="BE419" s="72"/>
      <c r="BF419" s="72"/>
      <c r="BG419" s="72"/>
      <c r="BH419" s="72"/>
      <c r="BI419" s="72"/>
      <c r="BJ419" s="72"/>
      <c r="BK419" s="72"/>
      <c r="BL419" s="72"/>
      <c r="BM419" s="72"/>
      <c r="BN419" s="72"/>
      <c r="BO419" s="72"/>
      <c r="BP419" s="72"/>
      <c r="BQ419" s="72"/>
      <c r="BR419" s="72"/>
      <c r="BS419" s="72"/>
      <c r="BT419" s="72"/>
      <c r="BU419" s="72"/>
      <c r="BV419" s="72"/>
      <c r="BW419" s="72"/>
    </row>
    <row r="420" spans="1:75" ht="14.25" customHeight="1" x14ac:dyDescent="0.15">
      <c r="A420" s="82"/>
      <c r="B420" s="118"/>
      <c r="C420" s="118"/>
      <c r="D420" s="120"/>
      <c r="E420" s="95" t="str">
        <f ca="1">IF(DATEDIF(C420,M$2,"m")&lt;1,"",IF(C420=0,"",IF(EDATE(C420,12)&lt;IF($D420&gt;0,$D420-1,M$2),EDATE(C420,DATEDIF(C420,IF($D420&gt;0,$D420-1,M$2+1),"y")*12),EDATE(C420,DATEDIF(C420,IF($D420&gt;0,$D420-1,M$2+1),"m")))))</f>
        <v/>
      </c>
      <c r="F420" s="93">
        <f ca="1">IF(E420="",0,IF(EDATE(C420,12)&lt;=E420,15+IF((YEAR(E420)-YEAR($C420))&gt;20,10,INT((YEAR(E420)-YEAR($C420)-1)/2)),0))</f>
        <v>0</v>
      </c>
      <c r="G420" s="112">
        <f ca="1">IF(E420="",0,IF(E420&gt;=EDATE(C420,12),IF(E420&lt;EDATE(C420,24),IF(C420&lt;SET!$J$20,0,MIN(DATEDIF(C420,E420,"m"),11)),0),IF(D420&gt;C420,IF(E420&lt;=EDATE(C420,12),MIN(DATEDIF(C420,D420+1,"m"),11),0),MIN(DATEDIF(C420,E420,"m"),11))))</f>
        <v>0</v>
      </c>
      <c r="H420" s="114"/>
      <c r="I420" s="124">
        <f>COUNTIF(P420:BW420,SET!$C$15)*SET!$C$16+COUNTIF(P420:BW420,SET!$D$15)*SET!$D$16+COUNTIF(P420:BW420,SET!$E$15)*SET!$E$16+COUNTIF(P420:BW420,SET!$F$15)*SET!$F$16+COUNTIF(P420:BW420,SET!$G$15)*SET!$G$16+COUNTIF(P420:BW420,SET!$H$15)*SET!$H$16+COUNTIF(P420:BW420,SET!$I$15)*SET!$I$16+COUNTIF(P420:BW420,SET!#REF!)*SET!$H$16+COUNTIF(P420:BW420,SET!$L$15)*SET!$L$16</f>
        <v>0</v>
      </c>
      <c r="J420" s="97">
        <f ca="1">F420+G420+H420-I420</f>
        <v>0</v>
      </c>
      <c r="K420" s="116" t="str">
        <f ca="1">IF(E420="","",IF(AND(D420&gt;C420,EDATE(IF(EDATE(C420,12)&lt;D420,C420,E420),12)&gt;D420),"퇴직정산",IF((E420-C420)&gt;=365,EDATE(E420,12),EDATE(C420,24))))</f>
        <v/>
      </c>
      <c r="L420" s="101">
        <f ca="1">IF(K420="퇴직정산",J420,IF((M$2-C420)&lt;365,"미확정",IF(M420="유예","유예",J420-M420)))</f>
        <v>0</v>
      </c>
      <c r="M420" s="103">
        <f>IF(C420=0,0,IF(K420="퇴직정산",0,IF(J420&lt;=0,0,IF(EDATE(C420,3)&gt;M$2,"유예",IF(SET!$J$3="없음",0,IF(SET!$J$3="전부",IF(E420&gt;=DATE(YEAR(SET!$I$11),MONTH(SET!$J$11),DAY(SET!$L$11)),MAX(0,F420-IF(I420&lt;(G420+H420),0,(I420-(G420+H420)))),0),IF(E420&gt;=DATE(YEAR(SET!$I$11),MONTH(SET!$J$11),DAY(SET!$L$11)),MAX(0,MIN(F420,SET!$L$3)-IF(I420&lt;(G420+H420),0,(I420-(G420+H420)))),0)))))))</f>
        <v>0</v>
      </c>
      <c r="N420" s="105" t="str">
        <f>IF(D420=0,IF(M420&gt;0,IF((E420-C420)&gt;=365,EDATE(E420,6),EDATE(K420,-6)),""),"")</f>
        <v/>
      </c>
      <c r="O420" s="106" t="str">
        <f>IF(D420=0,IF(M420&gt;0,IF((E420-C420)&gt;=365,EDATE(E420,10),EDATE(K420,-2)),""),"")</f>
        <v/>
      </c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  <c r="AL420" s="23"/>
      <c r="AM420" s="23"/>
      <c r="AN420" s="23"/>
      <c r="AO420" s="23"/>
      <c r="AP420" s="23"/>
      <c r="AQ420" s="23"/>
      <c r="AR420" s="23"/>
      <c r="AS420" s="23"/>
      <c r="AT420" s="23"/>
      <c r="AU420" s="23"/>
      <c r="AV420" s="23"/>
      <c r="AW420" s="23"/>
      <c r="AX420" s="23"/>
      <c r="AY420" s="23"/>
      <c r="AZ420" s="23"/>
      <c r="BA420" s="23"/>
      <c r="BB420" s="23"/>
      <c r="BC420" s="23"/>
      <c r="BD420" s="23"/>
      <c r="BE420" s="23"/>
      <c r="BF420" s="23"/>
      <c r="BG420" s="23"/>
      <c r="BH420" s="23"/>
      <c r="BI420" s="23"/>
      <c r="BJ420" s="23"/>
      <c r="BK420" s="23"/>
      <c r="BL420" s="23"/>
      <c r="BM420" s="23"/>
      <c r="BN420" s="23"/>
      <c r="BO420" s="23"/>
      <c r="BP420" s="23"/>
      <c r="BQ420" s="23"/>
      <c r="BR420" s="23"/>
      <c r="BS420" s="23"/>
      <c r="BT420" s="23"/>
      <c r="BU420" s="23"/>
      <c r="BV420" s="23"/>
      <c r="BW420" s="23"/>
    </row>
    <row r="421" spans="1:75" ht="14.25" customHeight="1" thickBot="1" x14ac:dyDescent="0.2">
      <c r="A421" s="83"/>
      <c r="B421" s="119"/>
      <c r="C421" s="119"/>
      <c r="D421" s="121"/>
      <c r="E421" s="96"/>
      <c r="F421" s="94"/>
      <c r="G421" s="113"/>
      <c r="H421" s="115"/>
      <c r="I421" s="125"/>
      <c r="J421" s="98"/>
      <c r="K421" s="117"/>
      <c r="L421" s="102"/>
      <c r="M421" s="104"/>
      <c r="N421" s="105"/>
      <c r="O421" s="107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72"/>
      <c r="AP421" s="72"/>
      <c r="AQ421" s="72"/>
      <c r="AR421" s="72"/>
      <c r="AS421" s="72"/>
      <c r="AT421" s="72"/>
      <c r="AU421" s="72"/>
      <c r="AV421" s="72"/>
      <c r="AW421" s="72"/>
      <c r="AX421" s="72"/>
      <c r="AY421" s="72"/>
      <c r="AZ421" s="72"/>
      <c r="BA421" s="72"/>
      <c r="BB421" s="72"/>
      <c r="BC421" s="72"/>
      <c r="BD421" s="72"/>
      <c r="BE421" s="72"/>
      <c r="BF421" s="72"/>
      <c r="BG421" s="72"/>
      <c r="BH421" s="72"/>
      <c r="BI421" s="72"/>
      <c r="BJ421" s="72"/>
      <c r="BK421" s="72"/>
      <c r="BL421" s="72"/>
      <c r="BM421" s="72"/>
      <c r="BN421" s="72"/>
      <c r="BO421" s="72"/>
      <c r="BP421" s="72"/>
      <c r="BQ421" s="72"/>
      <c r="BR421" s="72"/>
      <c r="BS421" s="72"/>
      <c r="BT421" s="72"/>
      <c r="BU421" s="72"/>
      <c r="BV421" s="72"/>
      <c r="BW421" s="72"/>
    </row>
    <row r="422" spans="1:75" ht="14.25" customHeight="1" x14ac:dyDescent="0.15">
      <c r="A422" s="82"/>
      <c r="B422" s="118"/>
      <c r="C422" s="118"/>
      <c r="D422" s="120"/>
      <c r="E422" s="95" t="str">
        <f ca="1">IF(DATEDIF(C422,M$2,"m")&lt;1,"",IF(C422=0,"",IF(EDATE(C422,12)&lt;IF($D422&gt;0,$D422-1,M$2),EDATE(C422,DATEDIF(C422,IF($D422&gt;0,$D422-1,M$2+1),"y")*12),EDATE(C422,DATEDIF(C422,IF($D422&gt;0,$D422-1,M$2+1),"m")))))</f>
        <v/>
      </c>
      <c r="F422" s="93">
        <f ca="1">IF(E422="",0,IF(EDATE(C422,12)&lt;=E422,15+IF((YEAR(E422)-YEAR($C422))&gt;20,10,INT((YEAR(E422)-YEAR($C422)-1)/2)),0))</f>
        <v>0</v>
      </c>
      <c r="G422" s="112">
        <f ca="1">IF(E422="",0,IF(E422&gt;=EDATE(C422,12),IF(E422&lt;EDATE(C422,24),IF(C422&lt;SET!$J$20,0,MIN(DATEDIF(C422,E422,"m"),11)),0),IF(D422&gt;C422,IF(E422&lt;=EDATE(C422,12),MIN(DATEDIF(C422,D422+1,"m"),11),0),MIN(DATEDIF(C422,E422,"m"),11))))</f>
        <v>0</v>
      </c>
      <c r="H422" s="114"/>
      <c r="I422" s="124">
        <f>COUNTIF(P422:BW422,SET!$C$15)*SET!$C$16+COUNTIF(P422:BW422,SET!$D$15)*SET!$D$16+COUNTIF(P422:BW422,SET!$E$15)*SET!$E$16+COUNTIF(P422:BW422,SET!$F$15)*SET!$F$16+COUNTIF(P422:BW422,SET!$G$15)*SET!$G$16+COUNTIF(P422:BW422,SET!$H$15)*SET!$H$16+COUNTIF(P422:BW422,SET!$I$15)*SET!$I$16+COUNTIF(P422:BW422,SET!#REF!)*SET!$H$16+COUNTIF(P422:BW422,SET!$L$15)*SET!$L$16</f>
        <v>0</v>
      </c>
      <c r="J422" s="97">
        <f ca="1">F422+G422+H422-I422</f>
        <v>0</v>
      </c>
      <c r="K422" s="116" t="str">
        <f ca="1">IF(E422="","",IF(AND(D422&gt;C422,EDATE(IF(EDATE(C422,12)&lt;D422,C422,E422),12)&gt;D422),"퇴직정산",IF((E422-C422)&gt;=365,EDATE(E422,12),EDATE(C422,24))))</f>
        <v/>
      </c>
      <c r="L422" s="101">
        <f ca="1">IF(K422="퇴직정산",J422,IF((M$2-C422)&lt;365,"미확정",IF(M422="유예","유예",J422-M422)))</f>
        <v>0</v>
      </c>
      <c r="M422" s="103">
        <f>IF(C422=0,0,IF(K422="퇴직정산",0,IF(J422&lt;=0,0,IF(EDATE(C422,3)&gt;M$2,"유예",IF(SET!$J$3="없음",0,IF(SET!$J$3="전부",IF(E422&gt;=DATE(YEAR(SET!$I$11),MONTH(SET!$J$11),DAY(SET!$L$11)),MAX(0,F422-IF(I422&lt;(G422+H422),0,(I422-(G422+H422)))),0),IF(E422&gt;=DATE(YEAR(SET!$I$11),MONTH(SET!$J$11),DAY(SET!$L$11)),MAX(0,MIN(F422,SET!$L$3)-IF(I422&lt;(G422+H422),0,(I422-(G422+H422)))),0)))))))</f>
        <v>0</v>
      </c>
      <c r="N422" s="105" t="str">
        <f>IF(D422=0,IF(M422&gt;0,IF((E422-C422)&gt;=365,EDATE(E422,6),EDATE(K422,-6)),""),"")</f>
        <v/>
      </c>
      <c r="O422" s="106" t="str">
        <f>IF(D422=0,IF(M422&gt;0,IF((E422-C422)&gt;=365,EDATE(E422,10),EDATE(K422,-2)),""),"")</f>
        <v/>
      </c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  <c r="AL422" s="23"/>
      <c r="AM422" s="23"/>
      <c r="AN422" s="23"/>
      <c r="AO422" s="23"/>
      <c r="AP422" s="23"/>
      <c r="AQ422" s="23"/>
      <c r="AR422" s="23"/>
      <c r="AS422" s="23"/>
      <c r="AT422" s="23"/>
      <c r="AU422" s="23"/>
      <c r="AV422" s="23"/>
      <c r="AW422" s="23"/>
      <c r="AX422" s="23"/>
      <c r="AY422" s="23"/>
      <c r="AZ422" s="23"/>
      <c r="BA422" s="23"/>
      <c r="BB422" s="23"/>
      <c r="BC422" s="23"/>
      <c r="BD422" s="23"/>
      <c r="BE422" s="23"/>
      <c r="BF422" s="23"/>
      <c r="BG422" s="23"/>
      <c r="BH422" s="23"/>
      <c r="BI422" s="23"/>
      <c r="BJ422" s="23"/>
      <c r="BK422" s="23"/>
      <c r="BL422" s="23"/>
      <c r="BM422" s="23"/>
      <c r="BN422" s="23"/>
      <c r="BO422" s="23"/>
      <c r="BP422" s="23"/>
      <c r="BQ422" s="23"/>
      <c r="BR422" s="23"/>
      <c r="BS422" s="23"/>
      <c r="BT422" s="23"/>
      <c r="BU422" s="23"/>
      <c r="BV422" s="23"/>
      <c r="BW422" s="23"/>
    </row>
    <row r="423" spans="1:75" ht="14.25" customHeight="1" thickBot="1" x14ac:dyDescent="0.2">
      <c r="A423" s="83"/>
      <c r="B423" s="119"/>
      <c r="C423" s="119"/>
      <c r="D423" s="121"/>
      <c r="E423" s="96"/>
      <c r="F423" s="94"/>
      <c r="G423" s="113"/>
      <c r="H423" s="115"/>
      <c r="I423" s="125"/>
      <c r="J423" s="98"/>
      <c r="K423" s="117"/>
      <c r="L423" s="102"/>
      <c r="M423" s="104"/>
      <c r="N423" s="105"/>
      <c r="O423" s="107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72"/>
      <c r="AP423" s="72"/>
      <c r="AQ423" s="72"/>
      <c r="AR423" s="72"/>
      <c r="AS423" s="72"/>
      <c r="AT423" s="72"/>
      <c r="AU423" s="72"/>
      <c r="AV423" s="72"/>
      <c r="AW423" s="72"/>
      <c r="AX423" s="72"/>
      <c r="AY423" s="72"/>
      <c r="AZ423" s="72"/>
      <c r="BA423" s="72"/>
      <c r="BB423" s="72"/>
      <c r="BC423" s="72"/>
      <c r="BD423" s="72"/>
      <c r="BE423" s="72"/>
      <c r="BF423" s="72"/>
      <c r="BG423" s="72"/>
      <c r="BH423" s="72"/>
      <c r="BI423" s="72"/>
      <c r="BJ423" s="72"/>
      <c r="BK423" s="72"/>
      <c r="BL423" s="72"/>
      <c r="BM423" s="72"/>
      <c r="BN423" s="72"/>
      <c r="BO423" s="72"/>
      <c r="BP423" s="72"/>
      <c r="BQ423" s="72"/>
      <c r="BR423" s="72"/>
      <c r="BS423" s="72"/>
      <c r="BT423" s="72"/>
      <c r="BU423" s="72"/>
      <c r="BV423" s="72"/>
      <c r="BW423" s="72"/>
    </row>
    <row r="424" spans="1:75" ht="14.25" customHeight="1" x14ac:dyDescent="0.15">
      <c r="A424" s="82"/>
      <c r="B424" s="118"/>
      <c r="C424" s="118"/>
      <c r="D424" s="120"/>
      <c r="E424" s="95" t="str">
        <f ca="1">IF(DATEDIF(C424,M$2,"m")&lt;1,"",IF(C424=0,"",IF(EDATE(C424,12)&lt;IF($D424&gt;0,$D424-1,M$2),EDATE(C424,DATEDIF(C424,IF($D424&gt;0,$D424-1,M$2+1),"y")*12),EDATE(C424,DATEDIF(C424,IF($D424&gt;0,$D424-1,M$2+1),"m")))))</f>
        <v/>
      </c>
      <c r="F424" s="93">
        <f ca="1">IF(E424="",0,IF(EDATE(C424,12)&lt;=E424,15+IF((YEAR(E424)-YEAR($C424))&gt;20,10,INT((YEAR(E424)-YEAR($C424)-1)/2)),0))</f>
        <v>0</v>
      </c>
      <c r="G424" s="112">
        <f ca="1">IF(E424="",0,IF(E424&gt;=EDATE(C424,12),IF(E424&lt;EDATE(C424,24),IF(C424&lt;SET!$J$20,0,MIN(DATEDIF(C424,E424,"m"),11)),0),IF(D424&gt;C424,IF(E424&lt;=EDATE(C424,12),MIN(DATEDIF(C424,D424+1,"m"),11),0),MIN(DATEDIF(C424,E424,"m"),11))))</f>
        <v>0</v>
      </c>
      <c r="H424" s="114"/>
      <c r="I424" s="124">
        <f>COUNTIF(P424:BW424,SET!$C$15)*SET!$C$16+COUNTIF(P424:BW424,SET!$D$15)*SET!$D$16+COUNTIF(P424:BW424,SET!$E$15)*SET!$E$16+COUNTIF(P424:BW424,SET!$F$15)*SET!$F$16+COUNTIF(P424:BW424,SET!$G$15)*SET!$G$16+COUNTIF(P424:BW424,SET!$H$15)*SET!$H$16+COUNTIF(P424:BW424,SET!$I$15)*SET!$I$16+COUNTIF(P424:BW424,SET!#REF!)*SET!$H$16+COUNTIF(P424:BW424,SET!$L$15)*SET!$L$16</f>
        <v>0</v>
      </c>
      <c r="J424" s="97">
        <f ca="1">F424+G424+H424-I424</f>
        <v>0</v>
      </c>
      <c r="K424" s="116" t="str">
        <f ca="1">IF(E424="","",IF(AND(D424&gt;C424,EDATE(IF(EDATE(C424,12)&lt;D424,C424,E424),12)&gt;D424),"퇴직정산",IF((E424-C424)&gt;=365,EDATE(E424,12),EDATE(C424,24))))</f>
        <v/>
      </c>
      <c r="L424" s="101">
        <f ca="1">IF(K424="퇴직정산",J424,IF((M$2-C424)&lt;365,"미확정",IF(M424="유예","유예",J424-M424)))</f>
        <v>0</v>
      </c>
      <c r="M424" s="103">
        <f>IF(C424=0,0,IF(K424="퇴직정산",0,IF(J424&lt;=0,0,IF(EDATE(C424,3)&gt;M$2,"유예",IF(SET!$J$3="없음",0,IF(SET!$J$3="전부",IF(E424&gt;=DATE(YEAR(SET!$I$11),MONTH(SET!$J$11),DAY(SET!$L$11)),MAX(0,F424-IF(I424&lt;(G424+H424),0,(I424-(G424+H424)))),0),IF(E424&gt;=DATE(YEAR(SET!$I$11),MONTH(SET!$J$11),DAY(SET!$L$11)),MAX(0,MIN(F424,SET!$L$3)-IF(I424&lt;(G424+H424),0,(I424-(G424+H424)))),0)))))))</f>
        <v>0</v>
      </c>
      <c r="N424" s="105" t="str">
        <f>IF(D424=0,IF(M424&gt;0,IF((E424-C424)&gt;=365,EDATE(E424,6),EDATE(K424,-6)),""),"")</f>
        <v/>
      </c>
      <c r="O424" s="106" t="str">
        <f>IF(D424=0,IF(M424&gt;0,IF((E424-C424)&gt;=365,EDATE(E424,10),EDATE(K424,-2)),""),"")</f>
        <v/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/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/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/>
      <c r="BP424" s="23"/>
      <c r="BQ424" s="23"/>
      <c r="BR424" s="23"/>
      <c r="BS424" s="23"/>
      <c r="BT424" s="23"/>
      <c r="BU424" s="23"/>
      <c r="BV424" s="23"/>
      <c r="BW424" s="23"/>
    </row>
    <row r="425" spans="1:75" ht="14.25" customHeight="1" thickBot="1" x14ac:dyDescent="0.2">
      <c r="A425" s="83"/>
      <c r="B425" s="119"/>
      <c r="C425" s="119"/>
      <c r="D425" s="121"/>
      <c r="E425" s="96"/>
      <c r="F425" s="94"/>
      <c r="G425" s="113"/>
      <c r="H425" s="115"/>
      <c r="I425" s="125"/>
      <c r="J425" s="98"/>
      <c r="K425" s="117"/>
      <c r="L425" s="102"/>
      <c r="M425" s="104"/>
      <c r="N425" s="105"/>
      <c r="O425" s="107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72"/>
      <c r="AP425" s="72"/>
      <c r="AQ425" s="72"/>
      <c r="AR425" s="72"/>
      <c r="AS425" s="72"/>
      <c r="AT425" s="72"/>
      <c r="AU425" s="72"/>
      <c r="AV425" s="72"/>
      <c r="AW425" s="72"/>
      <c r="AX425" s="72"/>
      <c r="AY425" s="72"/>
      <c r="AZ425" s="72"/>
      <c r="BA425" s="72"/>
      <c r="BB425" s="72"/>
      <c r="BC425" s="72"/>
      <c r="BD425" s="72"/>
      <c r="BE425" s="72"/>
      <c r="BF425" s="72"/>
      <c r="BG425" s="72"/>
      <c r="BH425" s="72"/>
      <c r="BI425" s="72"/>
      <c r="BJ425" s="72"/>
      <c r="BK425" s="72"/>
      <c r="BL425" s="72"/>
      <c r="BM425" s="72"/>
      <c r="BN425" s="72"/>
      <c r="BO425" s="72"/>
      <c r="BP425" s="72"/>
      <c r="BQ425" s="72"/>
      <c r="BR425" s="72"/>
      <c r="BS425" s="72"/>
      <c r="BT425" s="72"/>
      <c r="BU425" s="72"/>
      <c r="BV425" s="72"/>
      <c r="BW425" s="72"/>
    </row>
    <row r="426" spans="1:75" ht="14.25" customHeight="1" x14ac:dyDescent="0.15">
      <c r="A426" s="82"/>
      <c r="B426" s="118"/>
      <c r="C426" s="118"/>
      <c r="D426" s="120"/>
      <c r="E426" s="95" t="str">
        <f ca="1">IF(DATEDIF(C426,M$2,"m")&lt;1,"",IF(C426=0,"",IF(EDATE(C426,12)&lt;IF($D426&gt;0,$D426-1,M$2),EDATE(C426,DATEDIF(C426,IF($D426&gt;0,$D426-1,M$2+1),"y")*12),EDATE(C426,DATEDIF(C426,IF($D426&gt;0,$D426-1,M$2+1),"m")))))</f>
        <v/>
      </c>
      <c r="F426" s="93">
        <f ca="1">IF(E426="",0,IF(EDATE(C426,12)&lt;=E426,15+IF((YEAR(E426)-YEAR($C426))&gt;20,10,INT((YEAR(E426)-YEAR($C426)-1)/2)),0))</f>
        <v>0</v>
      </c>
      <c r="G426" s="112">
        <f ca="1">IF(E426="",0,IF(E426&gt;=EDATE(C426,12),IF(E426&lt;EDATE(C426,24),IF(C426&lt;SET!$J$20,0,MIN(DATEDIF(C426,E426,"m"),11)),0),IF(D426&gt;C426,IF(E426&lt;=EDATE(C426,12),MIN(DATEDIF(C426,D426+1,"m"),11),0),MIN(DATEDIF(C426,E426,"m"),11))))</f>
        <v>0</v>
      </c>
      <c r="H426" s="114"/>
      <c r="I426" s="124">
        <f>COUNTIF(P426:BW426,SET!$C$15)*SET!$C$16+COUNTIF(P426:BW426,SET!$D$15)*SET!$D$16+COUNTIF(P426:BW426,SET!$E$15)*SET!$E$16+COUNTIF(P426:BW426,SET!$F$15)*SET!$F$16+COUNTIF(P426:BW426,SET!$G$15)*SET!$G$16+COUNTIF(P426:BW426,SET!$H$15)*SET!$H$16+COUNTIF(P426:BW426,SET!$I$15)*SET!$I$16+COUNTIF(P426:BW426,SET!#REF!)*SET!$H$16+COUNTIF(P426:BW426,SET!$L$15)*SET!$L$16</f>
        <v>0</v>
      </c>
      <c r="J426" s="97">
        <f ca="1">F426+G426+H426-I426</f>
        <v>0</v>
      </c>
      <c r="K426" s="116" t="str">
        <f ca="1">IF(E426="","",IF(AND(D426&gt;C426,EDATE(IF(EDATE(C426,12)&lt;D426,C426,E426),12)&gt;D426),"퇴직정산",IF((E426-C426)&gt;=365,EDATE(E426,12),EDATE(C426,24))))</f>
        <v/>
      </c>
      <c r="L426" s="101">
        <f ca="1">IF(K426="퇴직정산",J426,IF((M$2-C426)&lt;365,"미확정",IF(M426="유예","유예",J426-M426)))</f>
        <v>0</v>
      </c>
      <c r="M426" s="103">
        <f>IF(C426=0,0,IF(K426="퇴직정산",0,IF(J426&lt;=0,0,IF(EDATE(C426,3)&gt;M$2,"유예",IF(SET!$J$3="없음",0,IF(SET!$J$3="전부",IF(E426&gt;=DATE(YEAR(SET!$I$11),MONTH(SET!$J$11),DAY(SET!$L$11)),MAX(0,F426-IF(I426&lt;(G426+H426),0,(I426-(G426+H426)))),0),IF(E426&gt;=DATE(YEAR(SET!$I$11),MONTH(SET!$J$11),DAY(SET!$L$11)),MAX(0,MIN(F426,SET!$L$3)-IF(I426&lt;(G426+H426),0,(I426-(G426+H426)))),0)))))))</f>
        <v>0</v>
      </c>
      <c r="N426" s="105" t="str">
        <f>IF(D426=0,IF(M426&gt;0,IF((E426-C426)&gt;=365,EDATE(E426,6),EDATE(K426,-6)),""),"")</f>
        <v/>
      </c>
      <c r="O426" s="106" t="str">
        <f>IF(D426=0,IF(M426&gt;0,IF((E426-C426)&gt;=365,EDATE(E426,10),EDATE(K426,-2)),""),"")</f>
        <v/>
      </c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  <c r="AL426" s="23"/>
      <c r="AM426" s="23"/>
      <c r="AN426" s="23"/>
      <c r="AO426" s="23"/>
      <c r="AP426" s="23"/>
      <c r="AQ426" s="23"/>
      <c r="AR426" s="23"/>
      <c r="AS426" s="23"/>
      <c r="AT426" s="23"/>
      <c r="AU426" s="23"/>
      <c r="AV426" s="23"/>
      <c r="AW426" s="23"/>
      <c r="AX426" s="23"/>
      <c r="AY426" s="23"/>
      <c r="AZ426" s="23"/>
      <c r="BA426" s="23"/>
      <c r="BB426" s="23"/>
      <c r="BC426" s="23"/>
      <c r="BD426" s="23"/>
      <c r="BE426" s="23"/>
      <c r="BF426" s="23"/>
      <c r="BG426" s="23"/>
      <c r="BH426" s="23"/>
      <c r="BI426" s="23"/>
      <c r="BJ426" s="23"/>
      <c r="BK426" s="23"/>
      <c r="BL426" s="23"/>
      <c r="BM426" s="23"/>
      <c r="BN426" s="23"/>
      <c r="BO426" s="23"/>
      <c r="BP426" s="23"/>
      <c r="BQ426" s="23"/>
      <c r="BR426" s="23"/>
      <c r="BS426" s="23"/>
      <c r="BT426" s="23"/>
      <c r="BU426" s="23"/>
      <c r="BV426" s="23"/>
      <c r="BW426" s="23"/>
    </row>
    <row r="427" spans="1:75" ht="14.25" customHeight="1" thickBot="1" x14ac:dyDescent="0.2">
      <c r="A427" s="83"/>
      <c r="B427" s="119"/>
      <c r="C427" s="119"/>
      <c r="D427" s="121"/>
      <c r="E427" s="96"/>
      <c r="F427" s="94"/>
      <c r="G427" s="113"/>
      <c r="H427" s="115"/>
      <c r="I427" s="125"/>
      <c r="J427" s="98"/>
      <c r="K427" s="117"/>
      <c r="L427" s="102"/>
      <c r="M427" s="104"/>
      <c r="N427" s="105"/>
      <c r="O427" s="107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72"/>
      <c r="AP427" s="72"/>
      <c r="AQ427" s="72"/>
      <c r="AR427" s="72"/>
      <c r="AS427" s="72"/>
      <c r="AT427" s="72"/>
      <c r="AU427" s="72"/>
      <c r="AV427" s="72"/>
      <c r="AW427" s="72"/>
      <c r="AX427" s="72"/>
      <c r="AY427" s="72"/>
      <c r="AZ427" s="72"/>
      <c r="BA427" s="72"/>
      <c r="BB427" s="72"/>
      <c r="BC427" s="72"/>
      <c r="BD427" s="72"/>
      <c r="BE427" s="72"/>
      <c r="BF427" s="72"/>
      <c r="BG427" s="72"/>
      <c r="BH427" s="72"/>
      <c r="BI427" s="72"/>
      <c r="BJ427" s="72"/>
      <c r="BK427" s="72"/>
      <c r="BL427" s="72"/>
      <c r="BM427" s="72"/>
      <c r="BN427" s="72"/>
      <c r="BO427" s="72"/>
      <c r="BP427" s="72"/>
      <c r="BQ427" s="72"/>
      <c r="BR427" s="72"/>
      <c r="BS427" s="72"/>
      <c r="BT427" s="72"/>
      <c r="BU427" s="72"/>
      <c r="BV427" s="72"/>
      <c r="BW427" s="72"/>
    </row>
    <row r="428" spans="1:75" ht="14.25" customHeight="1" x14ac:dyDescent="0.15">
      <c r="A428" s="82"/>
      <c r="B428" s="118"/>
      <c r="C428" s="118"/>
      <c r="D428" s="120"/>
      <c r="E428" s="95" t="str">
        <f ca="1">IF(DATEDIF(C428,M$2,"m")&lt;1,"",IF(C428=0,"",IF(EDATE(C428,12)&lt;IF($D428&gt;0,$D428-1,M$2),EDATE(C428,DATEDIF(C428,IF($D428&gt;0,$D428-1,M$2+1),"y")*12),EDATE(C428,DATEDIF(C428,IF($D428&gt;0,$D428-1,M$2+1),"m")))))</f>
        <v/>
      </c>
      <c r="F428" s="93">
        <f ca="1">IF(E428="",0,IF(EDATE(C428,12)&lt;=E428,15+IF((YEAR(E428)-YEAR($C428))&gt;20,10,INT((YEAR(E428)-YEAR($C428)-1)/2)),0))</f>
        <v>0</v>
      </c>
      <c r="G428" s="112">
        <f ca="1">IF(E428="",0,IF(E428&gt;=EDATE(C428,12),IF(E428&lt;EDATE(C428,24),IF(C428&lt;SET!$J$20,0,MIN(DATEDIF(C428,E428,"m"),11)),0),IF(D428&gt;C428,IF(E428&lt;=EDATE(C428,12),MIN(DATEDIF(C428,D428+1,"m"),11),0),MIN(DATEDIF(C428,E428,"m"),11))))</f>
        <v>0</v>
      </c>
      <c r="H428" s="114"/>
      <c r="I428" s="124">
        <f>COUNTIF(P428:BW428,SET!$C$15)*SET!$C$16+COUNTIF(P428:BW428,SET!$D$15)*SET!$D$16+COUNTIF(P428:BW428,SET!$E$15)*SET!$E$16+COUNTIF(P428:BW428,SET!$F$15)*SET!$F$16+COUNTIF(P428:BW428,SET!$G$15)*SET!$G$16+COUNTIF(P428:BW428,SET!$H$15)*SET!$H$16+COUNTIF(P428:BW428,SET!$I$15)*SET!$I$16+COUNTIF(P428:BW428,SET!#REF!)*SET!$H$16+COUNTIF(P428:BW428,SET!$L$15)*SET!$L$16</f>
        <v>0</v>
      </c>
      <c r="J428" s="97">
        <f ca="1">F428+G428+H428-I428</f>
        <v>0</v>
      </c>
      <c r="K428" s="116" t="str">
        <f ca="1">IF(E428="","",IF(AND(D428&gt;C428,EDATE(IF(EDATE(C428,12)&lt;D428,C428,E428),12)&gt;D428),"퇴직정산",IF((E428-C428)&gt;=365,EDATE(E428,12),EDATE(C428,24))))</f>
        <v/>
      </c>
      <c r="L428" s="101">
        <f ca="1">IF(K428="퇴직정산",J428,IF((M$2-C428)&lt;365,"미확정",IF(M428="유예","유예",J428-M428)))</f>
        <v>0</v>
      </c>
      <c r="M428" s="103">
        <f>IF(C428=0,0,IF(K428="퇴직정산",0,IF(J428&lt;=0,0,IF(EDATE(C428,3)&gt;M$2,"유예",IF(SET!$J$3="없음",0,IF(SET!$J$3="전부",IF(E428&gt;=DATE(YEAR(SET!$I$11),MONTH(SET!$J$11),DAY(SET!$L$11)),MAX(0,F428-IF(I428&lt;(G428+H428),0,(I428-(G428+H428)))),0),IF(E428&gt;=DATE(YEAR(SET!$I$11),MONTH(SET!$J$11),DAY(SET!$L$11)),MAX(0,MIN(F428,SET!$L$3)-IF(I428&lt;(G428+H428),0,(I428-(G428+H428)))),0)))))))</f>
        <v>0</v>
      </c>
      <c r="N428" s="105" t="str">
        <f>IF(D428=0,IF(M428&gt;0,IF((E428-C428)&gt;=365,EDATE(E428,6),EDATE(K428,-6)),""),"")</f>
        <v/>
      </c>
      <c r="O428" s="106" t="str">
        <f>IF(D428=0,IF(M428&gt;0,IF((E428-C428)&gt;=365,EDATE(E428,10),EDATE(K428,-2)),""),"")</f>
        <v/>
      </c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  <c r="AL428" s="23"/>
      <c r="AM428" s="23"/>
      <c r="AN428" s="23"/>
      <c r="AO428" s="23"/>
      <c r="AP428" s="23"/>
      <c r="AQ428" s="23"/>
      <c r="AR428" s="23"/>
      <c r="AS428" s="23"/>
      <c r="AT428" s="23"/>
      <c r="AU428" s="23"/>
      <c r="AV428" s="23"/>
      <c r="AW428" s="23"/>
      <c r="AX428" s="23"/>
      <c r="AY428" s="23"/>
      <c r="AZ428" s="23"/>
      <c r="BA428" s="23"/>
      <c r="BB428" s="23"/>
      <c r="BC428" s="23"/>
      <c r="BD428" s="23"/>
      <c r="BE428" s="23"/>
      <c r="BF428" s="23"/>
      <c r="BG428" s="23"/>
      <c r="BH428" s="23"/>
      <c r="BI428" s="23"/>
      <c r="BJ428" s="23"/>
      <c r="BK428" s="23"/>
      <c r="BL428" s="23"/>
      <c r="BM428" s="23"/>
      <c r="BN428" s="23"/>
      <c r="BO428" s="23"/>
      <c r="BP428" s="23"/>
      <c r="BQ428" s="23"/>
      <c r="BR428" s="23"/>
      <c r="BS428" s="23"/>
      <c r="BT428" s="23"/>
      <c r="BU428" s="23"/>
      <c r="BV428" s="23"/>
      <c r="BW428" s="23"/>
    </row>
    <row r="429" spans="1:75" ht="14.25" customHeight="1" thickBot="1" x14ac:dyDescent="0.2">
      <c r="A429" s="83"/>
      <c r="B429" s="119"/>
      <c r="C429" s="119"/>
      <c r="D429" s="121"/>
      <c r="E429" s="96"/>
      <c r="F429" s="94"/>
      <c r="G429" s="113"/>
      <c r="H429" s="115"/>
      <c r="I429" s="125"/>
      <c r="J429" s="98"/>
      <c r="K429" s="117"/>
      <c r="L429" s="102"/>
      <c r="M429" s="104"/>
      <c r="N429" s="105"/>
      <c r="O429" s="107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72"/>
      <c r="AP429" s="72"/>
      <c r="AQ429" s="72"/>
      <c r="AR429" s="72"/>
      <c r="AS429" s="72"/>
      <c r="AT429" s="72"/>
      <c r="AU429" s="72"/>
      <c r="AV429" s="72"/>
      <c r="AW429" s="72"/>
      <c r="AX429" s="72"/>
      <c r="AY429" s="72"/>
      <c r="AZ429" s="72"/>
      <c r="BA429" s="72"/>
      <c r="BB429" s="72"/>
      <c r="BC429" s="72"/>
      <c r="BD429" s="72"/>
      <c r="BE429" s="72"/>
      <c r="BF429" s="72"/>
      <c r="BG429" s="72"/>
      <c r="BH429" s="72"/>
      <c r="BI429" s="72"/>
      <c r="BJ429" s="72"/>
      <c r="BK429" s="72"/>
      <c r="BL429" s="72"/>
      <c r="BM429" s="72"/>
      <c r="BN429" s="72"/>
      <c r="BO429" s="72"/>
      <c r="BP429" s="72"/>
      <c r="BQ429" s="72"/>
      <c r="BR429" s="72"/>
      <c r="BS429" s="72"/>
      <c r="BT429" s="72"/>
      <c r="BU429" s="72"/>
      <c r="BV429" s="72"/>
      <c r="BW429" s="72"/>
    </row>
    <row r="430" spans="1:75" ht="14.25" customHeight="1" x14ac:dyDescent="0.15">
      <c r="A430" s="82"/>
      <c r="B430" s="118"/>
      <c r="C430" s="118"/>
      <c r="D430" s="120"/>
      <c r="E430" s="95" t="str">
        <f ca="1">IF(DATEDIF(C430,M$2,"m")&lt;1,"",IF(C430=0,"",IF(EDATE(C430,12)&lt;IF($D430&gt;0,$D430-1,M$2),EDATE(C430,DATEDIF(C430,IF($D430&gt;0,$D430-1,M$2+1),"y")*12),EDATE(C430,DATEDIF(C430,IF($D430&gt;0,$D430-1,M$2+1),"m")))))</f>
        <v/>
      </c>
      <c r="F430" s="93">
        <f ca="1">IF(E430="",0,IF(EDATE(C430,12)&lt;=E430,15+IF((YEAR(E430)-YEAR($C430))&gt;20,10,INT((YEAR(E430)-YEAR($C430)-1)/2)),0))</f>
        <v>0</v>
      </c>
      <c r="G430" s="112">
        <f ca="1">IF(E430="",0,IF(E430&gt;=EDATE(C430,12),IF(E430&lt;EDATE(C430,24),IF(C430&lt;SET!$J$20,0,MIN(DATEDIF(C430,E430,"m"),11)),0),IF(D430&gt;C430,IF(E430&lt;=EDATE(C430,12),MIN(DATEDIF(C430,D430+1,"m"),11),0),MIN(DATEDIF(C430,E430,"m"),11))))</f>
        <v>0</v>
      </c>
      <c r="H430" s="114"/>
      <c r="I430" s="124">
        <f>COUNTIF(P430:BW430,SET!$C$15)*SET!$C$16+COUNTIF(P430:BW430,SET!$D$15)*SET!$D$16+COUNTIF(P430:BW430,SET!$E$15)*SET!$E$16+COUNTIF(P430:BW430,SET!$F$15)*SET!$F$16+COUNTIF(P430:BW430,SET!$G$15)*SET!$G$16+COUNTIF(P430:BW430,SET!$H$15)*SET!$H$16+COUNTIF(P430:BW430,SET!$I$15)*SET!$I$16+COUNTIF(P430:BW430,SET!#REF!)*SET!$H$16+COUNTIF(P430:BW430,SET!$L$15)*SET!$L$16</f>
        <v>0</v>
      </c>
      <c r="J430" s="97">
        <f ca="1">F430+G430+H430-I430</f>
        <v>0</v>
      </c>
      <c r="K430" s="116" t="str">
        <f ca="1">IF(E430="","",IF(AND(D430&gt;C430,EDATE(IF(EDATE(C430,12)&lt;D430,C430,E430),12)&gt;D430),"퇴직정산",IF((E430-C430)&gt;=365,EDATE(E430,12),EDATE(C430,24))))</f>
        <v/>
      </c>
      <c r="L430" s="101">
        <f ca="1">IF(K430="퇴직정산",J430,IF((M$2-C430)&lt;365,"미확정",IF(M430="유예","유예",J430-M430)))</f>
        <v>0</v>
      </c>
      <c r="M430" s="103">
        <f>IF(C430=0,0,IF(K430="퇴직정산",0,IF(J430&lt;=0,0,IF(EDATE(C430,3)&gt;M$2,"유예",IF(SET!$J$3="없음",0,IF(SET!$J$3="전부",IF(E430&gt;=DATE(YEAR(SET!$I$11),MONTH(SET!$J$11),DAY(SET!$L$11)),MAX(0,F430-IF(I430&lt;(G430+H430),0,(I430-(G430+H430)))),0),IF(E430&gt;=DATE(YEAR(SET!$I$11),MONTH(SET!$J$11),DAY(SET!$L$11)),MAX(0,MIN(F430,SET!$L$3)-IF(I430&lt;(G430+H430),0,(I430-(G430+H430)))),0)))))))</f>
        <v>0</v>
      </c>
      <c r="N430" s="105" t="str">
        <f>IF(D430=0,IF(M430&gt;0,IF((E430-C430)&gt;=365,EDATE(E430,6),EDATE(K430,-6)),""),"")</f>
        <v/>
      </c>
      <c r="O430" s="106" t="str">
        <f>IF(D430=0,IF(M430&gt;0,IF((E430-C430)&gt;=365,EDATE(E430,10),EDATE(K430,-2)),""),"")</f>
        <v/>
      </c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  <c r="AL430" s="23"/>
      <c r="AM430" s="23"/>
      <c r="AN430" s="23"/>
      <c r="AO430" s="23"/>
      <c r="AP430" s="23"/>
      <c r="AQ430" s="23"/>
      <c r="AR430" s="23"/>
      <c r="AS430" s="23"/>
      <c r="AT430" s="23"/>
      <c r="AU430" s="23"/>
      <c r="AV430" s="23"/>
      <c r="AW430" s="23"/>
      <c r="AX430" s="23"/>
      <c r="AY430" s="23"/>
      <c r="AZ430" s="23"/>
      <c r="BA430" s="23"/>
      <c r="BB430" s="23"/>
      <c r="BC430" s="23"/>
      <c r="BD430" s="23"/>
      <c r="BE430" s="23"/>
      <c r="BF430" s="23"/>
      <c r="BG430" s="23"/>
      <c r="BH430" s="23"/>
      <c r="BI430" s="23"/>
      <c r="BJ430" s="23"/>
      <c r="BK430" s="23"/>
      <c r="BL430" s="23"/>
      <c r="BM430" s="23"/>
      <c r="BN430" s="23"/>
      <c r="BO430" s="23"/>
      <c r="BP430" s="23"/>
      <c r="BQ430" s="23"/>
      <c r="BR430" s="23"/>
      <c r="BS430" s="23"/>
      <c r="BT430" s="23"/>
      <c r="BU430" s="23"/>
      <c r="BV430" s="23"/>
      <c r="BW430" s="23"/>
    </row>
    <row r="431" spans="1:75" ht="14.25" customHeight="1" thickBot="1" x14ac:dyDescent="0.2">
      <c r="A431" s="83"/>
      <c r="B431" s="119"/>
      <c r="C431" s="119"/>
      <c r="D431" s="121"/>
      <c r="E431" s="96"/>
      <c r="F431" s="94"/>
      <c r="G431" s="113"/>
      <c r="H431" s="115"/>
      <c r="I431" s="125"/>
      <c r="J431" s="98"/>
      <c r="K431" s="117"/>
      <c r="L431" s="102"/>
      <c r="M431" s="104"/>
      <c r="N431" s="105"/>
      <c r="O431" s="107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72"/>
      <c r="AP431" s="72"/>
      <c r="AQ431" s="72"/>
      <c r="AR431" s="72"/>
      <c r="AS431" s="72"/>
      <c r="AT431" s="72"/>
      <c r="AU431" s="72"/>
      <c r="AV431" s="72"/>
      <c r="AW431" s="72"/>
      <c r="AX431" s="72"/>
      <c r="AY431" s="72"/>
      <c r="AZ431" s="72"/>
      <c r="BA431" s="72"/>
      <c r="BB431" s="72"/>
      <c r="BC431" s="72"/>
      <c r="BD431" s="72"/>
      <c r="BE431" s="72"/>
      <c r="BF431" s="72"/>
      <c r="BG431" s="72"/>
      <c r="BH431" s="72"/>
      <c r="BI431" s="72"/>
      <c r="BJ431" s="72"/>
      <c r="BK431" s="72"/>
      <c r="BL431" s="72"/>
      <c r="BM431" s="72"/>
      <c r="BN431" s="72"/>
      <c r="BO431" s="72"/>
      <c r="BP431" s="72"/>
      <c r="BQ431" s="72"/>
      <c r="BR431" s="72"/>
      <c r="BS431" s="72"/>
      <c r="BT431" s="72"/>
      <c r="BU431" s="72"/>
      <c r="BV431" s="72"/>
      <c r="BW431" s="72"/>
    </row>
    <row r="432" spans="1:75" ht="14.25" customHeight="1" x14ac:dyDescent="0.15">
      <c r="A432" s="82"/>
      <c r="B432" s="118"/>
      <c r="C432" s="118"/>
      <c r="D432" s="120"/>
      <c r="E432" s="95" t="str">
        <f ca="1">IF(DATEDIF(C432,M$2,"m")&lt;1,"",IF(C432=0,"",IF(EDATE(C432,12)&lt;IF($D432&gt;0,$D432-1,M$2),EDATE(C432,DATEDIF(C432,IF($D432&gt;0,$D432-1,M$2+1),"y")*12),EDATE(C432,DATEDIF(C432,IF($D432&gt;0,$D432-1,M$2+1),"m")))))</f>
        <v/>
      </c>
      <c r="F432" s="93">
        <f ca="1">IF(E432="",0,IF(EDATE(C432,12)&lt;=E432,15+IF((YEAR(E432)-YEAR($C432))&gt;20,10,INT((YEAR(E432)-YEAR($C432)-1)/2)),0))</f>
        <v>0</v>
      </c>
      <c r="G432" s="112">
        <f ca="1">IF(E432="",0,IF(E432&gt;=EDATE(C432,12),IF(E432&lt;EDATE(C432,24),IF(C432&lt;SET!$J$20,0,MIN(DATEDIF(C432,E432,"m"),11)),0),IF(D432&gt;C432,IF(E432&lt;=EDATE(C432,12),MIN(DATEDIF(C432,D432+1,"m"),11),0),MIN(DATEDIF(C432,E432,"m"),11))))</f>
        <v>0</v>
      </c>
      <c r="H432" s="114"/>
      <c r="I432" s="124">
        <f>COUNTIF(P432:BW432,SET!$C$15)*SET!$C$16+COUNTIF(P432:BW432,SET!$D$15)*SET!$D$16+COUNTIF(P432:BW432,SET!$E$15)*SET!$E$16+COUNTIF(P432:BW432,SET!$F$15)*SET!$F$16+COUNTIF(P432:BW432,SET!$G$15)*SET!$G$16+COUNTIF(P432:BW432,SET!$H$15)*SET!$H$16+COUNTIF(P432:BW432,SET!$I$15)*SET!$I$16+COUNTIF(P432:BW432,SET!#REF!)*SET!$H$16+COUNTIF(P432:BW432,SET!$L$15)*SET!$L$16</f>
        <v>0</v>
      </c>
      <c r="J432" s="97">
        <f ca="1">F432+G432+H432-I432</f>
        <v>0</v>
      </c>
      <c r="K432" s="116" t="str">
        <f ca="1">IF(E432="","",IF(AND(D432&gt;C432,EDATE(IF(EDATE(C432,12)&lt;D432,C432,E432),12)&gt;D432),"퇴직정산",IF((E432-C432)&gt;=365,EDATE(E432,12),EDATE(C432,24))))</f>
        <v/>
      </c>
      <c r="L432" s="101">
        <f ca="1">IF(K432="퇴직정산",J432,IF((M$2-C432)&lt;365,"미확정",IF(M432="유예","유예",J432-M432)))</f>
        <v>0</v>
      </c>
      <c r="M432" s="103">
        <f>IF(C432=0,0,IF(K432="퇴직정산",0,IF(J432&lt;=0,0,IF(EDATE(C432,3)&gt;M$2,"유예",IF(SET!$J$3="없음",0,IF(SET!$J$3="전부",IF(E432&gt;=DATE(YEAR(SET!$I$11),MONTH(SET!$J$11),DAY(SET!$L$11)),MAX(0,F432-IF(I432&lt;(G432+H432),0,(I432-(G432+H432)))),0),IF(E432&gt;=DATE(YEAR(SET!$I$11),MONTH(SET!$J$11),DAY(SET!$L$11)),MAX(0,MIN(F432,SET!$L$3)-IF(I432&lt;(G432+H432),0,(I432-(G432+H432)))),0)))))))</f>
        <v>0</v>
      </c>
      <c r="N432" s="105" t="str">
        <f>IF(D432=0,IF(M432&gt;0,IF((E432-C432)&gt;=365,EDATE(E432,6),EDATE(K432,-6)),""),"")</f>
        <v/>
      </c>
      <c r="O432" s="106" t="str">
        <f>IF(D432=0,IF(M432&gt;0,IF((E432-C432)&gt;=365,EDATE(E432,10),EDATE(K432,-2)),""),"")</f>
        <v/>
      </c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  <c r="AL432" s="23"/>
      <c r="AM432" s="23"/>
      <c r="AN432" s="23"/>
      <c r="AO432" s="23"/>
      <c r="AP432" s="23"/>
      <c r="AQ432" s="23"/>
      <c r="AR432" s="23"/>
      <c r="AS432" s="23"/>
      <c r="AT432" s="23"/>
      <c r="AU432" s="23"/>
      <c r="AV432" s="23"/>
      <c r="AW432" s="23"/>
      <c r="AX432" s="23"/>
      <c r="AY432" s="23"/>
      <c r="AZ432" s="23"/>
      <c r="BA432" s="23"/>
      <c r="BB432" s="23"/>
      <c r="BC432" s="23"/>
      <c r="BD432" s="23"/>
      <c r="BE432" s="23"/>
      <c r="BF432" s="23"/>
      <c r="BG432" s="23"/>
      <c r="BH432" s="23"/>
      <c r="BI432" s="23"/>
      <c r="BJ432" s="23"/>
      <c r="BK432" s="23"/>
      <c r="BL432" s="23"/>
      <c r="BM432" s="23"/>
      <c r="BN432" s="23"/>
      <c r="BO432" s="23"/>
      <c r="BP432" s="23"/>
      <c r="BQ432" s="23"/>
      <c r="BR432" s="23"/>
      <c r="BS432" s="23"/>
      <c r="BT432" s="23"/>
      <c r="BU432" s="23"/>
      <c r="BV432" s="23"/>
      <c r="BW432" s="23"/>
    </row>
    <row r="433" spans="1:75" ht="14.25" customHeight="1" thickBot="1" x14ac:dyDescent="0.2">
      <c r="A433" s="83"/>
      <c r="B433" s="119"/>
      <c r="C433" s="119"/>
      <c r="D433" s="121"/>
      <c r="E433" s="96"/>
      <c r="F433" s="94"/>
      <c r="G433" s="113"/>
      <c r="H433" s="115"/>
      <c r="I433" s="125"/>
      <c r="J433" s="98"/>
      <c r="K433" s="117"/>
      <c r="L433" s="102"/>
      <c r="M433" s="104"/>
      <c r="N433" s="105"/>
      <c r="O433" s="107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72"/>
      <c r="AP433" s="72"/>
      <c r="AQ433" s="72"/>
      <c r="AR433" s="72"/>
      <c r="AS433" s="72"/>
      <c r="AT433" s="72"/>
      <c r="AU433" s="72"/>
      <c r="AV433" s="72"/>
      <c r="AW433" s="72"/>
      <c r="AX433" s="72"/>
      <c r="AY433" s="72"/>
      <c r="AZ433" s="72"/>
      <c r="BA433" s="72"/>
      <c r="BB433" s="72"/>
      <c r="BC433" s="72"/>
      <c r="BD433" s="72"/>
      <c r="BE433" s="72"/>
      <c r="BF433" s="72"/>
      <c r="BG433" s="72"/>
      <c r="BH433" s="72"/>
      <c r="BI433" s="72"/>
      <c r="BJ433" s="72"/>
      <c r="BK433" s="72"/>
      <c r="BL433" s="72"/>
      <c r="BM433" s="72"/>
      <c r="BN433" s="72"/>
      <c r="BO433" s="72"/>
      <c r="BP433" s="72"/>
      <c r="BQ433" s="72"/>
      <c r="BR433" s="72"/>
      <c r="BS433" s="72"/>
      <c r="BT433" s="72"/>
      <c r="BU433" s="72"/>
      <c r="BV433" s="72"/>
      <c r="BW433" s="72"/>
    </row>
    <row r="434" spans="1:75" ht="14.25" customHeight="1" x14ac:dyDescent="0.15">
      <c r="A434" s="82"/>
      <c r="B434" s="118"/>
      <c r="C434" s="118"/>
      <c r="D434" s="120"/>
      <c r="E434" s="95" t="str">
        <f ca="1">IF(DATEDIF(C434,M$2,"m")&lt;1,"",IF(C434=0,"",IF(EDATE(C434,12)&lt;IF($D434&gt;0,$D434-1,M$2),EDATE(C434,DATEDIF(C434,IF($D434&gt;0,$D434-1,M$2+1),"y")*12),EDATE(C434,DATEDIF(C434,IF($D434&gt;0,$D434-1,M$2+1),"m")))))</f>
        <v/>
      </c>
      <c r="F434" s="93">
        <f ca="1">IF(E434="",0,IF(EDATE(C434,12)&lt;=E434,15+IF((YEAR(E434)-YEAR($C434))&gt;20,10,INT((YEAR(E434)-YEAR($C434)-1)/2)),0))</f>
        <v>0</v>
      </c>
      <c r="G434" s="112">
        <f ca="1">IF(E434="",0,IF(E434&gt;=EDATE(C434,12),IF(E434&lt;EDATE(C434,24),IF(C434&lt;SET!$J$20,0,MIN(DATEDIF(C434,E434,"m"),11)),0),IF(D434&gt;C434,IF(E434&lt;=EDATE(C434,12),MIN(DATEDIF(C434,D434+1,"m"),11),0),MIN(DATEDIF(C434,E434,"m"),11))))</f>
        <v>0</v>
      </c>
      <c r="H434" s="114"/>
      <c r="I434" s="124">
        <f>COUNTIF(P434:BW434,SET!$C$15)*SET!$C$16+COUNTIF(P434:BW434,SET!$D$15)*SET!$D$16+COUNTIF(P434:BW434,SET!$E$15)*SET!$E$16+COUNTIF(P434:BW434,SET!$F$15)*SET!$F$16+COUNTIF(P434:BW434,SET!$G$15)*SET!$G$16+COUNTIF(P434:BW434,SET!$H$15)*SET!$H$16+COUNTIF(P434:BW434,SET!$I$15)*SET!$I$16+COUNTIF(P434:BW434,SET!#REF!)*SET!$H$16+COUNTIF(P434:BW434,SET!$L$15)*SET!$L$16</f>
        <v>0</v>
      </c>
      <c r="J434" s="97">
        <f ca="1">F434+G434+H434-I434</f>
        <v>0</v>
      </c>
      <c r="K434" s="116" t="str">
        <f ca="1">IF(E434="","",IF(AND(D434&gt;C434,EDATE(IF(EDATE(C434,12)&lt;D434,C434,E434),12)&gt;D434),"퇴직정산",IF((E434-C434)&gt;=365,EDATE(E434,12),EDATE(C434,24))))</f>
        <v/>
      </c>
      <c r="L434" s="101">
        <f ca="1">IF(K434="퇴직정산",J434,IF((M$2-C434)&lt;365,"미확정",IF(M434="유예","유예",J434-M434)))</f>
        <v>0</v>
      </c>
      <c r="M434" s="103">
        <f>IF(C434=0,0,IF(K434="퇴직정산",0,IF(J434&lt;=0,0,IF(EDATE(C434,3)&gt;M$2,"유예",IF(SET!$J$3="없음",0,IF(SET!$J$3="전부",IF(E434&gt;=DATE(YEAR(SET!$I$11),MONTH(SET!$J$11),DAY(SET!$L$11)),MAX(0,F434-IF(I434&lt;(G434+H434),0,(I434-(G434+H434)))),0),IF(E434&gt;=DATE(YEAR(SET!$I$11),MONTH(SET!$J$11),DAY(SET!$L$11)),MAX(0,MIN(F434,SET!$L$3)-IF(I434&lt;(G434+H434),0,(I434-(G434+H434)))),0)))))))</f>
        <v>0</v>
      </c>
      <c r="N434" s="105" t="str">
        <f>IF(D434=0,IF(M434&gt;0,IF((E434-C434)&gt;=365,EDATE(E434,6),EDATE(K434,-6)),""),"")</f>
        <v/>
      </c>
      <c r="O434" s="106" t="str">
        <f>IF(D434=0,IF(M434&gt;0,IF((E434-C434)&gt;=365,EDATE(E434,10),EDATE(K434,-2)),""),"")</f>
        <v/>
      </c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  <c r="AL434" s="23"/>
      <c r="AM434" s="23"/>
      <c r="AN434" s="23"/>
      <c r="AO434" s="23"/>
      <c r="AP434" s="23"/>
      <c r="AQ434" s="23"/>
      <c r="AR434" s="23"/>
      <c r="AS434" s="23"/>
      <c r="AT434" s="23"/>
      <c r="AU434" s="23"/>
      <c r="AV434" s="23"/>
      <c r="AW434" s="23"/>
      <c r="AX434" s="23"/>
      <c r="AY434" s="23"/>
      <c r="AZ434" s="23"/>
      <c r="BA434" s="23"/>
      <c r="BB434" s="23"/>
      <c r="BC434" s="23"/>
      <c r="BD434" s="23"/>
      <c r="BE434" s="23"/>
      <c r="BF434" s="23"/>
      <c r="BG434" s="23"/>
      <c r="BH434" s="23"/>
      <c r="BI434" s="23"/>
      <c r="BJ434" s="23"/>
      <c r="BK434" s="23"/>
      <c r="BL434" s="23"/>
      <c r="BM434" s="23"/>
      <c r="BN434" s="23"/>
      <c r="BO434" s="23"/>
      <c r="BP434" s="23"/>
      <c r="BQ434" s="23"/>
      <c r="BR434" s="23"/>
      <c r="BS434" s="23"/>
      <c r="BT434" s="23"/>
      <c r="BU434" s="23"/>
      <c r="BV434" s="23"/>
      <c r="BW434" s="23"/>
    </row>
    <row r="435" spans="1:75" ht="14.25" customHeight="1" thickBot="1" x14ac:dyDescent="0.2">
      <c r="A435" s="83"/>
      <c r="B435" s="119"/>
      <c r="C435" s="119"/>
      <c r="D435" s="121"/>
      <c r="E435" s="96"/>
      <c r="F435" s="94"/>
      <c r="G435" s="113"/>
      <c r="H435" s="115"/>
      <c r="I435" s="125"/>
      <c r="J435" s="98"/>
      <c r="K435" s="117"/>
      <c r="L435" s="102"/>
      <c r="M435" s="104"/>
      <c r="N435" s="105"/>
      <c r="O435" s="107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72"/>
      <c r="AP435" s="72"/>
      <c r="AQ435" s="72"/>
      <c r="AR435" s="72"/>
      <c r="AS435" s="72"/>
      <c r="AT435" s="72"/>
      <c r="AU435" s="72"/>
      <c r="AV435" s="72"/>
      <c r="AW435" s="72"/>
      <c r="AX435" s="72"/>
      <c r="AY435" s="72"/>
      <c r="AZ435" s="72"/>
      <c r="BA435" s="72"/>
      <c r="BB435" s="72"/>
      <c r="BC435" s="72"/>
      <c r="BD435" s="72"/>
      <c r="BE435" s="72"/>
      <c r="BF435" s="72"/>
      <c r="BG435" s="72"/>
      <c r="BH435" s="72"/>
      <c r="BI435" s="72"/>
      <c r="BJ435" s="72"/>
      <c r="BK435" s="72"/>
      <c r="BL435" s="72"/>
      <c r="BM435" s="72"/>
      <c r="BN435" s="72"/>
      <c r="BO435" s="72"/>
      <c r="BP435" s="72"/>
      <c r="BQ435" s="72"/>
      <c r="BR435" s="72"/>
      <c r="BS435" s="72"/>
      <c r="BT435" s="72"/>
      <c r="BU435" s="72"/>
      <c r="BV435" s="72"/>
      <c r="BW435" s="72"/>
    </row>
    <row r="436" spans="1:75" ht="14.25" customHeight="1" x14ac:dyDescent="0.15">
      <c r="A436" s="82"/>
      <c r="B436" s="118"/>
      <c r="C436" s="118"/>
      <c r="D436" s="120"/>
      <c r="E436" s="95" t="str">
        <f ca="1">IF(DATEDIF(C436,M$2,"m")&lt;1,"",IF(C436=0,"",IF(EDATE(C436,12)&lt;IF($D436&gt;0,$D436-1,M$2),EDATE(C436,DATEDIF(C436,IF($D436&gt;0,$D436-1,M$2+1),"y")*12),EDATE(C436,DATEDIF(C436,IF($D436&gt;0,$D436-1,M$2+1),"m")))))</f>
        <v/>
      </c>
      <c r="F436" s="93">
        <f ca="1">IF(E436="",0,IF(EDATE(C436,12)&lt;=E436,15+IF((YEAR(E436)-YEAR($C436))&gt;20,10,INT((YEAR(E436)-YEAR($C436)-1)/2)),0))</f>
        <v>0</v>
      </c>
      <c r="G436" s="112">
        <f ca="1">IF(E436="",0,IF(E436&gt;=EDATE(C436,12),IF(E436&lt;EDATE(C436,24),IF(C436&lt;SET!$J$20,0,MIN(DATEDIF(C436,E436,"m"),11)),0),IF(D436&gt;C436,IF(E436&lt;=EDATE(C436,12),MIN(DATEDIF(C436,D436+1,"m"),11),0),MIN(DATEDIF(C436,E436,"m"),11))))</f>
        <v>0</v>
      </c>
      <c r="H436" s="114"/>
      <c r="I436" s="124">
        <f>COUNTIF(P436:BW436,SET!$C$15)*SET!$C$16+COUNTIF(P436:BW436,SET!$D$15)*SET!$D$16+COUNTIF(P436:BW436,SET!$E$15)*SET!$E$16+COUNTIF(P436:BW436,SET!$F$15)*SET!$F$16+COUNTIF(P436:BW436,SET!$G$15)*SET!$G$16+COUNTIF(P436:BW436,SET!$H$15)*SET!$H$16+COUNTIF(P436:BW436,SET!$I$15)*SET!$I$16+COUNTIF(P436:BW436,SET!#REF!)*SET!$H$16+COUNTIF(P436:BW436,SET!$L$15)*SET!$L$16</f>
        <v>0</v>
      </c>
      <c r="J436" s="97">
        <f ca="1">F436+G436+H436-I436</f>
        <v>0</v>
      </c>
      <c r="K436" s="116" t="str">
        <f ca="1">IF(E436="","",IF(AND(D436&gt;C436,EDATE(IF(EDATE(C436,12)&lt;D436,C436,E436),12)&gt;D436),"퇴직정산",IF((E436-C436)&gt;=365,EDATE(E436,12),EDATE(C436,24))))</f>
        <v/>
      </c>
      <c r="L436" s="101">
        <f ca="1">IF(K436="퇴직정산",J436,IF((M$2-C436)&lt;365,"미확정",IF(M436="유예","유예",J436-M436)))</f>
        <v>0</v>
      </c>
      <c r="M436" s="103">
        <f>IF(C436=0,0,IF(K436="퇴직정산",0,IF(J436&lt;=0,0,IF(EDATE(C436,3)&gt;M$2,"유예",IF(SET!$J$3="없음",0,IF(SET!$J$3="전부",IF(E436&gt;=DATE(YEAR(SET!$I$11),MONTH(SET!$J$11),DAY(SET!$L$11)),MAX(0,F436-IF(I436&lt;(G436+H436),0,(I436-(G436+H436)))),0),IF(E436&gt;=DATE(YEAR(SET!$I$11),MONTH(SET!$J$11),DAY(SET!$L$11)),MAX(0,MIN(F436,SET!$L$3)-IF(I436&lt;(G436+H436),0,(I436-(G436+H436)))),0)))))))</f>
        <v>0</v>
      </c>
      <c r="N436" s="105" t="str">
        <f>IF(D436=0,IF(M436&gt;0,IF((E436-C436)&gt;=365,EDATE(E436,6),EDATE(K436,-6)),""),"")</f>
        <v/>
      </c>
      <c r="O436" s="106" t="str">
        <f>IF(D436=0,IF(M436&gt;0,IF((E436-C436)&gt;=365,EDATE(E436,10),EDATE(K436,-2)),""),"")</f>
        <v/>
      </c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  <c r="AL436" s="23"/>
      <c r="AM436" s="23"/>
      <c r="AN436" s="23"/>
      <c r="AO436" s="23"/>
      <c r="AP436" s="23"/>
      <c r="AQ436" s="23"/>
      <c r="AR436" s="23"/>
      <c r="AS436" s="23"/>
      <c r="AT436" s="23"/>
      <c r="AU436" s="23"/>
      <c r="AV436" s="23"/>
      <c r="AW436" s="23"/>
      <c r="AX436" s="23"/>
      <c r="AY436" s="23"/>
      <c r="AZ436" s="23"/>
      <c r="BA436" s="23"/>
      <c r="BB436" s="23"/>
      <c r="BC436" s="23"/>
      <c r="BD436" s="23"/>
      <c r="BE436" s="23"/>
      <c r="BF436" s="23"/>
      <c r="BG436" s="23"/>
      <c r="BH436" s="23"/>
      <c r="BI436" s="23"/>
      <c r="BJ436" s="23"/>
      <c r="BK436" s="23"/>
      <c r="BL436" s="23"/>
      <c r="BM436" s="23"/>
      <c r="BN436" s="23"/>
      <c r="BO436" s="23"/>
      <c r="BP436" s="23"/>
      <c r="BQ436" s="23"/>
      <c r="BR436" s="23"/>
      <c r="BS436" s="23"/>
      <c r="BT436" s="23"/>
      <c r="BU436" s="23"/>
      <c r="BV436" s="23"/>
      <c r="BW436" s="23"/>
    </row>
    <row r="437" spans="1:75" ht="14.25" customHeight="1" thickBot="1" x14ac:dyDescent="0.2">
      <c r="A437" s="83"/>
      <c r="B437" s="119"/>
      <c r="C437" s="119"/>
      <c r="D437" s="121"/>
      <c r="E437" s="96"/>
      <c r="F437" s="94"/>
      <c r="G437" s="113"/>
      <c r="H437" s="115"/>
      <c r="I437" s="125"/>
      <c r="J437" s="98"/>
      <c r="K437" s="117"/>
      <c r="L437" s="102"/>
      <c r="M437" s="104"/>
      <c r="N437" s="105"/>
      <c r="O437" s="107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72"/>
      <c r="AP437" s="72"/>
      <c r="AQ437" s="72"/>
      <c r="AR437" s="72"/>
      <c r="AS437" s="72"/>
      <c r="AT437" s="72"/>
      <c r="AU437" s="72"/>
      <c r="AV437" s="72"/>
      <c r="AW437" s="72"/>
      <c r="AX437" s="72"/>
      <c r="AY437" s="72"/>
      <c r="AZ437" s="72"/>
      <c r="BA437" s="72"/>
      <c r="BB437" s="72"/>
      <c r="BC437" s="72"/>
      <c r="BD437" s="72"/>
      <c r="BE437" s="72"/>
      <c r="BF437" s="72"/>
      <c r="BG437" s="72"/>
      <c r="BH437" s="72"/>
      <c r="BI437" s="72"/>
      <c r="BJ437" s="72"/>
      <c r="BK437" s="72"/>
      <c r="BL437" s="72"/>
      <c r="BM437" s="72"/>
      <c r="BN437" s="72"/>
      <c r="BO437" s="72"/>
      <c r="BP437" s="72"/>
      <c r="BQ437" s="72"/>
      <c r="BR437" s="72"/>
      <c r="BS437" s="72"/>
      <c r="BT437" s="72"/>
      <c r="BU437" s="72"/>
      <c r="BV437" s="72"/>
      <c r="BW437" s="72"/>
    </row>
    <row r="438" spans="1:75" ht="14.25" customHeight="1" x14ac:dyDescent="0.15">
      <c r="A438" s="82"/>
      <c r="B438" s="118"/>
      <c r="C438" s="118"/>
      <c r="D438" s="120"/>
      <c r="E438" s="95" t="str">
        <f ca="1">IF(DATEDIF(C438,M$2,"m")&lt;1,"",IF(C438=0,"",IF(EDATE(C438,12)&lt;IF($D438&gt;0,$D438-1,M$2),EDATE(C438,DATEDIF(C438,IF($D438&gt;0,$D438-1,M$2+1),"y")*12),EDATE(C438,DATEDIF(C438,IF($D438&gt;0,$D438-1,M$2+1),"m")))))</f>
        <v/>
      </c>
      <c r="F438" s="93">
        <f ca="1">IF(E438="",0,IF(EDATE(C438,12)&lt;=E438,15+IF((YEAR(E438)-YEAR($C438))&gt;20,10,INT((YEAR(E438)-YEAR($C438)-1)/2)),0))</f>
        <v>0</v>
      </c>
      <c r="G438" s="112">
        <f ca="1">IF(E438="",0,IF(E438&gt;=EDATE(C438,12),IF(E438&lt;EDATE(C438,24),IF(C438&lt;SET!$J$20,0,MIN(DATEDIF(C438,E438,"m"),11)),0),IF(D438&gt;C438,IF(E438&lt;=EDATE(C438,12),MIN(DATEDIF(C438,D438+1,"m"),11),0),MIN(DATEDIF(C438,E438,"m"),11))))</f>
        <v>0</v>
      </c>
      <c r="H438" s="114"/>
      <c r="I438" s="124">
        <f>COUNTIF(P438:BW438,SET!$C$15)*SET!$C$16+COUNTIF(P438:BW438,SET!$D$15)*SET!$D$16+COUNTIF(P438:BW438,SET!$E$15)*SET!$E$16+COUNTIF(P438:BW438,SET!$F$15)*SET!$F$16+COUNTIF(P438:BW438,SET!$G$15)*SET!$G$16+COUNTIF(P438:BW438,SET!$H$15)*SET!$H$16+COUNTIF(P438:BW438,SET!$I$15)*SET!$I$16+COUNTIF(P438:BW438,SET!#REF!)*SET!$H$16+COUNTIF(P438:BW438,SET!$L$15)*SET!$L$16</f>
        <v>0</v>
      </c>
      <c r="J438" s="97">
        <f ca="1">F438+G438+H438-I438</f>
        <v>0</v>
      </c>
      <c r="K438" s="116" t="str">
        <f ca="1">IF(E438="","",IF(AND(D438&gt;C438,EDATE(IF(EDATE(C438,12)&lt;D438,C438,E438),12)&gt;D438),"퇴직정산",IF((E438-C438)&gt;=365,EDATE(E438,12),EDATE(C438,24))))</f>
        <v/>
      </c>
      <c r="L438" s="101">
        <f ca="1">IF(K438="퇴직정산",J438,IF((M$2-C438)&lt;365,"미확정",IF(M438="유예","유예",J438-M438)))</f>
        <v>0</v>
      </c>
      <c r="M438" s="103">
        <f>IF(C438=0,0,IF(K438="퇴직정산",0,IF(J438&lt;=0,0,IF(EDATE(C438,3)&gt;M$2,"유예",IF(SET!$J$3="없음",0,IF(SET!$J$3="전부",IF(E438&gt;=DATE(YEAR(SET!$I$11),MONTH(SET!$J$11),DAY(SET!$L$11)),MAX(0,F438-IF(I438&lt;(G438+H438),0,(I438-(G438+H438)))),0),IF(E438&gt;=DATE(YEAR(SET!$I$11),MONTH(SET!$J$11),DAY(SET!$L$11)),MAX(0,MIN(F438,SET!$L$3)-IF(I438&lt;(G438+H438),0,(I438-(G438+H438)))),0)))))))</f>
        <v>0</v>
      </c>
      <c r="N438" s="105" t="str">
        <f>IF(D438=0,IF(M438&gt;0,IF((E438-C438)&gt;=365,EDATE(E438,6),EDATE(K438,-6)),""),"")</f>
        <v/>
      </c>
      <c r="O438" s="106" t="str">
        <f>IF(D438=0,IF(M438&gt;0,IF((E438-C438)&gt;=365,EDATE(E438,10),EDATE(K438,-2)),""),"")</f>
        <v/>
      </c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  <c r="AL438" s="23"/>
      <c r="AM438" s="23"/>
      <c r="AN438" s="23"/>
      <c r="AO438" s="23"/>
      <c r="AP438" s="23"/>
      <c r="AQ438" s="23"/>
      <c r="AR438" s="23"/>
      <c r="AS438" s="23"/>
      <c r="AT438" s="23"/>
      <c r="AU438" s="23"/>
      <c r="AV438" s="23"/>
      <c r="AW438" s="23"/>
      <c r="AX438" s="23"/>
      <c r="AY438" s="23"/>
      <c r="AZ438" s="23"/>
      <c r="BA438" s="23"/>
      <c r="BB438" s="23"/>
      <c r="BC438" s="23"/>
      <c r="BD438" s="23"/>
      <c r="BE438" s="23"/>
      <c r="BF438" s="23"/>
      <c r="BG438" s="23"/>
      <c r="BH438" s="23"/>
      <c r="BI438" s="23"/>
      <c r="BJ438" s="23"/>
      <c r="BK438" s="23"/>
      <c r="BL438" s="23"/>
      <c r="BM438" s="23"/>
      <c r="BN438" s="23"/>
      <c r="BO438" s="23"/>
      <c r="BP438" s="23"/>
      <c r="BQ438" s="23"/>
      <c r="BR438" s="23"/>
      <c r="BS438" s="23"/>
      <c r="BT438" s="23"/>
      <c r="BU438" s="23"/>
      <c r="BV438" s="23"/>
      <c r="BW438" s="23"/>
    </row>
    <row r="439" spans="1:75" ht="14.25" customHeight="1" thickBot="1" x14ac:dyDescent="0.2">
      <c r="A439" s="83"/>
      <c r="B439" s="119"/>
      <c r="C439" s="119"/>
      <c r="D439" s="121"/>
      <c r="E439" s="96"/>
      <c r="F439" s="94"/>
      <c r="G439" s="113"/>
      <c r="H439" s="115"/>
      <c r="I439" s="125"/>
      <c r="J439" s="98"/>
      <c r="K439" s="117"/>
      <c r="L439" s="102"/>
      <c r="M439" s="104"/>
      <c r="N439" s="105"/>
      <c r="O439" s="107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72"/>
      <c r="AP439" s="72"/>
      <c r="AQ439" s="72"/>
      <c r="AR439" s="72"/>
      <c r="AS439" s="72"/>
      <c r="AT439" s="72"/>
      <c r="AU439" s="72"/>
      <c r="AV439" s="72"/>
      <c r="AW439" s="72"/>
      <c r="AX439" s="72"/>
      <c r="AY439" s="72"/>
      <c r="AZ439" s="72"/>
      <c r="BA439" s="72"/>
      <c r="BB439" s="72"/>
      <c r="BC439" s="72"/>
      <c r="BD439" s="72"/>
      <c r="BE439" s="72"/>
      <c r="BF439" s="72"/>
      <c r="BG439" s="72"/>
      <c r="BH439" s="72"/>
      <c r="BI439" s="72"/>
      <c r="BJ439" s="72"/>
      <c r="BK439" s="72"/>
      <c r="BL439" s="72"/>
      <c r="BM439" s="72"/>
      <c r="BN439" s="72"/>
      <c r="BO439" s="72"/>
      <c r="BP439" s="72"/>
      <c r="BQ439" s="72"/>
      <c r="BR439" s="72"/>
      <c r="BS439" s="72"/>
      <c r="BT439" s="72"/>
      <c r="BU439" s="72"/>
      <c r="BV439" s="72"/>
      <c r="BW439" s="72"/>
    </row>
    <row r="440" spans="1:75" ht="14.25" customHeight="1" x14ac:dyDescent="0.15">
      <c r="A440" s="82"/>
      <c r="B440" s="118"/>
      <c r="C440" s="118"/>
      <c r="D440" s="120"/>
      <c r="E440" s="95" t="str">
        <f ca="1">IF(DATEDIF(C440,M$2,"m")&lt;1,"",IF(C440=0,"",IF(EDATE(C440,12)&lt;IF($D440&gt;0,$D440-1,M$2),EDATE(C440,DATEDIF(C440,IF($D440&gt;0,$D440-1,M$2+1),"y")*12),EDATE(C440,DATEDIF(C440,IF($D440&gt;0,$D440-1,M$2+1),"m")))))</f>
        <v/>
      </c>
      <c r="F440" s="93">
        <f ca="1">IF(E440="",0,IF(EDATE(C440,12)&lt;=E440,15+IF((YEAR(E440)-YEAR($C440))&gt;20,10,INT((YEAR(E440)-YEAR($C440)-1)/2)),0))</f>
        <v>0</v>
      </c>
      <c r="G440" s="112">
        <f ca="1">IF(E440="",0,IF(E440&gt;=EDATE(C440,12),IF(E440&lt;EDATE(C440,24),IF(C440&lt;SET!$J$20,0,MIN(DATEDIF(C440,E440,"m"),11)),0),IF(D440&gt;C440,IF(E440&lt;=EDATE(C440,12),MIN(DATEDIF(C440,D440+1,"m"),11),0),MIN(DATEDIF(C440,E440,"m"),11))))</f>
        <v>0</v>
      </c>
      <c r="H440" s="114"/>
      <c r="I440" s="124">
        <f>COUNTIF(P440:BW440,SET!$C$15)*SET!$C$16+COUNTIF(P440:BW440,SET!$D$15)*SET!$D$16+COUNTIF(P440:BW440,SET!$E$15)*SET!$E$16+COUNTIF(P440:BW440,SET!$F$15)*SET!$F$16+COUNTIF(P440:BW440,SET!$G$15)*SET!$G$16+COUNTIF(P440:BW440,SET!$H$15)*SET!$H$16+COUNTIF(P440:BW440,SET!$I$15)*SET!$I$16+COUNTIF(P440:BW440,SET!#REF!)*SET!$H$16+COUNTIF(P440:BW440,SET!$L$15)*SET!$L$16</f>
        <v>0</v>
      </c>
      <c r="J440" s="97">
        <f ca="1">F440+G440+H440-I440</f>
        <v>0</v>
      </c>
      <c r="K440" s="116" t="str">
        <f ca="1">IF(E440="","",IF(AND(D440&gt;C440,EDATE(IF(EDATE(C440,12)&lt;D440,C440,E440),12)&gt;D440),"퇴직정산",IF((E440-C440)&gt;=365,EDATE(E440,12),EDATE(C440,24))))</f>
        <v/>
      </c>
      <c r="L440" s="101">
        <f ca="1">IF(K440="퇴직정산",J440,IF((M$2-C440)&lt;365,"미확정",IF(M440="유예","유예",J440-M440)))</f>
        <v>0</v>
      </c>
      <c r="M440" s="103">
        <f>IF(C440=0,0,IF(K440="퇴직정산",0,IF(J440&lt;=0,0,IF(EDATE(C440,3)&gt;M$2,"유예",IF(SET!$J$3="없음",0,IF(SET!$J$3="전부",IF(E440&gt;=DATE(YEAR(SET!$I$11),MONTH(SET!$J$11),DAY(SET!$L$11)),MAX(0,F440-IF(I440&lt;(G440+H440),0,(I440-(G440+H440)))),0),IF(E440&gt;=DATE(YEAR(SET!$I$11),MONTH(SET!$J$11),DAY(SET!$L$11)),MAX(0,MIN(F440,SET!$L$3)-IF(I440&lt;(G440+H440),0,(I440-(G440+H440)))),0)))))))</f>
        <v>0</v>
      </c>
      <c r="N440" s="105" t="str">
        <f>IF(D440=0,IF(M440&gt;0,IF((E440-C440)&gt;=365,EDATE(E440,6),EDATE(K440,-6)),""),"")</f>
        <v/>
      </c>
      <c r="O440" s="106" t="str">
        <f>IF(D440=0,IF(M440&gt;0,IF((E440-C440)&gt;=365,EDATE(E440,10),EDATE(K440,-2)),""),"")</f>
        <v/>
      </c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  <c r="AL440" s="23"/>
      <c r="AM440" s="23"/>
      <c r="AN440" s="23"/>
      <c r="AO440" s="23"/>
      <c r="AP440" s="23"/>
      <c r="AQ440" s="23"/>
      <c r="AR440" s="23"/>
      <c r="AS440" s="23"/>
      <c r="AT440" s="23"/>
      <c r="AU440" s="23"/>
      <c r="AV440" s="23"/>
      <c r="AW440" s="23"/>
      <c r="AX440" s="23"/>
      <c r="AY440" s="23"/>
      <c r="AZ440" s="23"/>
      <c r="BA440" s="23"/>
      <c r="BB440" s="23"/>
      <c r="BC440" s="23"/>
      <c r="BD440" s="23"/>
      <c r="BE440" s="23"/>
      <c r="BF440" s="23"/>
      <c r="BG440" s="23"/>
      <c r="BH440" s="23"/>
      <c r="BI440" s="23"/>
      <c r="BJ440" s="23"/>
      <c r="BK440" s="23"/>
      <c r="BL440" s="23"/>
      <c r="BM440" s="23"/>
      <c r="BN440" s="23"/>
      <c r="BO440" s="23"/>
      <c r="BP440" s="23"/>
      <c r="BQ440" s="23"/>
      <c r="BR440" s="23"/>
      <c r="BS440" s="23"/>
      <c r="BT440" s="23"/>
      <c r="BU440" s="23"/>
      <c r="BV440" s="23"/>
      <c r="BW440" s="23"/>
    </row>
    <row r="441" spans="1:75" ht="14.25" customHeight="1" thickBot="1" x14ac:dyDescent="0.2">
      <c r="A441" s="83"/>
      <c r="B441" s="119"/>
      <c r="C441" s="119"/>
      <c r="D441" s="121"/>
      <c r="E441" s="96"/>
      <c r="F441" s="94"/>
      <c r="G441" s="113"/>
      <c r="H441" s="115"/>
      <c r="I441" s="125"/>
      <c r="J441" s="98"/>
      <c r="K441" s="117"/>
      <c r="L441" s="102"/>
      <c r="M441" s="104"/>
      <c r="N441" s="105"/>
      <c r="O441" s="107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72"/>
      <c r="AP441" s="72"/>
      <c r="AQ441" s="72"/>
      <c r="AR441" s="72"/>
      <c r="AS441" s="72"/>
      <c r="AT441" s="72"/>
      <c r="AU441" s="72"/>
      <c r="AV441" s="72"/>
      <c r="AW441" s="72"/>
      <c r="AX441" s="72"/>
      <c r="AY441" s="72"/>
      <c r="AZ441" s="72"/>
      <c r="BA441" s="72"/>
      <c r="BB441" s="72"/>
      <c r="BC441" s="72"/>
      <c r="BD441" s="72"/>
      <c r="BE441" s="72"/>
      <c r="BF441" s="72"/>
      <c r="BG441" s="72"/>
      <c r="BH441" s="72"/>
      <c r="BI441" s="72"/>
      <c r="BJ441" s="72"/>
      <c r="BK441" s="72"/>
      <c r="BL441" s="72"/>
      <c r="BM441" s="72"/>
      <c r="BN441" s="72"/>
      <c r="BO441" s="72"/>
      <c r="BP441" s="72"/>
      <c r="BQ441" s="72"/>
      <c r="BR441" s="72"/>
      <c r="BS441" s="72"/>
      <c r="BT441" s="72"/>
      <c r="BU441" s="72"/>
      <c r="BV441" s="72"/>
      <c r="BW441" s="72"/>
    </row>
    <row r="442" spans="1:75" ht="14.25" customHeight="1" x14ac:dyDescent="0.15">
      <c r="A442" s="82"/>
      <c r="B442" s="118"/>
      <c r="C442" s="118"/>
      <c r="D442" s="120"/>
      <c r="E442" s="95" t="str">
        <f ca="1">IF(DATEDIF(C442,M$2,"m")&lt;1,"",IF(C442=0,"",IF(EDATE(C442,12)&lt;IF($D442&gt;0,$D442-1,M$2),EDATE(C442,DATEDIF(C442,IF($D442&gt;0,$D442-1,M$2+1),"y")*12),EDATE(C442,DATEDIF(C442,IF($D442&gt;0,$D442-1,M$2+1),"m")))))</f>
        <v/>
      </c>
      <c r="F442" s="93">
        <f ca="1">IF(E442="",0,IF(EDATE(C442,12)&lt;=E442,15+IF((YEAR(E442)-YEAR($C442))&gt;20,10,INT((YEAR(E442)-YEAR($C442)-1)/2)),0))</f>
        <v>0</v>
      </c>
      <c r="G442" s="112">
        <f ca="1">IF(E442="",0,IF(E442&gt;=EDATE(C442,12),IF(E442&lt;EDATE(C442,24),IF(C442&lt;SET!$J$20,0,MIN(DATEDIF(C442,E442,"m"),11)),0),IF(D442&gt;C442,IF(E442&lt;=EDATE(C442,12),MIN(DATEDIF(C442,D442+1,"m"),11),0),MIN(DATEDIF(C442,E442,"m"),11))))</f>
        <v>0</v>
      </c>
      <c r="H442" s="114"/>
      <c r="I442" s="124">
        <f>COUNTIF(P442:BW442,SET!$C$15)*SET!$C$16+COUNTIF(P442:BW442,SET!$D$15)*SET!$D$16+COUNTIF(P442:BW442,SET!$E$15)*SET!$E$16+COUNTIF(P442:BW442,SET!$F$15)*SET!$F$16+COUNTIF(P442:BW442,SET!$G$15)*SET!$G$16+COUNTIF(P442:BW442,SET!$H$15)*SET!$H$16+COUNTIF(P442:BW442,SET!$I$15)*SET!$I$16+COUNTIF(P442:BW442,SET!#REF!)*SET!$H$16+COUNTIF(P442:BW442,SET!$L$15)*SET!$L$16</f>
        <v>0</v>
      </c>
      <c r="J442" s="97">
        <f ca="1">F442+G442+H442-I442</f>
        <v>0</v>
      </c>
      <c r="K442" s="116" t="str">
        <f ca="1">IF(E442="","",IF(AND(D442&gt;C442,EDATE(IF(EDATE(C442,12)&lt;D442,C442,E442),12)&gt;D442),"퇴직정산",IF((E442-C442)&gt;=365,EDATE(E442,12),EDATE(C442,24))))</f>
        <v/>
      </c>
      <c r="L442" s="101">
        <f ca="1">IF(K442="퇴직정산",J442,IF((M$2-C442)&lt;365,"미확정",IF(M442="유예","유예",J442-M442)))</f>
        <v>0</v>
      </c>
      <c r="M442" s="103">
        <f>IF(C442=0,0,IF(K442="퇴직정산",0,IF(J442&lt;=0,0,IF(EDATE(C442,3)&gt;M$2,"유예",IF(SET!$J$3="없음",0,IF(SET!$J$3="전부",IF(E442&gt;=DATE(YEAR(SET!$I$11),MONTH(SET!$J$11),DAY(SET!$L$11)),MAX(0,F442-IF(I442&lt;(G442+H442),0,(I442-(G442+H442)))),0),IF(E442&gt;=DATE(YEAR(SET!$I$11),MONTH(SET!$J$11),DAY(SET!$L$11)),MAX(0,MIN(F442,SET!$L$3)-IF(I442&lt;(G442+H442),0,(I442-(G442+H442)))),0)))))))</f>
        <v>0</v>
      </c>
      <c r="N442" s="105" t="str">
        <f>IF(D442=0,IF(M442&gt;0,IF((E442-C442)&gt;=365,EDATE(E442,6),EDATE(K442,-6)),""),"")</f>
        <v/>
      </c>
      <c r="O442" s="106" t="str">
        <f>IF(D442=0,IF(M442&gt;0,IF((E442-C442)&gt;=365,EDATE(E442,10),EDATE(K442,-2)),""),"")</f>
        <v/>
      </c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/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  <c r="AY442" s="23"/>
      <c r="AZ442" s="23"/>
      <c r="BA442" s="23"/>
      <c r="BB442" s="23"/>
      <c r="BC442" s="23"/>
      <c r="BD442" s="23"/>
      <c r="BE442" s="23"/>
      <c r="BF442" s="23"/>
      <c r="BG442" s="23"/>
      <c r="BH442" s="23"/>
      <c r="BI442" s="23"/>
      <c r="BJ442" s="23"/>
      <c r="BK442" s="23"/>
      <c r="BL442" s="23"/>
      <c r="BM442" s="23"/>
      <c r="BN442" s="23"/>
      <c r="BO442" s="23"/>
      <c r="BP442" s="23"/>
      <c r="BQ442" s="23"/>
      <c r="BR442" s="23"/>
      <c r="BS442" s="23"/>
      <c r="BT442" s="23"/>
      <c r="BU442" s="23"/>
      <c r="BV442" s="23"/>
      <c r="BW442" s="23"/>
    </row>
    <row r="443" spans="1:75" ht="14.25" customHeight="1" thickBot="1" x14ac:dyDescent="0.2">
      <c r="A443" s="83"/>
      <c r="B443" s="119"/>
      <c r="C443" s="119"/>
      <c r="D443" s="121"/>
      <c r="E443" s="96"/>
      <c r="F443" s="94"/>
      <c r="G443" s="113"/>
      <c r="H443" s="115"/>
      <c r="I443" s="125"/>
      <c r="J443" s="98"/>
      <c r="K443" s="117"/>
      <c r="L443" s="102"/>
      <c r="M443" s="104"/>
      <c r="N443" s="105"/>
      <c r="O443" s="107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72"/>
      <c r="AP443" s="72"/>
      <c r="AQ443" s="72"/>
      <c r="AR443" s="72"/>
      <c r="AS443" s="72"/>
      <c r="AT443" s="72"/>
      <c r="AU443" s="72"/>
      <c r="AV443" s="72"/>
      <c r="AW443" s="72"/>
      <c r="AX443" s="72"/>
      <c r="AY443" s="72"/>
      <c r="AZ443" s="72"/>
      <c r="BA443" s="72"/>
      <c r="BB443" s="72"/>
      <c r="BC443" s="72"/>
      <c r="BD443" s="72"/>
      <c r="BE443" s="72"/>
      <c r="BF443" s="72"/>
      <c r="BG443" s="72"/>
      <c r="BH443" s="72"/>
      <c r="BI443" s="72"/>
      <c r="BJ443" s="72"/>
      <c r="BK443" s="72"/>
      <c r="BL443" s="72"/>
      <c r="BM443" s="72"/>
      <c r="BN443" s="72"/>
      <c r="BO443" s="72"/>
      <c r="BP443" s="72"/>
      <c r="BQ443" s="72"/>
      <c r="BR443" s="72"/>
      <c r="BS443" s="72"/>
      <c r="BT443" s="72"/>
      <c r="BU443" s="72"/>
      <c r="BV443" s="72"/>
      <c r="BW443" s="72"/>
    </row>
    <row r="444" spans="1:75" ht="14.25" customHeight="1" x14ac:dyDescent="0.15">
      <c r="A444" s="82"/>
      <c r="B444" s="118"/>
      <c r="C444" s="118"/>
      <c r="D444" s="120"/>
      <c r="E444" s="95" t="str">
        <f ca="1">IF(DATEDIF(C444,M$2,"m")&lt;1,"",IF(C444=0,"",IF(EDATE(C444,12)&lt;IF($D444&gt;0,$D444-1,M$2),EDATE(C444,DATEDIF(C444,IF($D444&gt;0,$D444-1,M$2+1),"y")*12),EDATE(C444,DATEDIF(C444,IF($D444&gt;0,$D444-1,M$2+1),"m")))))</f>
        <v/>
      </c>
      <c r="F444" s="93">
        <f ca="1">IF(E444="",0,IF(EDATE(C444,12)&lt;=E444,15+IF((YEAR(E444)-YEAR($C444))&gt;20,10,INT((YEAR(E444)-YEAR($C444)-1)/2)),0))</f>
        <v>0</v>
      </c>
      <c r="G444" s="112">
        <f ca="1">IF(E444="",0,IF(E444&gt;=EDATE(C444,12),IF(E444&lt;EDATE(C444,24),IF(C444&lt;SET!$J$20,0,MIN(DATEDIF(C444,E444,"m"),11)),0),IF(D444&gt;C444,IF(E444&lt;=EDATE(C444,12),MIN(DATEDIF(C444,D444+1,"m"),11),0),MIN(DATEDIF(C444,E444,"m"),11))))</f>
        <v>0</v>
      </c>
      <c r="H444" s="114"/>
      <c r="I444" s="124">
        <f>COUNTIF(P444:BW444,SET!$C$15)*SET!$C$16+COUNTIF(P444:BW444,SET!$D$15)*SET!$D$16+COUNTIF(P444:BW444,SET!$E$15)*SET!$E$16+COUNTIF(P444:BW444,SET!$F$15)*SET!$F$16+COUNTIF(P444:BW444,SET!$G$15)*SET!$G$16+COUNTIF(P444:BW444,SET!$H$15)*SET!$H$16+COUNTIF(P444:BW444,SET!$I$15)*SET!$I$16+COUNTIF(P444:BW444,SET!#REF!)*SET!$H$16+COUNTIF(P444:BW444,SET!$L$15)*SET!$L$16</f>
        <v>0</v>
      </c>
      <c r="J444" s="97">
        <f ca="1">F444+G444+H444-I444</f>
        <v>0</v>
      </c>
      <c r="K444" s="116" t="str">
        <f ca="1">IF(E444="","",IF(AND(D444&gt;C444,EDATE(IF(EDATE(C444,12)&lt;D444,C444,E444),12)&gt;D444),"퇴직정산",IF((E444-C444)&gt;=365,EDATE(E444,12),EDATE(C444,24))))</f>
        <v/>
      </c>
      <c r="L444" s="101">
        <f ca="1">IF(K444="퇴직정산",J444,IF((M$2-C444)&lt;365,"미확정",IF(M444="유예","유예",J444-M444)))</f>
        <v>0</v>
      </c>
      <c r="M444" s="103">
        <f>IF(C444=0,0,IF(K444="퇴직정산",0,IF(J444&lt;=0,0,IF(EDATE(C444,3)&gt;M$2,"유예",IF(SET!$J$3="없음",0,IF(SET!$J$3="전부",IF(E444&gt;=DATE(YEAR(SET!$I$11),MONTH(SET!$J$11),DAY(SET!$L$11)),MAX(0,F444-IF(I444&lt;(G444+H444),0,(I444-(G444+H444)))),0),IF(E444&gt;=DATE(YEAR(SET!$I$11),MONTH(SET!$J$11),DAY(SET!$L$11)),MAX(0,MIN(F444,SET!$L$3)-IF(I444&lt;(G444+H444),0,(I444-(G444+H444)))),0)))))))</f>
        <v>0</v>
      </c>
      <c r="N444" s="105" t="str">
        <f>IF(D444=0,IF(M444&gt;0,IF((E444-C444)&gt;=365,EDATE(E444,6),EDATE(K444,-6)),""),"")</f>
        <v/>
      </c>
      <c r="O444" s="106" t="str">
        <f>IF(D444=0,IF(M444&gt;0,IF((E444-C444)&gt;=365,EDATE(E444,10),EDATE(K444,-2)),""),"")</f>
        <v/>
      </c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  <c r="AL444" s="23"/>
      <c r="AM444" s="23"/>
      <c r="AN444" s="23"/>
      <c r="AO444" s="23"/>
      <c r="AP444" s="23"/>
      <c r="AQ444" s="23"/>
      <c r="AR444" s="23"/>
      <c r="AS444" s="23"/>
      <c r="AT444" s="23"/>
      <c r="AU444" s="23"/>
      <c r="AV444" s="23"/>
      <c r="AW444" s="23"/>
      <c r="AX444" s="23"/>
      <c r="AY444" s="23"/>
      <c r="AZ444" s="23"/>
      <c r="BA444" s="23"/>
      <c r="BB444" s="23"/>
      <c r="BC444" s="23"/>
      <c r="BD444" s="23"/>
      <c r="BE444" s="23"/>
      <c r="BF444" s="23"/>
      <c r="BG444" s="23"/>
      <c r="BH444" s="23"/>
      <c r="BI444" s="23"/>
      <c r="BJ444" s="23"/>
      <c r="BK444" s="23"/>
      <c r="BL444" s="23"/>
      <c r="BM444" s="23"/>
      <c r="BN444" s="23"/>
      <c r="BO444" s="23"/>
      <c r="BP444" s="23"/>
      <c r="BQ444" s="23"/>
      <c r="BR444" s="23"/>
      <c r="BS444" s="23"/>
      <c r="BT444" s="23"/>
      <c r="BU444" s="23"/>
      <c r="BV444" s="23"/>
      <c r="BW444" s="23"/>
    </row>
    <row r="445" spans="1:75" ht="14.25" customHeight="1" thickBot="1" x14ac:dyDescent="0.2">
      <c r="A445" s="83"/>
      <c r="B445" s="119"/>
      <c r="C445" s="119"/>
      <c r="D445" s="121"/>
      <c r="E445" s="96"/>
      <c r="F445" s="94"/>
      <c r="G445" s="113"/>
      <c r="H445" s="115"/>
      <c r="I445" s="125"/>
      <c r="J445" s="98"/>
      <c r="K445" s="117"/>
      <c r="L445" s="102"/>
      <c r="M445" s="104"/>
      <c r="N445" s="105"/>
      <c r="O445" s="107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72"/>
      <c r="AP445" s="72"/>
      <c r="AQ445" s="72"/>
      <c r="AR445" s="72"/>
      <c r="AS445" s="72"/>
      <c r="AT445" s="72"/>
      <c r="AU445" s="72"/>
      <c r="AV445" s="72"/>
      <c r="AW445" s="72"/>
      <c r="AX445" s="72"/>
      <c r="AY445" s="72"/>
      <c r="AZ445" s="72"/>
      <c r="BA445" s="72"/>
      <c r="BB445" s="72"/>
      <c r="BC445" s="72"/>
      <c r="BD445" s="72"/>
      <c r="BE445" s="72"/>
      <c r="BF445" s="72"/>
      <c r="BG445" s="72"/>
      <c r="BH445" s="72"/>
      <c r="BI445" s="72"/>
      <c r="BJ445" s="72"/>
      <c r="BK445" s="72"/>
      <c r="BL445" s="72"/>
      <c r="BM445" s="72"/>
      <c r="BN445" s="72"/>
      <c r="BO445" s="72"/>
      <c r="BP445" s="72"/>
      <c r="BQ445" s="72"/>
      <c r="BR445" s="72"/>
      <c r="BS445" s="72"/>
      <c r="BT445" s="72"/>
      <c r="BU445" s="72"/>
      <c r="BV445" s="72"/>
      <c r="BW445" s="72"/>
    </row>
    <row r="446" spans="1:75" ht="14.25" customHeight="1" x14ac:dyDescent="0.15">
      <c r="A446" s="82"/>
      <c r="B446" s="118"/>
      <c r="C446" s="118"/>
      <c r="D446" s="120"/>
      <c r="E446" s="95" t="str">
        <f ca="1">IF(DATEDIF(C446,M$2,"m")&lt;1,"",IF(C446=0,"",IF(EDATE(C446,12)&lt;IF($D446&gt;0,$D446-1,M$2),EDATE(C446,DATEDIF(C446,IF($D446&gt;0,$D446-1,M$2+1),"y")*12),EDATE(C446,DATEDIF(C446,IF($D446&gt;0,$D446-1,M$2+1),"m")))))</f>
        <v/>
      </c>
      <c r="F446" s="93">
        <f ca="1">IF(E446="",0,IF(EDATE(C446,12)&lt;=E446,15+IF((YEAR(E446)-YEAR($C446))&gt;20,10,INT((YEAR(E446)-YEAR($C446)-1)/2)),0))</f>
        <v>0</v>
      </c>
      <c r="G446" s="112">
        <f ca="1">IF(E446="",0,IF(E446&gt;=EDATE(C446,12),IF(E446&lt;EDATE(C446,24),IF(C446&lt;SET!$J$20,0,MIN(DATEDIF(C446,E446,"m"),11)),0),IF(D446&gt;C446,IF(E446&lt;=EDATE(C446,12),MIN(DATEDIF(C446,D446+1,"m"),11),0),MIN(DATEDIF(C446,E446,"m"),11))))</f>
        <v>0</v>
      </c>
      <c r="H446" s="114"/>
      <c r="I446" s="124">
        <f>COUNTIF(P446:BW446,SET!$C$15)*SET!$C$16+COUNTIF(P446:BW446,SET!$D$15)*SET!$D$16+COUNTIF(P446:BW446,SET!$E$15)*SET!$E$16+COUNTIF(P446:BW446,SET!$F$15)*SET!$F$16+COUNTIF(P446:BW446,SET!$G$15)*SET!$G$16+COUNTIF(P446:BW446,SET!$H$15)*SET!$H$16+COUNTIF(P446:BW446,SET!$I$15)*SET!$I$16+COUNTIF(P446:BW446,SET!#REF!)*SET!$H$16+COUNTIF(P446:BW446,SET!$L$15)*SET!$L$16</f>
        <v>0</v>
      </c>
      <c r="J446" s="97">
        <f ca="1">F446+G446+H446-I446</f>
        <v>0</v>
      </c>
      <c r="K446" s="116" t="str">
        <f ca="1">IF(E446="","",IF(AND(D446&gt;C446,EDATE(IF(EDATE(C446,12)&lt;D446,C446,E446),12)&gt;D446),"퇴직정산",IF((E446-C446)&gt;=365,EDATE(E446,12),EDATE(C446,24))))</f>
        <v/>
      </c>
      <c r="L446" s="101">
        <f ca="1">IF(K446="퇴직정산",J446,IF((M$2-C446)&lt;365,"미확정",IF(M446="유예","유예",J446-M446)))</f>
        <v>0</v>
      </c>
      <c r="M446" s="103">
        <f>IF(C446=0,0,IF(K446="퇴직정산",0,IF(J446&lt;=0,0,IF(EDATE(C446,3)&gt;M$2,"유예",IF(SET!$J$3="없음",0,IF(SET!$J$3="전부",IF(E446&gt;=DATE(YEAR(SET!$I$11),MONTH(SET!$J$11),DAY(SET!$L$11)),MAX(0,F446-IF(I446&lt;(G446+H446),0,(I446-(G446+H446)))),0),IF(E446&gt;=DATE(YEAR(SET!$I$11),MONTH(SET!$J$11),DAY(SET!$L$11)),MAX(0,MIN(F446,SET!$L$3)-IF(I446&lt;(G446+H446),0,(I446-(G446+H446)))),0)))))))</f>
        <v>0</v>
      </c>
      <c r="N446" s="105" t="str">
        <f>IF(D446=0,IF(M446&gt;0,IF((E446-C446)&gt;=365,EDATE(E446,6),EDATE(K446,-6)),""),"")</f>
        <v/>
      </c>
      <c r="O446" s="106" t="str">
        <f>IF(D446=0,IF(M446&gt;0,IF((E446-C446)&gt;=365,EDATE(E446,10),EDATE(K446,-2)),""),"")</f>
        <v/>
      </c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  <c r="AL446" s="23"/>
      <c r="AM446" s="23"/>
      <c r="AN446" s="23"/>
      <c r="AO446" s="23"/>
      <c r="AP446" s="23"/>
      <c r="AQ446" s="23"/>
      <c r="AR446" s="23"/>
      <c r="AS446" s="23"/>
      <c r="AT446" s="23"/>
      <c r="AU446" s="23"/>
      <c r="AV446" s="23"/>
      <c r="AW446" s="23"/>
      <c r="AX446" s="23"/>
      <c r="AY446" s="23"/>
      <c r="AZ446" s="23"/>
      <c r="BA446" s="23"/>
      <c r="BB446" s="23"/>
      <c r="BC446" s="23"/>
      <c r="BD446" s="23"/>
      <c r="BE446" s="23"/>
      <c r="BF446" s="23"/>
      <c r="BG446" s="23"/>
      <c r="BH446" s="23"/>
      <c r="BI446" s="23"/>
      <c r="BJ446" s="23"/>
      <c r="BK446" s="23"/>
      <c r="BL446" s="23"/>
      <c r="BM446" s="23"/>
      <c r="BN446" s="23"/>
      <c r="BO446" s="23"/>
      <c r="BP446" s="23"/>
      <c r="BQ446" s="23"/>
      <c r="BR446" s="23"/>
      <c r="BS446" s="23"/>
      <c r="BT446" s="23"/>
      <c r="BU446" s="23"/>
      <c r="BV446" s="23"/>
      <c r="BW446" s="23"/>
    </row>
    <row r="447" spans="1:75" ht="14.25" customHeight="1" thickBot="1" x14ac:dyDescent="0.2">
      <c r="A447" s="83"/>
      <c r="B447" s="119"/>
      <c r="C447" s="119"/>
      <c r="D447" s="121"/>
      <c r="E447" s="96"/>
      <c r="F447" s="94"/>
      <c r="G447" s="113"/>
      <c r="H447" s="115"/>
      <c r="I447" s="125"/>
      <c r="J447" s="98"/>
      <c r="K447" s="117"/>
      <c r="L447" s="102"/>
      <c r="M447" s="104"/>
      <c r="N447" s="105"/>
      <c r="O447" s="107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72"/>
      <c r="AP447" s="72"/>
      <c r="AQ447" s="72"/>
      <c r="AR447" s="72"/>
      <c r="AS447" s="72"/>
      <c r="AT447" s="72"/>
      <c r="AU447" s="72"/>
      <c r="AV447" s="72"/>
      <c r="AW447" s="72"/>
      <c r="AX447" s="72"/>
      <c r="AY447" s="72"/>
      <c r="AZ447" s="72"/>
      <c r="BA447" s="72"/>
      <c r="BB447" s="72"/>
      <c r="BC447" s="72"/>
      <c r="BD447" s="72"/>
      <c r="BE447" s="72"/>
      <c r="BF447" s="72"/>
      <c r="BG447" s="72"/>
      <c r="BH447" s="72"/>
      <c r="BI447" s="72"/>
      <c r="BJ447" s="72"/>
      <c r="BK447" s="72"/>
      <c r="BL447" s="72"/>
      <c r="BM447" s="72"/>
      <c r="BN447" s="72"/>
      <c r="BO447" s="72"/>
      <c r="BP447" s="72"/>
      <c r="BQ447" s="72"/>
      <c r="BR447" s="72"/>
      <c r="BS447" s="72"/>
      <c r="BT447" s="72"/>
      <c r="BU447" s="72"/>
      <c r="BV447" s="72"/>
      <c r="BW447" s="72"/>
    </row>
    <row r="448" spans="1:75" ht="14.25" customHeight="1" x14ac:dyDescent="0.15">
      <c r="A448" s="82"/>
      <c r="B448" s="118"/>
      <c r="C448" s="118"/>
      <c r="D448" s="120"/>
      <c r="E448" s="95" t="str">
        <f ca="1">IF(DATEDIF(C448,M$2,"m")&lt;1,"",IF(C448=0,"",IF(EDATE(C448,12)&lt;IF($D448&gt;0,$D448-1,M$2),EDATE(C448,DATEDIF(C448,IF($D448&gt;0,$D448-1,M$2+1),"y")*12),EDATE(C448,DATEDIF(C448,IF($D448&gt;0,$D448-1,M$2+1),"m")))))</f>
        <v/>
      </c>
      <c r="F448" s="93">
        <f ca="1">IF(E448="",0,IF(EDATE(C448,12)&lt;=E448,15+IF((YEAR(E448)-YEAR($C448))&gt;20,10,INT((YEAR(E448)-YEAR($C448)-1)/2)),0))</f>
        <v>0</v>
      </c>
      <c r="G448" s="112">
        <f ca="1">IF(E448="",0,IF(E448&gt;=EDATE(C448,12),IF(E448&lt;EDATE(C448,24),IF(C448&lt;SET!$J$20,0,MIN(DATEDIF(C448,E448,"m"),11)),0),IF(D448&gt;C448,IF(E448&lt;=EDATE(C448,12),MIN(DATEDIF(C448,D448+1,"m"),11),0),MIN(DATEDIF(C448,E448,"m"),11))))</f>
        <v>0</v>
      </c>
      <c r="H448" s="114"/>
      <c r="I448" s="124">
        <f>COUNTIF(P448:BW448,SET!$C$15)*SET!$C$16+COUNTIF(P448:BW448,SET!$D$15)*SET!$D$16+COUNTIF(P448:BW448,SET!$E$15)*SET!$E$16+COUNTIF(P448:BW448,SET!$F$15)*SET!$F$16+COUNTIF(P448:BW448,SET!$G$15)*SET!$G$16+COUNTIF(P448:BW448,SET!$H$15)*SET!$H$16+COUNTIF(P448:BW448,SET!$I$15)*SET!$I$16+COUNTIF(P448:BW448,SET!#REF!)*SET!$H$16+COUNTIF(P448:BW448,SET!$L$15)*SET!$L$16</f>
        <v>0</v>
      </c>
      <c r="J448" s="97">
        <f ca="1">F448+G448+H448-I448</f>
        <v>0</v>
      </c>
      <c r="K448" s="116" t="str">
        <f ca="1">IF(E448="","",IF(AND(D448&gt;C448,EDATE(IF(EDATE(C448,12)&lt;D448,C448,E448),12)&gt;D448),"퇴직정산",IF((E448-C448)&gt;=365,EDATE(E448,12),EDATE(C448,24))))</f>
        <v/>
      </c>
      <c r="L448" s="101">
        <f ca="1">IF(K448="퇴직정산",J448,IF((M$2-C448)&lt;365,"미확정",IF(M448="유예","유예",J448-M448)))</f>
        <v>0</v>
      </c>
      <c r="M448" s="103">
        <f>IF(C448=0,0,IF(K448="퇴직정산",0,IF(J448&lt;=0,0,IF(EDATE(C448,3)&gt;M$2,"유예",IF(SET!$J$3="없음",0,IF(SET!$J$3="전부",IF(E448&gt;=DATE(YEAR(SET!$I$11),MONTH(SET!$J$11),DAY(SET!$L$11)),MAX(0,F448-IF(I448&lt;(G448+H448),0,(I448-(G448+H448)))),0),IF(E448&gt;=DATE(YEAR(SET!$I$11),MONTH(SET!$J$11),DAY(SET!$L$11)),MAX(0,MIN(F448,SET!$L$3)-IF(I448&lt;(G448+H448),0,(I448-(G448+H448)))),0)))))))</f>
        <v>0</v>
      </c>
      <c r="N448" s="105" t="str">
        <f>IF(D448=0,IF(M448&gt;0,IF((E448-C448)&gt;=365,EDATE(E448,6),EDATE(K448,-6)),""),"")</f>
        <v/>
      </c>
      <c r="O448" s="106" t="str">
        <f>IF(D448=0,IF(M448&gt;0,IF((E448-C448)&gt;=365,EDATE(E448,10),EDATE(K448,-2)),""),"")</f>
        <v/>
      </c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  <c r="AL448" s="23"/>
      <c r="AM448" s="23"/>
      <c r="AN448" s="23"/>
      <c r="AO448" s="23"/>
      <c r="AP448" s="23"/>
      <c r="AQ448" s="23"/>
      <c r="AR448" s="23"/>
      <c r="AS448" s="23"/>
      <c r="AT448" s="23"/>
      <c r="AU448" s="23"/>
      <c r="AV448" s="23"/>
      <c r="AW448" s="23"/>
      <c r="AX448" s="23"/>
      <c r="AY448" s="23"/>
      <c r="AZ448" s="23"/>
      <c r="BA448" s="23"/>
      <c r="BB448" s="23"/>
      <c r="BC448" s="23"/>
      <c r="BD448" s="23"/>
      <c r="BE448" s="23"/>
      <c r="BF448" s="23"/>
      <c r="BG448" s="23"/>
      <c r="BH448" s="23"/>
      <c r="BI448" s="23"/>
      <c r="BJ448" s="23"/>
      <c r="BK448" s="23"/>
      <c r="BL448" s="23"/>
      <c r="BM448" s="23"/>
      <c r="BN448" s="23"/>
      <c r="BO448" s="23"/>
      <c r="BP448" s="23"/>
      <c r="BQ448" s="23"/>
      <c r="BR448" s="23"/>
      <c r="BS448" s="23"/>
      <c r="BT448" s="23"/>
      <c r="BU448" s="23"/>
      <c r="BV448" s="23"/>
      <c r="BW448" s="23"/>
    </row>
    <row r="449" spans="1:75" ht="14.25" customHeight="1" thickBot="1" x14ac:dyDescent="0.2">
      <c r="A449" s="83"/>
      <c r="B449" s="119"/>
      <c r="C449" s="119"/>
      <c r="D449" s="121"/>
      <c r="E449" s="96"/>
      <c r="F449" s="94"/>
      <c r="G449" s="113"/>
      <c r="H449" s="115"/>
      <c r="I449" s="125"/>
      <c r="J449" s="98"/>
      <c r="K449" s="117"/>
      <c r="L449" s="102"/>
      <c r="M449" s="104"/>
      <c r="N449" s="105"/>
      <c r="O449" s="107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72"/>
      <c r="AP449" s="72"/>
      <c r="AQ449" s="72"/>
      <c r="AR449" s="72"/>
      <c r="AS449" s="72"/>
      <c r="AT449" s="72"/>
      <c r="AU449" s="72"/>
      <c r="AV449" s="72"/>
      <c r="AW449" s="72"/>
      <c r="AX449" s="72"/>
      <c r="AY449" s="72"/>
      <c r="AZ449" s="72"/>
      <c r="BA449" s="72"/>
      <c r="BB449" s="72"/>
      <c r="BC449" s="72"/>
      <c r="BD449" s="72"/>
      <c r="BE449" s="72"/>
      <c r="BF449" s="72"/>
      <c r="BG449" s="72"/>
      <c r="BH449" s="72"/>
      <c r="BI449" s="72"/>
      <c r="BJ449" s="72"/>
      <c r="BK449" s="72"/>
      <c r="BL449" s="72"/>
      <c r="BM449" s="72"/>
      <c r="BN449" s="72"/>
      <c r="BO449" s="72"/>
      <c r="BP449" s="72"/>
      <c r="BQ449" s="72"/>
      <c r="BR449" s="72"/>
      <c r="BS449" s="72"/>
      <c r="BT449" s="72"/>
      <c r="BU449" s="72"/>
      <c r="BV449" s="72"/>
      <c r="BW449" s="72"/>
    </row>
    <row r="450" spans="1:75" ht="14.25" customHeight="1" x14ac:dyDescent="0.15">
      <c r="A450" s="82"/>
      <c r="B450" s="118"/>
      <c r="C450" s="118"/>
      <c r="D450" s="120"/>
      <c r="E450" s="95" t="str">
        <f ca="1">IF(DATEDIF(C450,M$2,"m")&lt;1,"",IF(C450=0,"",IF(EDATE(C450,12)&lt;IF($D450&gt;0,$D450-1,M$2),EDATE(C450,DATEDIF(C450,IF($D450&gt;0,$D450-1,M$2+1),"y")*12),EDATE(C450,DATEDIF(C450,IF($D450&gt;0,$D450-1,M$2+1),"m")))))</f>
        <v/>
      </c>
      <c r="F450" s="93">
        <f ca="1">IF(E450="",0,IF(EDATE(C450,12)&lt;=E450,15+IF((YEAR(E450)-YEAR($C450))&gt;20,10,INT((YEAR(E450)-YEAR($C450)-1)/2)),0))</f>
        <v>0</v>
      </c>
      <c r="G450" s="112">
        <f ca="1">IF(E450="",0,IF(E450&gt;=EDATE(C450,12),IF(E450&lt;EDATE(C450,24),IF(C450&lt;SET!$J$20,0,MIN(DATEDIF(C450,E450,"m"),11)),0),IF(D450&gt;C450,IF(E450&lt;=EDATE(C450,12),MIN(DATEDIF(C450,D450+1,"m"),11),0),MIN(DATEDIF(C450,E450,"m"),11))))</f>
        <v>0</v>
      </c>
      <c r="H450" s="114"/>
      <c r="I450" s="124">
        <f>COUNTIF(P450:BW450,SET!$C$15)*SET!$C$16+COUNTIF(P450:BW450,SET!$D$15)*SET!$D$16+COUNTIF(P450:BW450,SET!$E$15)*SET!$E$16+COUNTIF(P450:BW450,SET!$F$15)*SET!$F$16+COUNTIF(P450:BW450,SET!$G$15)*SET!$G$16+COUNTIF(P450:BW450,SET!$H$15)*SET!$H$16+COUNTIF(P450:BW450,SET!$I$15)*SET!$I$16+COUNTIF(P450:BW450,SET!#REF!)*SET!$H$16+COUNTIF(P450:BW450,SET!$L$15)*SET!$L$16</f>
        <v>0</v>
      </c>
      <c r="J450" s="97">
        <f ca="1">F450+G450+H450-I450</f>
        <v>0</v>
      </c>
      <c r="K450" s="116" t="str">
        <f ca="1">IF(E450="","",IF(AND(D450&gt;C450,EDATE(IF(EDATE(C450,12)&lt;D450,C450,E450),12)&gt;D450),"퇴직정산",IF((E450-C450)&gt;=365,EDATE(E450,12),EDATE(C450,24))))</f>
        <v/>
      </c>
      <c r="L450" s="101">
        <f ca="1">IF(K450="퇴직정산",J450,IF((M$2-C450)&lt;365,"미확정",IF(M450="유예","유예",J450-M450)))</f>
        <v>0</v>
      </c>
      <c r="M450" s="103">
        <f>IF(C450=0,0,IF(K450="퇴직정산",0,IF(J450&lt;=0,0,IF(EDATE(C450,3)&gt;M$2,"유예",IF(SET!$J$3="없음",0,IF(SET!$J$3="전부",IF(E450&gt;=DATE(YEAR(SET!$I$11),MONTH(SET!$J$11),DAY(SET!$L$11)),MAX(0,F450-IF(I450&lt;(G450+H450),0,(I450-(G450+H450)))),0),IF(E450&gt;=DATE(YEAR(SET!$I$11),MONTH(SET!$J$11),DAY(SET!$L$11)),MAX(0,MIN(F450,SET!$L$3)-IF(I450&lt;(G450+H450),0,(I450-(G450+H450)))),0)))))))</f>
        <v>0</v>
      </c>
      <c r="N450" s="105" t="str">
        <f>IF(D450=0,IF(M450&gt;0,IF((E450-C450)&gt;=365,EDATE(E450,6),EDATE(K450,-6)),""),"")</f>
        <v/>
      </c>
      <c r="O450" s="106" t="str">
        <f>IF(D450=0,IF(M450&gt;0,IF((E450-C450)&gt;=365,EDATE(E450,10),EDATE(K450,-2)),""),"")</f>
        <v/>
      </c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  <c r="AL450" s="23"/>
      <c r="AM450" s="23"/>
      <c r="AN450" s="23"/>
      <c r="AO450" s="23"/>
      <c r="AP450" s="23"/>
      <c r="AQ450" s="23"/>
      <c r="AR450" s="23"/>
      <c r="AS450" s="23"/>
      <c r="AT450" s="23"/>
      <c r="AU450" s="23"/>
      <c r="AV450" s="23"/>
      <c r="AW450" s="23"/>
      <c r="AX450" s="23"/>
      <c r="AY450" s="23"/>
      <c r="AZ450" s="23"/>
      <c r="BA450" s="23"/>
      <c r="BB450" s="23"/>
      <c r="BC450" s="23"/>
      <c r="BD450" s="23"/>
      <c r="BE450" s="23"/>
      <c r="BF450" s="23"/>
      <c r="BG450" s="23"/>
      <c r="BH450" s="23"/>
      <c r="BI450" s="23"/>
      <c r="BJ450" s="23"/>
      <c r="BK450" s="23"/>
      <c r="BL450" s="23"/>
      <c r="BM450" s="23"/>
      <c r="BN450" s="23"/>
      <c r="BO450" s="23"/>
      <c r="BP450" s="23"/>
      <c r="BQ450" s="23"/>
      <c r="BR450" s="23"/>
      <c r="BS450" s="23"/>
      <c r="BT450" s="23"/>
      <c r="BU450" s="23"/>
      <c r="BV450" s="23"/>
      <c r="BW450" s="23"/>
    </row>
    <row r="451" spans="1:75" ht="14.25" customHeight="1" thickBot="1" x14ac:dyDescent="0.2">
      <c r="A451" s="83"/>
      <c r="B451" s="119"/>
      <c r="C451" s="119"/>
      <c r="D451" s="121"/>
      <c r="E451" s="96"/>
      <c r="F451" s="94"/>
      <c r="G451" s="113"/>
      <c r="H451" s="115"/>
      <c r="I451" s="125"/>
      <c r="J451" s="98"/>
      <c r="K451" s="117"/>
      <c r="L451" s="102"/>
      <c r="M451" s="104"/>
      <c r="N451" s="105"/>
      <c r="O451" s="107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72"/>
      <c r="AP451" s="72"/>
      <c r="AQ451" s="72"/>
      <c r="AR451" s="72"/>
      <c r="AS451" s="72"/>
      <c r="AT451" s="72"/>
      <c r="AU451" s="72"/>
      <c r="AV451" s="72"/>
      <c r="AW451" s="72"/>
      <c r="AX451" s="72"/>
      <c r="AY451" s="72"/>
      <c r="AZ451" s="72"/>
      <c r="BA451" s="72"/>
      <c r="BB451" s="72"/>
      <c r="BC451" s="72"/>
      <c r="BD451" s="72"/>
      <c r="BE451" s="72"/>
      <c r="BF451" s="72"/>
      <c r="BG451" s="72"/>
      <c r="BH451" s="72"/>
      <c r="BI451" s="72"/>
      <c r="BJ451" s="72"/>
      <c r="BK451" s="72"/>
      <c r="BL451" s="72"/>
      <c r="BM451" s="72"/>
      <c r="BN451" s="72"/>
      <c r="BO451" s="72"/>
      <c r="BP451" s="72"/>
      <c r="BQ451" s="72"/>
      <c r="BR451" s="72"/>
      <c r="BS451" s="72"/>
      <c r="BT451" s="72"/>
      <c r="BU451" s="72"/>
      <c r="BV451" s="72"/>
      <c r="BW451" s="72"/>
    </row>
    <row r="452" spans="1:75" ht="14.25" customHeight="1" x14ac:dyDescent="0.15">
      <c r="A452" s="82"/>
      <c r="B452" s="118"/>
      <c r="C452" s="118"/>
      <c r="D452" s="120"/>
      <c r="E452" s="95" t="str">
        <f ca="1">IF(DATEDIF(C452,M$2,"m")&lt;1,"",IF(C452=0,"",IF(EDATE(C452,12)&lt;IF($D452&gt;0,$D452-1,M$2),EDATE(C452,DATEDIF(C452,IF($D452&gt;0,$D452-1,M$2+1),"y")*12),EDATE(C452,DATEDIF(C452,IF($D452&gt;0,$D452-1,M$2+1),"m")))))</f>
        <v/>
      </c>
      <c r="F452" s="93">
        <f ca="1">IF(E452="",0,IF(EDATE(C452,12)&lt;=E452,15+IF((YEAR(E452)-YEAR($C452))&gt;20,10,INT((YEAR(E452)-YEAR($C452)-1)/2)),0))</f>
        <v>0</v>
      </c>
      <c r="G452" s="112">
        <f ca="1">IF(E452="",0,IF(E452&gt;=EDATE(C452,12),IF(E452&lt;EDATE(C452,24),IF(C452&lt;SET!$J$20,0,MIN(DATEDIF(C452,E452,"m"),11)),0),IF(D452&gt;C452,IF(E452&lt;=EDATE(C452,12),MIN(DATEDIF(C452,D452+1,"m"),11),0),MIN(DATEDIF(C452,E452,"m"),11))))</f>
        <v>0</v>
      </c>
      <c r="H452" s="114"/>
      <c r="I452" s="124">
        <f>COUNTIF(P452:BW452,SET!$C$15)*SET!$C$16+COUNTIF(P452:BW452,SET!$D$15)*SET!$D$16+COUNTIF(P452:BW452,SET!$E$15)*SET!$E$16+COUNTIF(P452:BW452,SET!$F$15)*SET!$F$16+COUNTIF(P452:BW452,SET!$G$15)*SET!$G$16+COUNTIF(P452:BW452,SET!$H$15)*SET!$H$16+COUNTIF(P452:BW452,SET!$I$15)*SET!$I$16+COUNTIF(P452:BW452,SET!#REF!)*SET!$H$16+COUNTIF(P452:BW452,SET!$L$15)*SET!$L$16</f>
        <v>0</v>
      </c>
      <c r="J452" s="97">
        <f ca="1">F452+G452+H452-I452</f>
        <v>0</v>
      </c>
      <c r="K452" s="116" t="str">
        <f ca="1">IF(E452="","",IF(AND(D452&gt;C452,EDATE(IF(EDATE(C452,12)&lt;D452,C452,E452),12)&gt;D452),"퇴직정산",IF((E452-C452)&gt;=365,EDATE(E452,12),EDATE(C452,24))))</f>
        <v/>
      </c>
      <c r="L452" s="101">
        <f ca="1">IF(K452="퇴직정산",J452,IF((M$2-C452)&lt;365,"미확정",IF(M452="유예","유예",J452-M452)))</f>
        <v>0</v>
      </c>
      <c r="M452" s="103">
        <f>IF(C452=0,0,IF(K452="퇴직정산",0,IF(J452&lt;=0,0,IF(EDATE(C452,3)&gt;M$2,"유예",IF(SET!$J$3="없음",0,IF(SET!$J$3="전부",IF(E452&gt;=DATE(YEAR(SET!$I$11),MONTH(SET!$J$11),DAY(SET!$L$11)),MAX(0,F452-IF(I452&lt;(G452+H452),0,(I452-(G452+H452)))),0),IF(E452&gt;=DATE(YEAR(SET!$I$11),MONTH(SET!$J$11),DAY(SET!$L$11)),MAX(0,MIN(F452,SET!$L$3)-IF(I452&lt;(G452+H452),0,(I452-(G452+H452)))),0)))))))</f>
        <v>0</v>
      </c>
      <c r="N452" s="105" t="str">
        <f>IF(D452=0,IF(M452&gt;0,IF((E452-C452)&gt;=365,EDATE(E452,6),EDATE(K452,-6)),""),"")</f>
        <v/>
      </c>
      <c r="O452" s="106" t="str">
        <f>IF(D452=0,IF(M452&gt;0,IF((E452-C452)&gt;=365,EDATE(E452,10),EDATE(K452,-2)),""),"")</f>
        <v/>
      </c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  <c r="AL452" s="23"/>
      <c r="AM452" s="23"/>
      <c r="AN452" s="23"/>
      <c r="AO452" s="23"/>
      <c r="AP452" s="23"/>
      <c r="AQ452" s="23"/>
      <c r="AR452" s="23"/>
      <c r="AS452" s="23"/>
      <c r="AT452" s="23"/>
      <c r="AU452" s="23"/>
      <c r="AV452" s="23"/>
      <c r="AW452" s="23"/>
      <c r="AX452" s="23"/>
      <c r="AY452" s="23"/>
      <c r="AZ452" s="23"/>
      <c r="BA452" s="23"/>
      <c r="BB452" s="23"/>
      <c r="BC452" s="23"/>
      <c r="BD452" s="23"/>
      <c r="BE452" s="23"/>
      <c r="BF452" s="23"/>
      <c r="BG452" s="23"/>
      <c r="BH452" s="23"/>
      <c r="BI452" s="23"/>
      <c r="BJ452" s="23"/>
      <c r="BK452" s="23"/>
      <c r="BL452" s="23"/>
      <c r="BM452" s="23"/>
      <c r="BN452" s="23"/>
      <c r="BO452" s="23"/>
      <c r="BP452" s="23"/>
      <c r="BQ452" s="23"/>
      <c r="BR452" s="23"/>
      <c r="BS452" s="23"/>
      <c r="BT452" s="23"/>
      <c r="BU452" s="23"/>
      <c r="BV452" s="23"/>
      <c r="BW452" s="23"/>
    </row>
    <row r="453" spans="1:75" ht="14.25" customHeight="1" thickBot="1" x14ac:dyDescent="0.2">
      <c r="A453" s="83"/>
      <c r="B453" s="119"/>
      <c r="C453" s="119"/>
      <c r="D453" s="121"/>
      <c r="E453" s="96"/>
      <c r="F453" s="94"/>
      <c r="G453" s="113"/>
      <c r="H453" s="115"/>
      <c r="I453" s="125"/>
      <c r="J453" s="98"/>
      <c r="K453" s="117"/>
      <c r="L453" s="102"/>
      <c r="M453" s="104"/>
      <c r="N453" s="105"/>
      <c r="O453" s="107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72"/>
      <c r="AP453" s="72"/>
      <c r="AQ453" s="72"/>
      <c r="AR453" s="72"/>
      <c r="AS453" s="72"/>
      <c r="AT453" s="72"/>
      <c r="AU453" s="72"/>
      <c r="AV453" s="72"/>
      <c r="AW453" s="72"/>
      <c r="AX453" s="72"/>
      <c r="AY453" s="72"/>
      <c r="AZ453" s="72"/>
      <c r="BA453" s="72"/>
      <c r="BB453" s="72"/>
      <c r="BC453" s="72"/>
      <c r="BD453" s="72"/>
      <c r="BE453" s="72"/>
      <c r="BF453" s="72"/>
      <c r="BG453" s="72"/>
      <c r="BH453" s="72"/>
      <c r="BI453" s="72"/>
      <c r="BJ453" s="72"/>
      <c r="BK453" s="72"/>
      <c r="BL453" s="72"/>
      <c r="BM453" s="72"/>
      <c r="BN453" s="72"/>
      <c r="BO453" s="72"/>
      <c r="BP453" s="72"/>
      <c r="BQ453" s="72"/>
      <c r="BR453" s="72"/>
      <c r="BS453" s="72"/>
      <c r="BT453" s="72"/>
      <c r="BU453" s="72"/>
      <c r="BV453" s="72"/>
      <c r="BW453" s="72"/>
    </row>
    <row r="454" spans="1:75" ht="14.25" customHeight="1" x14ac:dyDescent="0.15">
      <c r="A454" s="82"/>
      <c r="B454" s="118"/>
      <c r="C454" s="118"/>
      <c r="D454" s="120"/>
      <c r="E454" s="95" t="str">
        <f ca="1">IF(DATEDIF(C454,M$2,"m")&lt;1,"",IF(C454=0,"",IF(EDATE(C454,12)&lt;IF($D454&gt;0,$D454-1,M$2),EDATE(C454,DATEDIF(C454,IF($D454&gt;0,$D454-1,M$2+1),"y")*12),EDATE(C454,DATEDIF(C454,IF($D454&gt;0,$D454-1,M$2+1),"m")))))</f>
        <v/>
      </c>
      <c r="F454" s="93">
        <f ca="1">IF(E454="",0,IF(EDATE(C454,12)&lt;=E454,15+IF((YEAR(E454)-YEAR($C454))&gt;20,10,INT((YEAR(E454)-YEAR($C454)-1)/2)),0))</f>
        <v>0</v>
      </c>
      <c r="G454" s="112">
        <f ca="1">IF(E454="",0,IF(E454&gt;=EDATE(C454,12),IF(E454&lt;EDATE(C454,24),IF(C454&lt;SET!$J$20,0,MIN(DATEDIF(C454,E454,"m"),11)),0),IF(D454&gt;C454,IF(E454&lt;=EDATE(C454,12),MIN(DATEDIF(C454,D454+1,"m"),11),0),MIN(DATEDIF(C454,E454,"m"),11))))</f>
        <v>0</v>
      </c>
      <c r="H454" s="114"/>
      <c r="I454" s="124">
        <f>COUNTIF(P454:BW454,SET!$C$15)*SET!$C$16+COUNTIF(P454:BW454,SET!$D$15)*SET!$D$16+COUNTIF(P454:BW454,SET!$E$15)*SET!$E$16+COUNTIF(P454:BW454,SET!$F$15)*SET!$F$16+COUNTIF(P454:BW454,SET!$G$15)*SET!$G$16+COUNTIF(P454:BW454,SET!$H$15)*SET!$H$16+COUNTIF(P454:BW454,SET!$I$15)*SET!$I$16+COUNTIF(P454:BW454,SET!#REF!)*SET!$H$16+COUNTIF(P454:BW454,SET!$L$15)*SET!$L$16</f>
        <v>0</v>
      </c>
      <c r="J454" s="97">
        <f ca="1">F454+G454+H454-I454</f>
        <v>0</v>
      </c>
      <c r="K454" s="116" t="str">
        <f ca="1">IF(E454="","",IF(AND(D454&gt;C454,EDATE(IF(EDATE(C454,12)&lt;D454,C454,E454),12)&gt;D454),"퇴직정산",IF((E454-C454)&gt;=365,EDATE(E454,12),EDATE(C454,24))))</f>
        <v/>
      </c>
      <c r="L454" s="101">
        <f ca="1">IF(K454="퇴직정산",J454,IF((M$2-C454)&lt;365,"미확정",IF(M454="유예","유예",J454-M454)))</f>
        <v>0</v>
      </c>
      <c r="M454" s="103">
        <f>IF(C454=0,0,IF(K454="퇴직정산",0,IF(J454&lt;=0,0,IF(EDATE(C454,3)&gt;M$2,"유예",IF(SET!$J$3="없음",0,IF(SET!$J$3="전부",IF(E454&gt;=DATE(YEAR(SET!$I$11),MONTH(SET!$J$11),DAY(SET!$L$11)),MAX(0,F454-IF(I454&lt;(G454+H454),0,(I454-(G454+H454)))),0),IF(E454&gt;=DATE(YEAR(SET!$I$11),MONTH(SET!$J$11),DAY(SET!$L$11)),MAX(0,MIN(F454,SET!$L$3)-IF(I454&lt;(G454+H454),0,(I454-(G454+H454)))),0)))))))</f>
        <v>0</v>
      </c>
      <c r="N454" s="105" t="str">
        <f>IF(D454=0,IF(M454&gt;0,IF((E454-C454)&gt;=365,EDATE(E454,6),EDATE(K454,-6)),""),"")</f>
        <v/>
      </c>
      <c r="O454" s="106" t="str">
        <f>IF(D454=0,IF(M454&gt;0,IF((E454-C454)&gt;=365,EDATE(E454,10),EDATE(K454,-2)),""),"")</f>
        <v/>
      </c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  <c r="AL454" s="23"/>
      <c r="AM454" s="23"/>
      <c r="AN454" s="23"/>
      <c r="AO454" s="23"/>
      <c r="AP454" s="23"/>
      <c r="AQ454" s="23"/>
      <c r="AR454" s="23"/>
      <c r="AS454" s="23"/>
      <c r="AT454" s="23"/>
      <c r="AU454" s="23"/>
      <c r="AV454" s="23"/>
      <c r="AW454" s="23"/>
      <c r="AX454" s="23"/>
      <c r="AY454" s="23"/>
      <c r="AZ454" s="23"/>
      <c r="BA454" s="23"/>
      <c r="BB454" s="23"/>
      <c r="BC454" s="23"/>
      <c r="BD454" s="23"/>
      <c r="BE454" s="23"/>
      <c r="BF454" s="23"/>
      <c r="BG454" s="23"/>
      <c r="BH454" s="23"/>
      <c r="BI454" s="23"/>
      <c r="BJ454" s="23"/>
      <c r="BK454" s="23"/>
      <c r="BL454" s="23"/>
      <c r="BM454" s="23"/>
      <c r="BN454" s="23"/>
      <c r="BO454" s="23"/>
      <c r="BP454" s="23"/>
      <c r="BQ454" s="23"/>
      <c r="BR454" s="23"/>
      <c r="BS454" s="23"/>
      <c r="BT454" s="23"/>
      <c r="BU454" s="23"/>
      <c r="BV454" s="23"/>
      <c r="BW454" s="23"/>
    </row>
    <row r="455" spans="1:75" ht="14.25" customHeight="1" thickBot="1" x14ac:dyDescent="0.2">
      <c r="A455" s="83"/>
      <c r="B455" s="119"/>
      <c r="C455" s="119"/>
      <c r="D455" s="121"/>
      <c r="E455" s="96"/>
      <c r="F455" s="94"/>
      <c r="G455" s="113"/>
      <c r="H455" s="115"/>
      <c r="I455" s="125"/>
      <c r="J455" s="98"/>
      <c r="K455" s="117"/>
      <c r="L455" s="102"/>
      <c r="M455" s="104"/>
      <c r="N455" s="105"/>
      <c r="O455" s="107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72"/>
      <c r="AP455" s="72"/>
      <c r="AQ455" s="72"/>
      <c r="AR455" s="72"/>
      <c r="AS455" s="72"/>
      <c r="AT455" s="72"/>
      <c r="AU455" s="72"/>
      <c r="AV455" s="72"/>
      <c r="AW455" s="72"/>
      <c r="AX455" s="72"/>
      <c r="AY455" s="72"/>
      <c r="AZ455" s="72"/>
      <c r="BA455" s="72"/>
      <c r="BB455" s="72"/>
      <c r="BC455" s="72"/>
      <c r="BD455" s="72"/>
      <c r="BE455" s="72"/>
      <c r="BF455" s="72"/>
      <c r="BG455" s="72"/>
      <c r="BH455" s="72"/>
      <c r="BI455" s="72"/>
      <c r="BJ455" s="72"/>
      <c r="BK455" s="72"/>
      <c r="BL455" s="72"/>
      <c r="BM455" s="72"/>
      <c r="BN455" s="72"/>
      <c r="BO455" s="72"/>
      <c r="BP455" s="72"/>
      <c r="BQ455" s="72"/>
      <c r="BR455" s="72"/>
      <c r="BS455" s="72"/>
      <c r="BT455" s="72"/>
      <c r="BU455" s="72"/>
      <c r="BV455" s="72"/>
      <c r="BW455" s="72"/>
    </row>
    <row r="456" spans="1:75" ht="14.25" customHeight="1" x14ac:dyDescent="0.15">
      <c r="A456" s="82"/>
      <c r="B456" s="118"/>
      <c r="C456" s="118"/>
      <c r="D456" s="120"/>
      <c r="E456" s="95" t="str">
        <f ca="1">IF(DATEDIF(C456,M$2,"m")&lt;1,"",IF(C456=0,"",IF(EDATE(C456,12)&lt;IF($D456&gt;0,$D456-1,M$2),EDATE(C456,DATEDIF(C456,IF($D456&gt;0,$D456-1,M$2+1),"y")*12),EDATE(C456,DATEDIF(C456,IF($D456&gt;0,$D456-1,M$2+1),"m")))))</f>
        <v/>
      </c>
      <c r="F456" s="93">
        <f ca="1">IF(E456="",0,IF(EDATE(C456,12)&lt;=E456,15+IF((YEAR(E456)-YEAR($C456))&gt;20,10,INT((YEAR(E456)-YEAR($C456)-1)/2)),0))</f>
        <v>0</v>
      </c>
      <c r="G456" s="112">
        <f ca="1">IF(E456="",0,IF(E456&gt;=EDATE(C456,12),IF(E456&lt;EDATE(C456,24),IF(C456&lt;SET!$J$20,0,MIN(DATEDIF(C456,E456,"m"),11)),0),IF(D456&gt;C456,IF(E456&lt;=EDATE(C456,12),MIN(DATEDIF(C456,D456+1,"m"),11),0),MIN(DATEDIF(C456,E456,"m"),11))))</f>
        <v>0</v>
      </c>
      <c r="H456" s="114"/>
      <c r="I456" s="124">
        <f>COUNTIF(P456:BW456,SET!$C$15)*SET!$C$16+COUNTIF(P456:BW456,SET!$D$15)*SET!$D$16+COUNTIF(P456:BW456,SET!$E$15)*SET!$E$16+COUNTIF(P456:BW456,SET!$F$15)*SET!$F$16+COUNTIF(P456:BW456,SET!$G$15)*SET!$G$16+COUNTIF(P456:BW456,SET!$H$15)*SET!$H$16+COUNTIF(P456:BW456,SET!$I$15)*SET!$I$16+COUNTIF(P456:BW456,SET!#REF!)*SET!$H$16+COUNTIF(P456:BW456,SET!$L$15)*SET!$L$16</f>
        <v>0</v>
      </c>
      <c r="J456" s="97">
        <f ca="1">F456+G456+H456-I456</f>
        <v>0</v>
      </c>
      <c r="K456" s="116" t="str">
        <f ca="1">IF(E456="","",IF(AND(D456&gt;C456,EDATE(IF(EDATE(C456,12)&lt;D456,C456,E456),12)&gt;D456),"퇴직정산",IF((E456-C456)&gt;=365,EDATE(E456,12),EDATE(C456,24))))</f>
        <v/>
      </c>
      <c r="L456" s="101">
        <f ca="1">IF(K456="퇴직정산",J456,IF((M$2-C456)&lt;365,"미확정",IF(M456="유예","유예",J456-M456)))</f>
        <v>0</v>
      </c>
      <c r="M456" s="103">
        <f>IF(C456=0,0,IF(K456="퇴직정산",0,IF(J456&lt;=0,0,IF(EDATE(C456,3)&gt;M$2,"유예",IF(SET!$J$3="없음",0,IF(SET!$J$3="전부",IF(E456&gt;=DATE(YEAR(SET!$I$11),MONTH(SET!$J$11),DAY(SET!$L$11)),MAX(0,F456-IF(I456&lt;(G456+H456),0,(I456-(G456+H456)))),0),IF(E456&gt;=DATE(YEAR(SET!$I$11),MONTH(SET!$J$11),DAY(SET!$L$11)),MAX(0,MIN(F456,SET!$L$3)-IF(I456&lt;(G456+H456),0,(I456-(G456+H456)))),0)))))))</f>
        <v>0</v>
      </c>
      <c r="N456" s="105" t="str">
        <f>IF(D456=0,IF(M456&gt;0,IF((E456-C456)&gt;=365,EDATE(E456,6),EDATE(K456,-6)),""),"")</f>
        <v/>
      </c>
      <c r="O456" s="106" t="str">
        <f>IF(D456=0,IF(M456&gt;0,IF((E456-C456)&gt;=365,EDATE(E456,10),EDATE(K456,-2)),""),"")</f>
        <v/>
      </c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  <c r="AL456" s="23"/>
      <c r="AM456" s="23"/>
      <c r="AN456" s="23"/>
      <c r="AO456" s="23"/>
      <c r="AP456" s="23"/>
      <c r="AQ456" s="23"/>
      <c r="AR456" s="23"/>
      <c r="AS456" s="23"/>
      <c r="AT456" s="23"/>
      <c r="AU456" s="23"/>
      <c r="AV456" s="23"/>
      <c r="AW456" s="23"/>
      <c r="AX456" s="23"/>
      <c r="AY456" s="23"/>
      <c r="AZ456" s="23"/>
      <c r="BA456" s="23"/>
      <c r="BB456" s="23"/>
      <c r="BC456" s="23"/>
      <c r="BD456" s="23"/>
      <c r="BE456" s="23"/>
      <c r="BF456" s="23"/>
      <c r="BG456" s="23"/>
      <c r="BH456" s="23"/>
      <c r="BI456" s="23"/>
      <c r="BJ456" s="23"/>
      <c r="BK456" s="23"/>
      <c r="BL456" s="23"/>
      <c r="BM456" s="23"/>
      <c r="BN456" s="23"/>
      <c r="BO456" s="23"/>
      <c r="BP456" s="23"/>
      <c r="BQ456" s="23"/>
      <c r="BR456" s="23"/>
      <c r="BS456" s="23"/>
      <c r="BT456" s="23"/>
      <c r="BU456" s="23"/>
      <c r="BV456" s="23"/>
      <c r="BW456" s="23"/>
    </row>
    <row r="457" spans="1:75" ht="14.25" customHeight="1" thickBot="1" x14ac:dyDescent="0.2">
      <c r="A457" s="83"/>
      <c r="B457" s="119"/>
      <c r="C457" s="119"/>
      <c r="D457" s="121"/>
      <c r="E457" s="96"/>
      <c r="F457" s="94"/>
      <c r="G457" s="113"/>
      <c r="H457" s="115"/>
      <c r="I457" s="125"/>
      <c r="J457" s="98"/>
      <c r="K457" s="117"/>
      <c r="L457" s="102"/>
      <c r="M457" s="104"/>
      <c r="N457" s="105"/>
      <c r="O457" s="107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72"/>
      <c r="AP457" s="72"/>
      <c r="AQ457" s="72"/>
      <c r="AR457" s="72"/>
      <c r="AS457" s="72"/>
      <c r="AT457" s="72"/>
      <c r="AU457" s="72"/>
      <c r="AV457" s="72"/>
      <c r="AW457" s="72"/>
      <c r="AX457" s="72"/>
      <c r="AY457" s="72"/>
      <c r="AZ457" s="72"/>
      <c r="BA457" s="72"/>
      <c r="BB457" s="72"/>
      <c r="BC457" s="72"/>
      <c r="BD457" s="72"/>
      <c r="BE457" s="72"/>
      <c r="BF457" s="72"/>
      <c r="BG457" s="72"/>
      <c r="BH457" s="72"/>
      <c r="BI457" s="72"/>
      <c r="BJ457" s="72"/>
      <c r="BK457" s="72"/>
      <c r="BL457" s="72"/>
      <c r="BM457" s="72"/>
      <c r="BN457" s="72"/>
      <c r="BO457" s="72"/>
      <c r="BP457" s="72"/>
      <c r="BQ457" s="72"/>
      <c r="BR457" s="72"/>
      <c r="BS457" s="72"/>
      <c r="BT457" s="72"/>
      <c r="BU457" s="72"/>
      <c r="BV457" s="72"/>
      <c r="BW457" s="72"/>
    </row>
    <row r="458" spans="1:75" ht="14.25" customHeight="1" x14ac:dyDescent="0.15">
      <c r="A458" s="82"/>
      <c r="B458" s="118"/>
      <c r="C458" s="118"/>
      <c r="D458" s="120"/>
      <c r="E458" s="95" t="str">
        <f ca="1">IF(DATEDIF(C458,M$2,"m")&lt;1,"",IF(C458=0,"",IF(EDATE(C458,12)&lt;IF($D458&gt;0,$D458-1,M$2),EDATE(C458,DATEDIF(C458,IF($D458&gt;0,$D458-1,M$2+1),"y")*12),EDATE(C458,DATEDIF(C458,IF($D458&gt;0,$D458-1,M$2+1),"m")))))</f>
        <v/>
      </c>
      <c r="F458" s="93">
        <f ca="1">IF(E458="",0,IF(EDATE(C458,12)&lt;=E458,15+IF((YEAR(E458)-YEAR($C458))&gt;20,10,INT((YEAR(E458)-YEAR($C458)-1)/2)),0))</f>
        <v>0</v>
      </c>
      <c r="G458" s="112">
        <f ca="1">IF(E458="",0,IF(E458&gt;=EDATE(C458,12),IF(E458&lt;EDATE(C458,24),IF(C458&lt;SET!$J$20,0,MIN(DATEDIF(C458,E458,"m"),11)),0),IF(D458&gt;C458,IF(E458&lt;=EDATE(C458,12),MIN(DATEDIF(C458,D458+1,"m"),11),0),MIN(DATEDIF(C458,E458,"m"),11))))</f>
        <v>0</v>
      </c>
      <c r="H458" s="114"/>
      <c r="I458" s="124">
        <f>COUNTIF(P458:BW458,SET!$C$15)*SET!$C$16+COUNTIF(P458:BW458,SET!$D$15)*SET!$D$16+COUNTIF(P458:BW458,SET!$E$15)*SET!$E$16+COUNTIF(P458:BW458,SET!$F$15)*SET!$F$16+COUNTIF(P458:BW458,SET!$G$15)*SET!$G$16+COUNTIF(P458:BW458,SET!$H$15)*SET!$H$16+COUNTIF(P458:BW458,SET!$I$15)*SET!$I$16+COUNTIF(P458:BW458,SET!#REF!)*SET!$H$16+COUNTIF(P458:BW458,SET!$L$15)*SET!$L$16</f>
        <v>0</v>
      </c>
      <c r="J458" s="97">
        <f ca="1">F458+G458+H458-I458</f>
        <v>0</v>
      </c>
      <c r="K458" s="116" t="str">
        <f ca="1">IF(E458="","",IF(AND(D458&gt;C458,EDATE(IF(EDATE(C458,12)&lt;D458,C458,E458),12)&gt;D458),"퇴직정산",IF((E458-C458)&gt;=365,EDATE(E458,12),EDATE(C458,24))))</f>
        <v/>
      </c>
      <c r="L458" s="101">
        <f ca="1">IF(K458="퇴직정산",J458,IF((M$2-C458)&lt;365,"미확정",IF(M458="유예","유예",J458-M458)))</f>
        <v>0</v>
      </c>
      <c r="M458" s="103">
        <f>IF(C458=0,0,IF(K458="퇴직정산",0,IF(J458&lt;=0,0,IF(EDATE(C458,3)&gt;M$2,"유예",IF(SET!$J$3="없음",0,IF(SET!$J$3="전부",IF(E458&gt;=DATE(YEAR(SET!$I$11),MONTH(SET!$J$11),DAY(SET!$L$11)),MAX(0,F458-IF(I458&lt;(G458+H458),0,(I458-(G458+H458)))),0),IF(E458&gt;=DATE(YEAR(SET!$I$11),MONTH(SET!$J$11),DAY(SET!$L$11)),MAX(0,MIN(F458,SET!$L$3)-IF(I458&lt;(G458+H458),0,(I458-(G458+H458)))),0)))))))</f>
        <v>0</v>
      </c>
      <c r="N458" s="105" t="str">
        <f>IF(D458=0,IF(M458&gt;0,IF((E458-C458)&gt;=365,EDATE(E458,6),EDATE(K458,-6)),""),"")</f>
        <v/>
      </c>
      <c r="O458" s="106" t="str">
        <f>IF(D458=0,IF(M458&gt;0,IF((E458-C458)&gt;=365,EDATE(E458,10),EDATE(K458,-2)),""),"")</f>
        <v/>
      </c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  <c r="AL458" s="23"/>
      <c r="AM458" s="23"/>
      <c r="AN458" s="23"/>
      <c r="AO458" s="23"/>
      <c r="AP458" s="23"/>
      <c r="AQ458" s="23"/>
      <c r="AR458" s="23"/>
      <c r="AS458" s="23"/>
      <c r="AT458" s="23"/>
      <c r="AU458" s="23"/>
      <c r="AV458" s="23"/>
      <c r="AW458" s="23"/>
      <c r="AX458" s="23"/>
      <c r="AY458" s="23"/>
      <c r="AZ458" s="23"/>
      <c r="BA458" s="23"/>
      <c r="BB458" s="23"/>
      <c r="BC458" s="23"/>
      <c r="BD458" s="23"/>
      <c r="BE458" s="23"/>
      <c r="BF458" s="23"/>
      <c r="BG458" s="23"/>
      <c r="BH458" s="23"/>
      <c r="BI458" s="23"/>
      <c r="BJ458" s="23"/>
      <c r="BK458" s="23"/>
      <c r="BL458" s="23"/>
      <c r="BM458" s="23"/>
      <c r="BN458" s="23"/>
      <c r="BO458" s="23"/>
      <c r="BP458" s="23"/>
      <c r="BQ458" s="23"/>
      <c r="BR458" s="23"/>
      <c r="BS458" s="23"/>
      <c r="BT458" s="23"/>
      <c r="BU458" s="23"/>
      <c r="BV458" s="23"/>
      <c r="BW458" s="23"/>
    </row>
    <row r="459" spans="1:75" ht="14.25" customHeight="1" thickBot="1" x14ac:dyDescent="0.2">
      <c r="A459" s="83"/>
      <c r="B459" s="119"/>
      <c r="C459" s="119"/>
      <c r="D459" s="121"/>
      <c r="E459" s="96"/>
      <c r="F459" s="94"/>
      <c r="G459" s="113"/>
      <c r="H459" s="115"/>
      <c r="I459" s="125"/>
      <c r="J459" s="98"/>
      <c r="K459" s="117"/>
      <c r="L459" s="102"/>
      <c r="M459" s="104"/>
      <c r="N459" s="105"/>
      <c r="O459" s="107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72"/>
      <c r="AP459" s="72"/>
      <c r="AQ459" s="72"/>
      <c r="AR459" s="72"/>
      <c r="AS459" s="72"/>
      <c r="AT459" s="72"/>
      <c r="AU459" s="72"/>
      <c r="AV459" s="72"/>
      <c r="AW459" s="72"/>
      <c r="AX459" s="72"/>
      <c r="AY459" s="72"/>
      <c r="AZ459" s="72"/>
      <c r="BA459" s="72"/>
      <c r="BB459" s="72"/>
      <c r="BC459" s="72"/>
      <c r="BD459" s="72"/>
      <c r="BE459" s="72"/>
      <c r="BF459" s="72"/>
      <c r="BG459" s="72"/>
      <c r="BH459" s="72"/>
      <c r="BI459" s="72"/>
      <c r="BJ459" s="72"/>
      <c r="BK459" s="72"/>
      <c r="BL459" s="72"/>
      <c r="BM459" s="72"/>
      <c r="BN459" s="72"/>
      <c r="BO459" s="72"/>
      <c r="BP459" s="72"/>
      <c r="BQ459" s="72"/>
      <c r="BR459" s="72"/>
      <c r="BS459" s="72"/>
      <c r="BT459" s="72"/>
      <c r="BU459" s="72"/>
      <c r="BV459" s="72"/>
      <c r="BW459" s="72"/>
    </row>
    <row r="460" spans="1:75" ht="14.25" customHeight="1" x14ac:dyDescent="0.15">
      <c r="A460" s="82"/>
      <c r="B460" s="118"/>
      <c r="C460" s="118"/>
      <c r="D460" s="120"/>
      <c r="E460" s="95" t="str">
        <f ca="1">IF(DATEDIF(C460,M$2,"m")&lt;1,"",IF(C460=0,"",IF(EDATE(C460,12)&lt;IF($D460&gt;0,$D460-1,M$2),EDATE(C460,DATEDIF(C460,IF($D460&gt;0,$D460-1,M$2+1),"y")*12),EDATE(C460,DATEDIF(C460,IF($D460&gt;0,$D460-1,M$2+1),"m")))))</f>
        <v/>
      </c>
      <c r="F460" s="93">
        <f ca="1">IF(E460="",0,IF(EDATE(C460,12)&lt;=E460,15+IF((YEAR(E460)-YEAR($C460))&gt;20,10,INT((YEAR(E460)-YEAR($C460)-1)/2)),0))</f>
        <v>0</v>
      </c>
      <c r="G460" s="112">
        <f ca="1">IF(E460="",0,IF(E460&gt;=EDATE(C460,12),IF(E460&lt;EDATE(C460,24),IF(C460&lt;SET!$J$20,0,MIN(DATEDIF(C460,E460,"m"),11)),0),IF(D460&gt;C460,IF(E460&lt;=EDATE(C460,12),MIN(DATEDIF(C460,D460+1,"m"),11),0),MIN(DATEDIF(C460,E460,"m"),11))))</f>
        <v>0</v>
      </c>
      <c r="H460" s="114"/>
      <c r="I460" s="124">
        <f>COUNTIF(P460:BW460,SET!$C$15)*SET!$C$16+COUNTIF(P460:BW460,SET!$D$15)*SET!$D$16+COUNTIF(P460:BW460,SET!$E$15)*SET!$E$16+COUNTIF(P460:BW460,SET!$F$15)*SET!$F$16+COUNTIF(P460:BW460,SET!$G$15)*SET!$G$16+COUNTIF(P460:BW460,SET!$H$15)*SET!$H$16+COUNTIF(P460:BW460,SET!$I$15)*SET!$I$16+COUNTIF(P460:BW460,SET!#REF!)*SET!$H$16+COUNTIF(P460:BW460,SET!$L$15)*SET!$L$16</f>
        <v>0</v>
      </c>
      <c r="J460" s="97">
        <f ca="1">F460+G460+H460-I460</f>
        <v>0</v>
      </c>
      <c r="K460" s="116" t="str">
        <f ca="1">IF(E460="","",IF(AND(D460&gt;C460,EDATE(IF(EDATE(C460,12)&lt;D460,C460,E460),12)&gt;D460),"퇴직정산",IF((E460-C460)&gt;=365,EDATE(E460,12),EDATE(C460,24))))</f>
        <v/>
      </c>
      <c r="L460" s="101">
        <f ca="1">IF(K460="퇴직정산",J460,IF((M$2-C460)&lt;365,"미확정",IF(M460="유예","유예",J460-M460)))</f>
        <v>0</v>
      </c>
      <c r="M460" s="103">
        <f>IF(C460=0,0,IF(K460="퇴직정산",0,IF(J460&lt;=0,0,IF(EDATE(C460,3)&gt;M$2,"유예",IF(SET!$J$3="없음",0,IF(SET!$J$3="전부",IF(E460&gt;=DATE(YEAR(SET!$I$11),MONTH(SET!$J$11),DAY(SET!$L$11)),MAX(0,F460-IF(I460&lt;(G460+H460),0,(I460-(G460+H460)))),0),IF(E460&gt;=DATE(YEAR(SET!$I$11),MONTH(SET!$J$11),DAY(SET!$L$11)),MAX(0,MIN(F460,SET!$L$3)-IF(I460&lt;(G460+H460),0,(I460-(G460+H460)))),0)))))))</f>
        <v>0</v>
      </c>
      <c r="N460" s="105" t="str">
        <f>IF(D460=0,IF(M460&gt;0,IF((E460-C460)&gt;=365,EDATE(E460,6),EDATE(K460,-6)),""),"")</f>
        <v/>
      </c>
      <c r="O460" s="106" t="str">
        <f>IF(D460=0,IF(M460&gt;0,IF((E460-C460)&gt;=365,EDATE(E460,10),EDATE(K460,-2)),""),"")</f>
        <v/>
      </c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  <c r="AL460" s="23"/>
      <c r="AM460" s="23"/>
      <c r="AN460" s="23"/>
      <c r="AO460" s="23"/>
      <c r="AP460" s="23"/>
      <c r="AQ460" s="23"/>
      <c r="AR460" s="23"/>
      <c r="AS460" s="23"/>
      <c r="AT460" s="23"/>
      <c r="AU460" s="23"/>
      <c r="AV460" s="23"/>
      <c r="AW460" s="23"/>
      <c r="AX460" s="23"/>
      <c r="AY460" s="23"/>
      <c r="AZ460" s="23"/>
      <c r="BA460" s="23"/>
      <c r="BB460" s="23"/>
      <c r="BC460" s="23"/>
      <c r="BD460" s="23"/>
      <c r="BE460" s="23"/>
      <c r="BF460" s="23"/>
      <c r="BG460" s="23"/>
      <c r="BH460" s="23"/>
      <c r="BI460" s="23"/>
      <c r="BJ460" s="23"/>
      <c r="BK460" s="23"/>
      <c r="BL460" s="23"/>
      <c r="BM460" s="23"/>
      <c r="BN460" s="23"/>
      <c r="BO460" s="23"/>
      <c r="BP460" s="23"/>
      <c r="BQ460" s="23"/>
      <c r="BR460" s="23"/>
      <c r="BS460" s="23"/>
      <c r="BT460" s="23"/>
      <c r="BU460" s="23"/>
      <c r="BV460" s="23"/>
      <c r="BW460" s="23"/>
    </row>
    <row r="461" spans="1:75" ht="14.25" customHeight="1" thickBot="1" x14ac:dyDescent="0.2">
      <c r="A461" s="83"/>
      <c r="B461" s="119"/>
      <c r="C461" s="119"/>
      <c r="D461" s="121"/>
      <c r="E461" s="96"/>
      <c r="F461" s="94"/>
      <c r="G461" s="113"/>
      <c r="H461" s="115"/>
      <c r="I461" s="125"/>
      <c r="J461" s="98"/>
      <c r="K461" s="117"/>
      <c r="L461" s="102"/>
      <c r="M461" s="104"/>
      <c r="N461" s="105"/>
      <c r="O461" s="107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72"/>
      <c r="AP461" s="72"/>
      <c r="AQ461" s="72"/>
      <c r="AR461" s="72"/>
      <c r="AS461" s="72"/>
      <c r="AT461" s="72"/>
      <c r="AU461" s="72"/>
      <c r="AV461" s="72"/>
      <c r="AW461" s="72"/>
      <c r="AX461" s="72"/>
      <c r="AY461" s="72"/>
      <c r="AZ461" s="72"/>
      <c r="BA461" s="72"/>
      <c r="BB461" s="72"/>
      <c r="BC461" s="72"/>
      <c r="BD461" s="72"/>
      <c r="BE461" s="72"/>
      <c r="BF461" s="72"/>
      <c r="BG461" s="72"/>
      <c r="BH461" s="72"/>
      <c r="BI461" s="72"/>
      <c r="BJ461" s="72"/>
      <c r="BK461" s="72"/>
      <c r="BL461" s="72"/>
      <c r="BM461" s="72"/>
      <c r="BN461" s="72"/>
      <c r="BO461" s="72"/>
      <c r="BP461" s="72"/>
      <c r="BQ461" s="72"/>
      <c r="BR461" s="72"/>
      <c r="BS461" s="72"/>
      <c r="BT461" s="72"/>
      <c r="BU461" s="72"/>
      <c r="BV461" s="72"/>
      <c r="BW461" s="72"/>
    </row>
    <row r="462" spans="1:75" ht="14.25" customHeight="1" x14ac:dyDescent="0.15">
      <c r="A462" s="82"/>
      <c r="B462" s="118"/>
      <c r="C462" s="118"/>
      <c r="D462" s="120"/>
      <c r="E462" s="95" t="str">
        <f ca="1">IF(DATEDIF(C462,M$2,"m")&lt;1,"",IF(C462=0,"",IF(EDATE(C462,12)&lt;IF($D462&gt;0,$D462-1,M$2),EDATE(C462,DATEDIF(C462,IF($D462&gt;0,$D462-1,M$2+1),"y")*12),EDATE(C462,DATEDIF(C462,IF($D462&gt;0,$D462-1,M$2+1),"m")))))</f>
        <v/>
      </c>
      <c r="F462" s="93">
        <f ca="1">IF(E462="",0,IF(EDATE(C462,12)&lt;=E462,15+IF((YEAR(E462)-YEAR($C462))&gt;20,10,INT((YEAR(E462)-YEAR($C462)-1)/2)),0))</f>
        <v>0</v>
      </c>
      <c r="G462" s="112">
        <f ca="1">IF(E462="",0,IF(E462&gt;=EDATE(C462,12),IF(E462&lt;EDATE(C462,24),IF(C462&lt;SET!$J$20,0,MIN(DATEDIF(C462,E462,"m"),11)),0),IF(D462&gt;C462,IF(E462&lt;=EDATE(C462,12),MIN(DATEDIF(C462,D462+1,"m"),11),0),MIN(DATEDIF(C462,E462,"m"),11))))</f>
        <v>0</v>
      </c>
      <c r="H462" s="114"/>
      <c r="I462" s="124">
        <f>COUNTIF(P462:BW462,SET!$C$15)*SET!$C$16+COUNTIF(P462:BW462,SET!$D$15)*SET!$D$16+COUNTIF(P462:BW462,SET!$E$15)*SET!$E$16+COUNTIF(P462:BW462,SET!$F$15)*SET!$F$16+COUNTIF(P462:BW462,SET!$G$15)*SET!$G$16+COUNTIF(P462:BW462,SET!$H$15)*SET!$H$16+COUNTIF(P462:BW462,SET!$I$15)*SET!$I$16+COUNTIF(P462:BW462,SET!#REF!)*SET!$H$16+COUNTIF(P462:BW462,SET!$L$15)*SET!$L$16</f>
        <v>0</v>
      </c>
      <c r="J462" s="97">
        <f ca="1">F462+G462+H462-I462</f>
        <v>0</v>
      </c>
      <c r="K462" s="116" t="str">
        <f ca="1">IF(E462="","",IF(AND(D462&gt;C462,EDATE(IF(EDATE(C462,12)&lt;D462,C462,E462),12)&gt;D462),"퇴직정산",IF((E462-C462)&gt;=365,EDATE(E462,12),EDATE(C462,24))))</f>
        <v/>
      </c>
      <c r="L462" s="101">
        <f ca="1">IF(K462="퇴직정산",J462,IF((M$2-C462)&lt;365,"미확정",IF(M462="유예","유예",J462-M462)))</f>
        <v>0</v>
      </c>
      <c r="M462" s="103">
        <f>IF(C462=0,0,IF(K462="퇴직정산",0,IF(J462&lt;=0,0,IF(EDATE(C462,3)&gt;M$2,"유예",IF(SET!$J$3="없음",0,IF(SET!$J$3="전부",IF(E462&gt;=DATE(YEAR(SET!$I$11),MONTH(SET!$J$11),DAY(SET!$L$11)),MAX(0,F462-IF(I462&lt;(G462+H462),0,(I462-(G462+H462)))),0),IF(E462&gt;=DATE(YEAR(SET!$I$11),MONTH(SET!$J$11),DAY(SET!$L$11)),MAX(0,MIN(F462,SET!$L$3)-IF(I462&lt;(G462+H462),0,(I462-(G462+H462)))),0)))))))</f>
        <v>0</v>
      </c>
      <c r="N462" s="105" t="str">
        <f>IF(D462=0,IF(M462&gt;0,IF((E462-C462)&gt;=365,EDATE(E462,6),EDATE(K462,-6)),""),"")</f>
        <v/>
      </c>
      <c r="O462" s="106" t="str">
        <f>IF(D462=0,IF(M462&gt;0,IF((E462-C462)&gt;=365,EDATE(E462,10),EDATE(K462,-2)),""),"")</f>
        <v/>
      </c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  <c r="AL462" s="23"/>
      <c r="AM462" s="23"/>
      <c r="AN462" s="23"/>
      <c r="AO462" s="23"/>
      <c r="AP462" s="23"/>
      <c r="AQ462" s="23"/>
      <c r="AR462" s="23"/>
      <c r="AS462" s="23"/>
      <c r="AT462" s="23"/>
      <c r="AU462" s="23"/>
      <c r="AV462" s="23"/>
      <c r="AW462" s="23"/>
      <c r="AX462" s="23"/>
      <c r="AY462" s="23"/>
      <c r="AZ462" s="23"/>
      <c r="BA462" s="23"/>
      <c r="BB462" s="23"/>
      <c r="BC462" s="23"/>
      <c r="BD462" s="23"/>
      <c r="BE462" s="23"/>
      <c r="BF462" s="23"/>
      <c r="BG462" s="23"/>
      <c r="BH462" s="23"/>
      <c r="BI462" s="23"/>
      <c r="BJ462" s="23"/>
      <c r="BK462" s="23"/>
      <c r="BL462" s="23"/>
      <c r="BM462" s="23"/>
      <c r="BN462" s="23"/>
      <c r="BO462" s="23"/>
      <c r="BP462" s="23"/>
      <c r="BQ462" s="23"/>
      <c r="BR462" s="23"/>
      <c r="BS462" s="23"/>
      <c r="BT462" s="23"/>
      <c r="BU462" s="23"/>
      <c r="BV462" s="23"/>
      <c r="BW462" s="23"/>
    </row>
    <row r="463" spans="1:75" ht="14.25" customHeight="1" thickBot="1" x14ac:dyDescent="0.2">
      <c r="A463" s="83"/>
      <c r="B463" s="119"/>
      <c r="C463" s="119"/>
      <c r="D463" s="121"/>
      <c r="E463" s="96"/>
      <c r="F463" s="94"/>
      <c r="G463" s="113"/>
      <c r="H463" s="115"/>
      <c r="I463" s="125"/>
      <c r="J463" s="98"/>
      <c r="K463" s="117"/>
      <c r="L463" s="102"/>
      <c r="M463" s="104"/>
      <c r="N463" s="105"/>
      <c r="O463" s="107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72"/>
      <c r="AP463" s="72"/>
      <c r="AQ463" s="72"/>
      <c r="AR463" s="72"/>
      <c r="AS463" s="72"/>
      <c r="AT463" s="72"/>
      <c r="AU463" s="72"/>
      <c r="AV463" s="72"/>
      <c r="AW463" s="72"/>
      <c r="AX463" s="72"/>
      <c r="AY463" s="72"/>
      <c r="AZ463" s="72"/>
      <c r="BA463" s="72"/>
      <c r="BB463" s="72"/>
      <c r="BC463" s="72"/>
      <c r="BD463" s="72"/>
      <c r="BE463" s="72"/>
      <c r="BF463" s="72"/>
      <c r="BG463" s="72"/>
      <c r="BH463" s="72"/>
      <c r="BI463" s="72"/>
      <c r="BJ463" s="72"/>
      <c r="BK463" s="72"/>
      <c r="BL463" s="72"/>
      <c r="BM463" s="72"/>
      <c r="BN463" s="72"/>
      <c r="BO463" s="72"/>
      <c r="BP463" s="72"/>
      <c r="BQ463" s="72"/>
      <c r="BR463" s="72"/>
      <c r="BS463" s="72"/>
      <c r="BT463" s="72"/>
      <c r="BU463" s="72"/>
      <c r="BV463" s="72"/>
      <c r="BW463" s="72"/>
    </row>
    <row r="464" spans="1:75" ht="14.25" customHeight="1" x14ac:dyDescent="0.15">
      <c r="A464" s="82"/>
      <c r="B464" s="118"/>
      <c r="C464" s="118"/>
      <c r="D464" s="120"/>
      <c r="E464" s="95" t="str">
        <f ca="1">IF(DATEDIF(C464,M$2,"m")&lt;1,"",IF(C464=0,"",IF(EDATE(C464,12)&lt;IF($D464&gt;0,$D464-1,M$2),EDATE(C464,DATEDIF(C464,IF($D464&gt;0,$D464-1,M$2+1),"y")*12),EDATE(C464,DATEDIF(C464,IF($D464&gt;0,$D464-1,M$2+1),"m")))))</f>
        <v/>
      </c>
      <c r="F464" s="93">
        <f ca="1">IF(E464="",0,IF(EDATE(C464,12)&lt;=E464,15+IF((YEAR(E464)-YEAR($C464))&gt;20,10,INT((YEAR(E464)-YEAR($C464)-1)/2)),0))</f>
        <v>0</v>
      </c>
      <c r="G464" s="112">
        <f ca="1">IF(E464="",0,IF(E464&gt;=EDATE(C464,12),IF(E464&lt;EDATE(C464,24),IF(C464&lt;SET!$J$20,0,MIN(DATEDIF(C464,E464,"m"),11)),0),IF(D464&gt;C464,IF(E464&lt;=EDATE(C464,12),MIN(DATEDIF(C464,D464+1,"m"),11),0),MIN(DATEDIF(C464,E464,"m"),11))))</f>
        <v>0</v>
      </c>
      <c r="H464" s="114"/>
      <c r="I464" s="124">
        <f>COUNTIF(P464:BW464,SET!$C$15)*SET!$C$16+COUNTIF(P464:BW464,SET!$D$15)*SET!$D$16+COUNTIF(P464:BW464,SET!$E$15)*SET!$E$16+COUNTIF(P464:BW464,SET!$F$15)*SET!$F$16+COUNTIF(P464:BW464,SET!$G$15)*SET!$G$16+COUNTIF(P464:BW464,SET!$H$15)*SET!$H$16+COUNTIF(P464:BW464,SET!$I$15)*SET!$I$16+COUNTIF(P464:BW464,SET!#REF!)*SET!$H$16+COUNTIF(P464:BW464,SET!$L$15)*SET!$L$16</f>
        <v>0</v>
      </c>
      <c r="J464" s="97">
        <f ca="1">F464+G464+H464-I464</f>
        <v>0</v>
      </c>
      <c r="K464" s="116" t="str">
        <f ca="1">IF(E464="","",IF(AND(D464&gt;C464,EDATE(IF(EDATE(C464,12)&lt;D464,C464,E464),12)&gt;D464),"퇴직정산",IF((E464-C464)&gt;=365,EDATE(E464,12),EDATE(C464,24))))</f>
        <v/>
      </c>
      <c r="L464" s="101">
        <f ca="1">IF(K464="퇴직정산",J464,IF((M$2-C464)&lt;365,"미확정",IF(M464="유예","유예",J464-M464)))</f>
        <v>0</v>
      </c>
      <c r="M464" s="103">
        <f>IF(C464=0,0,IF(K464="퇴직정산",0,IF(J464&lt;=0,0,IF(EDATE(C464,3)&gt;M$2,"유예",IF(SET!$J$3="없음",0,IF(SET!$J$3="전부",IF(E464&gt;=DATE(YEAR(SET!$I$11),MONTH(SET!$J$11),DAY(SET!$L$11)),MAX(0,F464-IF(I464&lt;(G464+H464),0,(I464-(G464+H464)))),0),IF(E464&gt;=DATE(YEAR(SET!$I$11),MONTH(SET!$J$11),DAY(SET!$L$11)),MAX(0,MIN(F464,SET!$L$3)-IF(I464&lt;(G464+H464),0,(I464-(G464+H464)))),0)))))))</f>
        <v>0</v>
      </c>
      <c r="N464" s="105" t="str">
        <f>IF(D464=0,IF(M464&gt;0,IF((E464-C464)&gt;=365,EDATE(E464,6),EDATE(K464,-6)),""),"")</f>
        <v/>
      </c>
      <c r="O464" s="106" t="str">
        <f>IF(D464=0,IF(M464&gt;0,IF((E464-C464)&gt;=365,EDATE(E464,10),EDATE(K464,-2)),""),"")</f>
        <v/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/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/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/>
      <c r="BP464" s="23"/>
      <c r="BQ464" s="23"/>
      <c r="BR464" s="23"/>
      <c r="BS464" s="23"/>
      <c r="BT464" s="23"/>
      <c r="BU464" s="23"/>
      <c r="BV464" s="23"/>
      <c r="BW464" s="23"/>
    </row>
    <row r="465" spans="1:75" ht="14.25" customHeight="1" thickBot="1" x14ac:dyDescent="0.2">
      <c r="A465" s="83"/>
      <c r="B465" s="119"/>
      <c r="C465" s="119"/>
      <c r="D465" s="121"/>
      <c r="E465" s="96"/>
      <c r="F465" s="94"/>
      <c r="G465" s="113"/>
      <c r="H465" s="115"/>
      <c r="I465" s="125"/>
      <c r="J465" s="98"/>
      <c r="K465" s="117"/>
      <c r="L465" s="102"/>
      <c r="M465" s="104"/>
      <c r="N465" s="105"/>
      <c r="O465" s="107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72"/>
      <c r="AP465" s="72"/>
      <c r="AQ465" s="72"/>
      <c r="AR465" s="72"/>
      <c r="AS465" s="72"/>
      <c r="AT465" s="72"/>
      <c r="AU465" s="72"/>
      <c r="AV465" s="72"/>
      <c r="AW465" s="72"/>
      <c r="AX465" s="72"/>
      <c r="AY465" s="72"/>
      <c r="AZ465" s="72"/>
      <c r="BA465" s="72"/>
      <c r="BB465" s="72"/>
      <c r="BC465" s="72"/>
      <c r="BD465" s="72"/>
      <c r="BE465" s="72"/>
      <c r="BF465" s="72"/>
      <c r="BG465" s="72"/>
      <c r="BH465" s="72"/>
      <c r="BI465" s="72"/>
      <c r="BJ465" s="72"/>
      <c r="BK465" s="72"/>
      <c r="BL465" s="72"/>
      <c r="BM465" s="72"/>
      <c r="BN465" s="72"/>
      <c r="BO465" s="72"/>
      <c r="BP465" s="72"/>
      <c r="BQ465" s="72"/>
      <c r="BR465" s="72"/>
      <c r="BS465" s="72"/>
      <c r="BT465" s="72"/>
      <c r="BU465" s="72"/>
      <c r="BV465" s="72"/>
      <c r="BW465" s="72"/>
    </row>
    <row r="466" spans="1:75" ht="14.25" customHeight="1" x14ac:dyDescent="0.15">
      <c r="A466" s="82"/>
      <c r="B466" s="118"/>
      <c r="C466" s="118"/>
      <c r="D466" s="120"/>
      <c r="E466" s="95" t="str">
        <f ca="1">IF(DATEDIF(C466,M$2,"m")&lt;1,"",IF(C466=0,"",IF(EDATE(C466,12)&lt;IF($D466&gt;0,$D466-1,M$2),EDATE(C466,DATEDIF(C466,IF($D466&gt;0,$D466-1,M$2+1),"y")*12),EDATE(C466,DATEDIF(C466,IF($D466&gt;0,$D466-1,M$2+1),"m")))))</f>
        <v/>
      </c>
      <c r="F466" s="93">
        <f ca="1">IF(E466="",0,IF(EDATE(C466,12)&lt;=E466,15+IF((YEAR(E466)-YEAR($C466))&gt;20,10,INT((YEAR(E466)-YEAR($C466)-1)/2)),0))</f>
        <v>0</v>
      </c>
      <c r="G466" s="112">
        <f ca="1">IF(E466="",0,IF(E466&gt;=EDATE(C466,12),IF(E466&lt;EDATE(C466,24),IF(C466&lt;SET!$J$20,0,MIN(DATEDIF(C466,E466,"m"),11)),0),IF(D466&gt;C466,IF(E466&lt;=EDATE(C466,12),MIN(DATEDIF(C466,D466+1,"m"),11),0),MIN(DATEDIF(C466,E466,"m"),11))))</f>
        <v>0</v>
      </c>
      <c r="H466" s="114"/>
      <c r="I466" s="124">
        <f>COUNTIF(P466:BW466,SET!$C$15)*SET!$C$16+COUNTIF(P466:BW466,SET!$D$15)*SET!$D$16+COUNTIF(P466:BW466,SET!$E$15)*SET!$E$16+COUNTIF(P466:BW466,SET!$F$15)*SET!$F$16+COUNTIF(P466:BW466,SET!$G$15)*SET!$G$16+COUNTIF(P466:BW466,SET!$H$15)*SET!$H$16+COUNTIF(P466:BW466,SET!$I$15)*SET!$I$16+COUNTIF(P466:BW466,SET!#REF!)*SET!$H$16+COUNTIF(P466:BW466,SET!$L$15)*SET!$L$16</f>
        <v>0</v>
      </c>
      <c r="J466" s="97">
        <f ca="1">F466+G466+H466-I466</f>
        <v>0</v>
      </c>
      <c r="K466" s="116" t="str">
        <f ca="1">IF(E466="","",IF(AND(D466&gt;C466,EDATE(IF(EDATE(C466,12)&lt;D466,C466,E466),12)&gt;D466),"퇴직정산",IF((E466-C466)&gt;=365,EDATE(E466,12),EDATE(C466,24))))</f>
        <v/>
      </c>
      <c r="L466" s="101">
        <f ca="1">IF(K466="퇴직정산",J466,IF((M$2-C466)&lt;365,"미확정",IF(M466="유예","유예",J466-M466)))</f>
        <v>0</v>
      </c>
      <c r="M466" s="103">
        <f>IF(C466=0,0,IF(K466="퇴직정산",0,IF(J466&lt;=0,0,IF(EDATE(C466,3)&gt;M$2,"유예",IF(SET!$J$3="없음",0,IF(SET!$J$3="전부",IF(E466&gt;=DATE(YEAR(SET!$I$11),MONTH(SET!$J$11),DAY(SET!$L$11)),MAX(0,F466-IF(I466&lt;(G466+H466),0,(I466-(G466+H466)))),0),IF(E466&gt;=DATE(YEAR(SET!$I$11),MONTH(SET!$J$11),DAY(SET!$L$11)),MAX(0,MIN(F466,SET!$L$3)-IF(I466&lt;(G466+H466),0,(I466-(G466+H466)))),0)))))))</f>
        <v>0</v>
      </c>
      <c r="N466" s="105" t="str">
        <f>IF(D466=0,IF(M466&gt;0,IF((E466-C466)&gt;=365,EDATE(E466,6),EDATE(K466,-6)),""),"")</f>
        <v/>
      </c>
      <c r="O466" s="106" t="str">
        <f>IF(D466=0,IF(M466&gt;0,IF((E466-C466)&gt;=365,EDATE(E466,10),EDATE(K466,-2)),""),"")</f>
        <v/>
      </c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  <c r="AL466" s="23"/>
      <c r="AM466" s="23"/>
      <c r="AN466" s="23"/>
      <c r="AO466" s="23"/>
      <c r="AP466" s="23"/>
      <c r="AQ466" s="23"/>
      <c r="AR466" s="23"/>
      <c r="AS466" s="23"/>
      <c r="AT466" s="23"/>
      <c r="AU466" s="23"/>
      <c r="AV466" s="23"/>
      <c r="AW466" s="23"/>
      <c r="AX466" s="23"/>
      <c r="AY466" s="23"/>
      <c r="AZ466" s="23"/>
      <c r="BA466" s="23"/>
      <c r="BB466" s="23"/>
      <c r="BC466" s="23"/>
      <c r="BD466" s="23"/>
      <c r="BE466" s="23"/>
      <c r="BF466" s="23"/>
      <c r="BG466" s="23"/>
      <c r="BH466" s="23"/>
      <c r="BI466" s="23"/>
      <c r="BJ466" s="23"/>
      <c r="BK466" s="23"/>
      <c r="BL466" s="23"/>
      <c r="BM466" s="23"/>
      <c r="BN466" s="23"/>
      <c r="BO466" s="23"/>
      <c r="BP466" s="23"/>
      <c r="BQ466" s="23"/>
      <c r="BR466" s="23"/>
      <c r="BS466" s="23"/>
      <c r="BT466" s="23"/>
      <c r="BU466" s="23"/>
      <c r="BV466" s="23"/>
      <c r="BW466" s="23"/>
    </row>
    <row r="467" spans="1:75" ht="14.25" customHeight="1" thickBot="1" x14ac:dyDescent="0.2">
      <c r="A467" s="83"/>
      <c r="B467" s="119"/>
      <c r="C467" s="119"/>
      <c r="D467" s="121"/>
      <c r="E467" s="96"/>
      <c r="F467" s="94"/>
      <c r="G467" s="113"/>
      <c r="H467" s="115"/>
      <c r="I467" s="125"/>
      <c r="J467" s="98"/>
      <c r="K467" s="117"/>
      <c r="L467" s="102"/>
      <c r="M467" s="104"/>
      <c r="N467" s="105"/>
      <c r="O467" s="107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  <c r="AA467" s="72"/>
      <c r="AB467" s="72"/>
      <c r="AC467" s="72"/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72"/>
      <c r="AP467" s="72"/>
      <c r="AQ467" s="72"/>
      <c r="AR467" s="72"/>
      <c r="AS467" s="72"/>
      <c r="AT467" s="72"/>
      <c r="AU467" s="72"/>
      <c r="AV467" s="72"/>
      <c r="AW467" s="72"/>
      <c r="AX467" s="72"/>
      <c r="AY467" s="72"/>
      <c r="AZ467" s="72"/>
      <c r="BA467" s="72"/>
      <c r="BB467" s="72"/>
      <c r="BC467" s="72"/>
      <c r="BD467" s="72"/>
      <c r="BE467" s="72"/>
      <c r="BF467" s="72"/>
      <c r="BG467" s="72"/>
      <c r="BH467" s="72"/>
      <c r="BI467" s="72"/>
      <c r="BJ467" s="72"/>
      <c r="BK467" s="72"/>
      <c r="BL467" s="72"/>
      <c r="BM467" s="72"/>
      <c r="BN467" s="72"/>
      <c r="BO467" s="72"/>
      <c r="BP467" s="72"/>
      <c r="BQ467" s="72"/>
      <c r="BR467" s="72"/>
      <c r="BS467" s="72"/>
      <c r="BT467" s="72"/>
      <c r="BU467" s="72"/>
      <c r="BV467" s="72"/>
      <c r="BW467" s="72"/>
    </row>
    <row r="468" spans="1:75" ht="14.25" customHeight="1" x14ac:dyDescent="0.15">
      <c r="A468" s="82"/>
      <c r="B468" s="118"/>
      <c r="C468" s="118"/>
      <c r="D468" s="120"/>
      <c r="E468" s="95" t="str">
        <f ca="1">IF(DATEDIF(C468,M$2,"m")&lt;1,"",IF(C468=0,"",IF(EDATE(C468,12)&lt;IF($D468&gt;0,$D468-1,M$2),EDATE(C468,DATEDIF(C468,IF($D468&gt;0,$D468-1,M$2+1),"y")*12),EDATE(C468,DATEDIF(C468,IF($D468&gt;0,$D468-1,M$2+1),"m")))))</f>
        <v/>
      </c>
      <c r="F468" s="93">
        <f ca="1">IF(E468="",0,IF(EDATE(C468,12)&lt;=E468,15+IF((YEAR(E468)-YEAR($C468))&gt;20,10,INT((YEAR(E468)-YEAR($C468)-1)/2)),0))</f>
        <v>0</v>
      </c>
      <c r="G468" s="112">
        <f ca="1">IF(E468="",0,IF(E468&gt;=EDATE(C468,12),IF(E468&lt;EDATE(C468,24),IF(C468&lt;SET!$J$20,0,MIN(DATEDIF(C468,E468,"m"),11)),0),IF(D468&gt;C468,IF(E468&lt;=EDATE(C468,12),MIN(DATEDIF(C468,D468+1,"m"),11),0),MIN(DATEDIF(C468,E468,"m"),11))))</f>
        <v>0</v>
      </c>
      <c r="H468" s="114"/>
      <c r="I468" s="124">
        <f>COUNTIF(P468:BW468,SET!$C$15)*SET!$C$16+COUNTIF(P468:BW468,SET!$D$15)*SET!$D$16+COUNTIF(P468:BW468,SET!$E$15)*SET!$E$16+COUNTIF(P468:BW468,SET!$F$15)*SET!$F$16+COUNTIF(P468:BW468,SET!$G$15)*SET!$G$16+COUNTIF(P468:BW468,SET!$H$15)*SET!$H$16+COUNTIF(P468:BW468,SET!$I$15)*SET!$I$16+COUNTIF(P468:BW468,SET!#REF!)*SET!$H$16+COUNTIF(P468:BW468,SET!$L$15)*SET!$L$16</f>
        <v>0</v>
      </c>
      <c r="J468" s="97">
        <f ca="1">F468+G468+H468-I468</f>
        <v>0</v>
      </c>
      <c r="K468" s="116" t="str">
        <f ca="1">IF(E468="","",IF(AND(D468&gt;C468,EDATE(IF(EDATE(C468,12)&lt;D468,C468,E468),12)&gt;D468),"퇴직정산",IF((E468-C468)&gt;=365,EDATE(E468,12),EDATE(C468,24))))</f>
        <v/>
      </c>
      <c r="L468" s="101">
        <f ca="1">IF(K468="퇴직정산",J468,IF((M$2-C468)&lt;365,"미확정",IF(M468="유예","유예",J468-M468)))</f>
        <v>0</v>
      </c>
      <c r="M468" s="103">
        <f>IF(C468=0,0,IF(K468="퇴직정산",0,IF(J468&lt;=0,0,IF(EDATE(C468,3)&gt;M$2,"유예",IF(SET!$J$3="없음",0,IF(SET!$J$3="전부",IF(E468&gt;=DATE(YEAR(SET!$I$11),MONTH(SET!$J$11),DAY(SET!$L$11)),MAX(0,F468-IF(I468&lt;(G468+H468),0,(I468-(G468+H468)))),0),IF(E468&gt;=DATE(YEAR(SET!$I$11),MONTH(SET!$J$11),DAY(SET!$L$11)),MAX(0,MIN(F468,SET!$L$3)-IF(I468&lt;(G468+H468),0,(I468-(G468+H468)))),0)))))))</f>
        <v>0</v>
      </c>
      <c r="N468" s="105" t="str">
        <f>IF(D468=0,IF(M468&gt;0,IF((E468-C468)&gt;=365,EDATE(E468,6),EDATE(K468,-6)),""),"")</f>
        <v/>
      </c>
      <c r="O468" s="106" t="str">
        <f>IF(D468=0,IF(M468&gt;0,IF((E468-C468)&gt;=365,EDATE(E468,10),EDATE(K468,-2)),""),"")</f>
        <v/>
      </c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  <c r="AL468" s="23"/>
      <c r="AM468" s="23"/>
      <c r="AN468" s="23"/>
      <c r="AO468" s="23"/>
      <c r="AP468" s="23"/>
      <c r="AQ468" s="23"/>
      <c r="AR468" s="23"/>
      <c r="AS468" s="23"/>
      <c r="AT468" s="23"/>
      <c r="AU468" s="23"/>
      <c r="AV468" s="23"/>
      <c r="AW468" s="23"/>
      <c r="AX468" s="23"/>
      <c r="AY468" s="23"/>
      <c r="AZ468" s="23"/>
      <c r="BA468" s="23"/>
      <c r="BB468" s="23"/>
      <c r="BC468" s="23"/>
      <c r="BD468" s="23"/>
      <c r="BE468" s="23"/>
      <c r="BF468" s="23"/>
      <c r="BG468" s="23"/>
      <c r="BH468" s="23"/>
      <c r="BI468" s="23"/>
      <c r="BJ468" s="23"/>
      <c r="BK468" s="23"/>
      <c r="BL468" s="23"/>
      <c r="BM468" s="23"/>
      <c r="BN468" s="23"/>
      <c r="BO468" s="23"/>
      <c r="BP468" s="23"/>
      <c r="BQ468" s="23"/>
      <c r="BR468" s="23"/>
      <c r="BS468" s="23"/>
      <c r="BT468" s="23"/>
      <c r="BU468" s="23"/>
      <c r="BV468" s="23"/>
      <c r="BW468" s="23"/>
    </row>
    <row r="469" spans="1:75" ht="14.25" customHeight="1" thickBot="1" x14ac:dyDescent="0.2">
      <c r="A469" s="83"/>
      <c r="B469" s="119"/>
      <c r="C469" s="119"/>
      <c r="D469" s="121"/>
      <c r="E469" s="96"/>
      <c r="F469" s="94"/>
      <c r="G469" s="113"/>
      <c r="H469" s="115"/>
      <c r="I469" s="125"/>
      <c r="J469" s="98"/>
      <c r="K469" s="117"/>
      <c r="L469" s="102"/>
      <c r="M469" s="104"/>
      <c r="N469" s="105"/>
      <c r="O469" s="107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72"/>
      <c r="AP469" s="72"/>
      <c r="AQ469" s="72"/>
      <c r="AR469" s="72"/>
      <c r="AS469" s="72"/>
      <c r="AT469" s="72"/>
      <c r="AU469" s="72"/>
      <c r="AV469" s="72"/>
      <c r="AW469" s="72"/>
      <c r="AX469" s="72"/>
      <c r="AY469" s="72"/>
      <c r="AZ469" s="72"/>
      <c r="BA469" s="72"/>
      <c r="BB469" s="72"/>
      <c r="BC469" s="72"/>
      <c r="BD469" s="72"/>
      <c r="BE469" s="72"/>
      <c r="BF469" s="72"/>
      <c r="BG469" s="72"/>
      <c r="BH469" s="72"/>
      <c r="BI469" s="72"/>
      <c r="BJ469" s="72"/>
      <c r="BK469" s="72"/>
      <c r="BL469" s="72"/>
      <c r="BM469" s="72"/>
      <c r="BN469" s="72"/>
      <c r="BO469" s="72"/>
      <c r="BP469" s="72"/>
      <c r="BQ469" s="72"/>
      <c r="BR469" s="72"/>
      <c r="BS469" s="72"/>
      <c r="BT469" s="72"/>
      <c r="BU469" s="72"/>
      <c r="BV469" s="72"/>
      <c r="BW469" s="72"/>
    </row>
    <row r="470" spans="1:75" ht="14.25" customHeight="1" x14ac:dyDescent="0.15">
      <c r="A470" s="82"/>
      <c r="B470" s="118"/>
      <c r="C470" s="118"/>
      <c r="D470" s="120"/>
      <c r="E470" s="95" t="str">
        <f ca="1">IF(DATEDIF(C470,M$2,"m")&lt;1,"",IF(C470=0,"",IF(EDATE(C470,12)&lt;IF($D470&gt;0,$D470-1,M$2),EDATE(C470,DATEDIF(C470,IF($D470&gt;0,$D470-1,M$2+1),"y")*12),EDATE(C470,DATEDIF(C470,IF($D470&gt;0,$D470-1,M$2+1),"m")))))</f>
        <v/>
      </c>
      <c r="F470" s="93">
        <f ca="1">IF(E470="",0,IF(EDATE(C470,12)&lt;=E470,15+IF((YEAR(E470)-YEAR($C470))&gt;20,10,INT((YEAR(E470)-YEAR($C470)-1)/2)),0))</f>
        <v>0</v>
      </c>
      <c r="G470" s="112">
        <f ca="1">IF(E470="",0,IF(E470&gt;=EDATE(C470,12),IF(E470&lt;EDATE(C470,24),IF(C470&lt;SET!$J$20,0,MIN(DATEDIF(C470,E470,"m"),11)),0),IF(D470&gt;C470,IF(E470&lt;=EDATE(C470,12),MIN(DATEDIF(C470,D470+1,"m"),11),0),MIN(DATEDIF(C470,E470,"m"),11))))</f>
        <v>0</v>
      </c>
      <c r="H470" s="114"/>
      <c r="I470" s="124">
        <f>COUNTIF(P470:BW470,SET!$C$15)*SET!$C$16+COUNTIF(P470:BW470,SET!$D$15)*SET!$D$16+COUNTIF(P470:BW470,SET!$E$15)*SET!$E$16+COUNTIF(P470:BW470,SET!$F$15)*SET!$F$16+COUNTIF(P470:BW470,SET!$G$15)*SET!$G$16+COUNTIF(P470:BW470,SET!$H$15)*SET!$H$16+COUNTIF(P470:BW470,SET!$I$15)*SET!$I$16+COUNTIF(P470:BW470,SET!#REF!)*SET!$H$16+COUNTIF(P470:BW470,SET!$L$15)*SET!$L$16</f>
        <v>0</v>
      </c>
      <c r="J470" s="97">
        <f ca="1">F470+G470+H470-I470</f>
        <v>0</v>
      </c>
      <c r="K470" s="116" t="str">
        <f ca="1">IF(E470="","",IF(AND(D470&gt;C470,EDATE(IF(EDATE(C470,12)&lt;D470,C470,E470),12)&gt;D470),"퇴직정산",IF((E470-C470)&gt;=365,EDATE(E470,12),EDATE(C470,24))))</f>
        <v/>
      </c>
      <c r="L470" s="101">
        <f ca="1">IF(K470="퇴직정산",J470,IF((M$2-C470)&lt;365,"미확정",IF(M470="유예","유예",J470-M470)))</f>
        <v>0</v>
      </c>
      <c r="M470" s="103">
        <f>IF(C470=0,0,IF(K470="퇴직정산",0,IF(J470&lt;=0,0,IF(EDATE(C470,3)&gt;M$2,"유예",IF(SET!$J$3="없음",0,IF(SET!$J$3="전부",IF(E470&gt;=DATE(YEAR(SET!$I$11),MONTH(SET!$J$11),DAY(SET!$L$11)),MAX(0,F470-IF(I470&lt;(G470+H470),0,(I470-(G470+H470)))),0),IF(E470&gt;=DATE(YEAR(SET!$I$11),MONTH(SET!$J$11),DAY(SET!$L$11)),MAX(0,MIN(F470,SET!$L$3)-IF(I470&lt;(G470+H470),0,(I470-(G470+H470)))),0)))))))</f>
        <v>0</v>
      </c>
      <c r="N470" s="105" t="str">
        <f>IF(D470=0,IF(M470&gt;0,IF((E470-C470)&gt;=365,EDATE(E470,6),EDATE(K470,-6)),""),"")</f>
        <v/>
      </c>
      <c r="O470" s="106" t="str">
        <f>IF(D470=0,IF(M470&gt;0,IF((E470-C470)&gt;=365,EDATE(E470,10),EDATE(K470,-2)),""),"")</f>
        <v/>
      </c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  <c r="AL470" s="23"/>
      <c r="AM470" s="23"/>
      <c r="AN470" s="23"/>
      <c r="AO470" s="23"/>
      <c r="AP470" s="23"/>
      <c r="AQ470" s="23"/>
      <c r="AR470" s="23"/>
      <c r="AS470" s="23"/>
      <c r="AT470" s="23"/>
      <c r="AU470" s="23"/>
      <c r="AV470" s="23"/>
      <c r="AW470" s="23"/>
      <c r="AX470" s="23"/>
      <c r="AY470" s="23"/>
      <c r="AZ470" s="23"/>
      <c r="BA470" s="23"/>
      <c r="BB470" s="23"/>
      <c r="BC470" s="23"/>
      <c r="BD470" s="23"/>
      <c r="BE470" s="23"/>
      <c r="BF470" s="23"/>
      <c r="BG470" s="23"/>
      <c r="BH470" s="23"/>
      <c r="BI470" s="23"/>
      <c r="BJ470" s="23"/>
      <c r="BK470" s="23"/>
      <c r="BL470" s="23"/>
      <c r="BM470" s="23"/>
      <c r="BN470" s="23"/>
      <c r="BO470" s="23"/>
      <c r="BP470" s="23"/>
      <c r="BQ470" s="23"/>
      <c r="BR470" s="23"/>
      <c r="BS470" s="23"/>
      <c r="BT470" s="23"/>
      <c r="BU470" s="23"/>
      <c r="BV470" s="23"/>
      <c r="BW470" s="23"/>
    </row>
    <row r="471" spans="1:75" ht="14.25" customHeight="1" thickBot="1" x14ac:dyDescent="0.2">
      <c r="A471" s="83"/>
      <c r="B471" s="119"/>
      <c r="C471" s="119"/>
      <c r="D471" s="121"/>
      <c r="E471" s="96"/>
      <c r="F471" s="94"/>
      <c r="G471" s="113"/>
      <c r="H471" s="115"/>
      <c r="I471" s="125"/>
      <c r="J471" s="98"/>
      <c r="K471" s="117"/>
      <c r="L471" s="102"/>
      <c r="M471" s="104"/>
      <c r="N471" s="105"/>
      <c r="O471" s="107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72"/>
      <c r="AP471" s="72"/>
      <c r="AQ471" s="72"/>
      <c r="AR471" s="72"/>
      <c r="AS471" s="72"/>
      <c r="AT471" s="72"/>
      <c r="AU471" s="72"/>
      <c r="AV471" s="72"/>
      <c r="AW471" s="72"/>
      <c r="AX471" s="72"/>
      <c r="AY471" s="72"/>
      <c r="AZ471" s="72"/>
      <c r="BA471" s="72"/>
      <c r="BB471" s="72"/>
      <c r="BC471" s="72"/>
      <c r="BD471" s="72"/>
      <c r="BE471" s="72"/>
      <c r="BF471" s="72"/>
      <c r="BG471" s="72"/>
      <c r="BH471" s="72"/>
      <c r="BI471" s="72"/>
      <c r="BJ471" s="72"/>
      <c r="BK471" s="72"/>
      <c r="BL471" s="72"/>
      <c r="BM471" s="72"/>
      <c r="BN471" s="72"/>
      <c r="BO471" s="72"/>
      <c r="BP471" s="72"/>
      <c r="BQ471" s="72"/>
      <c r="BR471" s="72"/>
      <c r="BS471" s="72"/>
      <c r="BT471" s="72"/>
      <c r="BU471" s="72"/>
      <c r="BV471" s="72"/>
      <c r="BW471" s="72"/>
    </row>
    <row r="472" spans="1:75" ht="14.25" customHeight="1" x14ac:dyDescent="0.15">
      <c r="A472" s="82"/>
      <c r="B472" s="118"/>
      <c r="C472" s="118"/>
      <c r="D472" s="120"/>
      <c r="E472" s="95" t="str">
        <f ca="1">IF(DATEDIF(C472,M$2,"m")&lt;1,"",IF(C472=0,"",IF(EDATE(C472,12)&lt;IF($D472&gt;0,$D472-1,M$2),EDATE(C472,DATEDIF(C472,IF($D472&gt;0,$D472-1,M$2+1),"y")*12),EDATE(C472,DATEDIF(C472,IF($D472&gt;0,$D472-1,M$2+1),"m")))))</f>
        <v/>
      </c>
      <c r="F472" s="93">
        <f ca="1">IF(E472="",0,IF(EDATE(C472,12)&lt;=E472,15+IF((YEAR(E472)-YEAR($C472))&gt;20,10,INT((YEAR(E472)-YEAR($C472)-1)/2)),0))</f>
        <v>0</v>
      </c>
      <c r="G472" s="112">
        <f ca="1">IF(E472="",0,IF(E472&gt;=EDATE(C472,12),IF(E472&lt;EDATE(C472,24),IF(C472&lt;SET!$J$20,0,MIN(DATEDIF(C472,E472,"m"),11)),0),IF(D472&gt;C472,IF(E472&lt;=EDATE(C472,12),MIN(DATEDIF(C472,D472+1,"m"),11),0),MIN(DATEDIF(C472,E472,"m"),11))))</f>
        <v>0</v>
      </c>
      <c r="H472" s="114"/>
      <c r="I472" s="124">
        <f>COUNTIF(P472:BW472,SET!$C$15)*SET!$C$16+COUNTIF(P472:BW472,SET!$D$15)*SET!$D$16+COUNTIF(P472:BW472,SET!$E$15)*SET!$E$16+COUNTIF(P472:BW472,SET!$F$15)*SET!$F$16+COUNTIF(P472:BW472,SET!$G$15)*SET!$G$16+COUNTIF(P472:BW472,SET!$H$15)*SET!$H$16+COUNTIF(P472:BW472,SET!$I$15)*SET!$I$16+COUNTIF(P472:BW472,SET!#REF!)*SET!$H$16+COUNTIF(P472:BW472,SET!$L$15)*SET!$L$16</f>
        <v>0</v>
      </c>
      <c r="J472" s="97">
        <f ca="1">F472+G472+H472-I472</f>
        <v>0</v>
      </c>
      <c r="K472" s="116" t="str">
        <f ca="1">IF(E472="","",IF(AND(D472&gt;C472,EDATE(IF(EDATE(C472,12)&lt;D472,C472,E472),12)&gt;D472),"퇴직정산",IF((E472-C472)&gt;=365,EDATE(E472,12),EDATE(C472,24))))</f>
        <v/>
      </c>
      <c r="L472" s="101">
        <f ca="1">IF(K472="퇴직정산",J472,IF((M$2-C472)&lt;365,"미확정",IF(M472="유예","유예",J472-M472)))</f>
        <v>0</v>
      </c>
      <c r="M472" s="103">
        <f>IF(C472=0,0,IF(K472="퇴직정산",0,IF(J472&lt;=0,0,IF(EDATE(C472,3)&gt;M$2,"유예",IF(SET!$J$3="없음",0,IF(SET!$J$3="전부",IF(E472&gt;=DATE(YEAR(SET!$I$11),MONTH(SET!$J$11),DAY(SET!$L$11)),MAX(0,F472-IF(I472&lt;(G472+H472),0,(I472-(G472+H472)))),0),IF(E472&gt;=DATE(YEAR(SET!$I$11),MONTH(SET!$J$11),DAY(SET!$L$11)),MAX(0,MIN(F472,SET!$L$3)-IF(I472&lt;(G472+H472),0,(I472-(G472+H472)))),0)))))))</f>
        <v>0</v>
      </c>
      <c r="N472" s="105" t="str">
        <f>IF(D472=0,IF(M472&gt;0,IF((E472-C472)&gt;=365,EDATE(E472,6),EDATE(K472,-6)),""),"")</f>
        <v/>
      </c>
      <c r="O472" s="106" t="str">
        <f>IF(D472=0,IF(M472&gt;0,IF((E472-C472)&gt;=365,EDATE(E472,10),EDATE(K472,-2)),""),"")</f>
        <v/>
      </c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  <c r="AL472" s="23"/>
      <c r="AM472" s="23"/>
      <c r="AN472" s="23"/>
      <c r="AO472" s="23"/>
      <c r="AP472" s="23"/>
      <c r="AQ472" s="23"/>
      <c r="AR472" s="23"/>
      <c r="AS472" s="23"/>
      <c r="AT472" s="23"/>
      <c r="AU472" s="23"/>
      <c r="AV472" s="23"/>
      <c r="AW472" s="23"/>
      <c r="AX472" s="23"/>
      <c r="AY472" s="23"/>
      <c r="AZ472" s="23"/>
      <c r="BA472" s="23"/>
      <c r="BB472" s="23"/>
      <c r="BC472" s="23"/>
      <c r="BD472" s="23"/>
      <c r="BE472" s="23"/>
      <c r="BF472" s="23"/>
      <c r="BG472" s="23"/>
      <c r="BH472" s="23"/>
      <c r="BI472" s="23"/>
      <c r="BJ472" s="23"/>
      <c r="BK472" s="23"/>
      <c r="BL472" s="23"/>
      <c r="BM472" s="23"/>
      <c r="BN472" s="23"/>
      <c r="BO472" s="23"/>
      <c r="BP472" s="23"/>
      <c r="BQ472" s="23"/>
      <c r="BR472" s="23"/>
      <c r="BS472" s="23"/>
      <c r="BT472" s="23"/>
      <c r="BU472" s="23"/>
      <c r="BV472" s="23"/>
      <c r="BW472" s="23"/>
    </row>
    <row r="473" spans="1:75" ht="14.25" customHeight="1" thickBot="1" x14ac:dyDescent="0.2">
      <c r="A473" s="83"/>
      <c r="B473" s="119"/>
      <c r="C473" s="119"/>
      <c r="D473" s="121"/>
      <c r="E473" s="96"/>
      <c r="F473" s="94"/>
      <c r="G473" s="113"/>
      <c r="H473" s="115"/>
      <c r="I473" s="125"/>
      <c r="J473" s="98"/>
      <c r="K473" s="117"/>
      <c r="L473" s="102"/>
      <c r="M473" s="104"/>
      <c r="N473" s="105"/>
      <c r="O473" s="107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72"/>
      <c r="AP473" s="72"/>
      <c r="AQ473" s="72"/>
      <c r="AR473" s="72"/>
      <c r="AS473" s="72"/>
      <c r="AT473" s="72"/>
      <c r="AU473" s="72"/>
      <c r="AV473" s="72"/>
      <c r="AW473" s="72"/>
      <c r="AX473" s="72"/>
      <c r="AY473" s="72"/>
      <c r="AZ473" s="72"/>
      <c r="BA473" s="72"/>
      <c r="BB473" s="72"/>
      <c r="BC473" s="72"/>
      <c r="BD473" s="72"/>
      <c r="BE473" s="72"/>
      <c r="BF473" s="72"/>
      <c r="BG473" s="72"/>
      <c r="BH473" s="72"/>
      <c r="BI473" s="72"/>
      <c r="BJ473" s="72"/>
      <c r="BK473" s="72"/>
      <c r="BL473" s="72"/>
      <c r="BM473" s="72"/>
      <c r="BN473" s="72"/>
      <c r="BO473" s="72"/>
      <c r="BP473" s="72"/>
      <c r="BQ473" s="72"/>
      <c r="BR473" s="72"/>
      <c r="BS473" s="72"/>
      <c r="BT473" s="72"/>
      <c r="BU473" s="72"/>
      <c r="BV473" s="72"/>
      <c r="BW473" s="72"/>
    </row>
    <row r="474" spans="1:75" ht="14.25" customHeight="1" x14ac:dyDescent="0.15">
      <c r="A474" s="82"/>
      <c r="B474" s="118"/>
      <c r="C474" s="118"/>
      <c r="D474" s="120"/>
      <c r="E474" s="95" t="str">
        <f ca="1">IF(DATEDIF(C474,M$2,"m")&lt;1,"",IF(C474=0,"",IF(EDATE(C474,12)&lt;IF($D474&gt;0,$D474-1,M$2),EDATE(C474,DATEDIF(C474,IF($D474&gt;0,$D474-1,M$2+1),"y")*12),EDATE(C474,DATEDIF(C474,IF($D474&gt;0,$D474-1,M$2+1),"m")))))</f>
        <v/>
      </c>
      <c r="F474" s="93">
        <f ca="1">IF(E474="",0,IF(EDATE(C474,12)&lt;=E474,15+IF((YEAR(E474)-YEAR($C474))&gt;20,10,INT((YEAR(E474)-YEAR($C474)-1)/2)),0))</f>
        <v>0</v>
      </c>
      <c r="G474" s="112">
        <f ca="1">IF(E474="",0,IF(E474&gt;=EDATE(C474,12),IF(E474&lt;EDATE(C474,24),IF(C474&lt;SET!$J$20,0,MIN(DATEDIF(C474,E474,"m"),11)),0),IF(D474&gt;C474,IF(E474&lt;=EDATE(C474,12),MIN(DATEDIF(C474,D474+1,"m"),11),0),MIN(DATEDIF(C474,E474,"m"),11))))</f>
        <v>0</v>
      </c>
      <c r="H474" s="114"/>
      <c r="I474" s="124">
        <f>COUNTIF(P474:BW474,SET!$C$15)*SET!$C$16+COUNTIF(P474:BW474,SET!$D$15)*SET!$D$16+COUNTIF(P474:BW474,SET!$E$15)*SET!$E$16+COUNTIF(P474:BW474,SET!$F$15)*SET!$F$16+COUNTIF(P474:BW474,SET!$G$15)*SET!$G$16+COUNTIF(P474:BW474,SET!$H$15)*SET!$H$16+COUNTIF(P474:BW474,SET!$I$15)*SET!$I$16+COUNTIF(P474:BW474,SET!#REF!)*SET!$H$16+COUNTIF(P474:BW474,SET!$L$15)*SET!$L$16</f>
        <v>0</v>
      </c>
      <c r="J474" s="97">
        <f ca="1">F474+G474+H474-I474</f>
        <v>0</v>
      </c>
      <c r="K474" s="116" t="str">
        <f ca="1">IF(E474="","",IF(AND(D474&gt;C474,EDATE(IF(EDATE(C474,12)&lt;D474,C474,E474),12)&gt;D474),"퇴직정산",IF((E474-C474)&gt;=365,EDATE(E474,12),EDATE(C474,24))))</f>
        <v/>
      </c>
      <c r="L474" s="101">
        <f ca="1">IF(K474="퇴직정산",J474,IF((M$2-C474)&lt;365,"미확정",IF(M474="유예","유예",J474-M474)))</f>
        <v>0</v>
      </c>
      <c r="M474" s="103">
        <f>IF(C474=0,0,IF(K474="퇴직정산",0,IF(J474&lt;=0,0,IF(EDATE(C474,3)&gt;M$2,"유예",IF(SET!$J$3="없음",0,IF(SET!$J$3="전부",IF(E474&gt;=DATE(YEAR(SET!$I$11),MONTH(SET!$J$11),DAY(SET!$L$11)),MAX(0,F474-IF(I474&lt;(G474+H474),0,(I474-(G474+H474)))),0),IF(E474&gt;=DATE(YEAR(SET!$I$11),MONTH(SET!$J$11),DAY(SET!$L$11)),MAX(0,MIN(F474,SET!$L$3)-IF(I474&lt;(G474+H474),0,(I474-(G474+H474)))),0)))))))</f>
        <v>0</v>
      </c>
      <c r="N474" s="105" t="str">
        <f>IF(D474=0,IF(M474&gt;0,IF((E474-C474)&gt;=365,EDATE(E474,6),EDATE(K474,-6)),""),"")</f>
        <v/>
      </c>
      <c r="O474" s="106" t="str">
        <f>IF(D474=0,IF(M474&gt;0,IF((E474-C474)&gt;=365,EDATE(E474,10),EDATE(K474,-2)),""),"")</f>
        <v/>
      </c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  <c r="AL474" s="23"/>
      <c r="AM474" s="23"/>
      <c r="AN474" s="23"/>
      <c r="AO474" s="23"/>
      <c r="AP474" s="23"/>
      <c r="AQ474" s="23"/>
      <c r="AR474" s="23"/>
      <c r="AS474" s="23"/>
      <c r="AT474" s="23"/>
      <c r="AU474" s="23"/>
      <c r="AV474" s="23"/>
      <c r="AW474" s="23"/>
      <c r="AX474" s="23"/>
      <c r="AY474" s="23"/>
      <c r="AZ474" s="23"/>
      <c r="BA474" s="23"/>
      <c r="BB474" s="23"/>
      <c r="BC474" s="23"/>
      <c r="BD474" s="23"/>
      <c r="BE474" s="23"/>
      <c r="BF474" s="23"/>
      <c r="BG474" s="23"/>
      <c r="BH474" s="23"/>
      <c r="BI474" s="23"/>
      <c r="BJ474" s="23"/>
      <c r="BK474" s="23"/>
      <c r="BL474" s="23"/>
      <c r="BM474" s="23"/>
      <c r="BN474" s="23"/>
      <c r="BO474" s="23"/>
      <c r="BP474" s="23"/>
      <c r="BQ474" s="23"/>
      <c r="BR474" s="23"/>
      <c r="BS474" s="23"/>
      <c r="BT474" s="23"/>
      <c r="BU474" s="23"/>
      <c r="BV474" s="23"/>
      <c r="BW474" s="23"/>
    </row>
    <row r="475" spans="1:75" ht="14.25" customHeight="1" thickBot="1" x14ac:dyDescent="0.2">
      <c r="A475" s="83"/>
      <c r="B475" s="119"/>
      <c r="C475" s="119"/>
      <c r="D475" s="121"/>
      <c r="E475" s="96"/>
      <c r="F475" s="94"/>
      <c r="G475" s="113"/>
      <c r="H475" s="115"/>
      <c r="I475" s="125"/>
      <c r="J475" s="98"/>
      <c r="K475" s="117"/>
      <c r="L475" s="102"/>
      <c r="M475" s="104"/>
      <c r="N475" s="105"/>
      <c r="O475" s="107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72"/>
      <c r="AP475" s="72"/>
      <c r="AQ475" s="72"/>
      <c r="AR475" s="72"/>
      <c r="AS475" s="72"/>
      <c r="AT475" s="72"/>
      <c r="AU475" s="72"/>
      <c r="AV475" s="72"/>
      <c r="AW475" s="72"/>
      <c r="AX475" s="72"/>
      <c r="AY475" s="72"/>
      <c r="AZ475" s="72"/>
      <c r="BA475" s="72"/>
      <c r="BB475" s="72"/>
      <c r="BC475" s="72"/>
      <c r="BD475" s="72"/>
      <c r="BE475" s="72"/>
      <c r="BF475" s="72"/>
      <c r="BG475" s="72"/>
      <c r="BH475" s="72"/>
      <c r="BI475" s="72"/>
      <c r="BJ475" s="72"/>
      <c r="BK475" s="72"/>
      <c r="BL475" s="72"/>
      <c r="BM475" s="72"/>
      <c r="BN475" s="72"/>
      <c r="BO475" s="72"/>
      <c r="BP475" s="72"/>
      <c r="BQ475" s="72"/>
      <c r="BR475" s="72"/>
      <c r="BS475" s="72"/>
      <c r="BT475" s="72"/>
      <c r="BU475" s="72"/>
      <c r="BV475" s="72"/>
      <c r="BW475" s="72"/>
    </row>
    <row r="476" spans="1:75" ht="14.25" customHeight="1" x14ac:dyDescent="0.15">
      <c r="A476" s="82"/>
      <c r="B476" s="118"/>
      <c r="C476" s="118"/>
      <c r="D476" s="120"/>
      <c r="E476" s="95" t="str">
        <f ca="1">IF(DATEDIF(C476,M$2,"m")&lt;1,"",IF(C476=0,"",IF(EDATE(C476,12)&lt;IF($D476&gt;0,$D476-1,M$2),EDATE(C476,DATEDIF(C476,IF($D476&gt;0,$D476-1,M$2+1),"y")*12),EDATE(C476,DATEDIF(C476,IF($D476&gt;0,$D476-1,M$2+1),"m")))))</f>
        <v/>
      </c>
      <c r="F476" s="93">
        <f ca="1">IF(E476="",0,IF(EDATE(C476,12)&lt;=E476,15+IF((YEAR(E476)-YEAR($C476))&gt;20,10,INT((YEAR(E476)-YEAR($C476)-1)/2)),0))</f>
        <v>0</v>
      </c>
      <c r="G476" s="112">
        <f ca="1">IF(E476="",0,IF(E476&gt;=EDATE(C476,12),IF(E476&lt;EDATE(C476,24),IF(C476&lt;SET!$J$20,0,MIN(DATEDIF(C476,E476,"m"),11)),0),IF(D476&gt;C476,IF(E476&lt;=EDATE(C476,12),MIN(DATEDIF(C476,D476+1,"m"),11),0),MIN(DATEDIF(C476,E476,"m"),11))))</f>
        <v>0</v>
      </c>
      <c r="H476" s="114"/>
      <c r="I476" s="124">
        <f>COUNTIF(P476:BW476,SET!$C$15)*SET!$C$16+COUNTIF(P476:BW476,SET!$D$15)*SET!$D$16+COUNTIF(P476:BW476,SET!$E$15)*SET!$E$16+COUNTIF(P476:BW476,SET!$F$15)*SET!$F$16+COUNTIF(P476:BW476,SET!$G$15)*SET!$G$16+COUNTIF(P476:BW476,SET!$H$15)*SET!$H$16+COUNTIF(P476:BW476,SET!$I$15)*SET!$I$16+COUNTIF(P476:BW476,SET!#REF!)*SET!$H$16+COUNTIF(P476:BW476,SET!$L$15)*SET!$L$16</f>
        <v>0</v>
      </c>
      <c r="J476" s="97">
        <f ca="1">F476+G476+H476-I476</f>
        <v>0</v>
      </c>
      <c r="K476" s="116" t="str">
        <f ca="1">IF(E476="","",IF(AND(D476&gt;C476,EDATE(IF(EDATE(C476,12)&lt;D476,C476,E476),12)&gt;D476),"퇴직정산",IF((E476-C476)&gt;=365,EDATE(E476,12),EDATE(C476,24))))</f>
        <v/>
      </c>
      <c r="L476" s="101">
        <f ca="1">IF(K476="퇴직정산",J476,IF((M$2-C476)&lt;365,"미확정",IF(M476="유예","유예",J476-M476)))</f>
        <v>0</v>
      </c>
      <c r="M476" s="103">
        <f>IF(C476=0,0,IF(K476="퇴직정산",0,IF(J476&lt;=0,0,IF(EDATE(C476,3)&gt;M$2,"유예",IF(SET!$J$3="없음",0,IF(SET!$J$3="전부",IF(E476&gt;=DATE(YEAR(SET!$I$11),MONTH(SET!$J$11),DAY(SET!$L$11)),MAX(0,F476-IF(I476&lt;(G476+H476),0,(I476-(G476+H476)))),0),IF(E476&gt;=DATE(YEAR(SET!$I$11),MONTH(SET!$J$11),DAY(SET!$L$11)),MAX(0,MIN(F476,SET!$L$3)-IF(I476&lt;(G476+H476),0,(I476-(G476+H476)))),0)))))))</f>
        <v>0</v>
      </c>
      <c r="N476" s="105" t="str">
        <f>IF(D476=0,IF(M476&gt;0,IF((E476-C476)&gt;=365,EDATE(E476,6),EDATE(K476,-6)),""),"")</f>
        <v/>
      </c>
      <c r="O476" s="106" t="str">
        <f>IF(D476=0,IF(M476&gt;0,IF((E476-C476)&gt;=365,EDATE(E476,10),EDATE(K476,-2)),""),"")</f>
        <v/>
      </c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  <c r="AL476" s="23"/>
      <c r="AM476" s="23"/>
      <c r="AN476" s="23"/>
      <c r="AO476" s="23"/>
      <c r="AP476" s="23"/>
      <c r="AQ476" s="23"/>
      <c r="AR476" s="23"/>
      <c r="AS476" s="23"/>
      <c r="AT476" s="23"/>
      <c r="AU476" s="23"/>
      <c r="AV476" s="23"/>
      <c r="AW476" s="23"/>
      <c r="AX476" s="23"/>
      <c r="AY476" s="23"/>
      <c r="AZ476" s="23"/>
      <c r="BA476" s="23"/>
      <c r="BB476" s="23"/>
      <c r="BC476" s="23"/>
      <c r="BD476" s="23"/>
      <c r="BE476" s="23"/>
      <c r="BF476" s="23"/>
      <c r="BG476" s="23"/>
      <c r="BH476" s="23"/>
      <c r="BI476" s="23"/>
      <c r="BJ476" s="23"/>
      <c r="BK476" s="23"/>
      <c r="BL476" s="23"/>
      <c r="BM476" s="23"/>
      <c r="BN476" s="23"/>
      <c r="BO476" s="23"/>
      <c r="BP476" s="23"/>
      <c r="BQ476" s="23"/>
      <c r="BR476" s="23"/>
      <c r="BS476" s="23"/>
      <c r="BT476" s="23"/>
      <c r="BU476" s="23"/>
      <c r="BV476" s="23"/>
      <c r="BW476" s="23"/>
    </row>
    <row r="477" spans="1:75" ht="14.25" customHeight="1" thickBot="1" x14ac:dyDescent="0.2">
      <c r="A477" s="83"/>
      <c r="B477" s="119"/>
      <c r="C477" s="119"/>
      <c r="D477" s="121"/>
      <c r="E477" s="96"/>
      <c r="F477" s="94"/>
      <c r="G477" s="113"/>
      <c r="H477" s="115"/>
      <c r="I477" s="125"/>
      <c r="J477" s="98"/>
      <c r="K477" s="117"/>
      <c r="L477" s="102"/>
      <c r="M477" s="104"/>
      <c r="N477" s="105"/>
      <c r="O477" s="107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72"/>
      <c r="AP477" s="72"/>
      <c r="AQ477" s="72"/>
      <c r="AR477" s="72"/>
      <c r="AS477" s="72"/>
      <c r="AT477" s="72"/>
      <c r="AU477" s="72"/>
      <c r="AV477" s="72"/>
      <c r="AW477" s="72"/>
      <c r="AX477" s="72"/>
      <c r="AY477" s="72"/>
      <c r="AZ477" s="72"/>
      <c r="BA477" s="72"/>
      <c r="BB477" s="72"/>
      <c r="BC477" s="72"/>
      <c r="BD477" s="72"/>
      <c r="BE477" s="72"/>
      <c r="BF477" s="72"/>
      <c r="BG477" s="72"/>
      <c r="BH477" s="72"/>
      <c r="BI477" s="72"/>
      <c r="BJ477" s="72"/>
      <c r="BK477" s="72"/>
      <c r="BL477" s="72"/>
      <c r="BM477" s="72"/>
      <c r="BN477" s="72"/>
      <c r="BO477" s="72"/>
      <c r="BP477" s="72"/>
      <c r="BQ477" s="72"/>
      <c r="BR477" s="72"/>
      <c r="BS477" s="72"/>
      <c r="BT477" s="72"/>
      <c r="BU477" s="72"/>
      <c r="BV477" s="72"/>
      <c r="BW477" s="72"/>
    </row>
    <row r="478" spans="1:75" ht="14.25" customHeight="1" x14ac:dyDescent="0.15">
      <c r="A478" s="82"/>
      <c r="B478" s="118"/>
      <c r="C478" s="118"/>
      <c r="D478" s="120"/>
      <c r="E478" s="95" t="str">
        <f ca="1">IF(DATEDIF(C478,M$2,"m")&lt;1,"",IF(C478=0,"",IF(EDATE(C478,12)&lt;IF($D478&gt;0,$D478-1,M$2),EDATE(C478,DATEDIF(C478,IF($D478&gt;0,$D478-1,M$2+1),"y")*12),EDATE(C478,DATEDIF(C478,IF($D478&gt;0,$D478-1,M$2+1),"m")))))</f>
        <v/>
      </c>
      <c r="F478" s="93">
        <f ca="1">IF(E478="",0,IF(EDATE(C478,12)&lt;=E478,15+IF((YEAR(E478)-YEAR($C478))&gt;20,10,INT((YEAR(E478)-YEAR($C478)-1)/2)),0))</f>
        <v>0</v>
      </c>
      <c r="G478" s="112">
        <f ca="1">IF(E478="",0,IF(E478&gt;=EDATE(C478,12),IF(E478&lt;EDATE(C478,24),IF(C478&lt;SET!$J$20,0,MIN(DATEDIF(C478,E478,"m"),11)),0),IF(D478&gt;C478,IF(E478&lt;=EDATE(C478,12),MIN(DATEDIF(C478,D478+1,"m"),11),0),MIN(DATEDIF(C478,E478,"m"),11))))</f>
        <v>0</v>
      </c>
      <c r="H478" s="114"/>
      <c r="I478" s="124">
        <f>COUNTIF(P478:BW478,SET!$C$15)*SET!$C$16+COUNTIF(P478:BW478,SET!$D$15)*SET!$D$16+COUNTIF(P478:BW478,SET!$E$15)*SET!$E$16+COUNTIF(P478:BW478,SET!$F$15)*SET!$F$16+COUNTIF(P478:BW478,SET!$G$15)*SET!$G$16+COUNTIF(P478:BW478,SET!$H$15)*SET!$H$16+COUNTIF(P478:BW478,SET!$I$15)*SET!$I$16+COUNTIF(P478:BW478,SET!#REF!)*SET!$H$16+COUNTIF(P478:BW478,SET!$L$15)*SET!$L$16</f>
        <v>0</v>
      </c>
      <c r="J478" s="97">
        <f ca="1">F478+G478+H478-I478</f>
        <v>0</v>
      </c>
      <c r="K478" s="116" t="str">
        <f ca="1">IF(E478="","",IF(AND(D478&gt;C478,EDATE(IF(EDATE(C478,12)&lt;D478,C478,E478),12)&gt;D478),"퇴직정산",IF((E478-C478)&gt;=365,EDATE(E478,12),EDATE(C478,24))))</f>
        <v/>
      </c>
      <c r="L478" s="101">
        <f ca="1">IF(K478="퇴직정산",J478,IF((M$2-C478)&lt;365,"미확정",IF(M478="유예","유예",J478-M478)))</f>
        <v>0</v>
      </c>
      <c r="M478" s="103">
        <f>IF(C478=0,0,IF(K478="퇴직정산",0,IF(J478&lt;=0,0,IF(EDATE(C478,3)&gt;M$2,"유예",IF(SET!$J$3="없음",0,IF(SET!$J$3="전부",IF(E478&gt;=DATE(YEAR(SET!$I$11),MONTH(SET!$J$11),DAY(SET!$L$11)),MAX(0,F478-IF(I478&lt;(G478+H478),0,(I478-(G478+H478)))),0),IF(E478&gt;=DATE(YEAR(SET!$I$11),MONTH(SET!$J$11),DAY(SET!$L$11)),MAX(0,MIN(F478,SET!$L$3)-IF(I478&lt;(G478+H478),0,(I478-(G478+H478)))),0)))))))</f>
        <v>0</v>
      </c>
      <c r="N478" s="105" t="str">
        <f>IF(D478=0,IF(M478&gt;0,IF((E478-C478)&gt;=365,EDATE(E478,6),EDATE(K478,-6)),""),"")</f>
        <v/>
      </c>
      <c r="O478" s="106" t="str">
        <f>IF(D478=0,IF(M478&gt;0,IF((E478-C478)&gt;=365,EDATE(E478,10),EDATE(K478,-2)),""),"")</f>
        <v/>
      </c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  <c r="AL478" s="23"/>
      <c r="AM478" s="23"/>
      <c r="AN478" s="23"/>
      <c r="AO478" s="23"/>
      <c r="AP478" s="23"/>
      <c r="AQ478" s="23"/>
      <c r="AR478" s="23"/>
      <c r="AS478" s="23"/>
      <c r="AT478" s="23"/>
      <c r="AU478" s="23"/>
      <c r="AV478" s="23"/>
      <c r="AW478" s="23"/>
      <c r="AX478" s="23"/>
      <c r="AY478" s="23"/>
      <c r="AZ478" s="23"/>
      <c r="BA478" s="23"/>
      <c r="BB478" s="23"/>
      <c r="BC478" s="23"/>
      <c r="BD478" s="23"/>
      <c r="BE478" s="23"/>
      <c r="BF478" s="23"/>
      <c r="BG478" s="23"/>
      <c r="BH478" s="23"/>
      <c r="BI478" s="23"/>
      <c r="BJ478" s="23"/>
      <c r="BK478" s="23"/>
      <c r="BL478" s="23"/>
      <c r="BM478" s="23"/>
      <c r="BN478" s="23"/>
      <c r="BO478" s="23"/>
      <c r="BP478" s="23"/>
      <c r="BQ478" s="23"/>
      <c r="BR478" s="23"/>
      <c r="BS478" s="23"/>
      <c r="BT478" s="23"/>
      <c r="BU478" s="23"/>
      <c r="BV478" s="23"/>
      <c r="BW478" s="23"/>
    </row>
    <row r="479" spans="1:75" ht="14.25" customHeight="1" x14ac:dyDescent="0.15">
      <c r="A479" s="83"/>
      <c r="B479" s="119"/>
      <c r="C479" s="119"/>
      <c r="D479" s="121"/>
      <c r="E479" s="96"/>
      <c r="F479" s="94"/>
      <c r="G479" s="113"/>
      <c r="H479" s="115"/>
      <c r="I479" s="125"/>
      <c r="J479" s="98"/>
      <c r="K479" s="117"/>
      <c r="L479" s="102"/>
      <c r="M479" s="104"/>
      <c r="N479" s="105"/>
      <c r="O479" s="107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72"/>
      <c r="AP479" s="72"/>
      <c r="AQ479" s="72"/>
      <c r="AR479" s="72"/>
      <c r="AS479" s="72"/>
      <c r="AT479" s="72"/>
      <c r="AU479" s="72"/>
      <c r="AV479" s="72"/>
      <c r="AW479" s="72"/>
      <c r="AX479" s="72"/>
      <c r="AY479" s="72"/>
      <c r="AZ479" s="72"/>
      <c r="BA479" s="72"/>
      <c r="BB479" s="72"/>
      <c r="BC479" s="72"/>
      <c r="BD479" s="72"/>
      <c r="BE479" s="72"/>
      <c r="BF479" s="72"/>
      <c r="BG479" s="72"/>
      <c r="BH479" s="72"/>
      <c r="BI479" s="72"/>
      <c r="BJ479" s="72"/>
      <c r="BK479" s="72"/>
      <c r="BL479" s="72"/>
      <c r="BM479" s="72"/>
      <c r="BN479" s="72"/>
      <c r="BO479" s="72"/>
      <c r="BP479" s="72"/>
      <c r="BQ479" s="72"/>
      <c r="BR479" s="72"/>
      <c r="BS479" s="72"/>
      <c r="BT479" s="72"/>
      <c r="BU479" s="72"/>
      <c r="BV479" s="72"/>
      <c r="BW479" s="72"/>
    </row>
  </sheetData>
  <mergeCells count="3333">
    <mergeCell ref="A14:A15"/>
    <mergeCell ref="O478:O479"/>
    <mergeCell ref="H6:H7"/>
    <mergeCell ref="G6:G7"/>
    <mergeCell ref="F6:F7"/>
    <mergeCell ref="E6:E7"/>
    <mergeCell ref="D6:D7"/>
    <mergeCell ref="I478:I479"/>
    <mergeCell ref="J478:J479"/>
    <mergeCell ref="K478:K479"/>
    <mergeCell ref="L478:L479"/>
    <mergeCell ref="M478:M479"/>
    <mergeCell ref="N478:N479"/>
    <mergeCell ref="M476:M477"/>
    <mergeCell ref="N476:N477"/>
    <mergeCell ref="O476:O477"/>
    <mergeCell ref="B478:B479"/>
    <mergeCell ref="C478:C479"/>
    <mergeCell ref="D478:D479"/>
    <mergeCell ref="E478:E479"/>
    <mergeCell ref="F478:F479"/>
    <mergeCell ref="G478:G479"/>
    <mergeCell ref="H478:H479"/>
    <mergeCell ref="G476:G477"/>
    <mergeCell ref="H476:H477"/>
    <mergeCell ref="I476:I477"/>
    <mergeCell ref="J476:J477"/>
    <mergeCell ref="K476:K477"/>
    <mergeCell ref="L476:L477"/>
    <mergeCell ref="K474:K475"/>
    <mergeCell ref="L474:L475"/>
    <mergeCell ref="M474:M475"/>
    <mergeCell ref="N474:N475"/>
    <mergeCell ref="O474:O475"/>
    <mergeCell ref="B476:B477"/>
    <mergeCell ref="C476:C477"/>
    <mergeCell ref="D476:D477"/>
    <mergeCell ref="E476:E477"/>
    <mergeCell ref="F476:F477"/>
    <mergeCell ref="O472:O473"/>
    <mergeCell ref="B474:B475"/>
    <mergeCell ref="C474:C475"/>
    <mergeCell ref="D474:D475"/>
    <mergeCell ref="E474:E475"/>
    <mergeCell ref="F474:F475"/>
    <mergeCell ref="G474:G475"/>
    <mergeCell ref="H474:H475"/>
    <mergeCell ref="I474:I475"/>
    <mergeCell ref="J474:J475"/>
    <mergeCell ref="I472:I473"/>
    <mergeCell ref="J472:J473"/>
    <mergeCell ref="K472:K473"/>
    <mergeCell ref="L472:L473"/>
    <mergeCell ref="M472:M473"/>
    <mergeCell ref="N472:N473"/>
    <mergeCell ref="M470:M471"/>
    <mergeCell ref="N470:N471"/>
    <mergeCell ref="O470:O471"/>
    <mergeCell ref="B472:B473"/>
    <mergeCell ref="C472:C473"/>
    <mergeCell ref="D472:D473"/>
    <mergeCell ref="E472:E473"/>
    <mergeCell ref="F472:F473"/>
    <mergeCell ref="G472:G473"/>
    <mergeCell ref="H472:H473"/>
    <mergeCell ref="G470:G471"/>
    <mergeCell ref="H470:H471"/>
    <mergeCell ref="I470:I471"/>
    <mergeCell ref="J470:J471"/>
    <mergeCell ref="K470:K471"/>
    <mergeCell ref="L470:L471"/>
    <mergeCell ref="K468:K469"/>
    <mergeCell ref="L468:L469"/>
    <mergeCell ref="M468:M469"/>
    <mergeCell ref="N468:N469"/>
    <mergeCell ref="O468:O469"/>
    <mergeCell ref="B470:B471"/>
    <mergeCell ref="C470:C471"/>
    <mergeCell ref="D470:D471"/>
    <mergeCell ref="E470:E471"/>
    <mergeCell ref="F470:F471"/>
    <mergeCell ref="O466:O467"/>
    <mergeCell ref="B468:B469"/>
    <mergeCell ref="C468:C469"/>
    <mergeCell ref="D468:D469"/>
    <mergeCell ref="E468:E469"/>
    <mergeCell ref="F468:F469"/>
    <mergeCell ref="G468:G469"/>
    <mergeCell ref="H468:H469"/>
    <mergeCell ref="I468:I469"/>
    <mergeCell ref="J468:J469"/>
    <mergeCell ref="I466:I467"/>
    <mergeCell ref="J466:J467"/>
    <mergeCell ref="K466:K467"/>
    <mergeCell ref="L466:L467"/>
    <mergeCell ref="M466:M467"/>
    <mergeCell ref="N466:N467"/>
    <mergeCell ref="M464:M465"/>
    <mergeCell ref="N464:N465"/>
    <mergeCell ref="O464:O465"/>
    <mergeCell ref="B466:B467"/>
    <mergeCell ref="C466:C467"/>
    <mergeCell ref="D466:D467"/>
    <mergeCell ref="E466:E467"/>
    <mergeCell ref="F466:F467"/>
    <mergeCell ref="G466:G467"/>
    <mergeCell ref="H466:H467"/>
    <mergeCell ref="G464:G465"/>
    <mergeCell ref="H464:H465"/>
    <mergeCell ref="I464:I465"/>
    <mergeCell ref="J464:J465"/>
    <mergeCell ref="K464:K465"/>
    <mergeCell ref="L464:L465"/>
    <mergeCell ref="K462:K463"/>
    <mergeCell ref="L462:L463"/>
    <mergeCell ref="M462:M463"/>
    <mergeCell ref="N462:N463"/>
    <mergeCell ref="O462:O463"/>
    <mergeCell ref="B464:B465"/>
    <mergeCell ref="C464:C465"/>
    <mergeCell ref="D464:D465"/>
    <mergeCell ref="E464:E465"/>
    <mergeCell ref="F464:F465"/>
    <mergeCell ref="O460:O461"/>
    <mergeCell ref="B462:B463"/>
    <mergeCell ref="C462:C463"/>
    <mergeCell ref="D462:D463"/>
    <mergeCell ref="E462:E463"/>
    <mergeCell ref="F462:F463"/>
    <mergeCell ref="G462:G463"/>
    <mergeCell ref="H462:H463"/>
    <mergeCell ref="I462:I463"/>
    <mergeCell ref="J462:J463"/>
    <mergeCell ref="I460:I461"/>
    <mergeCell ref="J460:J461"/>
    <mergeCell ref="K460:K461"/>
    <mergeCell ref="L460:L461"/>
    <mergeCell ref="M460:M461"/>
    <mergeCell ref="N460:N461"/>
    <mergeCell ref="M458:M459"/>
    <mergeCell ref="N458:N459"/>
    <mergeCell ref="O458:O459"/>
    <mergeCell ref="B460:B461"/>
    <mergeCell ref="C460:C461"/>
    <mergeCell ref="D460:D461"/>
    <mergeCell ref="E460:E461"/>
    <mergeCell ref="F460:F461"/>
    <mergeCell ref="G460:G461"/>
    <mergeCell ref="H460:H461"/>
    <mergeCell ref="G458:G459"/>
    <mergeCell ref="H458:H459"/>
    <mergeCell ref="I458:I459"/>
    <mergeCell ref="J458:J459"/>
    <mergeCell ref="K458:K459"/>
    <mergeCell ref="L458:L459"/>
    <mergeCell ref="K456:K457"/>
    <mergeCell ref="L456:L457"/>
    <mergeCell ref="M456:M457"/>
    <mergeCell ref="N456:N457"/>
    <mergeCell ref="O456:O457"/>
    <mergeCell ref="B458:B459"/>
    <mergeCell ref="C458:C459"/>
    <mergeCell ref="D458:D459"/>
    <mergeCell ref="E458:E459"/>
    <mergeCell ref="F458:F459"/>
    <mergeCell ref="O454:O455"/>
    <mergeCell ref="B456:B457"/>
    <mergeCell ref="C456:C457"/>
    <mergeCell ref="D456:D457"/>
    <mergeCell ref="E456:E457"/>
    <mergeCell ref="F456:F457"/>
    <mergeCell ref="G456:G457"/>
    <mergeCell ref="H456:H457"/>
    <mergeCell ref="I456:I457"/>
    <mergeCell ref="J456:J457"/>
    <mergeCell ref="I454:I455"/>
    <mergeCell ref="J454:J455"/>
    <mergeCell ref="K454:K455"/>
    <mergeCell ref="L454:L455"/>
    <mergeCell ref="M454:M455"/>
    <mergeCell ref="N454:N455"/>
    <mergeCell ref="M452:M453"/>
    <mergeCell ref="N452:N453"/>
    <mergeCell ref="O452:O453"/>
    <mergeCell ref="B454:B455"/>
    <mergeCell ref="C454:C455"/>
    <mergeCell ref="D454:D455"/>
    <mergeCell ref="E454:E455"/>
    <mergeCell ref="F454:F455"/>
    <mergeCell ref="G454:G455"/>
    <mergeCell ref="H454:H455"/>
    <mergeCell ref="G452:G453"/>
    <mergeCell ref="H452:H453"/>
    <mergeCell ref="I452:I453"/>
    <mergeCell ref="J452:J453"/>
    <mergeCell ref="K452:K453"/>
    <mergeCell ref="L452:L453"/>
    <mergeCell ref="K450:K451"/>
    <mergeCell ref="L450:L451"/>
    <mergeCell ref="M450:M451"/>
    <mergeCell ref="N450:N451"/>
    <mergeCell ref="O450:O451"/>
    <mergeCell ref="B452:B453"/>
    <mergeCell ref="C452:C453"/>
    <mergeCell ref="D452:D453"/>
    <mergeCell ref="E452:E453"/>
    <mergeCell ref="F452:F453"/>
    <mergeCell ref="O448:O449"/>
    <mergeCell ref="B450:B451"/>
    <mergeCell ref="C450:C451"/>
    <mergeCell ref="D450:D451"/>
    <mergeCell ref="E450:E451"/>
    <mergeCell ref="F450:F451"/>
    <mergeCell ref="G450:G451"/>
    <mergeCell ref="H450:H451"/>
    <mergeCell ref="I450:I451"/>
    <mergeCell ref="J450:J451"/>
    <mergeCell ref="I448:I449"/>
    <mergeCell ref="J448:J449"/>
    <mergeCell ref="K448:K449"/>
    <mergeCell ref="L448:L449"/>
    <mergeCell ref="M448:M449"/>
    <mergeCell ref="N448:N449"/>
    <mergeCell ref="M446:M447"/>
    <mergeCell ref="N446:N447"/>
    <mergeCell ref="O446:O447"/>
    <mergeCell ref="B448:B449"/>
    <mergeCell ref="C448:C449"/>
    <mergeCell ref="D448:D449"/>
    <mergeCell ref="E448:E449"/>
    <mergeCell ref="F448:F449"/>
    <mergeCell ref="G448:G449"/>
    <mergeCell ref="H448:H449"/>
    <mergeCell ref="G446:G447"/>
    <mergeCell ref="H446:H447"/>
    <mergeCell ref="I446:I447"/>
    <mergeCell ref="J446:J447"/>
    <mergeCell ref="K446:K447"/>
    <mergeCell ref="L446:L447"/>
    <mergeCell ref="K444:K445"/>
    <mergeCell ref="L444:L445"/>
    <mergeCell ref="M444:M445"/>
    <mergeCell ref="N444:N445"/>
    <mergeCell ref="O444:O445"/>
    <mergeCell ref="B446:B447"/>
    <mergeCell ref="C446:C447"/>
    <mergeCell ref="D446:D447"/>
    <mergeCell ref="E446:E447"/>
    <mergeCell ref="F446:F447"/>
    <mergeCell ref="O442:O443"/>
    <mergeCell ref="B444:B445"/>
    <mergeCell ref="C444:C445"/>
    <mergeCell ref="D444:D445"/>
    <mergeCell ref="E444:E445"/>
    <mergeCell ref="F444:F445"/>
    <mergeCell ref="G444:G445"/>
    <mergeCell ref="H444:H445"/>
    <mergeCell ref="I444:I445"/>
    <mergeCell ref="J444:J445"/>
    <mergeCell ref="I442:I443"/>
    <mergeCell ref="J442:J443"/>
    <mergeCell ref="K442:K443"/>
    <mergeCell ref="L442:L443"/>
    <mergeCell ref="M442:M443"/>
    <mergeCell ref="N442:N443"/>
    <mergeCell ref="M440:M441"/>
    <mergeCell ref="N440:N441"/>
    <mergeCell ref="O440:O441"/>
    <mergeCell ref="B442:B443"/>
    <mergeCell ref="C442:C443"/>
    <mergeCell ref="D442:D443"/>
    <mergeCell ref="E442:E443"/>
    <mergeCell ref="F442:F443"/>
    <mergeCell ref="G442:G443"/>
    <mergeCell ref="H442:H443"/>
    <mergeCell ref="G440:G441"/>
    <mergeCell ref="H440:H441"/>
    <mergeCell ref="I440:I441"/>
    <mergeCell ref="J440:J441"/>
    <mergeCell ref="K440:K441"/>
    <mergeCell ref="L440:L441"/>
    <mergeCell ref="K438:K439"/>
    <mergeCell ref="L438:L439"/>
    <mergeCell ref="M438:M439"/>
    <mergeCell ref="N438:N439"/>
    <mergeCell ref="O438:O439"/>
    <mergeCell ref="B440:B441"/>
    <mergeCell ref="C440:C441"/>
    <mergeCell ref="D440:D441"/>
    <mergeCell ref="E440:E441"/>
    <mergeCell ref="F440:F441"/>
    <mergeCell ref="O436:O437"/>
    <mergeCell ref="B438:B439"/>
    <mergeCell ref="C438:C439"/>
    <mergeCell ref="D438:D439"/>
    <mergeCell ref="E438:E439"/>
    <mergeCell ref="F438:F439"/>
    <mergeCell ref="G438:G439"/>
    <mergeCell ref="H438:H439"/>
    <mergeCell ref="I438:I439"/>
    <mergeCell ref="J438:J439"/>
    <mergeCell ref="I436:I437"/>
    <mergeCell ref="J436:J437"/>
    <mergeCell ref="K436:K437"/>
    <mergeCell ref="L436:L437"/>
    <mergeCell ref="M436:M437"/>
    <mergeCell ref="N436:N437"/>
    <mergeCell ref="M434:M435"/>
    <mergeCell ref="N434:N435"/>
    <mergeCell ref="O434:O435"/>
    <mergeCell ref="B436:B437"/>
    <mergeCell ref="C436:C437"/>
    <mergeCell ref="D436:D437"/>
    <mergeCell ref="E436:E437"/>
    <mergeCell ref="F436:F437"/>
    <mergeCell ref="G436:G437"/>
    <mergeCell ref="H436:H437"/>
    <mergeCell ref="G434:G435"/>
    <mergeCell ref="H434:H435"/>
    <mergeCell ref="I434:I435"/>
    <mergeCell ref="J434:J435"/>
    <mergeCell ref="K434:K435"/>
    <mergeCell ref="L434:L435"/>
    <mergeCell ref="K432:K433"/>
    <mergeCell ref="L432:L433"/>
    <mergeCell ref="M432:M433"/>
    <mergeCell ref="N432:N433"/>
    <mergeCell ref="O432:O433"/>
    <mergeCell ref="B434:B435"/>
    <mergeCell ref="C434:C435"/>
    <mergeCell ref="D434:D435"/>
    <mergeCell ref="E434:E435"/>
    <mergeCell ref="F434:F435"/>
    <mergeCell ref="O430:O431"/>
    <mergeCell ref="B432:B433"/>
    <mergeCell ref="C432:C433"/>
    <mergeCell ref="D432:D433"/>
    <mergeCell ref="E432:E433"/>
    <mergeCell ref="F432:F433"/>
    <mergeCell ref="G432:G433"/>
    <mergeCell ref="H432:H433"/>
    <mergeCell ref="I432:I433"/>
    <mergeCell ref="J432:J433"/>
    <mergeCell ref="I430:I431"/>
    <mergeCell ref="J430:J431"/>
    <mergeCell ref="K430:K431"/>
    <mergeCell ref="L430:L431"/>
    <mergeCell ref="M430:M431"/>
    <mergeCell ref="N430:N431"/>
    <mergeCell ref="M428:M429"/>
    <mergeCell ref="N428:N429"/>
    <mergeCell ref="O428:O429"/>
    <mergeCell ref="B430:B431"/>
    <mergeCell ref="C430:C431"/>
    <mergeCell ref="D430:D431"/>
    <mergeCell ref="E430:E431"/>
    <mergeCell ref="F430:F431"/>
    <mergeCell ref="G430:G431"/>
    <mergeCell ref="H430:H431"/>
    <mergeCell ref="G428:G429"/>
    <mergeCell ref="H428:H429"/>
    <mergeCell ref="I428:I429"/>
    <mergeCell ref="J428:J429"/>
    <mergeCell ref="K428:K429"/>
    <mergeCell ref="L428:L429"/>
    <mergeCell ref="K426:K427"/>
    <mergeCell ref="L426:L427"/>
    <mergeCell ref="M426:M427"/>
    <mergeCell ref="N426:N427"/>
    <mergeCell ref="O426:O427"/>
    <mergeCell ref="B428:B429"/>
    <mergeCell ref="C428:C429"/>
    <mergeCell ref="D428:D429"/>
    <mergeCell ref="E428:E429"/>
    <mergeCell ref="F428:F429"/>
    <mergeCell ref="O424:O425"/>
    <mergeCell ref="B426:B427"/>
    <mergeCell ref="C426:C427"/>
    <mergeCell ref="D426:D427"/>
    <mergeCell ref="E426:E427"/>
    <mergeCell ref="F426:F427"/>
    <mergeCell ref="G426:G427"/>
    <mergeCell ref="H426:H427"/>
    <mergeCell ref="I426:I427"/>
    <mergeCell ref="J426:J427"/>
    <mergeCell ref="I424:I425"/>
    <mergeCell ref="J424:J425"/>
    <mergeCell ref="K424:K425"/>
    <mergeCell ref="L424:L425"/>
    <mergeCell ref="M424:M425"/>
    <mergeCell ref="N424:N425"/>
    <mergeCell ref="M422:M423"/>
    <mergeCell ref="N422:N423"/>
    <mergeCell ref="O422:O423"/>
    <mergeCell ref="B424:B425"/>
    <mergeCell ref="C424:C425"/>
    <mergeCell ref="D424:D425"/>
    <mergeCell ref="E424:E425"/>
    <mergeCell ref="F424:F425"/>
    <mergeCell ref="G424:G425"/>
    <mergeCell ref="H424:H425"/>
    <mergeCell ref="G422:G423"/>
    <mergeCell ref="H422:H423"/>
    <mergeCell ref="I422:I423"/>
    <mergeCell ref="J422:J423"/>
    <mergeCell ref="K422:K423"/>
    <mergeCell ref="L422:L423"/>
    <mergeCell ref="K420:K421"/>
    <mergeCell ref="L420:L421"/>
    <mergeCell ref="M420:M421"/>
    <mergeCell ref="N420:N421"/>
    <mergeCell ref="O420:O421"/>
    <mergeCell ref="B422:B423"/>
    <mergeCell ref="C422:C423"/>
    <mergeCell ref="D422:D423"/>
    <mergeCell ref="E422:E423"/>
    <mergeCell ref="F422:F423"/>
    <mergeCell ref="O418:O419"/>
    <mergeCell ref="B420:B421"/>
    <mergeCell ref="C420:C421"/>
    <mergeCell ref="D420:D421"/>
    <mergeCell ref="E420:E421"/>
    <mergeCell ref="F420:F421"/>
    <mergeCell ref="G420:G421"/>
    <mergeCell ref="H420:H421"/>
    <mergeCell ref="I420:I421"/>
    <mergeCell ref="J420:J421"/>
    <mergeCell ref="I418:I419"/>
    <mergeCell ref="J418:J419"/>
    <mergeCell ref="K418:K419"/>
    <mergeCell ref="L418:L419"/>
    <mergeCell ref="M418:M419"/>
    <mergeCell ref="N418:N419"/>
    <mergeCell ref="M416:M417"/>
    <mergeCell ref="N416:N417"/>
    <mergeCell ref="O416:O417"/>
    <mergeCell ref="B418:B419"/>
    <mergeCell ref="C418:C419"/>
    <mergeCell ref="D418:D419"/>
    <mergeCell ref="E418:E419"/>
    <mergeCell ref="F418:F419"/>
    <mergeCell ref="G418:G419"/>
    <mergeCell ref="H418:H419"/>
    <mergeCell ref="G416:G417"/>
    <mergeCell ref="H416:H417"/>
    <mergeCell ref="I416:I417"/>
    <mergeCell ref="J416:J417"/>
    <mergeCell ref="K416:K417"/>
    <mergeCell ref="L416:L417"/>
    <mergeCell ref="K414:K415"/>
    <mergeCell ref="L414:L415"/>
    <mergeCell ref="M414:M415"/>
    <mergeCell ref="N414:N415"/>
    <mergeCell ref="O414:O415"/>
    <mergeCell ref="B416:B417"/>
    <mergeCell ref="C416:C417"/>
    <mergeCell ref="D416:D417"/>
    <mergeCell ref="E416:E417"/>
    <mergeCell ref="F416:F417"/>
    <mergeCell ref="O412:O413"/>
    <mergeCell ref="B414:B415"/>
    <mergeCell ref="C414:C415"/>
    <mergeCell ref="D414:D415"/>
    <mergeCell ref="E414:E415"/>
    <mergeCell ref="F414:F415"/>
    <mergeCell ref="G414:G415"/>
    <mergeCell ref="H414:H415"/>
    <mergeCell ref="I414:I415"/>
    <mergeCell ref="J414:J415"/>
    <mergeCell ref="I412:I413"/>
    <mergeCell ref="J412:J413"/>
    <mergeCell ref="K412:K413"/>
    <mergeCell ref="L412:L413"/>
    <mergeCell ref="M412:M413"/>
    <mergeCell ref="N412:N413"/>
    <mergeCell ref="M410:M411"/>
    <mergeCell ref="N410:N411"/>
    <mergeCell ref="O410:O411"/>
    <mergeCell ref="B412:B413"/>
    <mergeCell ref="C412:C413"/>
    <mergeCell ref="D412:D413"/>
    <mergeCell ref="E412:E413"/>
    <mergeCell ref="F412:F413"/>
    <mergeCell ref="G412:G413"/>
    <mergeCell ref="H412:H413"/>
    <mergeCell ref="G410:G411"/>
    <mergeCell ref="H410:H411"/>
    <mergeCell ref="I410:I411"/>
    <mergeCell ref="J410:J411"/>
    <mergeCell ref="K410:K411"/>
    <mergeCell ref="L410:L411"/>
    <mergeCell ref="K408:K409"/>
    <mergeCell ref="L408:L409"/>
    <mergeCell ref="M408:M409"/>
    <mergeCell ref="N408:N409"/>
    <mergeCell ref="O408:O409"/>
    <mergeCell ref="B410:B411"/>
    <mergeCell ref="C410:C411"/>
    <mergeCell ref="D410:D411"/>
    <mergeCell ref="E410:E411"/>
    <mergeCell ref="F410:F411"/>
    <mergeCell ref="O406:O407"/>
    <mergeCell ref="B408:B409"/>
    <mergeCell ref="C408:C409"/>
    <mergeCell ref="D408:D409"/>
    <mergeCell ref="E408:E409"/>
    <mergeCell ref="F408:F409"/>
    <mergeCell ref="G408:G409"/>
    <mergeCell ref="H408:H409"/>
    <mergeCell ref="I408:I409"/>
    <mergeCell ref="J408:J409"/>
    <mergeCell ref="I406:I407"/>
    <mergeCell ref="J406:J407"/>
    <mergeCell ref="K406:K407"/>
    <mergeCell ref="L406:L407"/>
    <mergeCell ref="M406:M407"/>
    <mergeCell ref="N406:N407"/>
    <mergeCell ref="M404:M405"/>
    <mergeCell ref="N404:N405"/>
    <mergeCell ref="O404:O405"/>
    <mergeCell ref="B406:B407"/>
    <mergeCell ref="C406:C407"/>
    <mergeCell ref="D406:D407"/>
    <mergeCell ref="E406:E407"/>
    <mergeCell ref="F406:F407"/>
    <mergeCell ref="G406:G407"/>
    <mergeCell ref="H406:H407"/>
    <mergeCell ref="G404:G405"/>
    <mergeCell ref="H404:H405"/>
    <mergeCell ref="I404:I405"/>
    <mergeCell ref="J404:J405"/>
    <mergeCell ref="K404:K405"/>
    <mergeCell ref="L404:L405"/>
    <mergeCell ref="K402:K403"/>
    <mergeCell ref="L402:L403"/>
    <mergeCell ref="M402:M403"/>
    <mergeCell ref="N402:N403"/>
    <mergeCell ref="O402:O403"/>
    <mergeCell ref="B404:B405"/>
    <mergeCell ref="C404:C405"/>
    <mergeCell ref="D404:D405"/>
    <mergeCell ref="E404:E405"/>
    <mergeCell ref="F404:F405"/>
    <mergeCell ref="O400:O401"/>
    <mergeCell ref="B402:B403"/>
    <mergeCell ref="C402:C403"/>
    <mergeCell ref="D402:D403"/>
    <mergeCell ref="E402:E403"/>
    <mergeCell ref="F402:F403"/>
    <mergeCell ref="G402:G403"/>
    <mergeCell ref="H402:H403"/>
    <mergeCell ref="I402:I403"/>
    <mergeCell ref="J402:J403"/>
    <mergeCell ref="I400:I401"/>
    <mergeCell ref="J400:J401"/>
    <mergeCell ref="K400:K401"/>
    <mergeCell ref="L400:L401"/>
    <mergeCell ref="M400:M401"/>
    <mergeCell ref="N400:N401"/>
    <mergeCell ref="M398:M399"/>
    <mergeCell ref="N398:N399"/>
    <mergeCell ref="O398:O399"/>
    <mergeCell ref="B400:B401"/>
    <mergeCell ref="C400:C401"/>
    <mergeCell ref="D400:D401"/>
    <mergeCell ref="E400:E401"/>
    <mergeCell ref="F400:F401"/>
    <mergeCell ref="G400:G401"/>
    <mergeCell ref="H400:H401"/>
    <mergeCell ref="G398:G399"/>
    <mergeCell ref="H398:H399"/>
    <mergeCell ref="I398:I399"/>
    <mergeCell ref="J398:J399"/>
    <mergeCell ref="K398:K399"/>
    <mergeCell ref="L398:L399"/>
    <mergeCell ref="K396:K397"/>
    <mergeCell ref="L396:L397"/>
    <mergeCell ref="M396:M397"/>
    <mergeCell ref="N396:N397"/>
    <mergeCell ref="O396:O397"/>
    <mergeCell ref="B398:B399"/>
    <mergeCell ref="C398:C399"/>
    <mergeCell ref="D398:D399"/>
    <mergeCell ref="E398:E399"/>
    <mergeCell ref="F398:F399"/>
    <mergeCell ref="O394:O395"/>
    <mergeCell ref="B396:B397"/>
    <mergeCell ref="C396:C397"/>
    <mergeCell ref="D396:D397"/>
    <mergeCell ref="E396:E397"/>
    <mergeCell ref="F396:F397"/>
    <mergeCell ref="G396:G397"/>
    <mergeCell ref="H396:H397"/>
    <mergeCell ref="I396:I397"/>
    <mergeCell ref="J396:J397"/>
    <mergeCell ref="I394:I395"/>
    <mergeCell ref="J394:J395"/>
    <mergeCell ref="K394:K395"/>
    <mergeCell ref="L394:L395"/>
    <mergeCell ref="M394:M395"/>
    <mergeCell ref="N394:N395"/>
    <mergeCell ref="M392:M393"/>
    <mergeCell ref="N392:N393"/>
    <mergeCell ref="O392:O393"/>
    <mergeCell ref="B394:B395"/>
    <mergeCell ref="C394:C395"/>
    <mergeCell ref="D394:D395"/>
    <mergeCell ref="E394:E395"/>
    <mergeCell ref="F394:F395"/>
    <mergeCell ref="G394:G395"/>
    <mergeCell ref="H394:H395"/>
    <mergeCell ref="G392:G393"/>
    <mergeCell ref="H392:H393"/>
    <mergeCell ref="I392:I393"/>
    <mergeCell ref="J392:J393"/>
    <mergeCell ref="K392:K393"/>
    <mergeCell ref="L392:L393"/>
    <mergeCell ref="K390:K391"/>
    <mergeCell ref="L390:L391"/>
    <mergeCell ref="M390:M391"/>
    <mergeCell ref="N390:N391"/>
    <mergeCell ref="O390:O391"/>
    <mergeCell ref="B392:B393"/>
    <mergeCell ref="C392:C393"/>
    <mergeCell ref="D392:D393"/>
    <mergeCell ref="E392:E393"/>
    <mergeCell ref="F392:F393"/>
    <mergeCell ref="O388:O389"/>
    <mergeCell ref="B390:B391"/>
    <mergeCell ref="C390:C391"/>
    <mergeCell ref="D390:D391"/>
    <mergeCell ref="E390:E391"/>
    <mergeCell ref="F390:F391"/>
    <mergeCell ref="G390:G391"/>
    <mergeCell ref="H390:H391"/>
    <mergeCell ref="I390:I391"/>
    <mergeCell ref="J390:J391"/>
    <mergeCell ref="I388:I389"/>
    <mergeCell ref="J388:J389"/>
    <mergeCell ref="K388:K389"/>
    <mergeCell ref="L388:L389"/>
    <mergeCell ref="M388:M389"/>
    <mergeCell ref="N388:N389"/>
    <mergeCell ref="M386:M387"/>
    <mergeCell ref="N386:N387"/>
    <mergeCell ref="O386:O387"/>
    <mergeCell ref="B388:B389"/>
    <mergeCell ref="C388:C389"/>
    <mergeCell ref="D388:D389"/>
    <mergeCell ref="E388:E389"/>
    <mergeCell ref="F388:F389"/>
    <mergeCell ref="G388:G389"/>
    <mergeCell ref="H388:H389"/>
    <mergeCell ref="G386:G387"/>
    <mergeCell ref="H386:H387"/>
    <mergeCell ref="I386:I387"/>
    <mergeCell ref="J386:J387"/>
    <mergeCell ref="K386:K387"/>
    <mergeCell ref="L386:L387"/>
    <mergeCell ref="K384:K385"/>
    <mergeCell ref="L384:L385"/>
    <mergeCell ref="M384:M385"/>
    <mergeCell ref="N384:N385"/>
    <mergeCell ref="O384:O385"/>
    <mergeCell ref="B386:B387"/>
    <mergeCell ref="C386:C387"/>
    <mergeCell ref="D386:D387"/>
    <mergeCell ref="E386:E387"/>
    <mergeCell ref="F386:F387"/>
    <mergeCell ref="O382:O383"/>
    <mergeCell ref="B384:B385"/>
    <mergeCell ref="C384:C385"/>
    <mergeCell ref="D384:D385"/>
    <mergeCell ref="E384:E385"/>
    <mergeCell ref="F384:F385"/>
    <mergeCell ref="G384:G385"/>
    <mergeCell ref="H384:H385"/>
    <mergeCell ref="I384:I385"/>
    <mergeCell ref="J384:J385"/>
    <mergeCell ref="I382:I383"/>
    <mergeCell ref="J382:J383"/>
    <mergeCell ref="K382:K383"/>
    <mergeCell ref="L382:L383"/>
    <mergeCell ref="M382:M383"/>
    <mergeCell ref="N382:N383"/>
    <mergeCell ref="M380:M381"/>
    <mergeCell ref="N380:N381"/>
    <mergeCell ref="O380:O381"/>
    <mergeCell ref="B382:B383"/>
    <mergeCell ref="C382:C383"/>
    <mergeCell ref="D382:D383"/>
    <mergeCell ref="E382:E383"/>
    <mergeCell ref="F382:F383"/>
    <mergeCell ref="G382:G383"/>
    <mergeCell ref="H382:H383"/>
    <mergeCell ref="G380:G381"/>
    <mergeCell ref="H380:H381"/>
    <mergeCell ref="I380:I381"/>
    <mergeCell ref="J380:J381"/>
    <mergeCell ref="K380:K381"/>
    <mergeCell ref="L380:L381"/>
    <mergeCell ref="K378:K379"/>
    <mergeCell ref="L378:L379"/>
    <mergeCell ref="M378:M379"/>
    <mergeCell ref="N378:N379"/>
    <mergeCell ref="O378:O379"/>
    <mergeCell ref="B380:B381"/>
    <mergeCell ref="C380:C381"/>
    <mergeCell ref="D380:D381"/>
    <mergeCell ref="E380:E381"/>
    <mergeCell ref="F380:F381"/>
    <mergeCell ref="O376:O377"/>
    <mergeCell ref="B378:B379"/>
    <mergeCell ref="C378:C379"/>
    <mergeCell ref="D378:D379"/>
    <mergeCell ref="E378:E379"/>
    <mergeCell ref="F378:F379"/>
    <mergeCell ref="G378:G379"/>
    <mergeCell ref="H378:H379"/>
    <mergeCell ref="I378:I379"/>
    <mergeCell ref="J378:J379"/>
    <mergeCell ref="I376:I377"/>
    <mergeCell ref="J376:J377"/>
    <mergeCell ref="K376:K377"/>
    <mergeCell ref="L376:L377"/>
    <mergeCell ref="M376:M377"/>
    <mergeCell ref="N376:N377"/>
    <mergeCell ref="M374:M375"/>
    <mergeCell ref="N374:N375"/>
    <mergeCell ref="O374:O375"/>
    <mergeCell ref="B376:B377"/>
    <mergeCell ref="C376:C377"/>
    <mergeCell ref="D376:D377"/>
    <mergeCell ref="E376:E377"/>
    <mergeCell ref="F376:F377"/>
    <mergeCell ref="G376:G377"/>
    <mergeCell ref="H376:H377"/>
    <mergeCell ref="G374:G375"/>
    <mergeCell ref="H374:H375"/>
    <mergeCell ref="I374:I375"/>
    <mergeCell ref="J374:J375"/>
    <mergeCell ref="K374:K375"/>
    <mergeCell ref="L374:L375"/>
    <mergeCell ref="K372:K373"/>
    <mergeCell ref="L372:L373"/>
    <mergeCell ref="M372:M373"/>
    <mergeCell ref="N372:N373"/>
    <mergeCell ref="O372:O373"/>
    <mergeCell ref="B374:B375"/>
    <mergeCell ref="C374:C375"/>
    <mergeCell ref="D374:D375"/>
    <mergeCell ref="E374:E375"/>
    <mergeCell ref="F374:F375"/>
    <mergeCell ref="O370:O371"/>
    <mergeCell ref="B372:B373"/>
    <mergeCell ref="C372:C373"/>
    <mergeCell ref="D372:D373"/>
    <mergeCell ref="E372:E373"/>
    <mergeCell ref="F372:F373"/>
    <mergeCell ref="G372:G373"/>
    <mergeCell ref="H372:H373"/>
    <mergeCell ref="I372:I373"/>
    <mergeCell ref="J372:J373"/>
    <mergeCell ref="I370:I371"/>
    <mergeCell ref="J370:J371"/>
    <mergeCell ref="K370:K371"/>
    <mergeCell ref="L370:L371"/>
    <mergeCell ref="M370:M371"/>
    <mergeCell ref="N370:N371"/>
    <mergeCell ref="M368:M369"/>
    <mergeCell ref="N368:N369"/>
    <mergeCell ref="O368:O369"/>
    <mergeCell ref="B370:B371"/>
    <mergeCell ref="C370:C371"/>
    <mergeCell ref="D370:D371"/>
    <mergeCell ref="E370:E371"/>
    <mergeCell ref="F370:F371"/>
    <mergeCell ref="G370:G371"/>
    <mergeCell ref="H370:H371"/>
    <mergeCell ref="G368:G369"/>
    <mergeCell ref="H368:H369"/>
    <mergeCell ref="I368:I369"/>
    <mergeCell ref="J368:J369"/>
    <mergeCell ref="K368:K369"/>
    <mergeCell ref="L368:L369"/>
    <mergeCell ref="K366:K367"/>
    <mergeCell ref="L366:L367"/>
    <mergeCell ref="M366:M367"/>
    <mergeCell ref="N366:N367"/>
    <mergeCell ref="O366:O367"/>
    <mergeCell ref="B368:B369"/>
    <mergeCell ref="C368:C369"/>
    <mergeCell ref="D368:D369"/>
    <mergeCell ref="E368:E369"/>
    <mergeCell ref="F368:F369"/>
    <mergeCell ref="O364:O365"/>
    <mergeCell ref="B366:B367"/>
    <mergeCell ref="C366:C367"/>
    <mergeCell ref="D366:D367"/>
    <mergeCell ref="E366:E367"/>
    <mergeCell ref="F366:F367"/>
    <mergeCell ref="G366:G367"/>
    <mergeCell ref="H366:H367"/>
    <mergeCell ref="I366:I367"/>
    <mergeCell ref="J366:J367"/>
    <mergeCell ref="I364:I365"/>
    <mergeCell ref="J364:J365"/>
    <mergeCell ref="K364:K365"/>
    <mergeCell ref="L364:L365"/>
    <mergeCell ref="M364:M365"/>
    <mergeCell ref="N364:N365"/>
    <mergeCell ref="M362:M363"/>
    <mergeCell ref="N362:N363"/>
    <mergeCell ref="O362:O363"/>
    <mergeCell ref="B364:B365"/>
    <mergeCell ref="C364:C365"/>
    <mergeCell ref="D364:D365"/>
    <mergeCell ref="E364:E365"/>
    <mergeCell ref="F364:F365"/>
    <mergeCell ref="G364:G365"/>
    <mergeCell ref="H364:H365"/>
    <mergeCell ref="G362:G363"/>
    <mergeCell ref="H362:H363"/>
    <mergeCell ref="I362:I363"/>
    <mergeCell ref="J362:J363"/>
    <mergeCell ref="K362:K363"/>
    <mergeCell ref="L362:L363"/>
    <mergeCell ref="K360:K361"/>
    <mergeCell ref="L360:L361"/>
    <mergeCell ref="M360:M361"/>
    <mergeCell ref="N360:N361"/>
    <mergeCell ref="O360:O361"/>
    <mergeCell ref="B362:B363"/>
    <mergeCell ref="C362:C363"/>
    <mergeCell ref="D362:D363"/>
    <mergeCell ref="E362:E363"/>
    <mergeCell ref="F362:F363"/>
    <mergeCell ref="O358:O359"/>
    <mergeCell ref="B360:B361"/>
    <mergeCell ref="C360:C361"/>
    <mergeCell ref="D360:D361"/>
    <mergeCell ref="E360:E361"/>
    <mergeCell ref="F360:F361"/>
    <mergeCell ref="G360:G361"/>
    <mergeCell ref="H360:H361"/>
    <mergeCell ref="I360:I361"/>
    <mergeCell ref="J360:J361"/>
    <mergeCell ref="I358:I359"/>
    <mergeCell ref="J358:J359"/>
    <mergeCell ref="K358:K359"/>
    <mergeCell ref="L358:L359"/>
    <mergeCell ref="M358:M359"/>
    <mergeCell ref="N358:N359"/>
    <mergeCell ref="M356:M357"/>
    <mergeCell ref="N356:N357"/>
    <mergeCell ref="O356:O357"/>
    <mergeCell ref="B358:B359"/>
    <mergeCell ref="C358:C359"/>
    <mergeCell ref="D358:D359"/>
    <mergeCell ref="E358:E359"/>
    <mergeCell ref="F358:F359"/>
    <mergeCell ref="G358:G359"/>
    <mergeCell ref="H358:H359"/>
    <mergeCell ref="G356:G357"/>
    <mergeCell ref="H356:H357"/>
    <mergeCell ref="I356:I357"/>
    <mergeCell ref="J356:J357"/>
    <mergeCell ref="K356:K357"/>
    <mergeCell ref="L356:L357"/>
    <mergeCell ref="K354:K355"/>
    <mergeCell ref="L354:L355"/>
    <mergeCell ref="M354:M355"/>
    <mergeCell ref="N354:N355"/>
    <mergeCell ref="O354:O355"/>
    <mergeCell ref="B356:B357"/>
    <mergeCell ref="C356:C357"/>
    <mergeCell ref="D356:D357"/>
    <mergeCell ref="E356:E357"/>
    <mergeCell ref="F356:F357"/>
    <mergeCell ref="O352:O353"/>
    <mergeCell ref="B354:B355"/>
    <mergeCell ref="C354:C355"/>
    <mergeCell ref="D354:D355"/>
    <mergeCell ref="E354:E355"/>
    <mergeCell ref="F354:F355"/>
    <mergeCell ref="G354:G355"/>
    <mergeCell ref="H354:H355"/>
    <mergeCell ref="I354:I355"/>
    <mergeCell ref="J354:J355"/>
    <mergeCell ref="I352:I353"/>
    <mergeCell ref="J352:J353"/>
    <mergeCell ref="K352:K353"/>
    <mergeCell ref="L352:L353"/>
    <mergeCell ref="M352:M353"/>
    <mergeCell ref="N352:N353"/>
    <mergeCell ref="M350:M351"/>
    <mergeCell ref="N350:N351"/>
    <mergeCell ref="O350:O351"/>
    <mergeCell ref="B352:B353"/>
    <mergeCell ref="C352:C353"/>
    <mergeCell ref="D352:D353"/>
    <mergeCell ref="E352:E353"/>
    <mergeCell ref="F352:F353"/>
    <mergeCell ref="G352:G353"/>
    <mergeCell ref="H352:H353"/>
    <mergeCell ref="G350:G351"/>
    <mergeCell ref="H350:H351"/>
    <mergeCell ref="I350:I351"/>
    <mergeCell ref="J350:J351"/>
    <mergeCell ref="K350:K351"/>
    <mergeCell ref="L350:L351"/>
    <mergeCell ref="K348:K349"/>
    <mergeCell ref="L348:L349"/>
    <mergeCell ref="M348:M349"/>
    <mergeCell ref="N348:N349"/>
    <mergeCell ref="O348:O349"/>
    <mergeCell ref="B350:B351"/>
    <mergeCell ref="C350:C351"/>
    <mergeCell ref="D350:D351"/>
    <mergeCell ref="E350:E351"/>
    <mergeCell ref="F350:F351"/>
    <mergeCell ref="O346:O347"/>
    <mergeCell ref="B348:B349"/>
    <mergeCell ref="C348:C349"/>
    <mergeCell ref="D348:D349"/>
    <mergeCell ref="E348:E349"/>
    <mergeCell ref="F348:F349"/>
    <mergeCell ref="G348:G349"/>
    <mergeCell ref="H348:H349"/>
    <mergeCell ref="I348:I349"/>
    <mergeCell ref="J348:J349"/>
    <mergeCell ref="I346:I347"/>
    <mergeCell ref="J346:J347"/>
    <mergeCell ref="K346:K347"/>
    <mergeCell ref="L346:L347"/>
    <mergeCell ref="M346:M347"/>
    <mergeCell ref="N346:N347"/>
    <mergeCell ref="M344:M345"/>
    <mergeCell ref="N344:N345"/>
    <mergeCell ref="O344:O345"/>
    <mergeCell ref="B346:B347"/>
    <mergeCell ref="C346:C347"/>
    <mergeCell ref="D346:D347"/>
    <mergeCell ref="E346:E347"/>
    <mergeCell ref="F346:F347"/>
    <mergeCell ref="G346:G347"/>
    <mergeCell ref="H346:H347"/>
    <mergeCell ref="G344:G345"/>
    <mergeCell ref="H344:H345"/>
    <mergeCell ref="I344:I345"/>
    <mergeCell ref="J344:J345"/>
    <mergeCell ref="K344:K345"/>
    <mergeCell ref="L344:L345"/>
    <mergeCell ref="K342:K343"/>
    <mergeCell ref="L342:L343"/>
    <mergeCell ref="M342:M343"/>
    <mergeCell ref="N342:N343"/>
    <mergeCell ref="O342:O343"/>
    <mergeCell ref="B344:B345"/>
    <mergeCell ref="C344:C345"/>
    <mergeCell ref="D344:D345"/>
    <mergeCell ref="E344:E345"/>
    <mergeCell ref="F344:F345"/>
    <mergeCell ref="O340:O341"/>
    <mergeCell ref="B342:B343"/>
    <mergeCell ref="C342:C343"/>
    <mergeCell ref="D342:D343"/>
    <mergeCell ref="E342:E343"/>
    <mergeCell ref="F342:F343"/>
    <mergeCell ref="G342:G343"/>
    <mergeCell ref="H342:H343"/>
    <mergeCell ref="I342:I343"/>
    <mergeCell ref="J342:J343"/>
    <mergeCell ref="I340:I341"/>
    <mergeCell ref="J340:J341"/>
    <mergeCell ref="K340:K341"/>
    <mergeCell ref="L340:L341"/>
    <mergeCell ref="M340:M341"/>
    <mergeCell ref="N340:N341"/>
    <mergeCell ref="M338:M339"/>
    <mergeCell ref="N338:N339"/>
    <mergeCell ref="O338:O339"/>
    <mergeCell ref="B340:B341"/>
    <mergeCell ref="C340:C341"/>
    <mergeCell ref="D340:D341"/>
    <mergeCell ref="E340:E341"/>
    <mergeCell ref="F340:F341"/>
    <mergeCell ref="G340:G341"/>
    <mergeCell ref="H340:H341"/>
    <mergeCell ref="G338:G339"/>
    <mergeCell ref="H338:H339"/>
    <mergeCell ref="I338:I339"/>
    <mergeCell ref="J338:J339"/>
    <mergeCell ref="K338:K339"/>
    <mergeCell ref="L338:L339"/>
    <mergeCell ref="K336:K337"/>
    <mergeCell ref="L336:L337"/>
    <mergeCell ref="M336:M337"/>
    <mergeCell ref="N336:N337"/>
    <mergeCell ref="O336:O337"/>
    <mergeCell ref="B338:B339"/>
    <mergeCell ref="C338:C339"/>
    <mergeCell ref="D338:D339"/>
    <mergeCell ref="E338:E339"/>
    <mergeCell ref="F338:F339"/>
    <mergeCell ref="O334:O335"/>
    <mergeCell ref="B336:B337"/>
    <mergeCell ref="C336:C337"/>
    <mergeCell ref="D336:D337"/>
    <mergeCell ref="E336:E337"/>
    <mergeCell ref="F336:F337"/>
    <mergeCell ref="G336:G337"/>
    <mergeCell ref="H336:H337"/>
    <mergeCell ref="I336:I337"/>
    <mergeCell ref="J336:J337"/>
    <mergeCell ref="I334:I335"/>
    <mergeCell ref="J334:J335"/>
    <mergeCell ref="K334:K335"/>
    <mergeCell ref="L334:L335"/>
    <mergeCell ref="M334:M335"/>
    <mergeCell ref="N334:N335"/>
    <mergeCell ref="M332:M333"/>
    <mergeCell ref="N332:N333"/>
    <mergeCell ref="O332:O333"/>
    <mergeCell ref="B334:B335"/>
    <mergeCell ref="C334:C335"/>
    <mergeCell ref="D334:D335"/>
    <mergeCell ref="E334:E335"/>
    <mergeCell ref="F334:F335"/>
    <mergeCell ref="G334:G335"/>
    <mergeCell ref="H334:H335"/>
    <mergeCell ref="G332:G333"/>
    <mergeCell ref="H332:H333"/>
    <mergeCell ref="I332:I333"/>
    <mergeCell ref="J332:J333"/>
    <mergeCell ref="K332:K333"/>
    <mergeCell ref="L332:L333"/>
    <mergeCell ref="K330:K331"/>
    <mergeCell ref="L330:L331"/>
    <mergeCell ref="M330:M331"/>
    <mergeCell ref="N330:N331"/>
    <mergeCell ref="O330:O331"/>
    <mergeCell ref="B332:B333"/>
    <mergeCell ref="C332:C333"/>
    <mergeCell ref="D332:D333"/>
    <mergeCell ref="E332:E333"/>
    <mergeCell ref="F332:F333"/>
    <mergeCell ref="O328:O329"/>
    <mergeCell ref="B330:B331"/>
    <mergeCell ref="C330:C331"/>
    <mergeCell ref="D330:D331"/>
    <mergeCell ref="E330:E331"/>
    <mergeCell ref="F330:F331"/>
    <mergeCell ref="G330:G331"/>
    <mergeCell ref="H330:H331"/>
    <mergeCell ref="I330:I331"/>
    <mergeCell ref="J330:J331"/>
    <mergeCell ref="I328:I329"/>
    <mergeCell ref="J328:J329"/>
    <mergeCell ref="K328:K329"/>
    <mergeCell ref="L328:L329"/>
    <mergeCell ref="M328:M329"/>
    <mergeCell ref="N328:N329"/>
    <mergeCell ref="M326:M327"/>
    <mergeCell ref="N326:N327"/>
    <mergeCell ref="O326:O327"/>
    <mergeCell ref="B328:B329"/>
    <mergeCell ref="C328:C329"/>
    <mergeCell ref="D328:D329"/>
    <mergeCell ref="E328:E329"/>
    <mergeCell ref="F328:F329"/>
    <mergeCell ref="G328:G329"/>
    <mergeCell ref="H328:H329"/>
    <mergeCell ref="G326:G327"/>
    <mergeCell ref="H326:H327"/>
    <mergeCell ref="I326:I327"/>
    <mergeCell ref="J326:J327"/>
    <mergeCell ref="K326:K327"/>
    <mergeCell ref="L326:L327"/>
    <mergeCell ref="K324:K325"/>
    <mergeCell ref="L324:L325"/>
    <mergeCell ref="M324:M325"/>
    <mergeCell ref="N324:N325"/>
    <mergeCell ref="O324:O325"/>
    <mergeCell ref="B326:B327"/>
    <mergeCell ref="C326:C327"/>
    <mergeCell ref="D326:D327"/>
    <mergeCell ref="E326:E327"/>
    <mergeCell ref="F326:F327"/>
    <mergeCell ref="O322:O323"/>
    <mergeCell ref="B324:B325"/>
    <mergeCell ref="C324:C325"/>
    <mergeCell ref="D324:D325"/>
    <mergeCell ref="E324:E325"/>
    <mergeCell ref="F324:F325"/>
    <mergeCell ref="G324:G325"/>
    <mergeCell ref="H324:H325"/>
    <mergeCell ref="I324:I325"/>
    <mergeCell ref="J324:J325"/>
    <mergeCell ref="I322:I323"/>
    <mergeCell ref="J322:J323"/>
    <mergeCell ref="K322:K323"/>
    <mergeCell ref="L322:L323"/>
    <mergeCell ref="M322:M323"/>
    <mergeCell ref="N322:N323"/>
    <mergeCell ref="M320:M321"/>
    <mergeCell ref="N320:N321"/>
    <mergeCell ref="O320:O321"/>
    <mergeCell ref="B322:B323"/>
    <mergeCell ref="C322:C323"/>
    <mergeCell ref="D322:D323"/>
    <mergeCell ref="E322:E323"/>
    <mergeCell ref="F322:F323"/>
    <mergeCell ref="G322:G323"/>
    <mergeCell ref="H322:H323"/>
    <mergeCell ref="G320:G321"/>
    <mergeCell ref="H320:H321"/>
    <mergeCell ref="I320:I321"/>
    <mergeCell ref="J320:J321"/>
    <mergeCell ref="K320:K321"/>
    <mergeCell ref="L320:L321"/>
    <mergeCell ref="K318:K319"/>
    <mergeCell ref="L318:L319"/>
    <mergeCell ref="M318:M319"/>
    <mergeCell ref="N318:N319"/>
    <mergeCell ref="O318:O319"/>
    <mergeCell ref="B320:B321"/>
    <mergeCell ref="C320:C321"/>
    <mergeCell ref="D320:D321"/>
    <mergeCell ref="E320:E321"/>
    <mergeCell ref="F320:F321"/>
    <mergeCell ref="O316:O317"/>
    <mergeCell ref="B318:B319"/>
    <mergeCell ref="C318:C319"/>
    <mergeCell ref="D318:D319"/>
    <mergeCell ref="E318:E319"/>
    <mergeCell ref="F318:F319"/>
    <mergeCell ref="G318:G319"/>
    <mergeCell ref="H318:H319"/>
    <mergeCell ref="I318:I319"/>
    <mergeCell ref="J318:J319"/>
    <mergeCell ref="I316:I317"/>
    <mergeCell ref="J316:J317"/>
    <mergeCell ref="K316:K317"/>
    <mergeCell ref="L316:L317"/>
    <mergeCell ref="M316:M317"/>
    <mergeCell ref="N316:N317"/>
    <mergeCell ref="M314:M315"/>
    <mergeCell ref="N314:N315"/>
    <mergeCell ref="O314:O315"/>
    <mergeCell ref="B316:B317"/>
    <mergeCell ref="C316:C317"/>
    <mergeCell ref="D316:D317"/>
    <mergeCell ref="E316:E317"/>
    <mergeCell ref="F316:F317"/>
    <mergeCell ref="G316:G317"/>
    <mergeCell ref="H316:H317"/>
    <mergeCell ref="G314:G315"/>
    <mergeCell ref="H314:H315"/>
    <mergeCell ref="I314:I315"/>
    <mergeCell ref="J314:J315"/>
    <mergeCell ref="K314:K315"/>
    <mergeCell ref="L314:L315"/>
    <mergeCell ref="K312:K313"/>
    <mergeCell ref="L312:L313"/>
    <mergeCell ref="M312:M313"/>
    <mergeCell ref="N312:N313"/>
    <mergeCell ref="O312:O313"/>
    <mergeCell ref="B314:B315"/>
    <mergeCell ref="C314:C315"/>
    <mergeCell ref="D314:D315"/>
    <mergeCell ref="E314:E315"/>
    <mergeCell ref="F314:F315"/>
    <mergeCell ref="O310:O311"/>
    <mergeCell ref="B312:B313"/>
    <mergeCell ref="C312:C313"/>
    <mergeCell ref="D312:D313"/>
    <mergeCell ref="E312:E313"/>
    <mergeCell ref="F312:F313"/>
    <mergeCell ref="G312:G313"/>
    <mergeCell ref="H312:H313"/>
    <mergeCell ref="I312:I313"/>
    <mergeCell ref="J312:J313"/>
    <mergeCell ref="I310:I311"/>
    <mergeCell ref="J310:J311"/>
    <mergeCell ref="K310:K311"/>
    <mergeCell ref="L310:L311"/>
    <mergeCell ref="M310:M311"/>
    <mergeCell ref="N310:N311"/>
    <mergeCell ref="M308:M309"/>
    <mergeCell ref="N308:N309"/>
    <mergeCell ref="O308:O309"/>
    <mergeCell ref="B310:B311"/>
    <mergeCell ref="C310:C311"/>
    <mergeCell ref="D310:D311"/>
    <mergeCell ref="E310:E311"/>
    <mergeCell ref="F310:F311"/>
    <mergeCell ref="G310:G311"/>
    <mergeCell ref="H310:H311"/>
    <mergeCell ref="G308:G309"/>
    <mergeCell ref="H308:H309"/>
    <mergeCell ref="I308:I309"/>
    <mergeCell ref="J308:J309"/>
    <mergeCell ref="K308:K309"/>
    <mergeCell ref="L308:L309"/>
    <mergeCell ref="K306:K307"/>
    <mergeCell ref="L306:L307"/>
    <mergeCell ref="M306:M307"/>
    <mergeCell ref="N306:N307"/>
    <mergeCell ref="O306:O307"/>
    <mergeCell ref="B308:B309"/>
    <mergeCell ref="C308:C309"/>
    <mergeCell ref="D308:D309"/>
    <mergeCell ref="E308:E309"/>
    <mergeCell ref="F308:F309"/>
    <mergeCell ref="O304:O305"/>
    <mergeCell ref="B306:B307"/>
    <mergeCell ref="C306:C307"/>
    <mergeCell ref="D306:D307"/>
    <mergeCell ref="E306:E307"/>
    <mergeCell ref="F306:F307"/>
    <mergeCell ref="G306:G307"/>
    <mergeCell ref="H306:H307"/>
    <mergeCell ref="I306:I307"/>
    <mergeCell ref="J306:J307"/>
    <mergeCell ref="I304:I305"/>
    <mergeCell ref="J304:J305"/>
    <mergeCell ref="K304:K305"/>
    <mergeCell ref="L304:L305"/>
    <mergeCell ref="M304:M305"/>
    <mergeCell ref="N304:N305"/>
    <mergeCell ref="M302:M303"/>
    <mergeCell ref="N302:N303"/>
    <mergeCell ref="O302:O303"/>
    <mergeCell ref="B304:B305"/>
    <mergeCell ref="C304:C305"/>
    <mergeCell ref="D304:D305"/>
    <mergeCell ref="E304:E305"/>
    <mergeCell ref="F304:F305"/>
    <mergeCell ref="G304:G305"/>
    <mergeCell ref="H304:H305"/>
    <mergeCell ref="G302:G303"/>
    <mergeCell ref="H302:H303"/>
    <mergeCell ref="I302:I303"/>
    <mergeCell ref="J302:J303"/>
    <mergeCell ref="K302:K303"/>
    <mergeCell ref="L302:L303"/>
    <mergeCell ref="K300:K301"/>
    <mergeCell ref="L300:L301"/>
    <mergeCell ref="M300:M301"/>
    <mergeCell ref="N300:N301"/>
    <mergeCell ref="O300:O301"/>
    <mergeCell ref="B302:B303"/>
    <mergeCell ref="C302:C303"/>
    <mergeCell ref="D302:D303"/>
    <mergeCell ref="E302:E303"/>
    <mergeCell ref="F302:F303"/>
    <mergeCell ref="O298:O299"/>
    <mergeCell ref="B300:B301"/>
    <mergeCell ref="C300:C301"/>
    <mergeCell ref="D300:D301"/>
    <mergeCell ref="E300:E301"/>
    <mergeCell ref="F300:F301"/>
    <mergeCell ref="G300:G301"/>
    <mergeCell ref="H300:H301"/>
    <mergeCell ref="I300:I301"/>
    <mergeCell ref="J300:J301"/>
    <mergeCell ref="I298:I299"/>
    <mergeCell ref="J298:J299"/>
    <mergeCell ref="K298:K299"/>
    <mergeCell ref="L298:L299"/>
    <mergeCell ref="M298:M299"/>
    <mergeCell ref="N298:N299"/>
    <mergeCell ref="M296:M297"/>
    <mergeCell ref="N296:N297"/>
    <mergeCell ref="O296:O297"/>
    <mergeCell ref="B298:B299"/>
    <mergeCell ref="C298:C299"/>
    <mergeCell ref="D298:D299"/>
    <mergeCell ref="E298:E299"/>
    <mergeCell ref="F298:F299"/>
    <mergeCell ref="G298:G299"/>
    <mergeCell ref="H298:H299"/>
    <mergeCell ref="G296:G297"/>
    <mergeCell ref="H296:H297"/>
    <mergeCell ref="I296:I297"/>
    <mergeCell ref="J296:J297"/>
    <mergeCell ref="K296:K297"/>
    <mergeCell ref="L296:L297"/>
    <mergeCell ref="K294:K295"/>
    <mergeCell ref="L294:L295"/>
    <mergeCell ref="M294:M295"/>
    <mergeCell ref="N294:N295"/>
    <mergeCell ref="O294:O295"/>
    <mergeCell ref="B296:B297"/>
    <mergeCell ref="C296:C297"/>
    <mergeCell ref="D296:D297"/>
    <mergeCell ref="E296:E297"/>
    <mergeCell ref="F296:F297"/>
    <mergeCell ref="O292:O293"/>
    <mergeCell ref="B294:B295"/>
    <mergeCell ref="C294:C295"/>
    <mergeCell ref="D294:D295"/>
    <mergeCell ref="E294:E295"/>
    <mergeCell ref="F294:F295"/>
    <mergeCell ref="G294:G295"/>
    <mergeCell ref="H294:H295"/>
    <mergeCell ref="I294:I295"/>
    <mergeCell ref="J294:J295"/>
    <mergeCell ref="I292:I293"/>
    <mergeCell ref="J292:J293"/>
    <mergeCell ref="K292:K293"/>
    <mergeCell ref="L292:L293"/>
    <mergeCell ref="M292:M293"/>
    <mergeCell ref="N292:N293"/>
    <mergeCell ref="M290:M291"/>
    <mergeCell ref="N290:N291"/>
    <mergeCell ref="O290:O291"/>
    <mergeCell ref="B292:B293"/>
    <mergeCell ref="C292:C293"/>
    <mergeCell ref="D292:D293"/>
    <mergeCell ref="E292:E293"/>
    <mergeCell ref="F292:F293"/>
    <mergeCell ref="G292:G293"/>
    <mergeCell ref="H292:H293"/>
    <mergeCell ref="G290:G291"/>
    <mergeCell ref="H290:H291"/>
    <mergeCell ref="I290:I291"/>
    <mergeCell ref="J290:J291"/>
    <mergeCell ref="K290:K291"/>
    <mergeCell ref="L290:L291"/>
    <mergeCell ref="K288:K289"/>
    <mergeCell ref="L288:L289"/>
    <mergeCell ref="M288:M289"/>
    <mergeCell ref="N288:N289"/>
    <mergeCell ref="O288:O289"/>
    <mergeCell ref="B290:B291"/>
    <mergeCell ref="C290:C291"/>
    <mergeCell ref="D290:D291"/>
    <mergeCell ref="E290:E291"/>
    <mergeCell ref="F290:F291"/>
    <mergeCell ref="O286:O287"/>
    <mergeCell ref="B288:B289"/>
    <mergeCell ref="C288:C289"/>
    <mergeCell ref="D288:D289"/>
    <mergeCell ref="E288:E289"/>
    <mergeCell ref="F288:F289"/>
    <mergeCell ref="G288:G289"/>
    <mergeCell ref="H288:H289"/>
    <mergeCell ref="I288:I289"/>
    <mergeCell ref="J288:J289"/>
    <mergeCell ref="I286:I287"/>
    <mergeCell ref="J286:J287"/>
    <mergeCell ref="K286:K287"/>
    <mergeCell ref="L286:L287"/>
    <mergeCell ref="M286:M287"/>
    <mergeCell ref="N286:N287"/>
    <mergeCell ref="M284:M285"/>
    <mergeCell ref="N284:N285"/>
    <mergeCell ref="O284:O285"/>
    <mergeCell ref="B286:B287"/>
    <mergeCell ref="C286:C287"/>
    <mergeCell ref="D286:D287"/>
    <mergeCell ref="E286:E287"/>
    <mergeCell ref="F286:F287"/>
    <mergeCell ref="G286:G287"/>
    <mergeCell ref="H286:H287"/>
    <mergeCell ref="G284:G285"/>
    <mergeCell ref="H284:H285"/>
    <mergeCell ref="I284:I285"/>
    <mergeCell ref="J284:J285"/>
    <mergeCell ref="K284:K285"/>
    <mergeCell ref="L284:L285"/>
    <mergeCell ref="K282:K283"/>
    <mergeCell ref="L282:L283"/>
    <mergeCell ref="M282:M283"/>
    <mergeCell ref="N282:N283"/>
    <mergeCell ref="O282:O283"/>
    <mergeCell ref="B284:B285"/>
    <mergeCell ref="C284:C285"/>
    <mergeCell ref="D284:D285"/>
    <mergeCell ref="E284:E285"/>
    <mergeCell ref="F284:F285"/>
    <mergeCell ref="O280:O281"/>
    <mergeCell ref="B282:B283"/>
    <mergeCell ref="C282:C283"/>
    <mergeCell ref="D282:D283"/>
    <mergeCell ref="E282:E283"/>
    <mergeCell ref="F282:F283"/>
    <mergeCell ref="G282:G283"/>
    <mergeCell ref="H282:H283"/>
    <mergeCell ref="I282:I283"/>
    <mergeCell ref="J282:J283"/>
    <mergeCell ref="I280:I281"/>
    <mergeCell ref="J280:J281"/>
    <mergeCell ref="K280:K281"/>
    <mergeCell ref="L280:L281"/>
    <mergeCell ref="M280:M281"/>
    <mergeCell ref="N280:N281"/>
    <mergeCell ref="M278:M279"/>
    <mergeCell ref="N278:N279"/>
    <mergeCell ref="O278:O279"/>
    <mergeCell ref="B280:B281"/>
    <mergeCell ref="C280:C281"/>
    <mergeCell ref="D280:D281"/>
    <mergeCell ref="E280:E281"/>
    <mergeCell ref="F280:F281"/>
    <mergeCell ref="G280:G281"/>
    <mergeCell ref="H280:H281"/>
    <mergeCell ref="G278:G279"/>
    <mergeCell ref="H278:H279"/>
    <mergeCell ref="I278:I279"/>
    <mergeCell ref="J278:J279"/>
    <mergeCell ref="K278:K279"/>
    <mergeCell ref="L278:L279"/>
    <mergeCell ref="K276:K277"/>
    <mergeCell ref="L276:L277"/>
    <mergeCell ref="M276:M277"/>
    <mergeCell ref="N276:N277"/>
    <mergeCell ref="O276:O277"/>
    <mergeCell ref="B278:B279"/>
    <mergeCell ref="C278:C279"/>
    <mergeCell ref="D278:D279"/>
    <mergeCell ref="E278:E279"/>
    <mergeCell ref="F278:F279"/>
    <mergeCell ref="O274:O275"/>
    <mergeCell ref="B276:B277"/>
    <mergeCell ref="C276:C277"/>
    <mergeCell ref="D276:D277"/>
    <mergeCell ref="E276:E277"/>
    <mergeCell ref="F276:F277"/>
    <mergeCell ref="G276:G277"/>
    <mergeCell ref="H276:H277"/>
    <mergeCell ref="I276:I277"/>
    <mergeCell ref="J276:J277"/>
    <mergeCell ref="I274:I275"/>
    <mergeCell ref="J274:J275"/>
    <mergeCell ref="K274:K275"/>
    <mergeCell ref="L274:L275"/>
    <mergeCell ref="M274:M275"/>
    <mergeCell ref="N274:N275"/>
    <mergeCell ref="M272:M273"/>
    <mergeCell ref="N272:N273"/>
    <mergeCell ref="O272:O273"/>
    <mergeCell ref="B274:B275"/>
    <mergeCell ref="C274:C275"/>
    <mergeCell ref="D274:D275"/>
    <mergeCell ref="E274:E275"/>
    <mergeCell ref="F274:F275"/>
    <mergeCell ref="G274:G275"/>
    <mergeCell ref="H274:H275"/>
    <mergeCell ref="G272:G273"/>
    <mergeCell ref="H272:H273"/>
    <mergeCell ref="I272:I273"/>
    <mergeCell ref="J272:J273"/>
    <mergeCell ref="K272:K273"/>
    <mergeCell ref="L272:L273"/>
    <mergeCell ref="K270:K271"/>
    <mergeCell ref="L270:L271"/>
    <mergeCell ref="M270:M271"/>
    <mergeCell ref="N270:N271"/>
    <mergeCell ref="O270:O271"/>
    <mergeCell ref="B272:B273"/>
    <mergeCell ref="C272:C273"/>
    <mergeCell ref="D272:D273"/>
    <mergeCell ref="E272:E273"/>
    <mergeCell ref="F272:F273"/>
    <mergeCell ref="O268:O269"/>
    <mergeCell ref="B270:B271"/>
    <mergeCell ref="C270:C271"/>
    <mergeCell ref="D270:D271"/>
    <mergeCell ref="E270:E271"/>
    <mergeCell ref="F270:F271"/>
    <mergeCell ref="G270:G271"/>
    <mergeCell ref="H270:H271"/>
    <mergeCell ref="I270:I271"/>
    <mergeCell ref="J270:J271"/>
    <mergeCell ref="I268:I269"/>
    <mergeCell ref="J268:J269"/>
    <mergeCell ref="K268:K269"/>
    <mergeCell ref="L268:L269"/>
    <mergeCell ref="M268:M269"/>
    <mergeCell ref="N268:N269"/>
    <mergeCell ref="M266:M267"/>
    <mergeCell ref="N266:N267"/>
    <mergeCell ref="O266:O267"/>
    <mergeCell ref="B268:B269"/>
    <mergeCell ref="C268:C269"/>
    <mergeCell ref="D268:D269"/>
    <mergeCell ref="E268:E269"/>
    <mergeCell ref="F268:F269"/>
    <mergeCell ref="G268:G269"/>
    <mergeCell ref="H268:H269"/>
    <mergeCell ref="G266:G267"/>
    <mergeCell ref="H266:H267"/>
    <mergeCell ref="I266:I267"/>
    <mergeCell ref="J266:J267"/>
    <mergeCell ref="K266:K267"/>
    <mergeCell ref="L266:L267"/>
    <mergeCell ref="K264:K265"/>
    <mergeCell ref="L264:L265"/>
    <mergeCell ref="M264:M265"/>
    <mergeCell ref="N264:N265"/>
    <mergeCell ref="O264:O265"/>
    <mergeCell ref="B266:B267"/>
    <mergeCell ref="C266:C267"/>
    <mergeCell ref="D266:D267"/>
    <mergeCell ref="E266:E267"/>
    <mergeCell ref="F266:F267"/>
    <mergeCell ref="O262:O263"/>
    <mergeCell ref="B264:B265"/>
    <mergeCell ref="C264:C265"/>
    <mergeCell ref="D264:D265"/>
    <mergeCell ref="E264:E265"/>
    <mergeCell ref="F264:F265"/>
    <mergeCell ref="G264:G265"/>
    <mergeCell ref="H264:H265"/>
    <mergeCell ref="I264:I265"/>
    <mergeCell ref="J264:J265"/>
    <mergeCell ref="I262:I263"/>
    <mergeCell ref="J262:J263"/>
    <mergeCell ref="K262:K263"/>
    <mergeCell ref="L262:L263"/>
    <mergeCell ref="M262:M263"/>
    <mergeCell ref="N262:N263"/>
    <mergeCell ref="M260:M261"/>
    <mergeCell ref="N260:N261"/>
    <mergeCell ref="O260:O261"/>
    <mergeCell ref="B262:B263"/>
    <mergeCell ref="C262:C263"/>
    <mergeCell ref="D262:D263"/>
    <mergeCell ref="E262:E263"/>
    <mergeCell ref="F262:F263"/>
    <mergeCell ref="G262:G263"/>
    <mergeCell ref="H262:H263"/>
    <mergeCell ref="G260:G261"/>
    <mergeCell ref="H260:H261"/>
    <mergeCell ref="I260:I261"/>
    <mergeCell ref="J260:J261"/>
    <mergeCell ref="K260:K261"/>
    <mergeCell ref="L260:L261"/>
    <mergeCell ref="K258:K259"/>
    <mergeCell ref="L258:L259"/>
    <mergeCell ref="M258:M259"/>
    <mergeCell ref="N258:N259"/>
    <mergeCell ref="O258:O259"/>
    <mergeCell ref="B260:B261"/>
    <mergeCell ref="C260:C261"/>
    <mergeCell ref="D260:D261"/>
    <mergeCell ref="E260:E261"/>
    <mergeCell ref="F260:F261"/>
    <mergeCell ref="O256:O257"/>
    <mergeCell ref="B258:B259"/>
    <mergeCell ref="C258:C259"/>
    <mergeCell ref="D258:D259"/>
    <mergeCell ref="E258:E259"/>
    <mergeCell ref="F258:F259"/>
    <mergeCell ref="G258:G259"/>
    <mergeCell ref="H258:H259"/>
    <mergeCell ref="I258:I259"/>
    <mergeCell ref="J258:J259"/>
    <mergeCell ref="I256:I257"/>
    <mergeCell ref="J256:J257"/>
    <mergeCell ref="K256:K257"/>
    <mergeCell ref="L256:L257"/>
    <mergeCell ref="M256:M257"/>
    <mergeCell ref="N256:N257"/>
    <mergeCell ref="M254:M255"/>
    <mergeCell ref="N254:N255"/>
    <mergeCell ref="O254:O255"/>
    <mergeCell ref="B256:B257"/>
    <mergeCell ref="C256:C257"/>
    <mergeCell ref="D256:D257"/>
    <mergeCell ref="E256:E257"/>
    <mergeCell ref="F256:F257"/>
    <mergeCell ref="G256:G257"/>
    <mergeCell ref="H256:H257"/>
    <mergeCell ref="G254:G255"/>
    <mergeCell ref="H254:H255"/>
    <mergeCell ref="I254:I255"/>
    <mergeCell ref="J254:J255"/>
    <mergeCell ref="K254:K255"/>
    <mergeCell ref="L254:L255"/>
    <mergeCell ref="K252:K253"/>
    <mergeCell ref="L252:L253"/>
    <mergeCell ref="M252:M253"/>
    <mergeCell ref="N252:N253"/>
    <mergeCell ref="O252:O253"/>
    <mergeCell ref="B254:B255"/>
    <mergeCell ref="C254:C255"/>
    <mergeCell ref="D254:D255"/>
    <mergeCell ref="E254:E255"/>
    <mergeCell ref="F254:F255"/>
    <mergeCell ref="O250:O251"/>
    <mergeCell ref="B252:B253"/>
    <mergeCell ref="C252:C253"/>
    <mergeCell ref="D252:D253"/>
    <mergeCell ref="E252:E253"/>
    <mergeCell ref="F252:F253"/>
    <mergeCell ref="G252:G253"/>
    <mergeCell ref="H252:H253"/>
    <mergeCell ref="I252:I253"/>
    <mergeCell ref="J252:J253"/>
    <mergeCell ref="I250:I251"/>
    <mergeCell ref="J250:J251"/>
    <mergeCell ref="K250:K251"/>
    <mergeCell ref="L250:L251"/>
    <mergeCell ref="M250:M251"/>
    <mergeCell ref="N250:N251"/>
    <mergeCell ref="M248:M249"/>
    <mergeCell ref="N248:N249"/>
    <mergeCell ref="O248:O249"/>
    <mergeCell ref="B250:B251"/>
    <mergeCell ref="C250:C251"/>
    <mergeCell ref="D250:D251"/>
    <mergeCell ref="E250:E251"/>
    <mergeCell ref="F250:F251"/>
    <mergeCell ref="G250:G251"/>
    <mergeCell ref="H250:H251"/>
    <mergeCell ref="G248:G249"/>
    <mergeCell ref="H248:H249"/>
    <mergeCell ref="I248:I249"/>
    <mergeCell ref="J248:J249"/>
    <mergeCell ref="K248:K249"/>
    <mergeCell ref="L248:L249"/>
    <mergeCell ref="K246:K247"/>
    <mergeCell ref="L246:L247"/>
    <mergeCell ref="M246:M247"/>
    <mergeCell ref="N246:N247"/>
    <mergeCell ref="O246:O247"/>
    <mergeCell ref="B248:B249"/>
    <mergeCell ref="C248:C249"/>
    <mergeCell ref="D248:D249"/>
    <mergeCell ref="E248:E249"/>
    <mergeCell ref="F248:F249"/>
    <mergeCell ref="O244:O245"/>
    <mergeCell ref="B246:B247"/>
    <mergeCell ref="C246:C247"/>
    <mergeCell ref="D246:D247"/>
    <mergeCell ref="E246:E247"/>
    <mergeCell ref="F246:F247"/>
    <mergeCell ref="G246:G247"/>
    <mergeCell ref="H246:H247"/>
    <mergeCell ref="I246:I247"/>
    <mergeCell ref="J246:J247"/>
    <mergeCell ref="I244:I245"/>
    <mergeCell ref="J244:J245"/>
    <mergeCell ref="K244:K245"/>
    <mergeCell ref="L244:L245"/>
    <mergeCell ref="M244:M245"/>
    <mergeCell ref="N244:N245"/>
    <mergeCell ref="M242:M243"/>
    <mergeCell ref="N242:N243"/>
    <mergeCell ref="O242:O243"/>
    <mergeCell ref="B244:B245"/>
    <mergeCell ref="C244:C245"/>
    <mergeCell ref="D244:D245"/>
    <mergeCell ref="E244:E245"/>
    <mergeCell ref="F244:F245"/>
    <mergeCell ref="G244:G245"/>
    <mergeCell ref="H244:H245"/>
    <mergeCell ref="G242:G243"/>
    <mergeCell ref="H242:H243"/>
    <mergeCell ref="I242:I243"/>
    <mergeCell ref="J242:J243"/>
    <mergeCell ref="K242:K243"/>
    <mergeCell ref="L242:L243"/>
    <mergeCell ref="K240:K241"/>
    <mergeCell ref="L240:L241"/>
    <mergeCell ref="M240:M241"/>
    <mergeCell ref="N240:N241"/>
    <mergeCell ref="O240:O241"/>
    <mergeCell ref="B242:B243"/>
    <mergeCell ref="C242:C243"/>
    <mergeCell ref="D242:D243"/>
    <mergeCell ref="E242:E243"/>
    <mergeCell ref="F242:F243"/>
    <mergeCell ref="O238:O239"/>
    <mergeCell ref="B240:B241"/>
    <mergeCell ref="C240:C241"/>
    <mergeCell ref="D240:D241"/>
    <mergeCell ref="E240:E241"/>
    <mergeCell ref="F240:F241"/>
    <mergeCell ref="G240:G241"/>
    <mergeCell ref="H240:H241"/>
    <mergeCell ref="I240:I241"/>
    <mergeCell ref="J240:J241"/>
    <mergeCell ref="I238:I239"/>
    <mergeCell ref="J238:J239"/>
    <mergeCell ref="K238:K239"/>
    <mergeCell ref="L238:L239"/>
    <mergeCell ref="M238:M239"/>
    <mergeCell ref="N238:N239"/>
    <mergeCell ref="M236:M237"/>
    <mergeCell ref="N236:N237"/>
    <mergeCell ref="O236:O237"/>
    <mergeCell ref="B238:B239"/>
    <mergeCell ref="C238:C239"/>
    <mergeCell ref="D238:D239"/>
    <mergeCell ref="E238:E239"/>
    <mergeCell ref="F238:F239"/>
    <mergeCell ref="G238:G239"/>
    <mergeCell ref="H238:H239"/>
    <mergeCell ref="G236:G237"/>
    <mergeCell ref="H236:H237"/>
    <mergeCell ref="I236:I237"/>
    <mergeCell ref="J236:J237"/>
    <mergeCell ref="K236:K237"/>
    <mergeCell ref="L236:L237"/>
    <mergeCell ref="K234:K235"/>
    <mergeCell ref="L234:L235"/>
    <mergeCell ref="M234:M235"/>
    <mergeCell ref="N234:N235"/>
    <mergeCell ref="O234:O235"/>
    <mergeCell ref="B236:B237"/>
    <mergeCell ref="C236:C237"/>
    <mergeCell ref="D236:D237"/>
    <mergeCell ref="E236:E237"/>
    <mergeCell ref="F236:F237"/>
    <mergeCell ref="O232:O233"/>
    <mergeCell ref="B234:B235"/>
    <mergeCell ref="C234:C235"/>
    <mergeCell ref="D234:D235"/>
    <mergeCell ref="E234:E235"/>
    <mergeCell ref="F234:F235"/>
    <mergeCell ref="G234:G235"/>
    <mergeCell ref="H234:H235"/>
    <mergeCell ref="I234:I235"/>
    <mergeCell ref="J234:J235"/>
    <mergeCell ref="I232:I233"/>
    <mergeCell ref="J232:J233"/>
    <mergeCell ref="K232:K233"/>
    <mergeCell ref="L232:L233"/>
    <mergeCell ref="M232:M233"/>
    <mergeCell ref="N232:N233"/>
    <mergeCell ref="M230:M231"/>
    <mergeCell ref="N230:N231"/>
    <mergeCell ref="O230:O231"/>
    <mergeCell ref="B232:B233"/>
    <mergeCell ref="C232:C233"/>
    <mergeCell ref="D232:D233"/>
    <mergeCell ref="E232:E233"/>
    <mergeCell ref="F232:F233"/>
    <mergeCell ref="G232:G233"/>
    <mergeCell ref="H232:H233"/>
    <mergeCell ref="G230:G231"/>
    <mergeCell ref="H230:H231"/>
    <mergeCell ref="I230:I231"/>
    <mergeCell ref="J230:J231"/>
    <mergeCell ref="K230:K231"/>
    <mergeCell ref="L230:L231"/>
    <mergeCell ref="K228:K229"/>
    <mergeCell ref="L228:L229"/>
    <mergeCell ref="M228:M229"/>
    <mergeCell ref="N228:N229"/>
    <mergeCell ref="O228:O229"/>
    <mergeCell ref="B230:B231"/>
    <mergeCell ref="C230:C231"/>
    <mergeCell ref="D230:D231"/>
    <mergeCell ref="E230:E231"/>
    <mergeCell ref="F230:F231"/>
    <mergeCell ref="O226:O227"/>
    <mergeCell ref="B228:B229"/>
    <mergeCell ref="C228:C229"/>
    <mergeCell ref="D228:D229"/>
    <mergeCell ref="E228:E229"/>
    <mergeCell ref="F228:F229"/>
    <mergeCell ref="G228:G229"/>
    <mergeCell ref="H228:H229"/>
    <mergeCell ref="I228:I229"/>
    <mergeCell ref="J228:J229"/>
    <mergeCell ref="I226:I227"/>
    <mergeCell ref="J226:J227"/>
    <mergeCell ref="K226:K227"/>
    <mergeCell ref="L226:L227"/>
    <mergeCell ref="M226:M227"/>
    <mergeCell ref="N226:N227"/>
    <mergeCell ref="M224:M225"/>
    <mergeCell ref="N224:N225"/>
    <mergeCell ref="O224:O225"/>
    <mergeCell ref="B226:B227"/>
    <mergeCell ref="C226:C227"/>
    <mergeCell ref="D226:D227"/>
    <mergeCell ref="E226:E227"/>
    <mergeCell ref="F226:F227"/>
    <mergeCell ref="G226:G227"/>
    <mergeCell ref="H226:H227"/>
    <mergeCell ref="G224:G225"/>
    <mergeCell ref="H224:H225"/>
    <mergeCell ref="I224:I225"/>
    <mergeCell ref="J224:J225"/>
    <mergeCell ref="K224:K225"/>
    <mergeCell ref="L224:L225"/>
    <mergeCell ref="K222:K223"/>
    <mergeCell ref="L222:L223"/>
    <mergeCell ref="M222:M223"/>
    <mergeCell ref="N222:N223"/>
    <mergeCell ref="O222:O223"/>
    <mergeCell ref="B224:B225"/>
    <mergeCell ref="C224:C225"/>
    <mergeCell ref="D224:D225"/>
    <mergeCell ref="E224:E225"/>
    <mergeCell ref="F224:F225"/>
    <mergeCell ref="O220:O221"/>
    <mergeCell ref="B222:B223"/>
    <mergeCell ref="C222:C223"/>
    <mergeCell ref="D222:D223"/>
    <mergeCell ref="E222:E223"/>
    <mergeCell ref="F222:F223"/>
    <mergeCell ref="G222:G223"/>
    <mergeCell ref="H222:H223"/>
    <mergeCell ref="I222:I223"/>
    <mergeCell ref="J222:J223"/>
    <mergeCell ref="I220:I221"/>
    <mergeCell ref="J220:J221"/>
    <mergeCell ref="K220:K221"/>
    <mergeCell ref="L220:L221"/>
    <mergeCell ref="M220:M221"/>
    <mergeCell ref="N220:N221"/>
    <mergeCell ref="M218:M219"/>
    <mergeCell ref="N218:N219"/>
    <mergeCell ref="O218:O219"/>
    <mergeCell ref="B220:B221"/>
    <mergeCell ref="C220:C221"/>
    <mergeCell ref="D220:D221"/>
    <mergeCell ref="E220:E221"/>
    <mergeCell ref="F220:F221"/>
    <mergeCell ref="G220:G221"/>
    <mergeCell ref="H220:H221"/>
    <mergeCell ref="G218:G219"/>
    <mergeCell ref="H218:H219"/>
    <mergeCell ref="I218:I219"/>
    <mergeCell ref="J218:J219"/>
    <mergeCell ref="K218:K219"/>
    <mergeCell ref="L218:L219"/>
    <mergeCell ref="K216:K217"/>
    <mergeCell ref="L216:L217"/>
    <mergeCell ref="M216:M217"/>
    <mergeCell ref="N216:N217"/>
    <mergeCell ref="O216:O217"/>
    <mergeCell ref="B218:B219"/>
    <mergeCell ref="C218:C219"/>
    <mergeCell ref="D218:D219"/>
    <mergeCell ref="E218:E219"/>
    <mergeCell ref="F218:F219"/>
    <mergeCell ref="O214:O215"/>
    <mergeCell ref="B216:B217"/>
    <mergeCell ref="C216:C217"/>
    <mergeCell ref="D216:D217"/>
    <mergeCell ref="E216:E217"/>
    <mergeCell ref="F216:F217"/>
    <mergeCell ref="G216:G217"/>
    <mergeCell ref="H216:H217"/>
    <mergeCell ref="I216:I217"/>
    <mergeCell ref="J216:J217"/>
    <mergeCell ref="I214:I215"/>
    <mergeCell ref="J214:J215"/>
    <mergeCell ref="K214:K215"/>
    <mergeCell ref="L214:L215"/>
    <mergeCell ref="M214:M215"/>
    <mergeCell ref="N214:N215"/>
    <mergeCell ref="M212:M213"/>
    <mergeCell ref="N212:N213"/>
    <mergeCell ref="O212:O213"/>
    <mergeCell ref="B214:B215"/>
    <mergeCell ref="C214:C215"/>
    <mergeCell ref="D214:D215"/>
    <mergeCell ref="E214:E215"/>
    <mergeCell ref="F214:F215"/>
    <mergeCell ref="G214:G215"/>
    <mergeCell ref="H214:H215"/>
    <mergeCell ref="G212:G213"/>
    <mergeCell ref="H212:H213"/>
    <mergeCell ref="I212:I213"/>
    <mergeCell ref="J212:J213"/>
    <mergeCell ref="K212:K213"/>
    <mergeCell ref="L212:L213"/>
    <mergeCell ref="K210:K211"/>
    <mergeCell ref="L210:L211"/>
    <mergeCell ref="M210:M211"/>
    <mergeCell ref="N210:N211"/>
    <mergeCell ref="O210:O211"/>
    <mergeCell ref="B212:B213"/>
    <mergeCell ref="C212:C213"/>
    <mergeCell ref="D212:D213"/>
    <mergeCell ref="E212:E213"/>
    <mergeCell ref="F212:F213"/>
    <mergeCell ref="O208:O209"/>
    <mergeCell ref="B210:B211"/>
    <mergeCell ref="C210:C211"/>
    <mergeCell ref="D210:D211"/>
    <mergeCell ref="E210:E211"/>
    <mergeCell ref="F210:F211"/>
    <mergeCell ref="G210:G211"/>
    <mergeCell ref="H210:H211"/>
    <mergeCell ref="I210:I211"/>
    <mergeCell ref="J210:J211"/>
    <mergeCell ref="I208:I209"/>
    <mergeCell ref="J208:J209"/>
    <mergeCell ref="K208:K209"/>
    <mergeCell ref="L208:L209"/>
    <mergeCell ref="M208:M209"/>
    <mergeCell ref="N208:N209"/>
    <mergeCell ref="M206:M207"/>
    <mergeCell ref="N206:N207"/>
    <mergeCell ref="O206:O207"/>
    <mergeCell ref="B208:B209"/>
    <mergeCell ref="C208:C209"/>
    <mergeCell ref="D208:D209"/>
    <mergeCell ref="E208:E209"/>
    <mergeCell ref="F208:F209"/>
    <mergeCell ref="G208:G209"/>
    <mergeCell ref="H208:H209"/>
    <mergeCell ref="G206:G207"/>
    <mergeCell ref="H206:H207"/>
    <mergeCell ref="I206:I207"/>
    <mergeCell ref="J206:J207"/>
    <mergeCell ref="K206:K207"/>
    <mergeCell ref="L206:L207"/>
    <mergeCell ref="K204:K205"/>
    <mergeCell ref="L204:L205"/>
    <mergeCell ref="M204:M205"/>
    <mergeCell ref="N204:N205"/>
    <mergeCell ref="O204:O205"/>
    <mergeCell ref="B206:B207"/>
    <mergeCell ref="C206:C207"/>
    <mergeCell ref="D206:D207"/>
    <mergeCell ref="E206:E207"/>
    <mergeCell ref="F206:F207"/>
    <mergeCell ref="O202:O203"/>
    <mergeCell ref="B204:B205"/>
    <mergeCell ref="C204:C205"/>
    <mergeCell ref="D204:D205"/>
    <mergeCell ref="E204:E205"/>
    <mergeCell ref="F204:F205"/>
    <mergeCell ref="G204:G205"/>
    <mergeCell ref="H204:H205"/>
    <mergeCell ref="I204:I205"/>
    <mergeCell ref="J204:J205"/>
    <mergeCell ref="I202:I203"/>
    <mergeCell ref="J202:J203"/>
    <mergeCell ref="K202:K203"/>
    <mergeCell ref="L202:L203"/>
    <mergeCell ref="M202:M203"/>
    <mergeCell ref="N202:N203"/>
    <mergeCell ref="M200:M201"/>
    <mergeCell ref="N200:N201"/>
    <mergeCell ref="O200:O201"/>
    <mergeCell ref="B202:B203"/>
    <mergeCell ref="C202:C203"/>
    <mergeCell ref="D202:D203"/>
    <mergeCell ref="E202:E203"/>
    <mergeCell ref="F202:F203"/>
    <mergeCell ref="G202:G203"/>
    <mergeCell ref="H202:H203"/>
    <mergeCell ref="G200:G201"/>
    <mergeCell ref="H200:H201"/>
    <mergeCell ref="I200:I201"/>
    <mergeCell ref="J200:J201"/>
    <mergeCell ref="K200:K201"/>
    <mergeCell ref="L200:L201"/>
    <mergeCell ref="K198:K199"/>
    <mergeCell ref="L198:L199"/>
    <mergeCell ref="M198:M199"/>
    <mergeCell ref="N198:N199"/>
    <mergeCell ref="O198:O199"/>
    <mergeCell ref="B200:B201"/>
    <mergeCell ref="C200:C201"/>
    <mergeCell ref="D200:D201"/>
    <mergeCell ref="E200:E201"/>
    <mergeCell ref="F200:F201"/>
    <mergeCell ref="O196:O197"/>
    <mergeCell ref="B198:B199"/>
    <mergeCell ref="C198:C199"/>
    <mergeCell ref="D198:D199"/>
    <mergeCell ref="E198:E199"/>
    <mergeCell ref="F198:F199"/>
    <mergeCell ref="G198:G199"/>
    <mergeCell ref="H198:H199"/>
    <mergeCell ref="I198:I199"/>
    <mergeCell ref="J198:J199"/>
    <mergeCell ref="I196:I197"/>
    <mergeCell ref="J196:J197"/>
    <mergeCell ref="K196:K197"/>
    <mergeCell ref="L196:L197"/>
    <mergeCell ref="M196:M197"/>
    <mergeCell ref="N196:N197"/>
    <mergeCell ref="M194:M195"/>
    <mergeCell ref="N194:N195"/>
    <mergeCell ref="O194:O195"/>
    <mergeCell ref="B196:B197"/>
    <mergeCell ref="C196:C197"/>
    <mergeCell ref="D196:D197"/>
    <mergeCell ref="E196:E197"/>
    <mergeCell ref="F196:F197"/>
    <mergeCell ref="G196:G197"/>
    <mergeCell ref="H196:H197"/>
    <mergeCell ref="G194:G195"/>
    <mergeCell ref="H194:H195"/>
    <mergeCell ref="I194:I195"/>
    <mergeCell ref="J194:J195"/>
    <mergeCell ref="K194:K195"/>
    <mergeCell ref="L194:L195"/>
    <mergeCell ref="K192:K193"/>
    <mergeCell ref="L192:L193"/>
    <mergeCell ref="M192:M193"/>
    <mergeCell ref="N192:N193"/>
    <mergeCell ref="O192:O193"/>
    <mergeCell ref="B194:B195"/>
    <mergeCell ref="C194:C195"/>
    <mergeCell ref="D194:D195"/>
    <mergeCell ref="E194:E195"/>
    <mergeCell ref="F194:F195"/>
    <mergeCell ref="O190:O191"/>
    <mergeCell ref="B192:B193"/>
    <mergeCell ref="C192:C193"/>
    <mergeCell ref="D192:D193"/>
    <mergeCell ref="E192:E193"/>
    <mergeCell ref="F192:F193"/>
    <mergeCell ref="G192:G193"/>
    <mergeCell ref="H192:H193"/>
    <mergeCell ref="I192:I193"/>
    <mergeCell ref="J192:J193"/>
    <mergeCell ref="I190:I191"/>
    <mergeCell ref="J190:J191"/>
    <mergeCell ref="K190:K191"/>
    <mergeCell ref="L190:L191"/>
    <mergeCell ref="M190:M191"/>
    <mergeCell ref="N190:N191"/>
    <mergeCell ref="M188:M189"/>
    <mergeCell ref="N188:N189"/>
    <mergeCell ref="O188:O189"/>
    <mergeCell ref="B190:B191"/>
    <mergeCell ref="C190:C191"/>
    <mergeCell ref="D190:D191"/>
    <mergeCell ref="E190:E191"/>
    <mergeCell ref="F190:F191"/>
    <mergeCell ref="G190:G191"/>
    <mergeCell ref="H190:H191"/>
    <mergeCell ref="G188:G189"/>
    <mergeCell ref="H188:H189"/>
    <mergeCell ref="I188:I189"/>
    <mergeCell ref="J188:J189"/>
    <mergeCell ref="K188:K189"/>
    <mergeCell ref="L188:L189"/>
    <mergeCell ref="K186:K187"/>
    <mergeCell ref="L186:L187"/>
    <mergeCell ref="M186:M187"/>
    <mergeCell ref="N186:N187"/>
    <mergeCell ref="O186:O187"/>
    <mergeCell ref="B188:B189"/>
    <mergeCell ref="C188:C189"/>
    <mergeCell ref="D188:D189"/>
    <mergeCell ref="E188:E189"/>
    <mergeCell ref="F188:F189"/>
    <mergeCell ref="O184:O185"/>
    <mergeCell ref="B186:B187"/>
    <mergeCell ref="C186:C187"/>
    <mergeCell ref="D186:D187"/>
    <mergeCell ref="E186:E187"/>
    <mergeCell ref="F186:F187"/>
    <mergeCell ref="G186:G187"/>
    <mergeCell ref="H186:H187"/>
    <mergeCell ref="I186:I187"/>
    <mergeCell ref="J186:J187"/>
    <mergeCell ref="I184:I185"/>
    <mergeCell ref="J184:J185"/>
    <mergeCell ref="K184:K185"/>
    <mergeCell ref="L184:L185"/>
    <mergeCell ref="M184:M185"/>
    <mergeCell ref="N184:N185"/>
    <mergeCell ref="M182:M183"/>
    <mergeCell ref="N182:N183"/>
    <mergeCell ref="O182:O183"/>
    <mergeCell ref="B184:B185"/>
    <mergeCell ref="C184:C185"/>
    <mergeCell ref="D184:D185"/>
    <mergeCell ref="E184:E185"/>
    <mergeCell ref="F184:F185"/>
    <mergeCell ref="G184:G185"/>
    <mergeCell ref="H184:H185"/>
    <mergeCell ref="G182:G183"/>
    <mergeCell ref="H182:H183"/>
    <mergeCell ref="I182:I183"/>
    <mergeCell ref="J182:J183"/>
    <mergeCell ref="K182:K183"/>
    <mergeCell ref="L182:L183"/>
    <mergeCell ref="K180:K181"/>
    <mergeCell ref="L180:L181"/>
    <mergeCell ref="M180:M181"/>
    <mergeCell ref="N180:N181"/>
    <mergeCell ref="O180:O181"/>
    <mergeCell ref="B182:B183"/>
    <mergeCell ref="C182:C183"/>
    <mergeCell ref="D182:D183"/>
    <mergeCell ref="E182:E183"/>
    <mergeCell ref="F182:F183"/>
    <mergeCell ref="O178:O179"/>
    <mergeCell ref="B180:B181"/>
    <mergeCell ref="C180:C181"/>
    <mergeCell ref="D180:D181"/>
    <mergeCell ref="E180:E181"/>
    <mergeCell ref="F180:F181"/>
    <mergeCell ref="G180:G181"/>
    <mergeCell ref="H180:H181"/>
    <mergeCell ref="I180:I181"/>
    <mergeCell ref="J180:J181"/>
    <mergeCell ref="I178:I179"/>
    <mergeCell ref="J178:J179"/>
    <mergeCell ref="K178:K179"/>
    <mergeCell ref="L178:L179"/>
    <mergeCell ref="M178:M179"/>
    <mergeCell ref="N178:N179"/>
    <mergeCell ref="M176:M177"/>
    <mergeCell ref="N176:N177"/>
    <mergeCell ref="O176:O177"/>
    <mergeCell ref="B178:B179"/>
    <mergeCell ref="C178:C179"/>
    <mergeCell ref="D178:D179"/>
    <mergeCell ref="E178:E179"/>
    <mergeCell ref="F178:F179"/>
    <mergeCell ref="G178:G179"/>
    <mergeCell ref="H178:H179"/>
    <mergeCell ref="G176:G177"/>
    <mergeCell ref="H176:H177"/>
    <mergeCell ref="I176:I177"/>
    <mergeCell ref="J176:J177"/>
    <mergeCell ref="K176:K177"/>
    <mergeCell ref="L176:L177"/>
    <mergeCell ref="K174:K175"/>
    <mergeCell ref="L174:L175"/>
    <mergeCell ref="M174:M175"/>
    <mergeCell ref="N174:N175"/>
    <mergeCell ref="O174:O175"/>
    <mergeCell ref="B176:B177"/>
    <mergeCell ref="C176:C177"/>
    <mergeCell ref="D176:D177"/>
    <mergeCell ref="E176:E177"/>
    <mergeCell ref="F176:F177"/>
    <mergeCell ref="O172:O173"/>
    <mergeCell ref="B174:B175"/>
    <mergeCell ref="C174:C175"/>
    <mergeCell ref="D174:D175"/>
    <mergeCell ref="E174:E175"/>
    <mergeCell ref="F174:F175"/>
    <mergeCell ref="G174:G175"/>
    <mergeCell ref="H174:H175"/>
    <mergeCell ref="I174:I175"/>
    <mergeCell ref="J174:J175"/>
    <mergeCell ref="I172:I173"/>
    <mergeCell ref="J172:J173"/>
    <mergeCell ref="K172:K173"/>
    <mergeCell ref="L172:L173"/>
    <mergeCell ref="M172:M173"/>
    <mergeCell ref="N172:N173"/>
    <mergeCell ref="M170:M171"/>
    <mergeCell ref="N170:N171"/>
    <mergeCell ref="O170:O171"/>
    <mergeCell ref="B172:B173"/>
    <mergeCell ref="C172:C173"/>
    <mergeCell ref="D172:D173"/>
    <mergeCell ref="E172:E173"/>
    <mergeCell ref="F172:F173"/>
    <mergeCell ref="G172:G173"/>
    <mergeCell ref="H172:H173"/>
    <mergeCell ref="G170:G171"/>
    <mergeCell ref="H170:H171"/>
    <mergeCell ref="I170:I171"/>
    <mergeCell ref="J170:J171"/>
    <mergeCell ref="K170:K171"/>
    <mergeCell ref="L170:L171"/>
    <mergeCell ref="K168:K169"/>
    <mergeCell ref="L168:L169"/>
    <mergeCell ref="M168:M169"/>
    <mergeCell ref="N168:N169"/>
    <mergeCell ref="O168:O169"/>
    <mergeCell ref="B170:B171"/>
    <mergeCell ref="C170:C171"/>
    <mergeCell ref="D170:D171"/>
    <mergeCell ref="E170:E171"/>
    <mergeCell ref="F170:F171"/>
    <mergeCell ref="O166:O167"/>
    <mergeCell ref="B168:B169"/>
    <mergeCell ref="C168:C169"/>
    <mergeCell ref="D168:D169"/>
    <mergeCell ref="E168:E169"/>
    <mergeCell ref="F168:F169"/>
    <mergeCell ref="G168:G169"/>
    <mergeCell ref="H168:H169"/>
    <mergeCell ref="I168:I169"/>
    <mergeCell ref="J168:J169"/>
    <mergeCell ref="I166:I167"/>
    <mergeCell ref="J166:J167"/>
    <mergeCell ref="K166:K167"/>
    <mergeCell ref="L166:L167"/>
    <mergeCell ref="M166:M167"/>
    <mergeCell ref="N166:N167"/>
    <mergeCell ref="M164:M165"/>
    <mergeCell ref="N164:N165"/>
    <mergeCell ref="O164:O165"/>
    <mergeCell ref="B166:B167"/>
    <mergeCell ref="C166:C167"/>
    <mergeCell ref="D166:D167"/>
    <mergeCell ref="E166:E167"/>
    <mergeCell ref="F166:F167"/>
    <mergeCell ref="G166:G167"/>
    <mergeCell ref="H166:H167"/>
    <mergeCell ref="G164:G165"/>
    <mergeCell ref="H164:H165"/>
    <mergeCell ref="I164:I165"/>
    <mergeCell ref="J164:J165"/>
    <mergeCell ref="K164:K165"/>
    <mergeCell ref="L164:L165"/>
    <mergeCell ref="K162:K163"/>
    <mergeCell ref="L162:L163"/>
    <mergeCell ref="M162:M163"/>
    <mergeCell ref="N162:N163"/>
    <mergeCell ref="O162:O163"/>
    <mergeCell ref="B164:B165"/>
    <mergeCell ref="C164:C165"/>
    <mergeCell ref="D164:D165"/>
    <mergeCell ref="E164:E165"/>
    <mergeCell ref="F164:F165"/>
    <mergeCell ref="O160:O161"/>
    <mergeCell ref="B162:B163"/>
    <mergeCell ref="C162:C163"/>
    <mergeCell ref="D162:D163"/>
    <mergeCell ref="E162:E163"/>
    <mergeCell ref="F162:F163"/>
    <mergeCell ref="G162:G163"/>
    <mergeCell ref="H162:H163"/>
    <mergeCell ref="I162:I163"/>
    <mergeCell ref="J162:J163"/>
    <mergeCell ref="I160:I161"/>
    <mergeCell ref="J160:J161"/>
    <mergeCell ref="K160:K161"/>
    <mergeCell ref="L160:L161"/>
    <mergeCell ref="M160:M161"/>
    <mergeCell ref="N160:N161"/>
    <mergeCell ref="M158:M159"/>
    <mergeCell ref="N158:N159"/>
    <mergeCell ref="O158:O159"/>
    <mergeCell ref="B160:B161"/>
    <mergeCell ref="C160:C161"/>
    <mergeCell ref="D160:D161"/>
    <mergeCell ref="E160:E161"/>
    <mergeCell ref="F160:F161"/>
    <mergeCell ref="G160:G161"/>
    <mergeCell ref="H160:H161"/>
    <mergeCell ref="G158:G159"/>
    <mergeCell ref="H158:H159"/>
    <mergeCell ref="I158:I159"/>
    <mergeCell ref="J158:J159"/>
    <mergeCell ref="K158:K159"/>
    <mergeCell ref="L158:L159"/>
    <mergeCell ref="K156:K157"/>
    <mergeCell ref="L156:L157"/>
    <mergeCell ref="M156:M157"/>
    <mergeCell ref="N156:N157"/>
    <mergeCell ref="O156:O157"/>
    <mergeCell ref="B158:B159"/>
    <mergeCell ref="C158:C159"/>
    <mergeCell ref="D158:D159"/>
    <mergeCell ref="E158:E159"/>
    <mergeCell ref="F158:F159"/>
    <mergeCell ref="O154:O155"/>
    <mergeCell ref="B156:B157"/>
    <mergeCell ref="C156:C157"/>
    <mergeCell ref="D156:D157"/>
    <mergeCell ref="E156:E157"/>
    <mergeCell ref="F156:F157"/>
    <mergeCell ref="G156:G157"/>
    <mergeCell ref="H156:H157"/>
    <mergeCell ref="I156:I157"/>
    <mergeCell ref="J156:J157"/>
    <mergeCell ref="I154:I155"/>
    <mergeCell ref="J154:J155"/>
    <mergeCell ref="K154:K155"/>
    <mergeCell ref="L154:L155"/>
    <mergeCell ref="M154:M155"/>
    <mergeCell ref="N154:N155"/>
    <mergeCell ref="M152:M153"/>
    <mergeCell ref="N152:N153"/>
    <mergeCell ref="O152:O153"/>
    <mergeCell ref="B154:B155"/>
    <mergeCell ref="C154:C155"/>
    <mergeCell ref="D154:D155"/>
    <mergeCell ref="E154:E155"/>
    <mergeCell ref="F154:F155"/>
    <mergeCell ref="G154:G155"/>
    <mergeCell ref="H154:H155"/>
    <mergeCell ref="G152:G153"/>
    <mergeCell ref="H152:H153"/>
    <mergeCell ref="I152:I153"/>
    <mergeCell ref="J152:J153"/>
    <mergeCell ref="K152:K153"/>
    <mergeCell ref="L152:L153"/>
    <mergeCell ref="K150:K151"/>
    <mergeCell ref="L150:L151"/>
    <mergeCell ref="M150:M151"/>
    <mergeCell ref="N150:N151"/>
    <mergeCell ref="O150:O151"/>
    <mergeCell ref="B152:B153"/>
    <mergeCell ref="C152:C153"/>
    <mergeCell ref="D152:D153"/>
    <mergeCell ref="E152:E153"/>
    <mergeCell ref="F152:F153"/>
    <mergeCell ref="O148:O149"/>
    <mergeCell ref="B150:B151"/>
    <mergeCell ref="C150:C151"/>
    <mergeCell ref="D150:D151"/>
    <mergeCell ref="E150:E151"/>
    <mergeCell ref="F150:F151"/>
    <mergeCell ref="G150:G151"/>
    <mergeCell ref="H150:H151"/>
    <mergeCell ref="I150:I151"/>
    <mergeCell ref="J150:J151"/>
    <mergeCell ref="I148:I149"/>
    <mergeCell ref="J148:J149"/>
    <mergeCell ref="K148:K149"/>
    <mergeCell ref="L148:L149"/>
    <mergeCell ref="M148:M149"/>
    <mergeCell ref="N148:N149"/>
    <mergeCell ref="M146:M147"/>
    <mergeCell ref="N146:N147"/>
    <mergeCell ref="O146:O147"/>
    <mergeCell ref="B148:B149"/>
    <mergeCell ref="C148:C149"/>
    <mergeCell ref="D148:D149"/>
    <mergeCell ref="E148:E149"/>
    <mergeCell ref="F148:F149"/>
    <mergeCell ref="G148:G149"/>
    <mergeCell ref="H148:H149"/>
    <mergeCell ref="G146:G147"/>
    <mergeCell ref="H146:H147"/>
    <mergeCell ref="I146:I147"/>
    <mergeCell ref="J146:J147"/>
    <mergeCell ref="K146:K147"/>
    <mergeCell ref="L146:L147"/>
    <mergeCell ref="K144:K145"/>
    <mergeCell ref="L144:L145"/>
    <mergeCell ref="M144:M145"/>
    <mergeCell ref="N144:N145"/>
    <mergeCell ref="O144:O145"/>
    <mergeCell ref="B146:B147"/>
    <mergeCell ref="C146:C147"/>
    <mergeCell ref="D146:D147"/>
    <mergeCell ref="E146:E147"/>
    <mergeCell ref="F146:F147"/>
    <mergeCell ref="O142:O143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J144:J145"/>
    <mergeCell ref="I142:I143"/>
    <mergeCell ref="J142:J143"/>
    <mergeCell ref="K142:K143"/>
    <mergeCell ref="L142:L143"/>
    <mergeCell ref="M142:M143"/>
    <mergeCell ref="N142:N143"/>
    <mergeCell ref="M140:M141"/>
    <mergeCell ref="N140:N141"/>
    <mergeCell ref="O140:O141"/>
    <mergeCell ref="B142:B143"/>
    <mergeCell ref="C142:C143"/>
    <mergeCell ref="D142:D143"/>
    <mergeCell ref="E142:E143"/>
    <mergeCell ref="F142:F143"/>
    <mergeCell ref="G142:G143"/>
    <mergeCell ref="H142:H143"/>
    <mergeCell ref="G140:G141"/>
    <mergeCell ref="H140:H141"/>
    <mergeCell ref="I140:I141"/>
    <mergeCell ref="J140:J141"/>
    <mergeCell ref="K140:K141"/>
    <mergeCell ref="L140:L141"/>
    <mergeCell ref="K138:K139"/>
    <mergeCell ref="L138:L139"/>
    <mergeCell ref="M138:M139"/>
    <mergeCell ref="N138:N139"/>
    <mergeCell ref="O138:O139"/>
    <mergeCell ref="B140:B141"/>
    <mergeCell ref="C140:C141"/>
    <mergeCell ref="D140:D141"/>
    <mergeCell ref="E140:E141"/>
    <mergeCell ref="F140:F141"/>
    <mergeCell ref="O136:O137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J138:J139"/>
    <mergeCell ref="I136:I137"/>
    <mergeCell ref="J136:J137"/>
    <mergeCell ref="K136:K137"/>
    <mergeCell ref="L136:L137"/>
    <mergeCell ref="M136:M137"/>
    <mergeCell ref="N136:N137"/>
    <mergeCell ref="M134:M135"/>
    <mergeCell ref="N134:N135"/>
    <mergeCell ref="O134:O135"/>
    <mergeCell ref="B136:B137"/>
    <mergeCell ref="C136:C137"/>
    <mergeCell ref="D136:D137"/>
    <mergeCell ref="E136:E137"/>
    <mergeCell ref="F136:F137"/>
    <mergeCell ref="G136:G137"/>
    <mergeCell ref="H136:H137"/>
    <mergeCell ref="G134:G135"/>
    <mergeCell ref="H134:H135"/>
    <mergeCell ref="I134:I135"/>
    <mergeCell ref="J134:J135"/>
    <mergeCell ref="K134:K135"/>
    <mergeCell ref="L134:L135"/>
    <mergeCell ref="K132:K133"/>
    <mergeCell ref="L132:L133"/>
    <mergeCell ref="M132:M133"/>
    <mergeCell ref="N132:N133"/>
    <mergeCell ref="O132:O133"/>
    <mergeCell ref="B134:B135"/>
    <mergeCell ref="C134:C135"/>
    <mergeCell ref="D134:D135"/>
    <mergeCell ref="E134:E135"/>
    <mergeCell ref="F134:F135"/>
    <mergeCell ref="O130:O131"/>
    <mergeCell ref="B132:B133"/>
    <mergeCell ref="C132:C133"/>
    <mergeCell ref="D132:D133"/>
    <mergeCell ref="E132:E133"/>
    <mergeCell ref="F132:F133"/>
    <mergeCell ref="G132:G133"/>
    <mergeCell ref="H132:H133"/>
    <mergeCell ref="I132:I133"/>
    <mergeCell ref="J132:J133"/>
    <mergeCell ref="I130:I131"/>
    <mergeCell ref="J130:J131"/>
    <mergeCell ref="K130:K131"/>
    <mergeCell ref="L130:L131"/>
    <mergeCell ref="M130:M131"/>
    <mergeCell ref="N130:N131"/>
    <mergeCell ref="M128:M129"/>
    <mergeCell ref="N128:N129"/>
    <mergeCell ref="O128:O129"/>
    <mergeCell ref="B130:B131"/>
    <mergeCell ref="C130:C131"/>
    <mergeCell ref="D130:D131"/>
    <mergeCell ref="E130:E131"/>
    <mergeCell ref="F130:F131"/>
    <mergeCell ref="G130:G131"/>
    <mergeCell ref="H130:H131"/>
    <mergeCell ref="G128:G129"/>
    <mergeCell ref="H128:H129"/>
    <mergeCell ref="I128:I129"/>
    <mergeCell ref="J128:J129"/>
    <mergeCell ref="K128:K129"/>
    <mergeCell ref="L128:L129"/>
    <mergeCell ref="K126:K127"/>
    <mergeCell ref="L126:L127"/>
    <mergeCell ref="M126:M127"/>
    <mergeCell ref="N126:N127"/>
    <mergeCell ref="O126:O127"/>
    <mergeCell ref="B128:B129"/>
    <mergeCell ref="C128:C129"/>
    <mergeCell ref="D128:D129"/>
    <mergeCell ref="E128:E129"/>
    <mergeCell ref="F128:F129"/>
    <mergeCell ref="O124:O125"/>
    <mergeCell ref="B126:B127"/>
    <mergeCell ref="C126:C127"/>
    <mergeCell ref="D126:D127"/>
    <mergeCell ref="E126:E127"/>
    <mergeCell ref="F126:F127"/>
    <mergeCell ref="G126:G127"/>
    <mergeCell ref="H126:H127"/>
    <mergeCell ref="I126:I127"/>
    <mergeCell ref="J126:J127"/>
    <mergeCell ref="I124:I125"/>
    <mergeCell ref="J124:J125"/>
    <mergeCell ref="K124:K125"/>
    <mergeCell ref="L124:L125"/>
    <mergeCell ref="M124:M125"/>
    <mergeCell ref="N124:N125"/>
    <mergeCell ref="M122:M123"/>
    <mergeCell ref="N122:N123"/>
    <mergeCell ref="O122:O123"/>
    <mergeCell ref="B124:B125"/>
    <mergeCell ref="C124:C125"/>
    <mergeCell ref="D124:D125"/>
    <mergeCell ref="E124:E125"/>
    <mergeCell ref="F124:F125"/>
    <mergeCell ref="G124:G125"/>
    <mergeCell ref="H124:H125"/>
    <mergeCell ref="G122:G123"/>
    <mergeCell ref="H122:H123"/>
    <mergeCell ref="I122:I123"/>
    <mergeCell ref="J122:J123"/>
    <mergeCell ref="K122:K123"/>
    <mergeCell ref="L122:L123"/>
    <mergeCell ref="K120:K121"/>
    <mergeCell ref="L120:L121"/>
    <mergeCell ref="M120:M121"/>
    <mergeCell ref="N120:N121"/>
    <mergeCell ref="O120:O121"/>
    <mergeCell ref="B122:B123"/>
    <mergeCell ref="C122:C123"/>
    <mergeCell ref="D122:D123"/>
    <mergeCell ref="E122:E123"/>
    <mergeCell ref="F122:F123"/>
    <mergeCell ref="O118:O119"/>
    <mergeCell ref="B120:B121"/>
    <mergeCell ref="C120:C121"/>
    <mergeCell ref="D120:D121"/>
    <mergeCell ref="E120:E121"/>
    <mergeCell ref="F120:F121"/>
    <mergeCell ref="G120:G121"/>
    <mergeCell ref="H120:H121"/>
    <mergeCell ref="I120:I121"/>
    <mergeCell ref="J120:J121"/>
    <mergeCell ref="I118:I119"/>
    <mergeCell ref="J118:J119"/>
    <mergeCell ref="K118:K119"/>
    <mergeCell ref="L118:L119"/>
    <mergeCell ref="M118:M119"/>
    <mergeCell ref="N118:N119"/>
    <mergeCell ref="M116:M117"/>
    <mergeCell ref="N116:N117"/>
    <mergeCell ref="O116:O117"/>
    <mergeCell ref="B118:B119"/>
    <mergeCell ref="C118:C119"/>
    <mergeCell ref="D118:D119"/>
    <mergeCell ref="E118:E119"/>
    <mergeCell ref="F118:F119"/>
    <mergeCell ref="G118:G119"/>
    <mergeCell ref="H118:H119"/>
    <mergeCell ref="G116:G117"/>
    <mergeCell ref="H116:H117"/>
    <mergeCell ref="I116:I117"/>
    <mergeCell ref="J116:J117"/>
    <mergeCell ref="K116:K117"/>
    <mergeCell ref="L116:L117"/>
    <mergeCell ref="K114:K115"/>
    <mergeCell ref="L114:L115"/>
    <mergeCell ref="M114:M115"/>
    <mergeCell ref="N114:N115"/>
    <mergeCell ref="O114:O115"/>
    <mergeCell ref="B116:B117"/>
    <mergeCell ref="C116:C117"/>
    <mergeCell ref="D116:D117"/>
    <mergeCell ref="E116:E117"/>
    <mergeCell ref="F116:F117"/>
    <mergeCell ref="O112:O113"/>
    <mergeCell ref="B114:B115"/>
    <mergeCell ref="C114:C115"/>
    <mergeCell ref="D114:D115"/>
    <mergeCell ref="E114:E115"/>
    <mergeCell ref="F114:F115"/>
    <mergeCell ref="G114:G115"/>
    <mergeCell ref="H114:H115"/>
    <mergeCell ref="I114:I115"/>
    <mergeCell ref="J114:J115"/>
    <mergeCell ref="I112:I113"/>
    <mergeCell ref="J112:J113"/>
    <mergeCell ref="K112:K113"/>
    <mergeCell ref="L112:L113"/>
    <mergeCell ref="M112:M113"/>
    <mergeCell ref="N112:N113"/>
    <mergeCell ref="M110:M111"/>
    <mergeCell ref="N110:N111"/>
    <mergeCell ref="O110:O111"/>
    <mergeCell ref="B112:B113"/>
    <mergeCell ref="C112:C113"/>
    <mergeCell ref="D112:D113"/>
    <mergeCell ref="E112:E113"/>
    <mergeCell ref="F112:F113"/>
    <mergeCell ref="G112:G113"/>
    <mergeCell ref="H112:H113"/>
    <mergeCell ref="G110:G111"/>
    <mergeCell ref="H110:H111"/>
    <mergeCell ref="I110:I111"/>
    <mergeCell ref="J110:J111"/>
    <mergeCell ref="K110:K111"/>
    <mergeCell ref="L110:L111"/>
    <mergeCell ref="K108:K109"/>
    <mergeCell ref="L108:L109"/>
    <mergeCell ref="M108:M109"/>
    <mergeCell ref="N108:N109"/>
    <mergeCell ref="O108:O109"/>
    <mergeCell ref="B110:B111"/>
    <mergeCell ref="C110:C111"/>
    <mergeCell ref="D110:D111"/>
    <mergeCell ref="E110:E111"/>
    <mergeCell ref="F110:F111"/>
    <mergeCell ref="O106:O107"/>
    <mergeCell ref="B108:B109"/>
    <mergeCell ref="C108:C109"/>
    <mergeCell ref="D108:D109"/>
    <mergeCell ref="E108:E109"/>
    <mergeCell ref="F108:F109"/>
    <mergeCell ref="G108:G109"/>
    <mergeCell ref="H108:H109"/>
    <mergeCell ref="I108:I109"/>
    <mergeCell ref="J108:J109"/>
    <mergeCell ref="I106:I107"/>
    <mergeCell ref="J106:J107"/>
    <mergeCell ref="K106:K107"/>
    <mergeCell ref="L106:L107"/>
    <mergeCell ref="M106:M107"/>
    <mergeCell ref="N106:N107"/>
    <mergeCell ref="M104:M105"/>
    <mergeCell ref="N104:N105"/>
    <mergeCell ref="O104:O105"/>
    <mergeCell ref="B106:B107"/>
    <mergeCell ref="C106:C107"/>
    <mergeCell ref="D106:D107"/>
    <mergeCell ref="E106:E107"/>
    <mergeCell ref="F106:F107"/>
    <mergeCell ref="G106:G107"/>
    <mergeCell ref="H106:H107"/>
    <mergeCell ref="G104:G105"/>
    <mergeCell ref="H104:H105"/>
    <mergeCell ref="I104:I105"/>
    <mergeCell ref="J104:J105"/>
    <mergeCell ref="K104:K105"/>
    <mergeCell ref="L104:L105"/>
    <mergeCell ref="K102:K103"/>
    <mergeCell ref="L102:L103"/>
    <mergeCell ref="M102:M103"/>
    <mergeCell ref="N102:N103"/>
    <mergeCell ref="O102:O103"/>
    <mergeCell ref="B104:B105"/>
    <mergeCell ref="C104:C105"/>
    <mergeCell ref="D104:D105"/>
    <mergeCell ref="E104:E105"/>
    <mergeCell ref="F104:F105"/>
    <mergeCell ref="O100:O101"/>
    <mergeCell ref="B102:B103"/>
    <mergeCell ref="C102:C103"/>
    <mergeCell ref="D102:D103"/>
    <mergeCell ref="E102:E103"/>
    <mergeCell ref="F102:F103"/>
    <mergeCell ref="G102:G103"/>
    <mergeCell ref="H102:H103"/>
    <mergeCell ref="I102:I103"/>
    <mergeCell ref="J102:J103"/>
    <mergeCell ref="I100:I101"/>
    <mergeCell ref="J100:J101"/>
    <mergeCell ref="K100:K101"/>
    <mergeCell ref="L100:L101"/>
    <mergeCell ref="M100:M101"/>
    <mergeCell ref="N100:N101"/>
    <mergeCell ref="M98:M99"/>
    <mergeCell ref="N98:N99"/>
    <mergeCell ref="O98:O99"/>
    <mergeCell ref="B100:B101"/>
    <mergeCell ref="C100:C101"/>
    <mergeCell ref="D100:D101"/>
    <mergeCell ref="E100:E101"/>
    <mergeCell ref="F100:F101"/>
    <mergeCell ref="G100:G101"/>
    <mergeCell ref="H100:H101"/>
    <mergeCell ref="G98:G99"/>
    <mergeCell ref="H98:H99"/>
    <mergeCell ref="I98:I99"/>
    <mergeCell ref="J98:J99"/>
    <mergeCell ref="K98:K99"/>
    <mergeCell ref="L98:L99"/>
    <mergeCell ref="K96:K97"/>
    <mergeCell ref="L96:L97"/>
    <mergeCell ref="M96:M97"/>
    <mergeCell ref="N96:N97"/>
    <mergeCell ref="O96:O97"/>
    <mergeCell ref="B98:B99"/>
    <mergeCell ref="C98:C99"/>
    <mergeCell ref="D98:D99"/>
    <mergeCell ref="E98:E99"/>
    <mergeCell ref="F98:F99"/>
    <mergeCell ref="O94:O95"/>
    <mergeCell ref="B96:B97"/>
    <mergeCell ref="C96:C97"/>
    <mergeCell ref="D96:D97"/>
    <mergeCell ref="E96:E97"/>
    <mergeCell ref="F96:F97"/>
    <mergeCell ref="G96:G97"/>
    <mergeCell ref="H96:H97"/>
    <mergeCell ref="I96:I97"/>
    <mergeCell ref="J96:J97"/>
    <mergeCell ref="I94:I95"/>
    <mergeCell ref="J94:J95"/>
    <mergeCell ref="K94:K95"/>
    <mergeCell ref="L94:L95"/>
    <mergeCell ref="M94:M95"/>
    <mergeCell ref="N94:N95"/>
    <mergeCell ref="M92:M93"/>
    <mergeCell ref="N92:N93"/>
    <mergeCell ref="O92:O93"/>
    <mergeCell ref="B94:B95"/>
    <mergeCell ref="C94:C95"/>
    <mergeCell ref="D94:D95"/>
    <mergeCell ref="E94:E95"/>
    <mergeCell ref="F94:F95"/>
    <mergeCell ref="G94:G95"/>
    <mergeCell ref="H94:H95"/>
    <mergeCell ref="G92:G93"/>
    <mergeCell ref="H92:H93"/>
    <mergeCell ref="I92:I93"/>
    <mergeCell ref="J92:J93"/>
    <mergeCell ref="K92:K93"/>
    <mergeCell ref="L92:L93"/>
    <mergeCell ref="K90:K91"/>
    <mergeCell ref="L90:L91"/>
    <mergeCell ref="M90:M91"/>
    <mergeCell ref="N90:N91"/>
    <mergeCell ref="O90:O91"/>
    <mergeCell ref="B92:B93"/>
    <mergeCell ref="C92:C93"/>
    <mergeCell ref="D92:D93"/>
    <mergeCell ref="E92:E93"/>
    <mergeCell ref="F92:F93"/>
    <mergeCell ref="O88:O89"/>
    <mergeCell ref="B90:B91"/>
    <mergeCell ref="C90:C91"/>
    <mergeCell ref="D90:D91"/>
    <mergeCell ref="E90:E91"/>
    <mergeCell ref="F90:F91"/>
    <mergeCell ref="G90:G91"/>
    <mergeCell ref="H90:H91"/>
    <mergeCell ref="I90:I91"/>
    <mergeCell ref="J90:J91"/>
    <mergeCell ref="I88:I89"/>
    <mergeCell ref="J88:J89"/>
    <mergeCell ref="K88:K89"/>
    <mergeCell ref="L88:L89"/>
    <mergeCell ref="M88:M89"/>
    <mergeCell ref="N88:N89"/>
    <mergeCell ref="M86:M87"/>
    <mergeCell ref="N86:N87"/>
    <mergeCell ref="O86:O87"/>
    <mergeCell ref="B88:B89"/>
    <mergeCell ref="C88:C89"/>
    <mergeCell ref="D88:D89"/>
    <mergeCell ref="E88:E89"/>
    <mergeCell ref="F88:F89"/>
    <mergeCell ref="G88:G89"/>
    <mergeCell ref="H88:H89"/>
    <mergeCell ref="G86:G87"/>
    <mergeCell ref="H86:H87"/>
    <mergeCell ref="I86:I87"/>
    <mergeCell ref="J86:J87"/>
    <mergeCell ref="K86:K87"/>
    <mergeCell ref="L86:L87"/>
    <mergeCell ref="K84:K85"/>
    <mergeCell ref="L84:L85"/>
    <mergeCell ref="M84:M85"/>
    <mergeCell ref="N84:N85"/>
    <mergeCell ref="O84:O85"/>
    <mergeCell ref="B86:B87"/>
    <mergeCell ref="C86:C87"/>
    <mergeCell ref="D86:D87"/>
    <mergeCell ref="E86:E87"/>
    <mergeCell ref="F86:F87"/>
    <mergeCell ref="O82:O83"/>
    <mergeCell ref="B84:B85"/>
    <mergeCell ref="C84:C85"/>
    <mergeCell ref="D84:D85"/>
    <mergeCell ref="E84:E85"/>
    <mergeCell ref="F84:F85"/>
    <mergeCell ref="G84:G85"/>
    <mergeCell ref="H84:H85"/>
    <mergeCell ref="I84:I85"/>
    <mergeCell ref="J84:J85"/>
    <mergeCell ref="I82:I83"/>
    <mergeCell ref="J82:J83"/>
    <mergeCell ref="K82:K83"/>
    <mergeCell ref="L82:L83"/>
    <mergeCell ref="M82:M83"/>
    <mergeCell ref="N82:N83"/>
    <mergeCell ref="N80:N81"/>
    <mergeCell ref="O80:O81"/>
    <mergeCell ref="B82:B83"/>
    <mergeCell ref="C82:C83"/>
    <mergeCell ref="D82:D83"/>
    <mergeCell ref="E82:E83"/>
    <mergeCell ref="F82:F83"/>
    <mergeCell ref="G82:G83"/>
    <mergeCell ref="H82:H83"/>
    <mergeCell ref="H80:H81"/>
    <mergeCell ref="I80:I81"/>
    <mergeCell ref="J80:J81"/>
    <mergeCell ref="K80:K81"/>
    <mergeCell ref="L80:L81"/>
    <mergeCell ref="M80:M81"/>
    <mergeCell ref="B80:B81"/>
    <mergeCell ref="C80:C81"/>
    <mergeCell ref="D80:D81"/>
    <mergeCell ref="E80:E81"/>
    <mergeCell ref="F80:F81"/>
    <mergeCell ref="G80:G81"/>
    <mergeCell ref="J78:J79"/>
    <mergeCell ref="K78:K79"/>
    <mergeCell ref="L78:L79"/>
    <mergeCell ref="M78:M79"/>
    <mergeCell ref="N78:N79"/>
    <mergeCell ref="O78:O79"/>
    <mergeCell ref="N76:N77"/>
    <mergeCell ref="O76:O77"/>
    <mergeCell ref="B78:B79"/>
    <mergeCell ref="C78:C79"/>
    <mergeCell ref="D78:D79"/>
    <mergeCell ref="E78:E79"/>
    <mergeCell ref="F78:F79"/>
    <mergeCell ref="G78:G79"/>
    <mergeCell ref="H78:H79"/>
    <mergeCell ref="I78:I79"/>
    <mergeCell ref="H76:H77"/>
    <mergeCell ref="I76:I77"/>
    <mergeCell ref="J76:J77"/>
    <mergeCell ref="K76:K77"/>
    <mergeCell ref="L76:L77"/>
    <mergeCell ref="M76:M77"/>
    <mergeCell ref="B76:B77"/>
    <mergeCell ref="C76:C77"/>
    <mergeCell ref="D76:D77"/>
    <mergeCell ref="E76:E77"/>
    <mergeCell ref="F76:F77"/>
    <mergeCell ref="G76:G77"/>
    <mergeCell ref="J74:J75"/>
    <mergeCell ref="K74:K75"/>
    <mergeCell ref="L74:L75"/>
    <mergeCell ref="M74:M75"/>
    <mergeCell ref="N74:N75"/>
    <mergeCell ref="O74:O75"/>
    <mergeCell ref="N72:N73"/>
    <mergeCell ref="O72:O73"/>
    <mergeCell ref="B74:B75"/>
    <mergeCell ref="C74:C75"/>
    <mergeCell ref="D74:D75"/>
    <mergeCell ref="E74:E75"/>
    <mergeCell ref="F74:F75"/>
    <mergeCell ref="G74:G75"/>
    <mergeCell ref="H74:H75"/>
    <mergeCell ref="I74:I75"/>
    <mergeCell ref="H72:H73"/>
    <mergeCell ref="I72:I73"/>
    <mergeCell ref="J72:J73"/>
    <mergeCell ref="K72:K73"/>
    <mergeCell ref="L72:L73"/>
    <mergeCell ref="M72:M73"/>
    <mergeCell ref="B72:B73"/>
    <mergeCell ref="C72:C73"/>
    <mergeCell ref="D72:D73"/>
    <mergeCell ref="E72:E73"/>
    <mergeCell ref="F72:F73"/>
    <mergeCell ref="G72:G73"/>
    <mergeCell ref="J70:J71"/>
    <mergeCell ref="K70:K71"/>
    <mergeCell ref="L70:L71"/>
    <mergeCell ref="M70:M71"/>
    <mergeCell ref="N70:N71"/>
    <mergeCell ref="O70:O71"/>
    <mergeCell ref="N68:N69"/>
    <mergeCell ref="O68:O69"/>
    <mergeCell ref="B70:B71"/>
    <mergeCell ref="C70:C71"/>
    <mergeCell ref="D70:D71"/>
    <mergeCell ref="E70:E71"/>
    <mergeCell ref="F70:F71"/>
    <mergeCell ref="G70:G71"/>
    <mergeCell ref="H70:H71"/>
    <mergeCell ref="I70:I71"/>
    <mergeCell ref="H68:H69"/>
    <mergeCell ref="I68:I69"/>
    <mergeCell ref="J68:J69"/>
    <mergeCell ref="K68:K69"/>
    <mergeCell ref="L68:L69"/>
    <mergeCell ref="M68:M69"/>
    <mergeCell ref="B68:B69"/>
    <mergeCell ref="C68:C69"/>
    <mergeCell ref="D68:D69"/>
    <mergeCell ref="E68:E69"/>
    <mergeCell ref="F68:F69"/>
    <mergeCell ref="G68:G69"/>
    <mergeCell ref="J66:J67"/>
    <mergeCell ref="K66:K67"/>
    <mergeCell ref="L66:L67"/>
    <mergeCell ref="M66:M67"/>
    <mergeCell ref="N66:N67"/>
    <mergeCell ref="O66:O67"/>
    <mergeCell ref="N64:N65"/>
    <mergeCell ref="O64:O65"/>
    <mergeCell ref="B66:B67"/>
    <mergeCell ref="C66:C67"/>
    <mergeCell ref="D66:D67"/>
    <mergeCell ref="E66:E67"/>
    <mergeCell ref="F66:F67"/>
    <mergeCell ref="G66:G67"/>
    <mergeCell ref="H66:H67"/>
    <mergeCell ref="I66:I67"/>
    <mergeCell ref="H64:H65"/>
    <mergeCell ref="I64:I65"/>
    <mergeCell ref="J64:J65"/>
    <mergeCell ref="K64:K65"/>
    <mergeCell ref="L64:L65"/>
    <mergeCell ref="M64:M65"/>
    <mergeCell ref="B64:B65"/>
    <mergeCell ref="C64:C65"/>
    <mergeCell ref="D64:D65"/>
    <mergeCell ref="E64:E65"/>
    <mergeCell ref="F64:F65"/>
    <mergeCell ref="G64:G65"/>
    <mergeCell ref="J62:J63"/>
    <mergeCell ref="K62:K63"/>
    <mergeCell ref="L62:L63"/>
    <mergeCell ref="M62:M63"/>
    <mergeCell ref="N62:N63"/>
    <mergeCell ref="O62:O63"/>
    <mergeCell ref="N60:N61"/>
    <mergeCell ref="O60:O61"/>
    <mergeCell ref="B62:B63"/>
    <mergeCell ref="C62:C63"/>
    <mergeCell ref="D62:D63"/>
    <mergeCell ref="E62:E63"/>
    <mergeCell ref="F62:F63"/>
    <mergeCell ref="G62:G63"/>
    <mergeCell ref="H62:H63"/>
    <mergeCell ref="I62:I63"/>
    <mergeCell ref="H60:H61"/>
    <mergeCell ref="I60:I61"/>
    <mergeCell ref="J60:J61"/>
    <mergeCell ref="K60:K61"/>
    <mergeCell ref="L60:L61"/>
    <mergeCell ref="M60:M61"/>
    <mergeCell ref="B60:B61"/>
    <mergeCell ref="C60:C61"/>
    <mergeCell ref="D60:D61"/>
    <mergeCell ref="E60:E61"/>
    <mergeCell ref="F60:F61"/>
    <mergeCell ref="G60:G61"/>
    <mergeCell ref="J58:J59"/>
    <mergeCell ref="K58:K59"/>
    <mergeCell ref="L58:L59"/>
    <mergeCell ref="M58:M59"/>
    <mergeCell ref="N58:N59"/>
    <mergeCell ref="O58:O59"/>
    <mergeCell ref="N56:N57"/>
    <mergeCell ref="O56:O57"/>
    <mergeCell ref="B58:B59"/>
    <mergeCell ref="C58:C59"/>
    <mergeCell ref="D58:D59"/>
    <mergeCell ref="E58:E59"/>
    <mergeCell ref="F58:F59"/>
    <mergeCell ref="G58:G59"/>
    <mergeCell ref="H58:H59"/>
    <mergeCell ref="I58:I59"/>
    <mergeCell ref="H56:H57"/>
    <mergeCell ref="I56:I57"/>
    <mergeCell ref="J56:J57"/>
    <mergeCell ref="K56:K57"/>
    <mergeCell ref="L56:L57"/>
    <mergeCell ref="M56:M57"/>
    <mergeCell ref="B56:B57"/>
    <mergeCell ref="C56:C57"/>
    <mergeCell ref="D56:D57"/>
    <mergeCell ref="E56:E57"/>
    <mergeCell ref="F56:F57"/>
    <mergeCell ref="G56:G57"/>
    <mergeCell ref="J54:J55"/>
    <mergeCell ref="K54:K55"/>
    <mergeCell ref="L54:L55"/>
    <mergeCell ref="M54:M55"/>
    <mergeCell ref="N54:N55"/>
    <mergeCell ref="O54:O55"/>
    <mergeCell ref="N52:N53"/>
    <mergeCell ref="O52:O53"/>
    <mergeCell ref="B54:B55"/>
    <mergeCell ref="C54:C55"/>
    <mergeCell ref="D54:D55"/>
    <mergeCell ref="E54:E55"/>
    <mergeCell ref="F54:F55"/>
    <mergeCell ref="G54:G55"/>
    <mergeCell ref="H54:H55"/>
    <mergeCell ref="I54:I55"/>
    <mergeCell ref="H52:H53"/>
    <mergeCell ref="I52:I53"/>
    <mergeCell ref="J52:J53"/>
    <mergeCell ref="K52:K53"/>
    <mergeCell ref="L52:L53"/>
    <mergeCell ref="M52:M53"/>
    <mergeCell ref="B52:B53"/>
    <mergeCell ref="C52:C53"/>
    <mergeCell ref="D52:D53"/>
    <mergeCell ref="E52:E53"/>
    <mergeCell ref="F52:F53"/>
    <mergeCell ref="G52:G53"/>
    <mergeCell ref="J50:J51"/>
    <mergeCell ref="K50:K51"/>
    <mergeCell ref="L50:L51"/>
    <mergeCell ref="M50:M51"/>
    <mergeCell ref="N50:N51"/>
    <mergeCell ref="O50:O51"/>
    <mergeCell ref="N48:N49"/>
    <mergeCell ref="O48:O49"/>
    <mergeCell ref="B50:B51"/>
    <mergeCell ref="C50:C51"/>
    <mergeCell ref="D50:D51"/>
    <mergeCell ref="E50:E51"/>
    <mergeCell ref="F50:F51"/>
    <mergeCell ref="G50:G51"/>
    <mergeCell ref="H50:H51"/>
    <mergeCell ref="I50:I51"/>
    <mergeCell ref="H48:H49"/>
    <mergeCell ref="I48:I49"/>
    <mergeCell ref="J48:J49"/>
    <mergeCell ref="K48:K49"/>
    <mergeCell ref="L48:L49"/>
    <mergeCell ref="M48:M49"/>
    <mergeCell ref="B48:B49"/>
    <mergeCell ref="C48:C49"/>
    <mergeCell ref="D48:D49"/>
    <mergeCell ref="E48:E49"/>
    <mergeCell ref="F48:F49"/>
    <mergeCell ref="G48:G49"/>
    <mergeCell ref="J46:J47"/>
    <mergeCell ref="K46:K47"/>
    <mergeCell ref="L46:L47"/>
    <mergeCell ref="M46:M47"/>
    <mergeCell ref="N46:N47"/>
    <mergeCell ref="O46:O47"/>
    <mergeCell ref="N44:N45"/>
    <mergeCell ref="O44:O45"/>
    <mergeCell ref="B46:B47"/>
    <mergeCell ref="C46:C47"/>
    <mergeCell ref="D46:D47"/>
    <mergeCell ref="E46:E47"/>
    <mergeCell ref="F46:F47"/>
    <mergeCell ref="G46:G47"/>
    <mergeCell ref="H46:H47"/>
    <mergeCell ref="I46:I47"/>
    <mergeCell ref="H44:H45"/>
    <mergeCell ref="I44:I45"/>
    <mergeCell ref="J44:J45"/>
    <mergeCell ref="K44:K45"/>
    <mergeCell ref="L44:L45"/>
    <mergeCell ref="M44:M45"/>
    <mergeCell ref="B44:B45"/>
    <mergeCell ref="C44:C45"/>
    <mergeCell ref="D44:D45"/>
    <mergeCell ref="E44:E45"/>
    <mergeCell ref="F44:F45"/>
    <mergeCell ref="G44:G45"/>
    <mergeCell ref="N42:N43"/>
    <mergeCell ref="O42:O43"/>
    <mergeCell ref="H42:H43"/>
    <mergeCell ref="I42:I43"/>
    <mergeCell ref="J42:J43"/>
    <mergeCell ref="K42:K43"/>
    <mergeCell ref="L42:L43"/>
    <mergeCell ref="M42:M43"/>
    <mergeCell ref="B42:B43"/>
    <mergeCell ref="C42:C43"/>
    <mergeCell ref="D42:D43"/>
    <mergeCell ref="E42:E43"/>
    <mergeCell ref="F42:F43"/>
    <mergeCell ref="G42:G43"/>
    <mergeCell ref="J40:J41"/>
    <mergeCell ref="K40:K41"/>
    <mergeCell ref="L40:L41"/>
    <mergeCell ref="M40:M41"/>
    <mergeCell ref="N40:N41"/>
    <mergeCell ref="O40:O41"/>
    <mergeCell ref="N38:N39"/>
    <mergeCell ref="O38:O39"/>
    <mergeCell ref="B40:B41"/>
    <mergeCell ref="C40:C41"/>
    <mergeCell ref="D40:D41"/>
    <mergeCell ref="E40:E41"/>
    <mergeCell ref="F40:F41"/>
    <mergeCell ref="G40:G41"/>
    <mergeCell ref="H40:H41"/>
    <mergeCell ref="I40:I41"/>
    <mergeCell ref="H38:H39"/>
    <mergeCell ref="I38:I39"/>
    <mergeCell ref="J38:J39"/>
    <mergeCell ref="K38:K39"/>
    <mergeCell ref="L38:L39"/>
    <mergeCell ref="M38:M39"/>
    <mergeCell ref="B38:B39"/>
    <mergeCell ref="C38:C39"/>
    <mergeCell ref="D38:D39"/>
    <mergeCell ref="E38:E39"/>
    <mergeCell ref="F38:F39"/>
    <mergeCell ref="G38:G39"/>
    <mergeCell ref="J36:J37"/>
    <mergeCell ref="K36:K37"/>
    <mergeCell ref="L36:L37"/>
    <mergeCell ref="M36:M37"/>
    <mergeCell ref="N36:N37"/>
    <mergeCell ref="O36:O37"/>
    <mergeCell ref="N34:N35"/>
    <mergeCell ref="O34:O35"/>
    <mergeCell ref="B36:B37"/>
    <mergeCell ref="C36:C37"/>
    <mergeCell ref="D36:D37"/>
    <mergeCell ref="E36:E37"/>
    <mergeCell ref="F36:F37"/>
    <mergeCell ref="G36:G37"/>
    <mergeCell ref="H36:H37"/>
    <mergeCell ref="I36:I37"/>
    <mergeCell ref="H34:H35"/>
    <mergeCell ref="I34:I35"/>
    <mergeCell ref="J34:J35"/>
    <mergeCell ref="K34:K35"/>
    <mergeCell ref="L34:L35"/>
    <mergeCell ref="M34:M35"/>
    <mergeCell ref="B34:B35"/>
    <mergeCell ref="C34:C35"/>
    <mergeCell ref="D34:D35"/>
    <mergeCell ref="E34:E35"/>
    <mergeCell ref="F34:F35"/>
    <mergeCell ref="G34:G35"/>
    <mergeCell ref="J32:J33"/>
    <mergeCell ref="K32:K33"/>
    <mergeCell ref="L32:L33"/>
    <mergeCell ref="M32:M33"/>
    <mergeCell ref="N32:N33"/>
    <mergeCell ref="O32:O33"/>
    <mergeCell ref="N30:N31"/>
    <mergeCell ref="O30:O31"/>
    <mergeCell ref="B32:B33"/>
    <mergeCell ref="C32:C33"/>
    <mergeCell ref="D32:D33"/>
    <mergeCell ref="E32:E33"/>
    <mergeCell ref="F32:F33"/>
    <mergeCell ref="G32:G33"/>
    <mergeCell ref="H32:H33"/>
    <mergeCell ref="I32:I33"/>
    <mergeCell ref="H30:H31"/>
    <mergeCell ref="I30:I31"/>
    <mergeCell ref="J30:J31"/>
    <mergeCell ref="K30:K31"/>
    <mergeCell ref="L30:L31"/>
    <mergeCell ref="M30:M31"/>
    <mergeCell ref="B30:B31"/>
    <mergeCell ref="C30:C31"/>
    <mergeCell ref="D30:D31"/>
    <mergeCell ref="E30:E31"/>
    <mergeCell ref="F30:F31"/>
    <mergeCell ref="G30:G31"/>
    <mergeCell ref="J28:J29"/>
    <mergeCell ref="K28:K29"/>
    <mergeCell ref="L28:L29"/>
    <mergeCell ref="M28:M29"/>
    <mergeCell ref="N28:N29"/>
    <mergeCell ref="O28:O29"/>
    <mergeCell ref="N26:N27"/>
    <mergeCell ref="O26:O27"/>
    <mergeCell ref="B28:B29"/>
    <mergeCell ref="C28:C29"/>
    <mergeCell ref="D28:D29"/>
    <mergeCell ref="E28:E29"/>
    <mergeCell ref="F28:F29"/>
    <mergeCell ref="G28:G29"/>
    <mergeCell ref="H28:H29"/>
    <mergeCell ref="I28:I29"/>
    <mergeCell ref="H26:H27"/>
    <mergeCell ref="I26:I27"/>
    <mergeCell ref="J26:J27"/>
    <mergeCell ref="K26:K27"/>
    <mergeCell ref="L26:L27"/>
    <mergeCell ref="M26:M27"/>
    <mergeCell ref="B26:B27"/>
    <mergeCell ref="C26:C27"/>
    <mergeCell ref="D26:D27"/>
    <mergeCell ref="E26:E27"/>
    <mergeCell ref="F26:F27"/>
    <mergeCell ref="G26:G27"/>
    <mergeCell ref="J24:J25"/>
    <mergeCell ref="K24:K25"/>
    <mergeCell ref="L24:L25"/>
    <mergeCell ref="M24:M25"/>
    <mergeCell ref="N24:N25"/>
    <mergeCell ref="O24:O25"/>
    <mergeCell ref="N22:N23"/>
    <mergeCell ref="O22:O23"/>
    <mergeCell ref="B24:B25"/>
    <mergeCell ref="C24:C25"/>
    <mergeCell ref="D24:D25"/>
    <mergeCell ref="E24:E25"/>
    <mergeCell ref="F24:F25"/>
    <mergeCell ref="G24:G25"/>
    <mergeCell ref="H24:H25"/>
    <mergeCell ref="I24:I25"/>
    <mergeCell ref="H22:H23"/>
    <mergeCell ref="I22:I23"/>
    <mergeCell ref="J22:J23"/>
    <mergeCell ref="K22:K23"/>
    <mergeCell ref="L22:L23"/>
    <mergeCell ref="M22:M23"/>
    <mergeCell ref="B22:B23"/>
    <mergeCell ref="C22:C23"/>
    <mergeCell ref="D22:D23"/>
    <mergeCell ref="E22:E23"/>
    <mergeCell ref="F22:F23"/>
    <mergeCell ref="G22:G23"/>
    <mergeCell ref="D16:D17"/>
    <mergeCell ref="E16:E17"/>
    <mergeCell ref="F16:F17"/>
    <mergeCell ref="J20:J21"/>
    <mergeCell ref="K20:K21"/>
    <mergeCell ref="L20:L21"/>
    <mergeCell ref="M20:M21"/>
    <mergeCell ref="N20:N21"/>
    <mergeCell ref="O20:O21"/>
    <mergeCell ref="N18:N19"/>
    <mergeCell ref="O18:O19"/>
    <mergeCell ref="B20:B21"/>
    <mergeCell ref="C20:C21"/>
    <mergeCell ref="D20:D21"/>
    <mergeCell ref="E20:E21"/>
    <mergeCell ref="F20:F21"/>
    <mergeCell ref="G20:G21"/>
    <mergeCell ref="H20:H21"/>
    <mergeCell ref="I20:I21"/>
    <mergeCell ref="H18:H19"/>
    <mergeCell ref="I18:I19"/>
    <mergeCell ref="J18:J19"/>
    <mergeCell ref="K18:K19"/>
    <mergeCell ref="L18:L19"/>
    <mergeCell ref="M18:M19"/>
    <mergeCell ref="E12:E13"/>
    <mergeCell ref="F12:F13"/>
    <mergeCell ref="G12:G13"/>
    <mergeCell ref="H12:H13"/>
    <mergeCell ref="G10:G11"/>
    <mergeCell ref="H10:H11"/>
    <mergeCell ref="I10:I11"/>
    <mergeCell ref="J10:J11"/>
    <mergeCell ref="K10:K11"/>
    <mergeCell ref="L10:L11"/>
    <mergeCell ref="M16:M17"/>
    <mergeCell ref="N16:N17"/>
    <mergeCell ref="O16:O17"/>
    <mergeCell ref="B18:B19"/>
    <mergeCell ref="C18:C19"/>
    <mergeCell ref="D18:D19"/>
    <mergeCell ref="E18:E19"/>
    <mergeCell ref="F18:F19"/>
    <mergeCell ref="G18:G19"/>
    <mergeCell ref="G16:G17"/>
    <mergeCell ref="H16:H17"/>
    <mergeCell ref="I16:I17"/>
    <mergeCell ref="J16:J17"/>
    <mergeCell ref="K16:K17"/>
    <mergeCell ref="L16:L17"/>
    <mergeCell ref="K14:K15"/>
    <mergeCell ref="L14:L15"/>
    <mergeCell ref="M14:M15"/>
    <mergeCell ref="N14:N15"/>
    <mergeCell ref="O14:O15"/>
    <mergeCell ref="B16:B17"/>
    <mergeCell ref="C16:C17"/>
    <mergeCell ref="I8:I9"/>
    <mergeCell ref="J8:J9"/>
    <mergeCell ref="I6:I7"/>
    <mergeCell ref="J6:J7"/>
    <mergeCell ref="K6:K7"/>
    <mergeCell ref="L6:L7"/>
    <mergeCell ref="M6:M7"/>
    <mergeCell ref="N6:N7"/>
    <mergeCell ref="C6:C7"/>
    <mergeCell ref="B6:B7"/>
    <mergeCell ref="O12:O13"/>
    <mergeCell ref="B14:B15"/>
    <mergeCell ref="C14:C15"/>
    <mergeCell ref="D14:D15"/>
    <mergeCell ref="E14:E15"/>
    <mergeCell ref="F14:F15"/>
    <mergeCell ref="G14:G15"/>
    <mergeCell ref="H14:H15"/>
    <mergeCell ref="I14:I15"/>
    <mergeCell ref="J14:J15"/>
    <mergeCell ref="I12:I13"/>
    <mergeCell ref="J12:J13"/>
    <mergeCell ref="K12:K13"/>
    <mergeCell ref="L12:L13"/>
    <mergeCell ref="M12:M13"/>
    <mergeCell ref="N12:N13"/>
    <mergeCell ref="M10:M11"/>
    <mergeCell ref="N10:N11"/>
    <mergeCell ref="O10:O11"/>
    <mergeCell ref="B12:B13"/>
    <mergeCell ref="C12:C13"/>
    <mergeCell ref="D12:D13"/>
    <mergeCell ref="A86:A87"/>
    <mergeCell ref="K4:M4"/>
    <mergeCell ref="N4:O4"/>
    <mergeCell ref="P4:BW4"/>
    <mergeCell ref="S1:AB1"/>
    <mergeCell ref="J2:L2"/>
    <mergeCell ref="M2:N2"/>
    <mergeCell ref="S2:AB2"/>
    <mergeCell ref="B4:B5"/>
    <mergeCell ref="C4:C5"/>
    <mergeCell ref="D4:D5"/>
    <mergeCell ref="E4:H4"/>
    <mergeCell ref="I4:I5"/>
    <mergeCell ref="J4:J5"/>
    <mergeCell ref="K8:K9"/>
    <mergeCell ref="L8:L9"/>
    <mergeCell ref="M8:M9"/>
    <mergeCell ref="N8:N9"/>
    <mergeCell ref="O8:O9"/>
    <mergeCell ref="B10:B11"/>
    <mergeCell ref="C10:C11"/>
    <mergeCell ref="D10:D11"/>
    <mergeCell ref="E10:E11"/>
    <mergeCell ref="F10:F11"/>
    <mergeCell ref="O6:O7"/>
    <mergeCell ref="B8:B9"/>
    <mergeCell ref="C8:C9"/>
    <mergeCell ref="D8:D9"/>
    <mergeCell ref="E8:E9"/>
    <mergeCell ref="F8:F9"/>
    <mergeCell ref="G8:G9"/>
    <mergeCell ref="H8:H9"/>
  </mergeCells>
  <phoneticPr fontId="63" type="noConversion"/>
  <conditionalFormatting sqref="J6:J177 J180:J99998">
    <cfRule type="cellIs" dxfId="45" priority="21" operator="lessThan">
      <formula>0</formula>
    </cfRule>
  </conditionalFormatting>
  <conditionalFormatting sqref="J6:L23 J180:L9998">
    <cfRule type="cellIs" dxfId="44" priority="864" operator="lessThan">
      <formula>0</formula>
    </cfRule>
  </conditionalFormatting>
  <conditionalFormatting sqref="K6:K177 K180:K99998">
    <cfRule type="expression" dxfId="43" priority="22">
      <formula>$K6-$M$2&lt;70</formula>
    </cfRule>
  </conditionalFormatting>
  <conditionalFormatting sqref="L24:L177">
    <cfRule type="cellIs" dxfId="42" priority="20" operator="lessThan">
      <formula>0</formula>
    </cfRule>
  </conditionalFormatting>
  <conditionalFormatting sqref="P6:BW7 P180:BW99998">
    <cfRule type="cellIs" dxfId="41" priority="974" operator="lessThan">
      <formula>0</formula>
    </cfRule>
  </conditionalFormatting>
  <conditionalFormatting sqref="P6:BW177 P180:BW99998">
    <cfRule type="containsText" dxfId="40" priority="12" operator="containsText" text="반차">
      <formula>NOT(ISERROR(SEARCH("반차",P6)))</formula>
    </cfRule>
    <cfRule type="containsText" dxfId="39" priority="13" operator="containsText" text="연차">
      <formula>NOT(ISERROR(SEARCH("연차",P6)))</formula>
    </cfRule>
    <cfRule type="containsText" dxfId="38" priority="14" operator="containsText" text="교육">
      <formula>NOT(ISERROR(SEARCH("교육",P6)))</formula>
    </cfRule>
    <cfRule type="containsText" dxfId="37" priority="15" operator="containsText" text="반반차">
      <formula>NOT(ISERROR(SEARCH("반반차",P6)))</formula>
    </cfRule>
    <cfRule type="containsText" dxfId="36" priority="16" operator="containsText" text="무급">
      <formula>NOT(ISERROR(SEARCH("무급",P6)))</formula>
    </cfRule>
    <cfRule type="containsText" dxfId="35" priority="17" operator="containsText" text="훈련">
      <formula>NOT(ISERROR(SEARCH("훈련",P6)))</formula>
    </cfRule>
    <cfRule type="containsText" dxfId="34" priority="18" operator="containsText" text="포상">
      <formula>NOT(ISERROR(SEARCH("포상",P6)))</formula>
    </cfRule>
    <cfRule type="containsText" dxfId="33" priority="19" operator="containsText" text="경조">
      <formula>NOT(ISERROR(SEARCH("경조",P6)))</formula>
    </cfRule>
  </conditionalFormatting>
  <conditionalFormatting sqref="J178:J179">
    <cfRule type="cellIs" dxfId="10" priority="10" operator="lessThan">
      <formula>0</formula>
    </cfRule>
  </conditionalFormatting>
  <conditionalFormatting sqref="K178:K179">
    <cfRule type="expression" dxfId="9" priority="11">
      <formula>$K178-$M$2&lt;70</formula>
    </cfRule>
  </conditionalFormatting>
  <conditionalFormatting sqref="L178:L179">
    <cfRule type="cellIs" dxfId="8" priority="9" operator="lessThan">
      <formula>0</formula>
    </cfRule>
  </conditionalFormatting>
  <conditionalFormatting sqref="P178:BW179">
    <cfRule type="containsText" dxfId="7" priority="1" operator="containsText" text="반차">
      <formula>NOT(ISERROR(SEARCH("반차",P178)))</formula>
    </cfRule>
    <cfRule type="containsText" dxfId="6" priority="2" operator="containsText" text="연차">
      <formula>NOT(ISERROR(SEARCH("연차",P178)))</formula>
    </cfRule>
    <cfRule type="containsText" dxfId="5" priority="3" operator="containsText" text="교육">
      <formula>NOT(ISERROR(SEARCH("교육",P178)))</formula>
    </cfRule>
    <cfRule type="containsText" dxfId="4" priority="4" operator="containsText" text="반반차">
      <formula>NOT(ISERROR(SEARCH("반반차",P178)))</formula>
    </cfRule>
    <cfRule type="containsText" dxfId="3" priority="5" operator="containsText" text="무급">
      <formula>NOT(ISERROR(SEARCH("무급",P178)))</formula>
    </cfRule>
    <cfRule type="containsText" dxfId="2" priority="6" operator="containsText" text="훈련">
      <formula>NOT(ISERROR(SEARCH("훈련",P178)))</formula>
    </cfRule>
    <cfRule type="containsText" dxfId="1" priority="7" operator="containsText" text="포상">
      <formula>NOT(ISERROR(SEARCH("포상",P178)))</formula>
    </cfRule>
    <cfRule type="containsText" dxfId="0" priority="8" operator="containsText" text="경조">
      <formula>NOT(ISERROR(SEARCH("경조",P178)))</formula>
    </cfRule>
  </conditionalFormatting>
  <hyperlinks>
    <hyperlink ref="S2" r:id="rId1" xr:uid="{CA1F26FC-2C9F-4954-8773-123A304F2BFB}"/>
    <hyperlink ref="S1" r:id="rId2" xr:uid="{870F26F3-FFFF-4C72-BE89-BAB9370FA0B2}"/>
  </hyperlinks>
  <pageMargins left="0.39361110329627991" right="0.39361110329627991" top="0.74791663885116577" bottom="0.74791663885116577" header="0.31486111879348755" footer="0.31486111879348755"/>
  <pageSetup paperSize="8" scale="56" fitToHeight="0" orientation="landscape"/>
  <drawing r:id="rId3"/>
  <legacyDrawing r:id="rId4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5CB5EB-C4E6-45CB-9EBA-C41C983BA707}">
          <x14:formula1>
            <xm:f>SET!$C$15:$K$15</xm:f>
          </x14:formula1>
          <xm:sqref>P406:BW406 P320:BW320 P12:BW12 P8:BW8 P10:BW10 P6:BW6 P14:BW14 P18:BW18 P16:BW16 P20:BW20 P22:BW22 P24:BW24 P26:BW26 P28:BW28 P34:BW34 P32:BW32 P36:BW36 P30:BW30 P38:BW38 P40:BW40 P42:BW42 P206:BW206 P44:BW44 P46:BW46 P48:BW48 P208:BW208 P54:BW54 P56:BW56 P58:BW58 P60:BW60 P62:BW62 P64:BW64 P66:BW66 P68:BW68 P70:BW70 P72:BW72 P74:BW74 P76:BW76 P78:BW78 P80:BW80 P82:BW82 P84:BW84 P86:BW86 P88:BW88 P90:BW90 P92:BW92 P94:BW94 P96:BW96 P98:BW98 P100:BW100 P102:BW102 P104:BW104 P106:BW106 P108:BW108 P110:BW110 P112:BW112 P114:BW114 P116:BW116 P118:BW118 P120:BW120 P122:BW122 P124:BW124 P126:BW126 P478:BW478 P128:BW128 P130:BW130 P134:BW134 P136:BW136 P476:BW476 P132:BW132 P138:BW138 P140:BW140 P144:BW144 P148:BW148 P150:BW150 P474:BW474 P472:BW472 P146:BW146 P158:BW158 P160:BW160 P168:BW168 P164:BW164 P166:BW166 P170:BW170 P162:BW162 P152:BW152 P172:BW172 P174:BW174 P176:BW176 P180:BW180 P182:BW182 P184:BW184 P186:BW186 P188:BW188 P190:BW190 P142:BW142 P192:BW192 P194:BW194 P196:BW196 P198:BW198 P200:BW200 P202:BW202 P204:BW204 P52:BW52 P50:BW50 P210:BW210 P212:BW212 P214:BW214 P216:BW216 P218:BW218 P220:BW220 P222:BW222 P224:BW224 P226:BW226 P228:BW228 P230:BW230 P232:BW232 P234:BW234 P236:BW236 P238:BW238 P240:BW240 P242:BW242 P244:BW244 P246:BW246 P248:BW248 P250:BW250 P252:BW252 P254:BW254 P258:BW258 P260:BW260 P256:BW256 P262:BW262 P264:BW264 P266:BW266 P268:BW268 P270:BW270 P272:BW272 P274:BW274 P276:BW276 P278:BW278 P280:BW280 P282:BW282 P284:BW284 P286:BW286 P288:BW288 P290:BW290 P292:BW292 P294:BW294 P296:BW296 P298:BW298 P300:BW300 P302:BW302 P304:BW304 P306:BW306 P308:BW308 P310:BW310 P312:BW312 P314:BW314 P316:BW316 P318:BW318 P322:BW322 P324:BW324 P326:BW326 P328:BW328 P330:BW330 P332:BW332 P334:BW334 P336:BW336 P338:BW338 P340:BW340 P342:BW342 P344:BW344 P346:BW346 P348:BW348 P350:BW350 P352:BW352 P354:BW354 P356:BW356 P358:BW358 P360:BW360 P362:BW362 P364:BW364 P366:BW366 P368:BW368 P370:BW370 P372:BW372 P374:BW374 P376:BW376 P378:BW378 P380:BW380 P382:BW382 P384:BW384 P386:BW386 P388:BW388 P390:BW390 P392:BW392 P394:BW394 P396:BW396 P398:BW398 P400:BW400 P402:BW402 P404:BW404 P408:BW408 P410:BW410 P412:BW412 P414:BW414 P416:BW416 P418:BW418 P420:BW420 P422:BW422 P424:BW424 P426:BW426 P428:BW428 P430:BW430 P432:BW432 P434:BW434 P436:BW436 P438:BW438 P440:BW440 P442:BW442 P444:BW444 P446:BW446 P448:BW448 P450:BW450 P452:BW452 P454:BW454 P456:BW456 P458:BW458 P460:BW460 P462:BW462 P464:BW464 P466:BW466 P468:BW468 P470:BW470 P154:BW154 P156:BW156 P178:BW178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25년도 정산DATA(퇴사자)">
    <tabColor rgb="FF7030A0"/>
    <pageSetUpPr fitToPage="1"/>
  </sheetPr>
  <dimension ref="A1:BW499"/>
  <sheetViews>
    <sheetView showGridLines="0" zoomScaleNormal="100" workbookViewId="0">
      <pane xSplit="13" ySplit="5" topLeftCell="U106" activePane="bottomRight" state="frozen"/>
      <selection activeCell="B12" sqref="B12:B13"/>
      <selection pane="topRight" activeCell="B12" sqref="B12:B13"/>
      <selection pane="bottomLeft" activeCell="B12" sqref="B12:B13"/>
      <selection pane="bottomRight" activeCell="AE123" sqref="AE123"/>
    </sheetView>
  </sheetViews>
  <sheetFormatPr defaultColWidth="7.109375" defaultRowHeight="13.5" x14ac:dyDescent="0.15"/>
  <cols>
    <col min="1" max="1" width="9.33203125" style="9" customWidth="1"/>
    <col min="2" max="2" width="12.109375" style="8" bestFit="1" customWidth="1"/>
    <col min="3" max="3" width="8.21875" style="8" customWidth="1"/>
    <col min="4" max="4" width="7.109375" style="8" bestFit="1" customWidth="1"/>
    <col min="5" max="5" width="10.5546875" style="24" customWidth="1"/>
    <col min="6" max="6" width="7.21875" style="56" bestFit="1" customWidth="1"/>
    <col min="7" max="7" width="6.33203125" style="56" bestFit="1" customWidth="1"/>
    <col min="8" max="8" width="6.5546875" style="8" customWidth="1"/>
    <col min="9" max="10" width="5.88671875" style="56" customWidth="1"/>
    <col min="11" max="11" width="10.5546875" style="8" customWidth="1"/>
    <col min="12" max="13" width="6.109375" style="56" customWidth="1"/>
    <col min="14" max="14" width="11.21875" style="14" bestFit="1" customWidth="1"/>
    <col min="15" max="15" width="9.77734375" style="14" bestFit="1" customWidth="1"/>
    <col min="16" max="75" width="5.5546875" style="8" customWidth="1"/>
    <col min="76" max="16384" width="7.109375" style="8"/>
  </cols>
  <sheetData>
    <row r="1" spans="1:75" ht="18" customHeight="1" x14ac:dyDescent="0.3">
      <c r="E1" s="10"/>
      <c r="F1" s="54"/>
      <c r="G1" s="54"/>
      <c r="H1" s="10"/>
      <c r="I1" s="54"/>
      <c r="J1" s="54"/>
      <c r="K1" s="10"/>
      <c r="L1" s="54"/>
      <c r="M1" s="57"/>
      <c r="N1" s="11"/>
      <c r="O1" s="11"/>
      <c r="P1" s="47"/>
      <c r="Q1" s="47"/>
      <c r="R1" s="48" t="s">
        <v>244</v>
      </c>
      <c r="S1" s="135" t="s">
        <v>13</v>
      </c>
      <c r="T1" s="135"/>
      <c r="U1" s="135"/>
      <c r="V1" s="135"/>
      <c r="W1" s="135"/>
      <c r="X1" s="135"/>
      <c r="Y1" s="135"/>
      <c r="Z1" s="135"/>
      <c r="AA1" s="135"/>
      <c r="AB1" s="135"/>
      <c r="AK1" s="12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</row>
    <row r="2" spans="1:75" ht="18" customHeight="1" x14ac:dyDescent="0.3">
      <c r="E2" s="10"/>
      <c r="F2" s="54"/>
      <c r="G2" s="54"/>
      <c r="H2" s="10"/>
      <c r="I2" s="55"/>
      <c r="J2" s="130" t="s">
        <v>256</v>
      </c>
      <c r="K2" s="131"/>
      <c r="L2" s="132"/>
      <c r="M2" s="142">
        <f ca="1">TODAY()</f>
        <v>46157</v>
      </c>
      <c r="N2" s="143"/>
      <c r="O2" s="11"/>
      <c r="P2" s="49"/>
      <c r="Q2" s="49"/>
      <c r="R2" s="50" t="s">
        <v>239</v>
      </c>
      <c r="S2" s="136" t="s">
        <v>14</v>
      </c>
      <c r="T2" s="136"/>
      <c r="U2" s="136"/>
      <c r="V2" s="136"/>
      <c r="W2" s="136"/>
      <c r="X2" s="136"/>
      <c r="Y2" s="136"/>
      <c r="Z2" s="136"/>
      <c r="AA2" s="136"/>
      <c r="AB2" s="136"/>
      <c r="AK2" s="12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</row>
    <row r="3" spans="1:75" ht="9" customHeight="1" x14ac:dyDescent="0.15">
      <c r="E3" s="8"/>
      <c r="P3" s="15"/>
      <c r="Q3" s="15"/>
      <c r="AA3" s="15"/>
      <c r="AB3" s="15"/>
      <c r="AC3" s="15"/>
      <c r="AD3" s="15"/>
      <c r="AE3" s="15"/>
    </row>
    <row r="4" spans="1:75" ht="33" customHeight="1" x14ac:dyDescent="0.15">
      <c r="A4" s="84" t="s">
        <v>26</v>
      </c>
      <c r="B4" s="144" t="s">
        <v>21</v>
      </c>
      <c r="C4" s="144" t="s">
        <v>263</v>
      </c>
      <c r="D4" s="146" t="s">
        <v>260</v>
      </c>
      <c r="E4" s="148" t="s">
        <v>176</v>
      </c>
      <c r="F4" s="149"/>
      <c r="G4" s="149"/>
      <c r="H4" s="150"/>
      <c r="I4" s="126" t="s">
        <v>254</v>
      </c>
      <c r="J4" s="128" t="s">
        <v>200</v>
      </c>
      <c r="K4" s="137" t="s">
        <v>201</v>
      </c>
      <c r="L4" s="138"/>
      <c r="M4" s="139"/>
      <c r="N4" s="133" t="s">
        <v>249</v>
      </c>
      <c r="O4" s="134"/>
      <c r="P4" s="140" t="s">
        <v>209</v>
      </c>
      <c r="Q4" s="140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140"/>
      <c r="AD4" s="140"/>
      <c r="AE4" s="140"/>
      <c r="AF4" s="140"/>
      <c r="AG4" s="140"/>
      <c r="AH4" s="140"/>
      <c r="AI4" s="140"/>
      <c r="AJ4" s="140"/>
      <c r="AK4" s="140"/>
      <c r="AL4" s="140"/>
      <c r="AM4" s="140"/>
      <c r="AN4" s="140"/>
      <c r="AO4" s="140"/>
      <c r="AP4" s="140"/>
      <c r="AQ4" s="140"/>
      <c r="AR4" s="140"/>
      <c r="AS4" s="140"/>
      <c r="AT4" s="140"/>
      <c r="AU4" s="140"/>
      <c r="AV4" s="140"/>
      <c r="AW4" s="140"/>
      <c r="AX4" s="140"/>
      <c r="AY4" s="140"/>
      <c r="AZ4" s="140"/>
      <c r="BA4" s="140"/>
      <c r="BB4" s="140"/>
      <c r="BC4" s="140"/>
      <c r="BD4" s="140"/>
      <c r="BE4" s="140"/>
      <c r="BF4" s="140"/>
      <c r="BG4" s="140"/>
      <c r="BH4" s="140"/>
      <c r="BI4" s="140"/>
      <c r="BJ4" s="140"/>
      <c r="BK4" s="140"/>
      <c r="BL4" s="140"/>
      <c r="BM4" s="140"/>
      <c r="BN4" s="140"/>
      <c r="BO4" s="140"/>
      <c r="BP4" s="140"/>
      <c r="BQ4" s="140"/>
      <c r="BR4" s="140"/>
      <c r="BS4" s="140"/>
      <c r="BT4" s="140"/>
      <c r="BU4" s="140"/>
      <c r="BV4" s="140"/>
      <c r="BW4" s="141"/>
    </row>
    <row r="5" spans="1:75" ht="30" customHeight="1" thickBot="1" x14ac:dyDescent="0.2">
      <c r="A5" s="85"/>
      <c r="B5" s="145"/>
      <c r="C5" s="145"/>
      <c r="D5" s="147"/>
      <c r="E5" s="16" t="s">
        <v>245</v>
      </c>
      <c r="F5" s="60" t="s">
        <v>251</v>
      </c>
      <c r="G5" s="61" t="s">
        <v>253</v>
      </c>
      <c r="H5" s="17" t="s">
        <v>185</v>
      </c>
      <c r="I5" s="127"/>
      <c r="J5" s="129"/>
      <c r="K5" s="18" t="s">
        <v>246</v>
      </c>
      <c r="L5" s="58" t="s">
        <v>262</v>
      </c>
      <c r="M5" s="59" t="s">
        <v>257</v>
      </c>
      <c r="N5" s="26" t="s">
        <v>235</v>
      </c>
      <c r="O5" s="27" t="s">
        <v>237</v>
      </c>
      <c r="P5" s="25">
        <v>1</v>
      </c>
      <c r="Q5" s="19">
        <v>2</v>
      </c>
      <c r="R5" s="19">
        <v>3</v>
      </c>
      <c r="S5" s="19">
        <v>4</v>
      </c>
      <c r="T5" s="19">
        <v>5</v>
      </c>
      <c r="U5" s="19">
        <v>6</v>
      </c>
      <c r="V5" s="19">
        <v>7</v>
      </c>
      <c r="W5" s="19">
        <v>8</v>
      </c>
      <c r="X5" s="19">
        <v>9</v>
      </c>
      <c r="Y5" s="19">
        <v>10</v>
      </c>
      <c r="Z5" s="19">
        <v>11</v>
      </c>
      <c r="AA5" s="19">
        <v>12</v>
      </c>
      <c r="AB5" s="19">
        <v>13</v>
      </c>
      <c r="AC5" s="19">
        <v>14</v>
      </c>
      <c r="AD5" s="19">
        <v>15</v>
      </c>
      <c r="AE5" s="19">
        <v>16</v>
      </c>
      <c r="AF5" s="19">
        <v>17</v>
      </c>
      <c r="AG5" s="20">
        <v>18</v>
      </c>
      <c r="AH5" s="20">
        <v>19</v>
      </c>
      <c r="AI5" s="20">
        <v>20</v>
      </c>
      <c r="AJ5" s="20">
        <v>21</v>
      </c>
      <c r="AK5" s="20">
        <v>22</v>
      </c>
      <c r="AL5" s="20">
        <v>23</v>
      </c>
      <c r="AM5" s="20">
        <v>24</v>
      </c>
      <c r="AN5" s="21">
        <v>25</v>
      </c>
      <c r="AO5" s="21">
        <v>26</v>
      </c>
      <c r="AP5" s="21">
        <v>27</v>
      </c>
      <c r="AQ5" s="21">
        <v>28</v>
      </c>
      <c r="AR5" s="21">
        <v>29</v>
      </c>
      <c r="AS5" s="21">
        <v>30</v>
      </c>
      <c r="AT5" s="21">
        <v>31</v>
      </c>
      <c r="AU5" s="21">
        <v>32</v>
      </c>
      <c r="AV5" s="21">
        <v>33</v>
      </c>
      <c r="AW5" s="21">
        <v>34</v>
      </c>
      <c r="AX5" s="21">
        <v>35</v>
      </c>
      <c r="AY5" s="21">
        <v>36</v>
      </c>
      <c r="AZ5" s="21">
        <v>37</v>
      </c>
      <c r="BA5" s="21">
        <v>38</v>
      </c>
      <c r="BB5" s="21">
        <v>39</v>
      </c>
      <c r="BC5" s="21">
        <v>40</v>
      </c>
      <c r="BD5" s="21">
        <v>41</v>
      </c>
      <c r="BE5" s="21">
        <v>42</v>
      </c>
      <c r="BF5" s="21">
        <v>43</v>
      </c>
      <c r="BG5" s="21">
        <v>44</v>
      </c>
      <c r="BH5" s="21">
        <v>45</v>
      </c>
      <c r="BI5" s="21">
        <v>46</v>
      </c>
      <c r="BJ5" s="21">
        <v>47</v>
      </c>
      <c r="BK5" s="21">
        <v>48</v>
      </c>
      <c r="BL5" s="21">
        <v>49</v>
      </c>
      <c r="BM5" s="22">
        <v>50</v>
      </c>
      <c r="BN5" s="22">
        <v>51</v>
      </c>
      <c r="BO5" s="22">
        <v>52</v>
      </c>
      <c r="BP5" s="22">
        <v>53</v>
      </c>
      <c r="BQ5" s="22">
        <v>54</v>
      </c>
      <c r="BR5" s="22">
        <v>55</v>
      </c>
      <c r="BS5" s="22">
        <v>56</v>
      </c>
      <c r="BT5" s="22">
        <v>57</v>
      </c>
      <c r="BU5" s="22">
        <v>58</v>
      </c>
      <c r="BV5" s="22">
        <v>59</v>
      </c>
      <c r="BW5" s="22">
        <v>60</v>
      </c>
    </row>
    <row r="6" spans="1:75" ht="14.25" customHeight="1" x14ac:dyDescent="0.15">
      <c r="A6" s="77" t="s">
        <v>74</v>
      </c>
      <c r="B6" s="118" t="s">
        <v>86</v>
      </c>
      <c r="C6" s="108">
        <v>43640</v>
      </c>
      <c r="D6" s="110">
        <v>46016</v>
      </c>
      <c r="E6" s="95">
        <f ca="1">IF(DATEDIF(C6,M$2,"m")&lt;1,"",IF(C6=0,"",IF(EDATE(C6,12)&lt;IF($D6&gt;0,$D6-1,M$2),EDATE(C6,DATEDIF(C6,IF($D6&gt;0,$D6-1,M$2+1),"y")*12),EDATE(C6,DATEDIF(C6,IF($D6&gt;0,$D6-1,M$2+1),"m")))))</f>
        <v>45832</v>
      </c>
      <c r="F6" s="93">
        <f ca="1">IF(E6="",0,IF(EDATE(C6,12)&lt;=E6,15+IF((YEAR(E6)-YEAR($C6))&gt;20,10,INT((YEAR(E6)-YEAR($C6)-1)/2)),0))</f>
        <v>17</v>
      </c>
      <c r="G6" s="112">
        <f ca="1">IF(E6="",0,IF(E6&gt;=EDATE(C6,12),IF(E6&lt;EDATE(C6,24),IF(C6&lt;SET!$J$20,0,MIN(DATEDIF(C6,E6,"m"),11)),0),IF(D6&gt;C6,IF(E6&lt;=EDATE(C6,12),MIN(DATEDIF(C6,D6+1,"m"),11),0),MIN(DATEDIF(C6,E6,"m"),11))))</f>
        <v>0</v>
      </c>
      <c r="H6" s="114">
        <v>-0.5</v>
      </c>
      <c r="I6" s="99">
        <f>COUNTIF(P6:BW6,SET!$C$15)*SET!$C$16+COUNTIF(P6:BW6,SET!$D$15)*SET!$D$16+COUNTIF(P6:BW6,SET!E$15)*SET!$E$16+COUNTIF(P6:BW6,SET!$F$15)*SET!$F$16+COUNTIF(P6:BW6,SET!$G$15)*SET!$G$16+COUNTIF(P6:BW6,SET!$H$15)*SET!$H$16+COUNTIF(P6:BW6,SET!$I$15)*SET!$I$16+COUNTIF(P6:BW6,)*SET!$K$16+COUNTIF(P6:BW6,SET!$M$15)*SET!$M$16</f>
        <v>16.5</v>
      </c>
      <c r="J6" s="97">
        <f ca="1">F6+G6+H6-I6</f>
        <v>0</v>
      </c>
      <c r="K6" s="100">
        <f ca="1">IF(E6="","",IF(AND(D6&gt;C6,EDATE(IF(EDATE(C6,12)&lt;D6,C6,E6),12)&gt;D6),"퇴직정산",IF((E6-C6)&gt;=365,EDATE(E6,12),EDATE(C6,24))))</f>
        <v>46197</v>
      </c>
      <c r="L6" s="101">
        <f ca="1">IF(K6="퇴직정산",J6,IF((M$2-C6)&lt;365,"미확정",IF(M6="유예","유예",J6-M6)))</f>
        <v>0</v>
      </c>
      <c r="M6" s="103">
        <f ca="1">IF(C6=0,0,IF(K6="퇴직정산",0,IF(J6&lt;=0,0,IF(EDATE(C6,3)&gt;M$2,"유예",IF(SET!$J$3="없음",0,IF(SET!$J$3="전부",IF(E6&gt;=DATE(YEAR(SET!$I$11),MONTH(SET!$J$11),DAY(SET!$L$11)),MAX(0,F6-IF(I6&lt;(G6+H6),0,(I6-(G6+H6)))),0),IF(E6&gt;=DATE(YEAR(SET!$I$11),MONTH(SET!$J$11),DAY(SET!$L$11)),MAX(0,MIN(F6,SET!$L$3)-IF(I6&lt;(G6+H6),0,(I6-(G6+H6)))),0)))))))</f>
        <v>0</v>
      </c>
      <c r="N6" s="105" t="str">
        <f>IF(D6=0,IF(M6&gt;0,IF((E6-C6)&gt;=365,EDATE(E6,6),EDATE(K6,-6)),""),"")</f>
        <v/>
      </c>
      <c r="O6" s="106" t="str">
        <f>IF(D6=0,IF(M6&gt;0,IF((E6-C6)&gt;=365,EDATE(E6,10),EDATE(K6,-2)),""),"")</f>
        <v/>
      </c>
      <c r="P6" s="23" t="s">
        <v>24</v>
      </c>
      <c r="Q6" s="23" t="s">
        <v>24</v>
      </c>
      <c r="R6" s="23" t="s">
        <v>25</v>
      </c>
      <c r="S6" s="23" t="s">
        <v>25</v>
      </c>
      <c r="T6" s="23" t="s">
        <v>24</v>
      </c>
      <c r="U6" s="23" t="s">
        <v>25</v>
      </c>
      <c r="V6" s="23" t="s">
        <v>24</v>
      </c>
      <c r="W6" s="23" t="s">
        <v>24</v>
      </c>
      <c r="X6" s="23" t="s">
        <v>24</v>
      </c>
      <c r="Y6" s="23" t="s">
        <v>25</v>
      </c>
      <c r="Z6" s="23" t="s">
        <v>24</v>
      </c>
      <c r="AA6" s="23" t="s">
        <v>24</v>
      </c>
      <c r="AB6" s="23" t="s">
        <v>24</v>
      </c>
      <c r="AC6" s="23" t="s">
        <v>24</v>
      </c>
      <c r="AD6" s="23" t="s">
        <v>24</v>
      </c>
      <c r="AE6" s="23" t="s">
        <v>24</v>
      </c>
      <c r="AF6" s="23" t="s">
        <v>25</v>
      </c>
      <c r="AG6" s="23" t="s">
        <v>24</v>
      </c>
      <c r="AH6" s="23" t="s">
        <v>24</v>
      </c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</row>
    <row r="7" spans="1:75" ht="14.25" customHeight="1" thickBot="1" x14ac:dyDescent="0.2">
      <c r="A7" s="74"/>
      <c r="B7" s="119"/>
      <c r="C7" s="109"/>
      <c r="D7" s="111"/>
      <c r="E7" s="96"/>
      <c r="F7" s="94"/>
      <c r="G7" s="113"/>
      <c r="H7" s="115"/>
      <c r="I7" s="99"/>
      <c r="J7" s="98"/>
      <c r="K7" s="100"/>
      <c r="L7" s="102"/>
      <c r="M7" s="104"/>
      <c r="N7" s="105"/>
      <c r="O7" s="107"/>
      <c r="P7" s="72">
        <v>45454</v>
      </c>
      <c r="Q7" s="72">
        <v>45462</v>
      </c>
      <c r="R7" s="72">
        <v>45463</v>
      </c>
      <c r="S7" s="72">
        <v>45469</v>
      </c>
      <c r="T7" s="72">
        <v>45485</v>
      </c>
      <c r="U7" s="72">
        <v>45532</v>
      </c>
      <c r="V7" s="72">
        <v>45539</v>
      </c>
      <c r="W7" s="72">
        <v>45540</v>
      </c>
      <c r="X7" s="72">
        <v>45541</v>
      </c>
      <c r="Y7" s="72">
        <v>45555</v>
      </c>
      <c r="Z7" s="72">
        <v>45611</v>
      </c>
      <c r="AA7" s="72">
        <v>45642</v>
      </c>
      <c r="AB7" s="72">
        <v>45643</v>
      </c>
      <c r="AC7" s="72">
        <v>45644</v>
      </c>
      <c r="AD7" s="72">
        <v>45645</v>
      </c>
      <c r="AE7" s="72">
        <v>45646</v>
      </c>
      <c r="AF7" s="72">
        <v>45647</v>
      </c>
      <c r="AG7" s="72">
        <v>45649</v>
      </c>
      <c r="AH7" s="72">
        <v>45650</v>
      </c>
      <c r="AI7" s="72"/>
      <c r="AJ7" s="72"/>
      <c r="AK7" s="72"/>
      <c r="AL7" s="72"/>
      <c r="AM7" s="72"/>
      <c r="AN7" s="72"/>
      <c r="AO7" s="72"/>
      <c r="AP7" s="72"/>
      <c r="AQ7" s="72"/>
      <c r="AR7" s="72"/>
      <c r="AS7" s="72"/>
      <c r="AT7" s="72"/>
      <c r="AU7" s="72"/>
      <c r="AV7" s="72"/>
      <c r="AW7" s="72"/>
      <c r="AX7" s="72"/>
      <c r="AY7" s="72"/>
      <c r="AZ7" s="72"/>
      <c r="BA7" s="72"/>
      <c r="BB7" s="72"/>
      <c r="BC7" s="72"/>
      <c r="BD7" s="72"/>
      <c r="BE7" s="72"/>
      <c r="BF7" s="72"/>
      <c r="BG7" s="72"/>
      <c r="BH7" s="72"/>
      <c r="BI7" s="72"/>
      <c r="BJ7" s="72"/>
      <c r="BK7" s="72"/>
      <c r="BL7" s="72"/>
      <c r="BM7" s="72"/>
      <c r="BN7" s="72"/>
      <c r="BO7" s="72"/>
      <c r="BP7" s="72"/>
      <c r="BQ7" s="72"/>
      <c r="BR7" s="72"/>
      <c r="BS7" s="72"/>
      <c r="BT7" s="72"/>
      <c r="BU7" s="72"/>
      <c r="BV7" s="72"/>
      <c r="BW7" s="72"/>
    </row>
    <row r="8" spans="1:75" ht="14.25" customHeight="1" x14ac:dyDescent="0.15">
      <c r="A8" s="74" t="s">
        <v>322</v>
      </c>
      <c r="B8" s="108" t="s">
        <v>297</v>
      </c>
      <c r="C8" s="108">
        <v>43552</v>
      </c>
      <c r="D8" s="110">
        <v>46022</v>
      </c>
      <c r="E8" s="95">
        <f ca="1">IF(DATEDIF(C8,M$2,"m")&lt;1,"",IF(C8=0,"",IF(EDATE(C8,12)&lt;IF($D8&gt;0,$D8-1,M$2),EDATE(C8,DATEDIF(C8,IF($D8&gt;0,$D8-1,M$2+1),"y")*12),EDATE(C8,DATEDIF(C8,IF($D8&gt;0,$D8-1,M$2+1),"m")))))</f>
        <v>45744</v>
      </c>
      <c r="F8" s="93">
        <f ca="1">IF(E8="",0,IF(EDATE(C8,12)&lt;=E8,15+IF((YEAR(E8)-YEAR($C8))&gt;20,10,INT((YEAR(E8)-YEAR($C8)-1)/2)),0))</f>
        <v>17</v>
      </c>
      <c r="G8" s="112">
        <f ca="1">IF(E8="",0,IF(E8&gt;=EDATE(C8,12),IF(E8&lt;EDATE(C8,24),IF(C8&lt;SET!$J$20,0,MIN(DATEDIF(C8,E8,"m"),11)),0),IF(D8&gt;C8,IF(E8&lt;=EDATE(C8,12),MIN(DATEDIF(C8,D8+1,"m"),11),0),MIN(DATEDIF(C8,E8,"m"),11))))</f>
        <v>0</v>
      </c>
      <c r="H8" s="114">
        <v>14</v>
      </c>
      <c r="I8" s="99">
        <f>COUNTIF(P8:BW8,SET!$C$15)*SET!$C$16+COUNTIF(P8:BW8,SET!$D$15)*SET!$D$16+COUNTIF(P8:BW8,SET!E$15)*SET!$E$16+COUNTIF(P8:BW8,SET!$F$15)*SET!$F$16+COUNTIF(P8:BW8,SET!$G$15)*SET!$G$16+COUNTIF(P8:BW8,SET!$H$15)*SET!$H$16+COUNTIF(P8:BW8,SET!$I$15)*SET!$I$16+COUNTIF(P8:BW8,)*SET!$K$16+COUNTIF(P8:BW8,SET!$M$15)*SET!$M$16</f>
        <v>10</v>
      </c>
      <c r="J8" s="97">
        <f ca="1">F8+G8+H8-I8</f>
        <v>21</v>
      </c>
      <c r="K8" s="100">
        <f ca="1">IF(E8="","",IF(AND(D8&gt;C8,EDATE(IF(EDATE(C8,12)&lt;D8,C8,E8),12)&gt;D8),"퇴직정산",IF((E8-C8)&gt;=365,EDATE(E8,12),EDATE(C8,24))))</f>
        <v>46109</v>
      </c>
      <c r="L8" s="101">
        <f ca="1">IF(K8="퇴직정산",J8,IF((M$2-C8)&lt;365,"미확정",IF(M8="유예","유예",J8-M8)))</f>
        <v>14</v>
      </c>
      <c r="M8" s="103">
        <f ca="1">IF(C8=0,0,IF(K8="퇴직정산",0,IF(J8&lt;=0,0,IF(EDATE(C8,3)&gt;M$2,"유예",IF(SET!$J$3="없음",0,IF(SET!$J$3="전부",IF(E8&gt;=DATE(YEAR(SET!$I$11),MONTH(SET!$J$11),DAY(SET!$L$11)),MAX(0,F8-IF(I8&lt;(G8+H8),0,(I8-(G8+H8)))),0),IF(E8&gt;=DATE(YEAR(SET!$I$11),MONTH(SET!$J$11),DAY(SET!$L$11)),MAX(0,MIN(F8,SET!$L$3)-IF(I8&lt;(G8+H8),0,(I8-(G8+H8)))),0)))))))</f>
        <v>7</v>
      </c>
      <c r="N8" s="105" t="str">
        <f>IF(D8=0,IF(M8&gt;0,IF((E8-C8)&gt;=365,EDATE(E8,6),EDATE(K8,-6)),""),"")</f>
        <v/>
      </c>
      <c r="O8" s="106" t="str">
        <f>IF(D8=0,IF(M8&gt;0,IF((E8-C8)&gt;=365,EDATE(E8,10),EDATE(K8,-2)),""),"")</f>
        <v/>
      </c>
      <c r="P8" s="23" t="s">
        <v>24</v>
      </c>
      <c r="Q8" s="23" t="s">
        <v>24</v>
      </c>
      <c r="R8" s="23" t="s">
        <v>24</v>
      </c>
      <c r="S8" s="23" t="s">
        <v>24</v>
      </c>
      <c r="T8" s="23" t="s">
        <v>24</v>
      </c>
      <c r="U8" s="23" t="s">
        <v>24</v>
      </c>
      <c r="V8" s="23" t="s">
        <v>24</v>
      </c>
      <c r="W8" s="23" t="s">
        <v>24</v>
      </c>
      <c r="X8" s="23" t="s">
        <v>24</v>
      </c>
      <c r="Y8" s="23" t="s">
        <v>24</v>
      </c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</row>
    <row r="9" spans="1:75" ht="14.25" customHeight="1" thickBot="1" x14ac:dyDescent="0.2">
      <c r="A9" s="74"/>
      <c r="B9" s="109"/>
      <c r="C9" s="109"/>
      <c r="D9" s="111"/>
      <c r="E9" s="96"/>
      <c r="F9" s="94"/>
      <c r="G9" s="113"/>
      <c r="H9" s="115"/>
      <c r="I9" s="99"/>
      <c r="J9" s="98"/>
      <c r="K9" s="100"/>
      <c r="L9" s="102"/>
      <c r="M9" s="104"/>
      <c r="N9" s="105"/>
      <c r="O9" s="107"/>
      <c r="P9" s="72">
        <v>45374</v>
      </c>
      <c r="Q9" s="72">
        <v>45395</v>
      </c>
      <c r="R9" s="72">
        <v>45396</v>
      </c>
      <c r="S9" s="72">
        <v>45411</v>
      </c>
      <c r="T9" s="72">
        <v>45490</v>
      </c>
      <c r="U9" s="72">
        <v>45491</v>
      </c>
      <c r="V9" s="72">
        <v>45503</v>
      </c>
      <c r="W9" s="72">
        <v>45524</v>
      </c>
      <c r="X9" s="72">
        <v>45638</v>
      </c>
      <c r="Y9" s="72">
        <v>45639</v>
      </c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2"/>
      <c r="AQ9" s="72"/>
      <c r="AR9" s="72"/>
      <c r="AS9" s="72"/>
      <c r="AT9" s="72"/>
      <c r="AU9" s="72"/>
      <c r="AV9" s="72"/>
      <c r="AW9" s="72"/>
      <c r="AX9" s="72"/>
      <c r="AY9" s="72"/>
      <c r="AZ9" s="72"/>
      <c r="BA9" s="72"/>
      <c r="BB9" s="72"/>
      <c r="BC9" s="72"/>
      <c r="BD9" s="72"/>
      <c r="BE9" s="72"/>
      <c r="BF9" s="72"/>
      <c r="BG9" s="72"/>
      <c r="BH9" s="72"/>
      <c r="BI9" s="72"/>
      <c r="BJ9" s="72"/>
      <c r="BK9" s="72"/>
      <c r="BL9" s="72"/>
      <c r="BM9" s="72"/>
      <c r="BN9" s="72"/>
      <c r="BO9" s="72"/>
      <c r="BP9" s="72"/>
      <c r="BQ9" s="72"/>
      <c r="BR9" s="72"/>
      <c r="BS9" s="72"/>
      <c r="BT9" s="72"/>
      <c r="BU9" s="72"/>
      <c r="BV9" s="72"/>
      <c r="BW9" s="72"/>
    </row>
    <row r="10" spans="1:75" ht="14.25" customHeight="1" x14ac:dyDescent="0.15">
      <c r="A10" s="74" t="s">
        <v>59</v>
      </c>
      <c r="B10" s="108" t="s">
        <v>380</v>
      </c>
      <c r="C10" s="108">
        <v>45520</v>
      </c>
      <c r="D10" s="110">
        <v>45688</v>
      </c>
      <c r="E10" s="95">
        <f ca="1">IF(DATEDIF(C10,M$2,"m")&lt;1,"",IF(C10=0,"",IF(EDATE(C10,12)&lt;IF($D10&gt;0,$D10-1,M$2),EDATE(C10,DATEDIF(C10,IF($D10&gt;0,$D10-1,M$2+1),"y")*12),EDATE(C10,DATEDIF(C10,IF($D10&gt;0,$D10-1,M$2+1),"m")))))</f>
        <v>45673</v>
      </c>
      <c r="F10" s="93">
        <f ca="1">IF(E10="",0,IF(EDATE(C10,12)&lt;=E10,15+IF((YEAR(E10)-YEAR($C10))&gt;20,10,INT((YEAR(E10)-YEAR($C10)-1)/2)),0))</f>
        <v>0</v>
      </c>
      <c r="G10" s="112">
        <f ca="1">IF(E10="",0,IF(E10&gt;=EDATE(C10,12),IF(E10&lt;EDATE(C10,24),IF(C10&lt;SET!$J$20,0,MIN(DATEDIF(C10,E10,"m"),11)),0),IF(D10&gt;C10,IF(E10&lt;=EDATE(C10,12),MIN(DATEDIF(C10,D10+1,"m"),11),0),MIN(DATEDIF(C10,E10,"m"),11))))</f>
        <v>5</v>
      </c>
      <c r="H10" s="114"/>
      <c r="I10" s="99">
        <f>COUNTIF(P10:BW10,SET!$C$15)*SET!$C$16+COUNTIF(P10:BW10,SET!$D$15)*SET!$D$16+COUNTIF(P10:BW10,SET!E$15)*SET!$E$16+COUNTIF(P10:BW10,SET!$F$15)*SET!$F$16+COUNTIF(P10:BW10,SET!$G$15)*SET!$G$16+COUNTIF(P10:BW10,SET!$H$15)*SET!$H$16+COUNTIF(P10:BW10,SET!$I$15)*SET!$I$16+COUNTIF(P10:BW10,)*SET!$K$16+COUNTIF(P10:BW10,SET!$M$15)*SET!$M$16</f>
        <v>9.5</v>
      </c>
      <c r="J10" s="97">
        <f ca="1">F10+G10+H10-I10</f>
        <v>-4.5</v>
      </c>
      <c r="K10" s="100" t="str">
        <f ca="1">IF(E10="","",IF(AND(D10&gt;C10,EDATE(IF(EDATE(C10,12)&lt;D10,C10,E10),12)&gt;D10),"퇴직정산",IF((E10-C10)&gt;=365,EDATE(E10,12),EDATE(C10,24))))</f>
        <v>퇴직정산</v>
      </c>
      <c r="L10" s="101">
        <f ca="1">IF(K10="퇴직정산",J10,IF((M$2-C10)&lt;365,"미확정",IF(M10="유예","유예",J10-M10)))</f>
        <v>-4.5</v>
      </c>
      <c r="M10" s="103">
        <f ca="1">IF(C10=0,0,IF(K10="퇴직정산",0,IF(J10&lt;=0,0,IF(EDATE(C10,3)&gt;M$2,"유예",IF(SET!$J$3="없음",0,IF(SET!$J$3="전부",IF(E10&gt;=DATE(YEAR(SET!$I$11),MONTH(SET!$J$11),DAY(SET!$L$11)),MAX(0,F10-IF(I10&lt;(G10+H10),0,(I10-(G10+H10)))),0),IF(E10&gt;=DATE(YEAR(SET!$I$11),MONTH(SET!$J$11),DAY(SET!$L$11)),MAX(0,MIN(F10,SET!$L$3)-IF(I10&lt;(G10+H10),0,(I10-(G10+H10)))),0)))))))</f>
        <v>0</v>
      </c>
      <c r="N10" s="105" t="str">
        <f>IF(D10=0,IF(M10&gt;0,IF((E10-C10)&gt;=365,EDATE(E10,6),EDATE(K10,-6)),""),"")</f>
        <v/>
      </c>
      <c r="O10" s="106" t="str">
        <f>IF(D10=0,IF(M10&gt;0,IF((E10-C10)&gt;=365,EDATE(E10,10),EDATE(K10,-2)),""),"")</f>
        <v/>
      </c>
      <c r="P10" s="23" t="s">
        <v>25</v>
      </c>
      <c r="Q10" s="23" t="s">
        <v>24</v>
      </c>
      <c r="R10" s="23" t="s">
        <v>25</v>
      </c>
      <c r="S10" s="23" t="s">
        <v>24</v>
      </c>
      <c r="T10" s="23" t="s">
        <v>24</v>
      </c>
      <c r="U10" s="23" t="s">
        <v>25</v>
      </c>
      <c r="V10" s="23" t="s">
        <v>24</v>
      </c>
      <c r="W10" s="23" t="s">
        <v>24</v>
      </c>
      <c r="X10" s="23" t="s">
        <v>24</v>
      </c>
      <c r="Y10" s="23" t="s">
        <v>24</v>
      </c>
      <c r="Z10" s="23" t="s">
        <v>24</v>
      </c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</row>
    <row r="11" spans="1:75" ht="14.25" customHeight="1" thickBot="1" x14ac:dyDescent="0.2">
      <c r="A11" s="74"/>
      <c r="B11" s="109"/>
      <c r="C11" s="109"/>
      <c r="D11" s="111"/>
      <c r="E11" s="96"/>
      <c r="F11" s="94"/>
      <c r="G11" s="113"/>
      <c r="H11" s="115"/>
      <c r="I11" s="99"/>
      <c r="J11" s="98"/>
      <c r="K11" s="100"/>
      <c r="L11" s="102"/>
      <c r="M11" s="104"/>
      <c r="N11" s="105"/>
      <c r="O11" s="107"/>
      <c r="P11" s="72">
        <v>45531</v>
      </c>
      <c r="Q11" s="72">
        <v>45538</v>
      </c>
      <c r="R11" s="72">
        <v>45576</v>
      </c>
      <c r="S11" s="72">
        <v>45603</v>
      </c>
      <c r="T11" s="72">
        <v>45607</v>
      </c>
      <c r="U11" s="72">
        <v>45630</v>
      </c>
      <c r="V11" s="72">
        <v>45649</v>
      </c>
      <c r="W11" s="72">
        <v>45652</v>
      </c>
      <c r="X11" s="72">
        <v>45659</v>
      </c>
      <c r="Y11" s="72">
        <v>45660</v>
      </c>
      <c r="Z11" s="72">
        <v>45674</v>
      </c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BE11" s="72"/>
      <c r="BF11" s="72"/>
      <c r="BG11" s="72"/>
      <c r="BH11" s="72"/>
      <c r="BI11" s="72"/>
      <c r="BJ11" s="72"/>
      <c r="BK11" s="72"/>
      <c r="BL11" s="72"/>
      <c r="BM11" s="72"/>
      <c r="BN11" s="72"/>
      <c r="BO11" s="72"/>
      <c r="BP11" s="72"/>
      <c r="BQ11" s="72"/>
      <c r="BR11" s="72"/>
      <c r="BS11" s="72"/>
      <c r="BT11" s="72"/>
      <c r="BU11" s="72"/>
      <c r="BV11" s="72"/>
      <c r="BW11" s="72"/>
    </row>
    <row r="12" spans="1:75" ht="14.25" customHeight="1" x14ac:dyDescent="0.15">
      <c r="A12" s="74" t="s">
        <v>59</v>
      </c>
      <c r="B12" s="118" t="s">
        <v>133</v>
      </c>
      <c r="C12" s="118">
        <v>45390</v>
      </c>
      <c r="D12" s="110">
        <v>45688</v>
      </c>
      <c r="E12" s="95">
        <f ca="1">IF(DATEDIF(C12,M$2,"m")&lt;1,"",IF(C12=0,"",IF(EDATE(C12,12)&lt;IF($D12&gt;0,$D12-1,M$2),EDATE(C12,DATEDIF(C12,IF($D12&gt;0,$D12-1,M$2+1),"y")*12),EDATE(C12,DATEDIF(C12,IF($D12&gt;0,$D12-1,M$2+1),"m")))))</f>
        <v>45665</v>
      </c>
      <c r="F12" s="93">
        <f ca="1">IF(E12="",0,IF(EDATE(C12,12)&lt;=E12,15+IF((YEAR(E12)-YEAR($C12))&gt;20,10,INT((YEAR(E12)-YEAR($C12)-1)/2)),0))</f>
        <v>0</v>
      </c>
      <c r="G12" s="112">
        <f ca="1">IF(E12="",0,IF(E12&gt;=EDATE(C12,12),IF(E12&lt;EDATE(C12,24),IF(C12&lt;SET!$J$20,0,MIN(DATEDIF(C12,E12,"m"),11)),0),IF(D12&gt;C12,IF(E12&lt;=EDATE(C12,12),MIN(DATEDIF(C12,D12+1,"m"),11),0),MIN(DATEDIF(C12,E12,"m"),11))))</f>
        <v>9</v>
      </c>
      <c r="H12" s="114"/>
      <c r="I12" s="99">
        <f>COUNTIF(P12:BW12,SET!$C$15)*SET!$C$16+COUNTIF(P12:BW12,SET!$D$15)*SET!$D$16+COUNTIF(P12:BW12,SET!E$15)*SET!$E$16+COUNTIF(P12:BW12,SET!$F$15)*SET!$F$16+COUNTIF(P12:BW12,SET!$G$15)*SET!$G$16+COUNTIF(P12:BW12,SET!$H$15)*SET!$H$16+COUNTIF(P12:BW12,SET!$I$15)*SET!$I$16+COUNTIF(P12:BW12,)*SET!$K$16+COUNTIF(P12:BW12,SET!$M$15)*SET!$M$16</f>
        <v>10.5</v>
      </c>
      <c r="J12" s="97">
        <f ca="1">F12+G12+H12-I12</f>
        <v>-1.5</v>
      </c>
      <c r="K12" s="100" t="str">
        <f ca="1">IF(E12="","",IF(AND(D12&gt;C12,EDATE(IF(EDATE(C12,12)&lt;D12,C12,E12),12)&gt;D12),"퇴직정산",IF((E12-C12)&gt;=365,EDATE(E12,12),EDATE(C12,24))))</f>
        <v>퇴직정산</v>
      </c>
      <c r="L12" s="101">
        <f ca="1">IF(K12="퇴직정산",J12,IF((M$2-C12)&lt;365,"미확정",IF(M12="유예","유예",J12-M12)))</f>
        <v>-1.5</v>
      </c>
      <c r="M12" s="103">
        <f ca="1">IF(C12=0,0,IF(K12="퇴직정산",0,IF(J12&lt;=0,0,IF(EDATE(C12,3)&gt;M$2,"유예",IF(SET!$J$3="없음",0,IF(SET!$J$3="전부",IF(E12&gt;=DATE(YEAR(SET!$I$11),MONTH(SET!$J$11),DAY(SET!$L$11)),MAX(0,F12-IF(I12&lt;(G12+H12),0,(I12-(G12+H12)))),0),IF(E12&gt;=DATE(YEAR(SET!$I$11),MONTH(SET!$J$11),DAY(SET!$L$11)),MAX(0,MIN(F12,SET!$L$3)-IF(I12&lt;(G12+H12),0,(I12-(G12+H12)))),0)))))))</f>
        <v>0</v>
      </c>
      <c r="N12" s="105" t="str">
        <f>IF(D12=0,IF(M12&gt;0,IF((E12-C12)&gt;=365,EDATE(E12,6),EDATE(K12,-6)),""),"")</f>
        <v/>
      </c>
      <c r="O12" s="106" t="str">
        <f>IF(D12=0,IF(M12&gt;0,IF((E12-C12)&gt;=365,EDATE(E12,10),EDATE(K12,-2)),""),"")</f>
        <v/>
      </c>
      <c r="P12" s="23" t="s">
        <v>24</v>
      </c>
      <c r="Q12" s="23" t="s">
        <v>25</v>
      </c>
      <c r="R12" s="23" t="s">
        <v>24</v>
      </c>
      <c r="S12" s="23" t="s">
        <v>25</v>
      </c>
      <c r="T12" s="23" t="s">
        <v>24</v>
      </c>
      <c r="U12" s="23" t="s">
        <v>25</v>
      </c>
      <c r="V12" s="23" t="s">
        <v>24</v>
      </c>
      <c r="W12" s="23" t="s">
        <v>24</v>
      </c>
      <c r="X12" s="23" t="s">
        <v>24</v>
      </c>
      <c r="Y12" s="23" t="s">
        <v>25</v>
      </c>
      <c r="Z12" s="23" t="s">
        <v>25</v>
      </c>
      <c r="AA12" s="23" t="s">
        <v>24</v>
      </c>
      <c r="AB12" s="23" t="s">
        <v>24</v>
      </c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</row>
    <row r="13" spans="1:75" ht="14.25" customHeight="1" thickBot="1" x14ac:dyDescent="0.2">
      <c r="A13" s="74"/>
      <c r="B13" s="119"/>
      <c r="C13" s="119"/>
      <c r="D13" s="111"/>
      <c r="E13" s="96"/>
      <c r="F13" s="94"/>
      <c r="G13" s="113"/>
      <c r="H13" s="115"/>
      <c r="I13" s="99"/>
      <c r="J13" s="98"/>
      <c r="K13" s="100"/>
      <c r="L13" s="102"/>
      <c r="M13" s="104"/>
      <c r="N13" s="105"/>
      <c r="O13" s="107"/>
      <c r="P13" s="72">
        <v>45429</v>
      </c>
      <c r="Q13" s="72">
        <v>45457</v>
      </c>
      <c r="R13" s="72">
        <v>45499</v>
      </c>
      <c r="S13" s="72">
        <v>45562</v>
      </c>
      <c r="T13" s="72">
        <v>45572</v>
      </c>
      <c r="U13" s="72">
        <v>45573</v>
      </c>
      <c r="V13" s="72">
        <v>45618</v>
      </c>
      <c r="W13" s="72">
        <v>45621</v>
      </c>
      <c r="X13" s="72">
        <v>45636</v>
      </c>
      <c r="Y13" s="72">
        <v>45637</v>
      </c>
      <c r="Z13" s="72">
        <v>45659</v>
      </c>
      <c r="AA13" s="72">
        <v>45680</v>
      </c>
      <c r="AB13" s="72">
        <v>45688</v>
      </c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  <c r="AQ13" s="72"/>
      <c r="AR13" s="72"/>
      <c r="AS13" s="72"/>
      <c r="AT13" s="72"/>
      <c r="AU13" s="72"/>
      <c r="AV13" s="72"/>
      <c r="AW13" s="72"/>
      <c r="AX13" s="72"/>
      <c r="AY13" s="72"/>
      <c r="AZ13" s="72"/>
      <c r="BA13" s="72"/>
      <c r="BB13" s="72"/>
      <c r="BC13" s="72"/>
      <c r="BD13" s="72"/>
      <c r="BE13" s="72"/>
      <c r="BF13" s="72"/>
      <c r="BG13" s="72"/>
      <c r="BH13" s="72"/>
      <c r="BI13" s="72"/>
      <c r="BJ13" s="72"/>
      <c r="BK13" s="72"/>
      <c r="BL13" s="72"/>
      <c r="BM13" s="72"/>
      <c r="BN13" s="72"/>
      <c r="BO13" s="72"/>
      <c r="BP13" s="72"/>
      <c r="BQ13" s="72"/>
      <c r="BR13" s="72"/>
      <c r="BS13" s="72"/>
      <c r="BT13" s="72"/>
      <c r="BU13" s="72"/>
      <c r="BV13" s="72"/>
      <c r="BW13" s="72"/>
    </row>
    <row r="14" spans="1:75" ht="14.25" customHeight="1" x14ac:dyDescent="0.15">
      <c r="A14" s="74" t="s">
        <v>261</v>
      </c>
      <c r="B14" s="108" t="s">
        <v>135</v>
      </c>
      <c r="C14" s="108">
        <v>45524</v>
      </c>
      <c r="D14" s="110">
        <v>45674</v>
      </c>
      <c r="E14" s="95">
        <f ca="1">IF(DATEDIF(C14,M$2,"m")&lt;1,"",IF(C14=0,"",IF(EDATE(C14,12)&lt;IF($D14&gt;0,$D14-1,M$2),EDATE(C14,DATEDIF(C14,IF($D14&gt;0,$D14-1,M$2+1),"y")*12),EDATE(C14,DATEDIF(C14,IF($D14&gt;0,$D14-1,M$2+1),"m")))))</f>
        <v>45646</v>
      </c>
      <c r="F14" s="93">
        <f ca="1">IF(E14="",0,IF(EDATE(C14,12)&lt;=E14,15+IF((YEAR(E14)-YEAR($C14))&gt;20,10,INT((YEAR(E14)-YEAR($C14)-1)/2)),0))</f>
        <v>0</v>
      </c>
      <c r="G14" s="112">
        <f ca="1">IF(E14="",0,IF(E14&gt;=EDATE(C14,12),IF(E14&lt;EDATE(C14,24),IF(C14&lt;SET!$J$20,0,MIN(DATEDIF(C14,E14,"m"),11)),0),IF(D14&gt;C14,IF(E14&lt;=EDATE(C14,12),MIN(DATEDIF(C14,D14+1,"m"),11),0),MIN(DATEDIF(C14,E14,"m"),11))))</f>
        <v>4</v>
      </c>
      <c r="H14" s="114"/>
      <c r="I14" s="99">
        <f>COUNTIF(P14:BW14,SET!$C$15)*SET!$C$16+COUNTIF(P14:BW14,SET!$D$15)*SET!$D$16+COUNTIF(P14:BW14,SET!E$15)*SET!$E$16+COUNTIF(P14:BW14,SET!$F$15)*SET!$F$16+COUNTIF(P14:BW14,SET!$G$15)*SET!$G$16+COUNTIF(P14:BW14,SET!$H$15)*SET!$H$16+COUNTIF(P14:BW14,SET!$I$15)*SET!$I$16+COUNTIF(P14:BW14,)*SET!$K$16+COUNTIF(P14:BW14,SET!$M$15)*SET!$M$16</f>
        <v>4</v>
      </c>
      <c r="J14" s="97">
        <f ca="1">F14+G14+H14-I14</f>
        <v>0</v>
      </c>
      <c r="K14" s="100" t="str">
        <f ca="1">IF(E14="","",IF(AND(D14&gt;C14,EDATE(IF(EDATE(C14,12)&lt;D14,C14,E14),12)&gt;D14),"퇴직정산",IF((E14-C14)&gt;=365,EDATE(E14,12),EDATE(C14,24))))</f>
        <v>퇴직정산</v>
      </c>
      <c r="L14" s="101">
        <f ca="1">IF(K14="퇴직정산",J14,IF((M$2-C14)&lt;365,"미확정",IF(M14="유예","유예",J14-M14)))</f>
        <v>0</v>
      </c>
      <c r="M14" s="103">
        <f ca="1">IF(C14=0,0,IF(K14="퇴직정산",0,IF(J14&lt;=0,0,IF(EDATE(C14,3)&gt;M$2,"유예",IF(SET!$J$3="없음",0,IF(SET!$J$3="전부",IF(E14&gt;=DATE(YEAR(SET!$I$11),MONTH(SET!$J$11),DAY(SET!$L$11)),MAX(0,F14-IF(I14&lt;(G14+H14),0,(I14-(G14+H14)))),0),IF(E14&gt;=DATE(YEAR(SET!$I$11),MONTH(SET!$J$11),DAY(SET!$L$11)),MAX(0,MIN(F14,SET!$L$3)-IF(I14&lt;(G14+H14),0,(I14-(G14+H14)))),0)))))))</f>
        <v>0</v>
      </c>
      <c r="N14" s="105" t="str">
        <f>IF(D14=0,IF(M14&gt;0,IF((E14-C14)&gt;=365,EDATE(E14,6),EDATE(K14,-6)),""),"")</f>
        <v/>
      </c>
      <c r="O14" s="106" t="str">
        <f>IF(D14=0,IF(M14&gt;0,IF((E14-C14)&gt;=365,EDATE(E14,10),EDATE(K14,-2)),""),"")</f>
        <v/>
      </c>
      <c r="P14" s="23" t="s">
        <v>24</v>
      </c>
      <c r="Q14" s="23" t="s">
        <v>24</v>
      </c>
      <c r="R14" s="23" t="s">
        <v>24</v>
      </c>
      <c r="S14" s="23" t="s">
        <v>24</v>
      </c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</row>
    <row r="15" spans="1:75" ht="14.25" customHeight="1" thickBot="1" x14ac:dyDescent="0.2">
      <c r="A15" s="74"/>
      <c r="B15" s="109"/>
      <c r="C15" s="109"/>
      <c r="D15" s="111"/>
      <c r="E15" s="96"/>
      <c r="F15" s="94"/>
      <c r="G15" s="113"/>
      <c r="H15" s="115"/>
      <c r="I15" s="99"/>
      <c r="J15" s="98"/>
      <c r="K15" s="100"/>
      <c r="L15" s="102"/>
      <c r="M15" s="104"/>
      <c r="N15" s="105"/>
      <c r="O15" s="107"/>
      <c r="P15" s="72">
        <v>45645</v>
      </c>
      <c r="Q15" s="72">
        <v>45646</v>
      </c>
      <c r="R15" s="72">
        <v>45667</v>
      </c>
      <c r="S15" s="72">
        <v>45673</v>
      </c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  <c r="AQ15" s="72"/>
      <c r="AR15" s="72"/>
      <c r="AS15" s="72"/>
      <c r="AT15" s="72"/>
      <c r="AU15" s="72"/>
      <c r="AV15" s="72"/>
      <c r="AW15" s="72"/>
      <c r="AX15" s="72"/>
      <c r="AY15" s="72"/>
      <c r="AZ15" s="72"/>
      <c r="BA15" s="72"/>
      <c r="BB15" s="72"/>
      <c r="BC15" s="72"/>
      <c r="BD15" s="72"/>
      <c r="BE15" s="72"/>
      <c r="BF15" s="72"/>
      <c r="BG15" s="72"/>
      <c r="BH15" s="72"/>
      <c r="BI15" s="72"/>
      <c r="BJ15" s="72"/>
      <c r="BK15" s="72"/>
      <c r="BL15" s="72"/>
      <c r="BM15" s="72"/>
      <c r="BN15" s="72"/>
      <c r="BO15" s="72"/>
      <c r="BP15" s="72"/>
      <c r="BQ15" s="72"/>
      <c r="BR15" s="72"/>
      <c r="BS15" s="72"/>
      <c r="BT15" s="72"/>
      <c r="BU15" s="72"/>
      <c r="BV15" s="72"/>
      <c r="BW15" s="72"/>
    </row>
    <row r="16" spans="1:75" ht="14.25" customHeight="1" x14ac:dyDescent="0.15">
      <c r="A16" s="74" t="s">
        <v>322</v>
      </c>
      <c r="B16" s="108" t="s">
        <v>344</v>
      </c>
      <c r="C16" s="108">
        <v>45309</v>
      </c>
      <c r="D16" s="110">
        <v>45674</v>
      </c>
      <c r="E16" s="95">
        <f ca="1">IF(DATEDIF(C16,M$2,"m")&lt;1,"",IF(C16=0,"",IF(EDATE(C16,12)&lt;IF($D16&gt;0,$D16-1,M$2),EDATE(C16,DATEDIF(C16,IF($D16&gt;0,$D16-1,M$2+1),"y")*12),EDATE(C16,DATEDIF(C16,IF($D16&gt;0,$D16-1,M$2+1),"m")))))</f>
        <v>45644</v>
      </c>
      <c r="F16" s="93">
        <f ca="1">IF(E16="",0,IF(EDATE(C16,12)&lt;=E16,15+IF((YEAR(E16)-YEAR($C16))&gt;20,10,INT((YEAR(E16)-YEAR($C16)-1)/2)),0))</f>
        <v>0</v>
      </c>
      <c r="G16" s="112">
        <f ca="1">IF(E16="",0,IF(E16&gt;=EDATE(C16,12),IF(E16&lt;EDATE(C16,24),IF(C16&lt;SET!$J$20,0,MIN(DATEDIF(C16,E16,"m"),11)),0),IF(D16&gt;C16,IF(E16&lt;=EDATE(C16,12),MIN(DATEDIF(C16,D16+1,"m"),11),0),MIN(DATEDIF(C16,E16,"m"),11))))</f>
        <v>11</v>
      </c>
      <c r="H16" s="114"/>
      <c r="I16" s="99">
        <f>COUNTIF(P16:BW16,SET!$C$15)*SET!$C$16+COUNTIF(P16:BW16,SET!$D$15)*SET!$D$16+COUNTIF(P16:BW16,SET!E$15)*SET!$E$16+COUNTIF(P16:BW16,SET!$F$15)*SET!$F$16+COUNTIF(P16:BW16,SET!$G$15)*SET!$G$16+COUNTIF(P16:BW16,SET!$H$15)*SET!$H$16+COUNTIF(P16:BW16,SET!$I$15)*SET!$I$16+COUNTIF(P16:BW16,)*SET!$K$16+COUNTIF(P16:BW16,SET!$M$15)*SET!$M$16</f>
        <v>3</v>
      </c>
      <c r="J16" s="97">
        <f ca="1">F16+G16+H16-I16</f>
        <v>8</v>
      </c>
      <c r="K16" s="100" t="str">
        <f ca="1">IF(E16="","",IF(AND(D16&gt;C16,EDATE(IF(EDATE(C16,12)&lt;D16,C16,E16),12)&gt;D16),"퇴직정산",IF((E16-C16)&gt;=365,EDATE(E16,12),EDATE(C16,24))))</f>
        <v>퇴직정산</v>
      </c>
      <c r="L16" s="101">
        <f ca="1">IF(K16="퇴직정산",J16,IF((M$2-C16)&lt;365,"미확정",IF(M16="유예","유예",J16-M16)))</f>
        <v>8</v>
      </c>
      <c r="M16" s="103">
        <f ca="1">IF(C16=0,0,IF(K16="퇴직정산",0,IF(J16&lt;=0,0,IF(EDATE(C16,3)&gt;M$2,"유예",IF(SET!$J$3="없음",0,IF(SET!$J$3="전부",IF(E16&gt;=DATE(YEAR(SET!$I$11),MONTH(SET!$J$11),DAY(SET!$L$11)),MAX(0,F16-IF(I16&lt;(G16+H16),0,(I16-(G16+H16)))),0),IF(E16&gt;=DATE(YEAR(SET!$I$11),MONTH(SET!$J$11),DAY(SET!$L$11)),MAX(0,MIN(F16,SET!$L$3)-IF(I16&lt;(G16+H16),0,(I16-(G16+H16)))),0)))))))</f>
        <v>0</v>
      </c>
      <c r="N16" s="105" t="str">
        <f>IF(D16=0,IF(M16&gt;0,IF((E16-C16)&gt;=365,EDATE(E16,6),EDATE(K16,-6)),""),"")</f>
        <v/>
      </c>
      <c r="O16" s="106" t="str">
        <f>IF(D16=0,IF(M16&gt;0,IF((E16-C16)&gt;=365,EDATE(E16,10),EDATE(K16,-2)),""),"")</f>
        <v/>
      </c>
      <c r="P16" s="23" t="s">
        <v>24</v>
      </c>
      <c r="Q16" s="23" t="s">
        <v>24</v>
      </c>
      <c r="R16" s="23" t="s">
        <v>24</v>
      </c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</row>
    <row r="17" spans="1:75" ht="14.25" customHeight="1" thickBot="1" x14ac:dyDescent="0.2">
      <c r="A17" s="74"/>
      <c r="B17" s="109"/>
      <c r="C17" s="109"/>
      <c r="D17" s="111"/>
      <c r="E17" s="96"/>
      <c r="F17" s="94"/>
      <c r="G17" s="113"/>
      <c r="H17" s="115"/>
      <c r="I17" s="99"/>
      <c r="J17" s="98"/>
      <c r="K17" s="100"/>
      <c r="L17" s="102"/>
      <c r="M17" s="104"/>
      <c r="N17" s="105"/>
      <c r="O17" s="107"/>
      <c r="P17" s="72">
        <v>45322</v>
      </c>
      <c r="Q17" s="72">
        <v>45494</v>
      </c>
      <c r="R17" s="72">
        <v>45495</v>
      </c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  <c r="AQ17" s="72"/>
      <c r="AR17" s="72"/>
      <c r="AS17" s="72"/>
      <c r="AT17" s="72"/>
      <c r="AU17" s="72"/>
      <c r="AV17" s="72"/>
      <c r="AW17" s="72"/>
      <c r="AX17" s="72"/>
      <c r="AY17" s="72"/>
      <c r="AZ17" s="72"/>
      <c r="BA17" s="72"/>
      <c r="BB17" s="72"/>
      <c r="BC17" s="72"/>
      <c r="BD17" s="72"/>
      <c r="BE17" s="72"/>
      <c r="BF17" s="72"/>
      <c r="BG17" s="72"/>
      <c r="BH17" s="72"/>
      <c r="BI17" s="72"/>
      <c r="BJ17" s="72"/>
      <c r="BK17" s="72"/>
      <c r="BL17" s="72"/>
      <c r="BM17" s="72"/>
      <c r="BN17" s="72"/>
      <c r="BO17" s="72"/>
      <c r="BP17" s="72"/>
      <c r="BQ17" s="72"/>
      <c r="BR17" s="72"/>
      <c r="BS17" s="72"/>
      <c r="BT17" s="72"/>
      <c r="BU17" s="72"/>
      <c r="BV17" s="72"/>
      <c r="BW17" s="72"/>
    </row>
    <row r="18" spans="1:75" ht="14.25" customHeight="1" x14ac:dyDescent="0.15">
      <c r="A18" s="74" t="s">
        <v>41</v>
      </c>
      <c r="B18" s="108" t="s">
        <v>96</v>
      </c>
      <c r="C18" s="108">
        <v>45131</v>
      </c>
      <c r="D18" s="110">
        <v>45688</v>
      </c>
      <c r="E18" s="95">
        <f ca="1">IF(DATEDIF(C18,M$2,"m")&lt;1,"",IF(C18=0,"",IF(EDATE(C18,12)&lt;IF($D18&gt;0,$D18-1,M$2),EDATE(C18,DATEDIF(C18,IF($D18&gt;0,$D18-1,M$2+1),"y")*12),EDATE(C18,DATEDIF(C18,IF($D18&gt;0,$D18-1,M$2+1),"m")))))</f>
        <v>45497</v>
      </c>
      <c r="F18" s="93">
        <f ca="1">IF(E18="",0,IF(EDATE(C18,12)&lt;=E18,15+IF((YEAR(E18)-YEAR($C18))&gt;20,10,INT((YEAR(E18)-YEAR($C18)-1)/2)),0))</f>
        <v>15</v>
      </c>
      <c r="G18" s="112">
        <f ca="1">IF(E18="",0,IF(E18&gt;=EDATE(C18,12),IF(E18&lt;EDATE(C18,24),IF(C18&lt;SET!$J$20,0,MIN(DATEDIF(C18,E18,"m"),11)),0),IF(D18&gt;C18,IF(E18&lt;=EDATE(C18,12),MIN(DATEDIF(C18,D18+1,"m"),11),0),MIN(DATEDIF(C18,E18,"m"),11))))</f>
        <v>11</v>
      </c>
      <c r="H18" s="114">
        <v>3</v>
      </c>
      <c r="I18" s="99">
        <f>COUNTIF(P18:BW18,SET!$C$15)*SET!$C$16+COUNTIF(P18:BW18,SET!$D$15)*SET!$D$16+COUNTIF(P18:BW18,SET!E$15)*SET!$E$16+COUNTIF(P18:BW18,SET!$F$15)*SET!$F$16+COUNTIF(P18:BW18,SET!$G$15)*SET!$G$16+COUNTIF(P18:BW18,SET!$H$15)*SET!$H$16+COUNTIF(P18:BW18,SET!$I$15)*SET!$I$16+COUNTIF(P18:BW18,)*SET!$K$16+COUNTIF(P18:BW18,SET!$M$15)*SET!$M$16</f>
        <v>11.5</v>
      </c>
      <c r="J18" s="97">
        <f ca="1">F18+G18+H18-I18</f>
        <v>17.5</v>
      </c>
      <c r="K18" s="100">
        <f ca="1">IF(E18="","",IF(AND(D18&gt;C18,EDATE(IF(EDATE(C18,12)&lt;D18,C18,E18),12)&gt;D18),"퇴직정산",IF((E18-C18)&gt;=365,EDATE(E18,12),EDATE(C18,24))))</f>
        <v>45862</v>
      </c>
      <c r="L18" s="101">
        <f ca="1">IF(K18="퇴직정산",J18,IF((M$2-C18)&lt;365,"미확정",IF(M18="유예","유예",J18-M18)))</f>
        <v>10.5</v>
      </c>
      <c r="M18" s="103">
        <f ca="1">IF(C18=0,0,IF(K18="퇴직정산",0,IF(J18&lt;=0,0,IF(EDATE(C18,3)&gt;M$2,"유예",IF(SET!$J$3="없음",0,IF(SET!$J$3="전부",IF(E18&gt;=DATE(YEAR(SET!$I$11),MONTH(SET!$J$11),DAY(SET!$L$11)),MAX(0,F18-IF(I18&lt;(G18+H18),0,(I18-(G18+H18)))),0),IF(E18&gt;=DATE(YEAR(SET!$I$11),MONTH(SET!$J$11),DAY(SET!$L$11)),MAX(0,MIN(F18,SET!$L$3)-IF(I18&lt;(G18+H18),0,(I18-(G18+H18)))),0)))))))</f>
        <v>7</v>
      </c>
      <c r="N18" s="105" t="str">
        <f>IF(D18=0,IF(M18&gt;0,IF((E18-C18)&gt;=365,EDATE(E18,6),EDATE(K18,-6)),""),"")</f>
        <v/>
      </c>
      <c r="O18" s="106" t="str">
        <f>IF(D18=0,IF(M18&gt;0,IF((E18-C18)&gt;=365,EDATE(E18,10),EDATE(K18,-2)),""),"")</f>
        <v/>
      </c>
      <c r="P18" s="23" t="s">
        <v>25</v>
      </c>
      <c r="Q18" s="23" t="s">
        <v>37</v>
      </c>
      <c r="R18" s="23" t="s">
        <v>37</v>
      </c>
      <c r="S18" s="23" t="s">
        <v>24</v>
      </c>
      <c r="T18" s="23" t="s">
        <v>24</v>
      </c>
      <c r="U18" s="23" t="s">
        <v>24</v>
      </c>
      <c r="V18" s="23" t="s">
        <v>24</v>
      </c>
      <c r="W18" s="23" t="s">
        <v>24</v>
      </c>
      <c r="X18" s="23" t="s">
        <v>24</v>
      </c>
      <c r="Y18" s="23" t="s">
        <v>37</v>
      </c>
      <c r="Z18" s="23" t="s">
        <v>24</v>
      </c>
      <c r="AA18" s="23" t="s">
        <v>24</v>
      </c>
      <c r="AB18" s="23" t="s">
        <v>24</v>
      </c>
      <c r="AC18" s="23" t="s">
        <v>24</v>
      </c>
      <c r="AD18" s="23" t="s">
        <v>24</v>
      </c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</row>
    <row r="19" spans="1:75" ht="14.25" customHeight="1" thickBot="1" x14ac:dyDescent="0.2">
      <c r="A19" s="74"/>
      <c r="B19" s="109"/>
      <c r="C19" s="109"/>
      <c r="D19" s="111"/>
      <c r="E19" s="96"/>
      <c r="F19" s="94"/>
      <c r="G19" s="113"/>
      <c r="H19" s="115"/>
      <c r="I19" s="99"/>
      <c r="J19" s="98"/>
      <c r="K19" s="100"/>
      <c r="L19" s="102"/>
      <c r="M19" s="104"/>
      <c r="N19" s="105"/>
      <c r="O19" s="107"/>
      <c r="P19" s="72">
        <v>45329</v>
      </c>
      <c r="Q19" s="72">
        <v>45415</v>
      </c>
      <c r="R19" s="72">
        <v>45453</v>
      </c>
      <c r="S19" s="72">
        <v>45455</v>
      </c>
      <c r="T19" s="72">
        <v>45464</v>
      </c>
      <c r="U19" s="72">
        <v>45483</v>
      </c>
      <c r="V19" s="72">
        <v>45497</v>
      </c>
      <c r="W19" s="72">
        <v>45520</v>
      </c>
      <c r="X19" s="72">
        <v>45532</v>
      </c>
      <c r="Y19" s="72">
        <v>45534</v>
      </c>
      <c r="Z19" s="72">
        <v>45562</v>
      </c>
      <c r="AA19" s="72">
        <v>45581</v>
      </c>
      <c r="AB19" s="72">
        <v>45593</v>
      </c>
      <c r="AC19" s="72">
        <v>45644</v>
      </c>
      <c r="AD19" s="72">
        <v>45666</v>
      </c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  <c r="AQ19" s="72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72"/>
      <c r="BC19" s="72"/>
      <c r="BD19" s="72"/>
      <c r="BE19" s="72"/>
      <c r="BF19" s="72"/>
      <c r="BG19" s="72"/>
      <c r="BH19" s="72"/>
      <c r="BI19" s="72"/>
      <c r="BJ19" s="72"/>
      <c r="BK19" s="72"/>
      <c r="BL19" s="72"/>
      <c r="BM19" s="72"/>
      <c r="BN19" s="72"/>
      <c r="BO19" s="72"/>
      <c r="BP19" s="72"/>
      <c r="BQ19" s="72"/>
      <c r="BR19" s="72"/>
      <c r="BS19" s="72"/>
      <c r="BT19" s="72"/>
      <c r="BU19" s="72"/>
      <c r="BV19" s="72"/>
      <c r="BW19" s="72"/>
    </row>
    <row r="20" spans="1:75" ht="14.25" customHeight="1" x14ac:dyDescent="0.15">
      <c r="A20" s="74" t="s">
        <v>59</v>
      </c>
      <c r="B20" s="118" t="s">
        <v>137</v>
      </c>
      <c r="C20" s="118">
        <v>45537</v>
      </c>
      <c r="D20" s="110">
        <v>45688</v>
      </c>
      <c r="E20" s="95">
        <f ca="1">IF(DATEDIF(C20,M$2,"m")&lt;1,"",IF(C20=0,"",IF(EDATE(C20,12)&lt;IF($D20&gt;0,$D20-1,M$2),EDATE(C20,DATEDIF(C20,IF($D20&gt;0,$D20-1,M$2+1),"y")*12),EDATE(C20,DATEDIF(C20,IF($D20&gt;0,$D20-1,M$2+1),"m")))))</f>
        <v>45659</v>
      </c>
      <c r="F20" s="93">
        <f ca="1">IF(E20="",0,IF(EDATE(C20,12)&lt;=E20,15+IF((YEAR(E20)-YEAR($C20))&gt;20,10,INT((YEAR(E20)-YEAR($C20)-1)/2)),0))</f>
        <v>0</v>
      </c>
      <c r="G20" s="112">
        <f ca="1">IF(E20="",0,IF(E20&gt;=EDATE(C20,12),IF(E20&lt;EDATE(C20,24),IF(C20&lt;SET!$J$20,0,MIN(DATEDIF(C20,E20,"m"),11)),0),IF(D20&gt;C20,IF(E20&lt;=EDATE(C20,12),MIN(DATEDIF(C20,D20+1,"m"),11),0),MIN(DATEDIF(C20,E20,"m"),11))))</f>
        <v>4</v>
      </c>
      <c r="H20" s="114"/>
      <c r="I20" s="99">
        <f>COUNTIF(P20:BW20,SET!$C$15)*SET!$C$16+COUNTIF(P20:BW20,SET!$D$15)*SET!$D$16+COUNTIF(P20:BW20,SET!E$15)*SET!$E$16+COUNTIF(P20:BW20,SET!$F$15)*SET!$F$16+COUNTIF(P20:BW20,SET!$G$15)*SET!$G$16+COUNTIF(P20:BW20,SET!$H$15)*SET!$H$16+COUNTIF(P20:BW20,SET!$I$15)*SET!$I$16+COUNTIF(P20:BW20,)*SET!$K$16+COUNTIF(P20:BW20,SET!$M$15)*SET!$M$16</f>
        <v>1.5</v>
      </c>
      <c r="J20" s="97">
        <f ca="1">F20+G20+H20-I20</f>
        <v>2.5</v>
      </c>
      <c r="K20" s="100" t="str">
        <f ca="1">IF(E20="","",IF(AND(D20&gt;C20,EDATE(IF(EDATE(C20,12)&lt;D20,C20,E20),12)&gt;D20),"퇴직정산",IF((E20-C20)&gt;=365,EDATE(E20,12),EDATE(C20,24))))</f>
        <v>퇴직정산</v>
      </c>
      <c r="L20" s="101">
        <f ca="1">IF(K20="퇴직정산",J20,IF((M$2-C20)&lt;365,"미확정",IF(M20="유예","유예",J20-M20)))</f>
        <v>2.5</v>
      </c>
      <c r="M20" s="103">
        <f ca="1">IF(C20=0,0,IF(K20="퇴직정산",0,IF(J20&lt;=0,0,IF(EDATE(C20,3)&gt;M$2,"유예",IF(SET!$J$3="없음",0,IF(SET!$J$3="전부",IF(E20&gt;=DATE(YEAR(SET!$I$11),MONTH(SET!$J$11),DAY(SET!$L$11)),MAX(0,F20-IF(I20&lt;(G20+H20),0,(I20-(G20+H20)))),0),IF(E20&gt;=DATE(YEAR(SET!$I$11),MONTH(SET!$J$11),DAY(SET!$L$11)),MAX(0,MIN(F20,SET!$L$3)-IF(I20&lt;(G20+H20),0,(I20-(G20+H20)))),0)))))))</f>
        <v>0</v>
      </c>
      <c r="N20" s="105" t="str">
        <f>IF(D20=0,IF(M20&gt;0,IF((E20-C20)&gt;=365,EDATE(E20,6),EDATE(K20,-6)),""),"")</f>
        <v/>
      </c>
      <c r="O20" s="106" t="str">
        <f>IF(D20=0,IF(M20&gt;0,IF((E20-C20)&gt;=365,EDATE(E20,10),EDATE(K20,-2)),""),"")</f>
        <v/>
      </c>
      <c r="P20" s="23" t="s">
        <v>25</v>
      </c>
      <c r="Q20" s="23" t="s">
        <v>24</v>
      </c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</row>
    <row r="21" spans="1:75" ht="14.25" customHeight="1" thickBot="1" x14ac:dyDescent="0.2">
      <c r="A21" s="74"/>
      <c r="B21" s="119"/>
      <c r="C21" s="119"/>
      <c r="D21" s="111"/>
      <c r="E21" s="96"/>
      <c r="F21" s="94"/>
      <c r="G21" s="113"/>
      <c r="H21" s="115"/>
      <c r="I21" s="99"/>
      <c r="J21" s="98"/>
      <c r="K21" s="100"/>
      <c r="L21" s="102"/>
      <c r="M21" s="104"/>
      <c r="N21" s="105"/>
      <c r="O21" s="107"/>
      <c r="P21" s="72">
        <v>45610</v>
      </c>
      <c r="Q21" s="72">
        <v>45639</v>
      </c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  <c r="AQ21" s="72"/>
      <c r="AR21" s="72"/>
      <c r="AS21" s="72"/>
      <c r="AT21" s="72"/>
      <c r="AU21" s="72"/>
      <c r="AV21" s="72"/>
      <c r="AW21" s="72"/>
      <c r="AX21" s="72"/>
      <c r="AY21" s="72"/>
      <c r="AZ21" s="72"/>
      <c r="BA21" s="72"/>
      <c r="BB21" s="72"/>
      <c r="BC21" s="72"/>
      <c r="BD21" s="72"/>
      <c r="BE21" s="72"/>
      <c r="BF21" s="72"/>
      <c r="BG21" s="72"/>
      <c r="BH21" s="72"/>
      <c r="BI21" s="72"/>
      <c r="BJ21" s="72"/>
      <c r="BK21" s="72"/>
      <c r="BL21" s="72"/>
      <c r="BM21" s="72"/>
      <c r="BN21" s="72"/>
      <c r="BO21" s="72"/>
      <c r="BP21" s="72"/>
      <c r="BQ21" s="72"/>
      <c r="BR21" s="72"/>
      <c r="BS21" s="72"/>
      <c r="BT21" s="72"/>
      <c r="BU21" s="72"/>
      <c r="BV21" s="72"/>
      <c r="BW21" s="72"/>
    </row>
    <row r="22" spans="1:75" ht="14.25" customHeight="1" x14ac:dyDescent="0.15">
      <c r="A22" s="74" t="s">
        <v>261</v>
      </c>
      <c r="B22" s="108" t="s">
        <v>123</v>
      </c>
      <c r="C22" s="108">
        <v>44662</v>
      </c>
      <c r="D22" s="110">
        <v>45693</v>
      </c>
      <c r="E22" s="95">
        <f ca="1">IF(DATEDIF(C22,M$2,"m")&lt;1,"",IF(C22=0,"",IF(EDATE(C22,12)&lt;IF($D22&gt;0,$D22-1,M$2),EDATE(C22,DATEDIF(C22,IF($D22&gt;0,$D22-1,M$2+1),"y")*12),EDATE(C22,DATEDIF(C22,IF($D22&gt;0,$D22-1,M$2+1),"m")))))</f>
        <v>45393</v>
      </c>
      <c r="F22" s="93">
        <f ca="1">IF(E22="",0,IF(EDATE(C22,12)&lt;=E22,15+IF((YEAR(E22)-YEAR($C22))&gt;20,10,INT((YEAR(E22)-YEAR($C22)-1)/2)),0))</f>
        <v>15</v>
      </c>
      <c r="G22" s="112">
        <f ca="1">IF(E22="",0,IF(E22&gt;=EDATE(C22,12),IF(E22&lt;EDATE(C22,24),IF(C22&lt;SET!$J$20,0,MIN(DATEDIF(C22,E22,"m"),11)),0),IF(D22&gt;C22,IF(E22&lt;=EDATE(C22,12),MIN(DATEDIF(C22,D22+1,"m"),11),0),MIN(DATEDIF(C22,E22,"m"),11))))</f>
        <v>0</v>
      </c>
      <c r="H22" s="114">
        <v>0</v>
      </c>
      <c r="I22" s="99">
        <f>COUNTIF(P22:BW22,SET!$C$15)*SET!$C$16+COUNTIF(P22:BW22,SET!$D$15)*SET!$D$16+COUNTIF(P22:BW22,SET!E$15)*SET!$E$16+COUNTIF(P22:BW22,SET!$F$15)*SET!$F$16+COUNTIF(P22:BW22,SET!$G$15)*SET!$G$16+COUNTIF(P22:BW22,SET!$H$15)*SET!$H$16+COUNTIF(P22:BW22,SET!$I$15)*SET!$I$16+COUNTIF(P22:BW22,)*SET!$K$16+COUNTIF(P22:BW22,SET!$M$15)*SET!$M$16</f>
        <v>15</v>
      </c>
      <c r="J22" s="97">
        <f ca="1">F22+G22+H22-I22</f>
        <v>0</v>
      </c>
      <c r="K22" s="100">
        <f ca="1">IF(E22="","",IF(AND(D22&gt;C22,EDATE(IF(EDATE(C22,12)&lt;D22,C22,E22),12)&gt;D22),"퇴직정산",IF((E22-C22)&gt;=365,EDATE(E22,12),EDATE(C22,24))))</f>
        <v>45758</v>
      </c>
      <c r="L22" s="101">
        <f ca="1">IF(K22="퇴직정산",J22,IF((M$2-C22)&lt;365,"미확정",IF(M22="유예","유예",J22-M22)))</f>
        <v>0</v>
      </c>
      <c r="M22" s="103">
        <f ca="1">IF(C22=0,0,IF(K22="퇴직정산",0,IF(J22&lt;=0,0,IF(EDATE(C22,3)&gt;M$2,"유예",IF(SET!$J$3="없음",0,IF(SET!$J$3="전부",IF(E22&gt;=DATE(YEAR(SET!$I$11),MONTH(SET!$J$11),DAY(SET!$L$11)),MAX(0,F22-IF(I22&lt;(G22+H22),0,(I22-(G22+H22)))),0),IF(E22&gt;=DATE(YEAR(SET!$I$11),MONTH(SET!$J$11),DAY(SET!$L$11)),MAX(0,MIN(F22,SET!$L$3)-IF(I22&lt;(G22+H22),0,(I22-(G22+H22)))),0)))))))</f>
        <v>0</v>
      </c>
      <c r="N22" s="105" t="str">
        <f>IF(D22=0,IF(M22&gt;0,IF((E22-C22)&gt;=365,EDATE(E22,6),EDATE(K22,-6)),""),"")</f>
        <v/>
      </c>
      <c r="O22" s="106" t="str">
        <f>IF(D22=0,IF(M22&gt;0,IF((E22-C22)&gt;=365,EDATE(E22,10),EDATE(K22,-2)),""),"")</f>
        <v/>
      </c>
      <c r="P22" s="23" t="s">
        <v>25</v>
      </c>
      <c r="Q22" s="23" t="s">
        <v>25</v>
      </c>
      <c r="R22" s="23" t="s">
        <v>24</v>
      </c>
      <c r="S22" s="23" t="s">
        <v>25</v>
      </c>
      <c r="T22" s="23" t="s">
        <v>25</v>
      </c>
      <c r="U22" s="23" t="s">
        <v>25</v>
      </c>
      <c r="V22" s="23" t="s">
        <v>25</v>
      </c>
      <c r="W22" s="23" t="s">
        <v>24</v>
      </c>
      <c r="X22" s="23" t="s">
        <v>25</v>
      </c>
      <c r="Y22" s="23" t="s">
        <v>25</v>
      </c>
      <c r="Z22" s="23" t="s">
        <v>24</v>
      </c>
      <c r="AA22" s="23" t="s">
        <v>25</v>
      </c>
      <c r="AB22" s="23" t="s">
        <v>25</v>
      </c>
      <c r="AC22" s="23" t="s">
        <v>25</v>
      </c>
      <c r="AD22" s="23" t="s">
        <v>24</v>
      </c>
      <c r="AE22" s="23" t="s">
        <v>25</v>
      </c>
      <c r="AF22" s="23" t="s">
        <v>25</v>
      </c>
      <c r="AG22" s="23" t="s">
        <v>25</v>
      </c>
      <c r="AH22" s="23" t="s">
        <v>25</v>
      </c>
      <c r="AI22" s="23" t="s">
        <v>25</v>
      </c>
      <c r="AJ22" s="23" t="s">
        <v>25</v>
      </c>
      <c r="AK22" s="23" t="s">
        <v>25</v>
      </c>
      <c r="AL22" s="23" t="s">
        <v>25</v>
      </c>
      <c r="AM22" s="23" t="s">
        <v>25</v>
      </c>
      <c r="AN22" s="23" t="s">
        <v>25</v>
      </c>
      <c r="AO22" s="23" t="s">
        <v>25</v>
      </c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</row>
    <row r="23" spans="1:75" ht="14.25" customHeight="1" thickBot="1" x14ac:dyDescent="0.2">
      <c r="A23" s="74"/>
      <c r="B23" s="109"/>
      <c r="C23" s="109"/>
      <c r="D23" s="111"/>
      <c r="E23" s="96"/>
      <c r="F23" s="94"/>
      <c r="G23" s="113"/>
      <c r="H23" s="115"/>
      <c r="I23" s="99"/>
      <c r="J23" s="98"/>
      <c r="K23" s="100"/>
      <c r="L23" s="102"/>
      <c r="M23" s="104"/>
      <c r="N23" s="105"/>
      <c r="O23" s="107"/>
      <c r="P23" s="72">
        <v>45398</v>
      </c>
      <c r="Q23" s="72">
        <v>45406</v>
      </c>
      <c r="R23" s="72">
        <v>45411</v>
      </c>
      <c r="S23" s="72">
        <v>45421</v>
      </c>
      <c r="T23" s="72">
        <v>45426</v>
      </c>
      <c r="U23" s="72">
        <v>45429</v>
      </c>
      <c r="V23" s="72">
        <v>45434</v>
      </c>
      <c r="W23" s="72">
        <v>45448</v>
      </c>
      <c r="X23" s="72">
        <v>45471</v>
      </c>
      <c r="Y23" s="72">
        <v>45475</v>
      </c>
      <c r="Z23" s="72">
        <v>45481</v>
      </c>
      <c r="AA23" s="72">
        <v>45506</v>
      </c>
      <c r="AB23" s="72">
        <v>45511</v>
      </c>
      <c r="AC23" s="72">
        <v>45530</v>
      </c>
      <c r="AD23" s="72">
        <v>45531</v>
      </c>
      <c r="AE23" s="72">
        <v>45539</v>
      </c>
      <c r="AF23" s="72">
        <v>45548</v>
      </c>
      <c r="AG23" s="72">
        <v>45576</v>
      </c>
      <c r="AH23" s="72">
        <v>45580</v>
      </c>
      <c r="AI23" s="72">
        <v>45596</v>
      </c>
      <c r="AJ23" s="72">
        <v>45602</v>
      </c>
      <c r="AK23" s="72">
        <v>45614</v>
      </c>
      <c r="AL23" s="72">
        <v>45628</v>
      </c>
      <c r="AM23" s="72">
        <v>45630</v>
      </c>
      <c r="AN23" s="72">
        <v>45638</v>
      </c>
      <c r="AO23" s="72">
        <v>45650</v>
      </c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  <c r="BR23" s="72"/>
      <c r="BS23" s="72"/>
      <c r="BT23" s="72"/>
      <c r="BU23" s="72"/>
      <c r="BV23" s="72"/>
      <c r="BW23" s="72"/>
    </row>
    <row r="24" spans="1:75" ht="14.25" customHeight="1" x14ac:dyDescent="0.15">
      <c r="A24" s="74" t="s">
        <v>40</v>
      </c>
      <c r="B24" s="108" t="s">
        <v>121</v>
      </c>
      <c r="C24" s="108">
        <v>44812</v>
      </c>
      <c r="D24" s="110">
        <v>45703</v>
      </c>
      <c r="E24" s="95">
        <f ca="1">IF(DATEDIF(C24,M$2,"m")&lt;1,"",IF(C24=0,"",IF(EDATE(C24,12)&lt;IF($D24&gt;0,$D24-1,M$2),EDATE(C24,DATEDIF(C24,IF($D24&gt;0,$D24-1,M$2+1),"y")*12),EDATE(C24,DATEDIF(C24,IF($D24&gt;0,$D24-1,M$2+1),"m")))))</f>
        <v>45543</v>
      </c>
      <c r="F24" s="93">
        <f ca="1">IF(E24="",0,IF(EDATE(C24,12)&lt;=E24,15+IF((YEAR(E24)-YEAR($C24))&gt;20,10,INT((YEAR(E24)-YEAR($C24)-1)/2)),0))</f>
        <v>15</v>
      </c>
      <c r="G24" s="112">
        <f ca="1">IF(E24="",0,IF(E24&gt;=EDATE(C24,12),IF(E24&lt;EDATE(C24,24),IF(C24&lt;SET!$J$20,0,MIN(DATEDIF(C24,E24,"m"),11)),0),IF(D24&gt;C24,IF(E24&lt;=EDATE(C24,12),MIN(DATEDIF(C24,D24+1,"m"),11),0),MIN(DATEDIF(C24,E24,"m"),11))))</f>
        <v>0</v>
      </c>
      <c r="H24" s="114">
        <v>3</v>
      </c>
      <c r="I24" s="99">
        <f>COUNTIF(P24:BW24,SET!$C$15)*SET!$C$16+COUNTIF(P24:BW24,SET!$D$15)*SET!$D$16+COUNTIF(P24:BW24,SET!E$15)*SET!$E$16+COUNTIF(P24:BW24,SET!$F$15)*SET!$F$16+COUNTIF(P24:BW24,SET!$G$15)*SET!$G$16+COUNTIF(P24:BW24,SET!$H$15)*SET!$H$16+COUNTIF(P24:BW24,SET!$I$15)*SET!$I$16+COUNTIF(P24:BW24,)*SET!$K$16+COUNTIF(P24:BW24,SET!$M$15)*SET!$M$16</f>
        <v>8.5</v>
      </c>
      <c r="J24" s="97">
        <f ca="1">F24+G24+H24-I24</f>
        <v>9.5</v>
      </c>
      <c r="K24" s="100">
        <f ca="1">IF(E24="","",IF(AND(D24&gt;C24,EDATE(IF(EDATE(C24,12)&lt;D24,C24,E24),12)&gt;D24),"퇴직정산",IF((E24-C24)&gt;=365,EDATE(E24,12),EDATE(C24,24))))</f>
        <v>45908</v>
      </c>
      <c r="L24" s="101">
        <f ca="1">IF(K24="퇴직정산",J24,IF((M$2-C24)&lt;365,"미확정",IF(M24="유예","유예",J24-M24)))</f>
        <v>8</v>
      </c>
      <c r="M24" s="103">
        <f ca="1">IF(C24=0,0,IF(K24="퇴직정산",0,IF(J24&lt;=0,0,IF(EDATE(C24,3)&gt;M$2,"유예",IF(SET!$J$3="없음",0,IF(SET!$J$3="전부",IF(E24&gt;=DATE(YEAR(SET!$I$11),MONTH(SET!$J$11),DAY(SET!$L$11)),MAX(0,F24-IF(I24&lt;(G24+H24),0,(I24-(G24+H24)))),0),IF(E24&gt;=DATE(YEAR(SET!$I$11),MONTH(SET!$J$11),DAY(SET!$L$11)),MAX(0,MIN(F24,SET!$L$3)-IF(I24&lt;(G24+H24),0,(I24-(G24+H24)))),0)))))))</f>
        <v>1.5</v>
      </c>
      <c r="N24" s="105" t="str">
        <f>IF(D24=0,IF(M24&gt;0,IF((E24-C24)&gt;=365,EDATE(E24,6),EDATE(K24,-6)),""),"")</f>
        <v/>
      </c>
      <c r="O24" s="106" t="str">
        <f>IF(D24=0,IF(M24&gt;0,IF((E24-C24)&gt;=365,EDATE(E24,10),EDATE(K24,-2)),""),"")</f>
        <v/>
      </c>
      <c r="P24" s="23" t="s">
        <v>24</v>
      </c>
      <c r="Q24" s="23" t="s">
        <v>24</v>
      </c>
      <c r="R24" s="23" t="s">
        <v>24</v>
      </c>
      <c r="S24" s="23" t="s">
        <v>37</v>
      </c>
      <c r="T24" s="23" t="s">
        <v>25</v>
      </c>
      <c r="U24" s="23" t="s">
        <v>24</v>
      </c>
      <c r="V24" s="23" t="s">
        <v>24</v>
      </c>
      <c r="W24" s="23" t="s">
        <v>24</v>
      </c>
      <c r="X24" s="23" t="s">
        <v>24</v>
      </c>
      <c r="Y24" s="23" t="s">
        <v>24</v>
      </c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</row>
    <row r="25" spans="1:75" ht="14.25" customHeight="1" thickBot="1" x14ac:dyDescent="0.2">
      <c r="A25" s="74"/>
      <c r="B25" s="109"/>
      <c r="C25" s="109"/>
      <c r="D25" s="111"/>
      <c r="E25" s="96"/>
      <c r="F25" s="94"/>
      <c r="G25" s="113"/>
      <c r="H25" s="115"/>
      <c r="I25" s="99"/>
      <c r="J25" s="98"/>
      <c r="K25" s="100"/>
      <c r="L25" s="102"/>
      <c r="M25" s="104"/>
      <c r="N25" s="105"/>
      <c r="O25" s="107"/>
      <c r="P25" s="72">
        <v>45506</v>
      </c>
      <c r="Q25" s="72">
        <v>45509</v>
      </c>
      <c r="R25" s="72">
        <v>45527</v>
      </c>
      <c r="S25" s="72">
        <v>45531</v>
      </c>
      <c r="T25" s="72">
        <v>45544</v>
      </c>
      <c r="U25" s="72">
        <v>45554</v>
      </c>
      <c r="V25" s="72">
        <v>45595</v>
      </c>
      <c r="W25" s="72">
        <v>45609</v>
      </c>
      <c r="X25" s="72">
        <v>45610</v>
      </c>
      <c r="Y25" s="72">
        <v>45611</v>
      </c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  <c r="BR25" s="72"/>
      <c r="BS25" s="72"/>
      <c r="BT25" s="72"/>
      <c r="BU25" s="72"/>
      <c r="BV25" s="72"/>
      <c r="BW25" s="72"/>
    </row>
    <row r="26" spans="1:75" ht="14.25" customHeight="1" x14ac:dyDescent="0.15">
      <c r="A26" s="74" t="s">
        <v>322</v>
      </c>
      <c r="B26" s="108" t="s">
        <v>385</v>
      </c>
      <c r="C26" s="108">
        <v>45352</v>
      </c>
      <c r="D26" s="110">
        <v>45716</v>
      </c>
      <c r="E26" s="95">
        <f ca="1">IF(DATEDIF(C26,M$2,"m")&lt;1,"",IF(C26=0,"",IF(EDATE(C26,12)&lt;IF($D26&gt;0,$D26-1,M$2),EDATE(C26,DATEDIF(C26,IF($D26&gt;0,$D26-1,M$2+1),"y")*12),EDATE(C26,DATEDIF(C26,IF($D26&gt;0,$D26-1,M$2+1),"m")))))</f>
        <v>45689</v>
      </c>
      <c r="F26" s="93">
        <f ca="1">IF(E26="",0,IF(EDATE(C26,12)&lt;=E26,15+IF((YEAR(E26)-YEAR($C26))&gt;20,10,INT((YEAR(E26)-YEAR($C26)-1)/2)),0))</f>
        <v>0</v>
      </c>
      <c r="G26" s="112">
        <f ca="1">IF(E26="",0,IF(E26&gt;=EDATE(C26,12),IF(E26&lt;EDATE(C26,24),IF(C26&lt;SET!$J$20,0,MIN(DATEDIF(C26,E26,"m"),11)),0),IF(D26&gt;C26,IF(E26&lt;=EDATE(C26,12),MIN(DATEDIF(C26,D26+1,"m"),11),0),MIN(DATEDIF(C26,E26,"m"),11))))</f>
        <v>11</v>
      </c>
      <c r="H26" s="114"/>
      <c r="I26" s="99">
        <f>COUNTIF(P26:BW26,SET!$C$15)*SET!$C$16+COUNTIF(P26:BW26,SET!$D$15)*SET!$D$16+COUNTIF(P26:BW26,SET!E$15)*SET!$E$16+COUNTIF(P26:BW26,SET!$F$15)*SET!$F$16+COUNTIF(P26:BW26,SET!$G$15)*SET!$G$16+COUNTIF(P26:BW26,SET!$H$15)*SET!$H$16+COUNTIF(P26:BW26,SET!$I$15)*SET!$I$16+COUNTIF(P26:BW26,)*SET!$K$16+COUNTIF(P26:BW26,SET!$M$15)*SET!$M$16</f>
        <v>4</v>
      </c>
      <c r="J26" s="97">
        <f ca="1">F26+G26+H26-I26</f>
        <v>7</v>
      </c>
      <c r="K26" s="100" t="str">
        <f ca="1">IF(E26="","",IF(AND(D26&gt;C26,EDATE(IF(EDATE(C26,12)&lt;D26,C26,E26),12)&gt;D26),"퇴직정산",IF((E26-C26)&gt;=365,EDATE(E26,12),EDATE(C26,24))))</f>
        <v>퇴직정산</v>
      </c>
      <c r="L26" s="101">
        <f ca="1">IF(K26="퇴직정산",J26,IF((M$2-C26)&lt;365,"미확정",IF(M26="유예","유예",J26-M26)))</f>
        <v>7</v>
      </c>
      <c r="M26" s="103">
        <f ca="1">IF(C26=0,0,IF(K26="퇴직정산",0,IF(J26&lt;=0,0,IF(EDATE(C26,3)&gt;M$2,"유예",IF(SET!$J$3="없음",0,IF(SET!$J$3="전부",IF(E26&gt;=DATE(YEAR(SET!$I$11),MONTH(SET!$J$11),DAY(SET!$L$11)),MAX(0,F26-IF(I26&lt;(G26+H26),0,(I26-(G26+H26)))),0),IF(E26&gt;=DATE(YEAR(SET!$I$11),MONTH(SET!$J$11),DAY(SET!$L$11)),MAX(0,MIN(F26,SET!$L$3)-IF(I26&lt;(G26+H26),0,(I26-(G26+H26)))),0)))))))</f>
        <v>0</v>
      </c>
      <c r="N26" s="105" t="str">
        <f>IF(D26=0,IF(M26&gt;0,IF((E26-C26)&gt;=365,EDATE(E26,6),EDATE(K26,-6)),""),"")</f>
        <v/>
      </c>
      <c r="O26" s="106" t="str">
        <f>IF(D26=0,IF(M26&gt;0,IF((E26-C26)&gt;=365,EDATE(E26,10),EDATE(K26,-2)),""),"")</f>
        <v/>
      </c>
      <c r="P26" s="23" t="s">
        <v>24</v>
      </c>
      <c r="Q26" s="23" t="s">
        <v>24</v>
      </c>
      <c r="R26" s="23" t="s">
        <v>24</v>
      </c>
      <c r="S26" s="23" t="s">
        <v>24</v>
      </c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</row>
    <row r="27" spans="1:75" ht="14.25" customHeight="1" thickBot="1" x14ac:dyDescent="0.2">
      <c r="A27" s="74"/>
      <c r="B27" s="109"/>
      <c r="C27" s="109"/>
      <c r="D27" s="111"/>
      <c r="E27" s="96"/>
      <c r="F27" s="94"/>
      <c r="G27" s="113"/>
      <c r="H27" s="115"/>
      <c r="I27" s="99"/>
      <c r="J27" s="98"/>
      <c r="K27" s="100"/>
      <c r="L27" s="102"/>
      <c r="M27" s="104"/>
      <c r="N27" s="105"/>
      <c r="O27" s="107"/>
      <c r="P27" s="72">
        <v>45379</v>
      </c>
      <c r="Q27" s="72">
        <v>45506</v>
      </c>
      <c r="R27" s="72">
        <v>45656</v>
      </c>
      <c r="S27" s="72">
        <v>45692</v>
      </c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2"/>
      <c r="BF27" s="72"/>
      <c r="BG27" s="72"/>
      <c r="BH27" s="72"/>
      <c r="BI27" s="72"/>
      <c r="BJ27" s="72"/>
      <c r="BK27" s="72"/>
      <c r="BL27" s="72"/>
      <c r="BM27" s="72"/>
      <c r="BN27" s="72"/>
      <c r="BO27" s="72"/>
      <c r="BP27" s="72"/>
      <c r="BQ27" s="72"/>
      <c r="BR27" s="72"/>
      <c r="BS27" s="72"/>
      <c r="BT27" s="72"/>
      <c r="BU27" s="72"/>
      <c r="BV27" s="72"/>
      <c r="BW27" s="72"/>
    </row>
    <row r="28" spans="1:75" ht="14.25" customHeight="1" x14ac:dyDescent="0.15">
      <c r="A28" s="74" t="s">
        <v>391</v>
      </c>
      <c r="B28" s="118" t="s">
        <v>127</v>
      </c>
      <c r="C28" s="118">
        <v>45689</v>
      </c>
      <c r="D28" s="110">
        <v>45728</v>
      </c>
      <c r="E28" s="95">
        <f ca="1">IF(DATEDIF(C28,M$2,"m")&lt;1,"",IF(C28=0,"",IF(EDATE(C28,12)&lt;IF($D28&gt;0,$D28-1,M$2),EDATE(C28,DATEDIF(C28,IF($D28&gt;0,$D28-1,M$2+1),"y")*12),EDATE(C28,DATEDIF(C28,IF($D28&gt;0,$D28-1,M$2+1),"m")))))</f>
        <v>45717</v>
      </c>
      <c r="F28" s="93">
        <f ca="1">IF(E28="",0,IF(EDATE(C28,12)&lt;=E28,15+IF((YEAR(E28)-YEAR($C28))&gt;20,10,INT((YEAR(E28)-YEAR($C28)-1)/2)),0))</f>
        <v>0</v>
      </c>
      <c r="G28" s="112">
        <f ca="1">IF(E28="",0,IF(E28&gt;=EDATE(C28,12),IF(E28&lt;EDATE(C28,24),IF(C28&lt;SET!$J$20,0,MIN(DATEDIF(C28,E28,"m"),11)),0),IF(D28&gt;C28,IF(E28&lt;=EDATE(C28,12),MIN(DATEDIF(C28,D28+1,"m"),11),0),MIN(DATEDIF(C28,E28,"m"),11))))</f>
        <v>1</v>
      </c>
      <c r="H28" s="114"/>
      <c r="I28" s="99">
        <f>COUNTIF(P28:BW28,SET!$C$15)*SET!$C$16+COUNTIF(P28:BW28,SET!$D$15)*SET!$D$16+COUNTIF(P28:BW28,SET!E$15)*SET!$E$16+COUNTIF(P28:BW28,SET!$F$15)*SET!$F$16+COUNTIF(P28:BW28,SET!$G$15)*SET!$G$16+COUNTIF(P28:BW28,SET!$H$15)*SET!$H$16+COUNTIF(P28:BW28,SET!$I$15)*SET!$I$16+COUNTIF(P28:BW28,)*SET!$K$16+COUNTIF(P28:BW28,SET!$M$15)*SET!$M$16</f>
        <v>1</v>
      </c>
      <c r="J28" s="97">
        <f ca="1">F28+G28+H28-I28</f>
        <v>0</v>
      </c>
      <c r="K28" s="100" t="str">
        <f ca="1">IF(E28="","",IF(AND(D28&gt;C28,EDATE(IF(EDATE(C28,12)&lt;D28,C28,E28),12)&gt;D28),"퇴직정산",IF((E28-C28)&gt;=365,EDATE(E28,12),EDATE(C28,24))))</f>
        <v>퇴직정산</v>
      </c>
      <c r="L28" s="101">
        <f ca="1">IF(K28="퇴직정산",J28,IF((M$2-C28)&lt;365,"미확정",IF(M28="유예","유예",J28-M28)))</f>
        <v>0</v>
      </c>
      <c r="M28" s="103">
        <f ca="1">IF(C28=0,0,IF(K28="퇴직정산",0,IF(J28&lt;=0,0,IF(EDATE(C28,3)&gt;M$2,"유예",IF(SET!$J$3="없음",0,IF(SET!$J$3="전부",IF(E28&gt;=DATE(YEAR(SET!$I$11),MONTH(SET!$J$11),DAY(SET!$L$11)),MAX(0,F28-IF(I28&lt;(G28+H28),0,(I28-(G28+H28)))),0),IF(E28&gt;=DATE(YEAR(SET!$I$11),MONTH(SET!$J$11),DAY(SET!$L$11)),MAX(0,MIN(F28,SET!$L$3)-IF(I28&lt;(G28+H28),0,(I28-(G28+H28)))),0)))))))</f>
        <v>0</v>
      </c>
      <c r="N28" s="105" t="str">
        <f>IF(D28=0,IF(M28&gt;0,IF((E28-C28)&gt;=365,EDATE(E28,6),EDATE(K28,-6)),""),"")</f>
        <v/>
      </c>
      <c r="O28" s="106" t="str">
        <f>IF(D28=0,IF(M28&gt;0,IF((E28-C28)&gt;=365,EDATE(E28,10),EDATE(K28,-2)),""),"")</f>
        <v/>
      </c>
      <c r="P28" s="23" t="s">
        <v>24</v>
      </c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</row>
    <row r="29" spans="1:75" ht="14.25" customHeight="1" thickBot="1" x14ac:dyDescent="0.2">
      <c r="A29" s="74"/>
      <c r="B29" s="119"/>
      <c r="C29" s="119"/>
      <c r="D29" s="111"/>
      <c r="E29" s="96"/>
      <c r="F29" s="94"/>
      <c r="G29" s="113"/>
      <c r="H29" s="115"/>
      <c r="I29" s="99"/>
      <c r="J29" s="98"/>
      <c r="K29" s="100"/>
      <c r="L29" s="102"/>
      <c r="M29" s="104"/>
      <c r="N29" s="105"/>
      <c r="O29" s="107"/>
      <c r="P29" s="72">
        <v>45701</v>
      </c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2"/>
      <c r="BF29" s="72"/>
      <c r="BG29" s="72"/>
      <c r="BH29" s="72"/>
      <c r="BI29" s="72"/>
      <c r="BJ29" s="72"/>
      <c r="BK29" s="72"/>
      <c r="BL29" s="72"/>
      <c r="BM29" s="72"/>
      <c r="BN29" s="72"/>
      <c r="BO29" s="72"/>
      <c r="BP29" s="72"/>
      <c r="BQ29" s="72"/>
      <c r="BR29" s="72"/>
      <c r="BS29" s="72"/>
      <c r="BT29" s="72"/>
      <c r="BU29" s="72"/>
      <c r="BV29" s="72"/>
      <c r="BW29" s="72"/>
    </row>
    <row r="30" spans="1:75" ht="14.25" customHeight="1" x14ac:dyDescent="0.15">
      <c r="A30" s="74" t="s">
        <v>391</v>
      </c>
      <c r="B30" s="118" t="s">
        <v>128</v>
      </c>
      <c r="C30" s="118">
        <v>45706</v>
      </c>
      <c r="D30" s="110">
        <v>45731</v>
      </c>
      <c r="E30" s="95">
        <f ca="1">IF(DATEDIF(C30,M$2,"m")&lt;1,"",IF(C30=0,"",IF(EDATE(C30,12)&lt;IF($D30&gt;0,$D30-1,M$2),EDATE(C30,DATEDIF(C30,IF($D30&gt;0,$D30-1,M$2+1),"y")*12),EDATE(C30,DATEDIF(C30,IF($D30&gt;0,$D30-1,M$2+1),"m")))))</f>
        <v>45706</v>
      </c>
      <c r="F30" s="93">
        <f ca="1">IF(E30="",0,IF(EDATE(C30,12)&lt;=E30,15+IF((YEAR(E30)-YEAR($C30))&gt;20,10,INT((YEAR(E30)-YEAR($C30)-1)/2)),0))</f>
        <v>0</v>
      </c>
      <c r="G30" s="112">
        <f ca="1">IF(E30="",0,IF(E30&gt;=EDATE(C30,12),IF(E30&lt;EDATE(C30,24),IF(C30&lt;SET!$J$20,0,MIN(DATEDIF(C30,E30,"m"),11)),0),IF(D30&gt;C30,IF(E30&lt;=EDATE(C30,12),MIN(DATEDIF(C30,D30+1,"m"),11),0),MIN(DATEDIF(C30,E30,"m"),11))))</f>
        <v>0</v>
      </c>
      <c r="H30" s="114"/>
      <c r="I30" s="99">
        <f>COUNTIF(P30:BW30,SET!$C$15)*SET!$C$16+COUNTIF(P30:BW30,SET!$D$15)*SET!$D$16+COUNTIF(P30:BW30,SET!E$15)*SET!$E$16+COUNTIF(P30:BW30,SET!$F$15)*SET!$F$16+COUNTIF(P30:BW30,SET!$G$15)*SET!$G$16+COUNTIF(P30:BW30,SET!$H$15)*SET!$H$16+COUNTIF(P30:BW30,SET!$I$15)*SET!$I$16+COUNTIF(P30:BW30,)*SET!$K$16+COUNTIF(P30:BW30,SET!$M$15)*SET!$M$16</f>
        <v>0.5</v>
      </c>
      <c r="J30" s="97">
        <f ca="1">F30+G30+H30-I30</f>
        <v>-0.5</v>
      </c>
      <c r="K30" s="100" t="str">
        <f ca="1">IF(E30="","",IF(AND(D30&gt;C30,EDATE(IF(EDATE(C30,12)&lt;D30,C30,E30),12)&gt;D30),"퇴직정산",IF((E30-C30)&gt;=365,EDATE(E30,12),EDATE(C30,24))))</f>
        <v>퇴직정산</v>
      </c>
      <c r="L30" s="101">
        <f ca="1">IF(K30="퇴직정산",J30,IF((M$2-C30)&lt;365,"미확정",IF(M30="유예","유예",J30-M30)))</f>
        <v>-0.5</v>
      </c>
      <c r="M30" s="103">
        <f ca="1">IF(C30=0,0,IF(K30="퇴직정산",0,IF(J30&lt;=0,0,IF(EDATE(C30,3)&gt;M$2,"유예",IF(SET!$J$3="없음",0,IF(SET!$J$3="전부",IF(E30&gt;=DATE(YEAR(SET!$I$11),MONTH(SET!$J$11),DAY(SET!$L$11)),MAX(0,F30-IF(I30&lt;(G30+H30),0,(I30-(G30+H30)))),0),IF(E30&gt;=DATE(YEAR(SET!$I$11),MONTH(SET!$J$11),DAY(SET!$L$11)),MAX(0,MIN(F30,SET!$L$3)-IF(I30&lt;(G30+H30),0,(I30-(G30+H30)))),0)))))))</f>
        <v>0</v>
      </c>
      <c r="N30" s="105" t="str">
        <f>IF(D30=0,IF(M30&gt;0,IF((E30-C30)&gt;=365,EDATE(E30,6),EDATE(K30,-6)),""),"")</f>
        <v/>
      </c>
      <c r="O30" s="106" t="str">
        <f>IF(D30=0,IF(M30&gt;0,IF((E30-C30)&gt;=365,EDATE(E30,10),EDATE(K30,-2)),""),"")</f>
        <v/>
      </c>
      <c r="P30" s="23" t="s">
        <v>25</v>
      </c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</row>
    <row r="31" spans="1:75" ht="14.25" customHeight="1" thickBot="1" x14ac:dyDescent="0.2">
      <c r="A31" s="74"/>
      <c r="B31" s="119"/>
      <c r="C31" s="119"/>
      <c r="D31" s="111"/>
      <c r="E31" s="96"/>
      <c r="F31" s="94"/>
      <c r="G31" s="113"/>
      <c r="H31" s="115"/>
      <c r="I31" s="99"/>
      <c r="J31" s="98"/>
      <c r="K31" s="100"/>
      <c r="L31" s="102"/>
      <c r="M31" s="104"/>
      <c r="N31" s="105"/>
      <c r="O31" s="107"/>
      <c r="P31" s="72">
        <v>45707</v>
      </c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  <c r="AQ31" s="72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  <c r="BC31" s="72"/>
      <c r="BD31" s="72"/>
      <c r="BE31" s="72"/>
      <c r="BF31" s="72"/>
      <c r="BG31" s="72"/>
      <c r="BH31" s="72"/>
      <c r="BI31" s="72"/>
      <c r="BJ31" s="72"/>
      <c r="BK31" s="72"/>
      <c r="BL31" s="72"/>
      <c r="BM31" s="72"/>
      <c r="BN31" s="72"/>
      <c r="BO31" s="72"/>
      <c r="BP31" s="72"/>
      <c r="BQ31" s="72"/>
      <c r="BR31" s="72"/>
      <c r="BS31" s="72"/>
      <c r="BT31" s="72"/>
      <c r="BU31" s="72"/>
      <c r="BV31" s="72"/>
      <c r="BW31" s="72"/>
    </row>
    <row r="32" spans="1:75" ht="14.25" customHeight="1" x14ac:dyDescent="0.15">
      <c r="A32" s="74" t="s">
        <v>408</v>
      </c>
      <c r="B32" s="108" t="s">
        <v>272</v>
      </c>
      <c r="C32" s="108">
        <v>43556</v>
      </c>
      <c r="D32" s="110">
        <v>45762</v>
      </c>
      <c r="E32" s="95">
        <f ca="1">IF(DATEDIF(C32,M$2,"m")&lt;1,"",IF(C32=0,"",IF(EDATE(C32,12)&lt;IF($D32&gt;0,$D32-1,M$2),EDATE(C32,DATEDIF(C32,IF($D32&gt;0,$D32-1,M$2+1),"y")*12),EDATE(C32,DATEDIF(C32,IF($D32&gt;0,$D32-1,M$2+1),"m")))))</f>
        <v>45748</v>
      </c>
      <c r="F32" s="93">
        <f ca="1">IF(E32="",0,IF(EDATE(C32,12)&lt;=E32,15+IF((YEAR(E32)-YEAR($C32))&gt;20,10,INT((YEAR(E32)-YEAR($C32)-1)/2)),0))</f>
        <v>17</v>
      </c>
      <c r="G32" s="112">
        <f ca="1">IF(E32="",0,IF(E32&gt;=EDATE(C32,12),IF(E32&lt;EDATE(C32,24),IF(C32&lt;SET!$J$20,0,MIN(DATEDIF(C32,E32,"m"),11)),0),IF(D32&gt;C32,IF(E32&lt;=EDATE(C32,12),MIN(DATEDIF(C32,D32+1,"m"),11),0),MIN(DATEDIF(C32,E32,"m"),11))))</f>
        <v>0</v>
      </c>
      <c r="H32" s="114">
        <v>-2.5</v>
      </c>
      <c r="I32" s="99">
        <f>COUNTIF(P32:BW32,SET!$C$15)*SET!$C$16+COUNTIF(P32:BW32,SET!$D$15)*SET!$D$16+COUNTIF(P32:BW32,SET!E$15)*SET!$E$16+COUNTIF(P32:BW32,SET!$F$15)*SET!$F$16+COUNTIF(P32:BW32,SET!$G$15)*SET!$G$16+COUNTIF(P32:BW32,SET!$H$15)*SET!$H$16+COUNTIF(P32:BW32,SET!$I$15)*SET!$I$16+COUNTIF(P32:BW32,)*SET!$K$16+COUNTIF(P32:BW32,SET!$M$15)*SET!$M$16</f>
        <v>0.5</v>
      </c>
      <c r="J32" s="97">
        <f ca="1">F32+G32+H32-I32</f>
        <v>14</v>
      </c>
      <c r="K32" s="100">
        <f ca="1">IF(E32="","",IF(AND(D32&gt;C32,EDATE(IF(EDATE(C32,12)&lt;D32,C32,E32),12)&gt;D32),"퇴직정산",IF((E32-C32)&gt;=365,EDATE(E32,12),EDATE(C32,24))))</f>
        <v>46113</v>
      </c>
      <c r="L32" s="101">
        <f ca="1">IF(K32="퇴직정산",J32,IF((M$2-C32)&lt;365,"미확정",IF(M32="유예","유예",J32-M32)))</f>
        <v>10</v>
      </c>
      <c r="M32" s="103">
        <f ca="1">IF(C32=0,0,IF(K32="퇴직정산",0,IF(J32&lt;=0,0,IF(EDATE(C32,3)&gt;M$2,"유예",IF(SET!$J$3="없음",0,IF(SET!$J$3="전부",IF(E32&gt;=DATE(YEAR(SET!$I$11),MONTH(SET!$J$11),DAY(SET!$L$11)),MAX(0,F32-IF(I32&lt;(G32+H32),0,(I32-(G32+H32)))),0),IF(E32&gt;=DATE(YEAR(SET!$I$11),MONTH(SET!$J$11),DAY(SET!$L$11)),MAX(0,MIN(F32,SET!$L$3)-IF(I32&lt;(G32+H32),0,(I32-(G32+H32)))),0)))))))</f>
        <v>4</v>
      </c>
      <c r="N32" s="105" t="str">
        <f>IF(D32=0,IF(M32&gt;0,IF((E32-C32)&gt;=365,EDATE(E32,6),EDATE(K32,-6)),""),"")</f>
        <v/>
      </c>
      <c r="O32" s="106" t="str">
        <f>IF(D32=0,IF(M32&gt;0,IF((E32-C32)&gt;=365,EDATE(E32,10),EDATE(K32,-2)),""),"")</f>
        <v/>
      </c>
      <c r="P32" s="23" t="s">
        <v>25</v>
      </c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</row>
    <row r="33" spans="1:75" ht="14.25" customHeight="1" thickBot="1" x14ac:dyDescent="0.2">
      <c r="A33" s="74"/>
      <c r="B33" s="109"/>
      <c r="C33" s="109"/>
      <c r="D33" s="111"/>
      <c r="E33" s="96"/>
      <c r="F33" s="94"/>
      <c r="G33" s="113"/>
      <c r="H33" s="115"/>
      <c r="I33" s="99"/>
      <c r="J33" s="98"/>
      <c r="K33" s="100"/>
      <c r="L33" s="102"/>
      <c r="M33" s="104"/>
      <c r="N33" s="105"/>
      <c r="O33" s="107"/>
      <c r="P33" s="72">
        <v>45728</v>
      </c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  <c r="BM33" s="72"/>
      <c r="BN33" s="72"/>
      <c r="BO33" s="72"/>
      <c r="BP33" s="72"/>
      <c r="BQ33" s="72"/>
      <c r="BR33" s="72"/>
      <c r="BS33" s="72"/>
      <c r="BT33" s="72"/>
      <c r="BU33" s="72"/>
      <c r="BV33" s="72"/>
      <c r="BW33" s="72"/>
    </row>
    <row r="34" spans="1:75" ht="14.25" customHeight="1" x14ac:dyDescent="0.15">
      <c r="A34" s="74" t="s">
        <v>409</v>
      </c>
      <c r="B34" s="108" t="s">
        <v>356</v>
      </c>
      <c r="C34" s="108">
        <v>45040</v>
      </c>
      <c r="D34" s="110">
        <v>45777</v>
      </c>
      <c r="E34" s="95">
        <f ca="1">IF(DATEDIF(C34,M$2,"m")&lt;1,"",IF(C34=0,"",IF(EDATE(C34,12)&lt;IF($D34&gt;0,$D34-1,M$2),EDATE(C34,DATEDIF(C34,IF($D34&gt;0,$D34-1,M$2+1),"y")*12),EDATE(C34,DATEDIF(C34,IF($D34&gt;0,$D34-1,M$2+1),"m")))))</f>
        <v>45771</v>
      </c>
      <c r="F34" s="93">
        <f ca="1">IF(E34="",0,IF(EDATE(C34,12)&lt;=E34,15+IF((YEAR(E34)-YEAR($C34))&gt;20,10,INT((YEAR(E34)-YEAR($C34)-1)/2)),0))</f>
        <v>15</v>
      </c>
      <c r="G34" s="112">
        <f ca="1">IF(E34="",0,IF(E34&gt;=EDATE(C34,12),IF(E34&lt;EDATE(C34,24),IF(C34&lt;SET!$J$20,0,MIN(DATEDIF(C34,E34,"m"),11)),0),IF(D34&gt;C34,IF(E34&lt;=EDATE(C34,12),MIN(DATEDIF(C34,D34+1,"m"),11),0),MIN(DATEDIF(C34,E34,"m"),11))))</f>
        <v>0</v>
      </c>
      <c r="H34" s="114">
        <v>3</v>
      </c>
      <c r="I34" s="99">
        <f>COUNTIF(P34:BW34,SET!$C$15)*SET!$C$16+COUNTIF(P34:BW34,SET!$D$15)*SET!$D$16+COUNTIF(P34:BW34,SET!E$15)*SET!$E$16+COUNTIF(P34:BW34,SET!$F$15)*SET!$F$16+COUNTIF(P34:BW34,SET!$G$15)*SET!$G$16+COUNTIF(P34:BW34,SET!$H$15)*SET!$H$16+COUNTIF(P34:BW34,SET!$I$15)*SET!$I$16+COUNTIF(P34:BW34,)*SET!$K$16+COUNTIF(P34:BW34,SET!$M$15)*SET!$M$16</f>
        <v>5</v>
      </c>
      <c r="J34" s="97">
        <f ca="1">F34+G34+H34-I34</f>
        <v>13</v>
      </c>
      <c r="K34" s="100">
        <f ca="1">IF(E34="","",IF(AND(D34&gt;C34,EDATE(IF(EDATE(C34,12)&lt;D34,C34,E34),12)&gt;D34),"퇴직정산",IF((E34-C34)&gt;=365,EDATE(E34,12),EDATE(C34,24))))</f>
        <v>46136</v>
      </c>
      <c r="L34" s="101">
        <f ca="1">IF(K34="퇴직정산",J34,IF((M$2-C34)&lt;365,"미확정",IF(M34="유예","유예",J34-M34)))</f>
        <v>8</v>
      </c>
      <c r="M34" s="103">
        <f ca="1">IF(C34=0,0,IF(K34="퇴직정산",0,IF(J34&lt;=0,0,IF(EDATE(C34,3)&gt;M$2,"유예",IF(SET!$J$3="없음",0,IF(SET!$J$3="전부",IF(E34&gt;=DATE(YEAR(SET!$I$11),MONTH(SET!$J$11),DAY(SET!$L$11)),MAX(0,F34-IF(I34&lt;(G34+H34),0,(I34-(G34+H34)))),0),IF(E34&gt;=DATE(YEAR(SET!$I$11),MONTH(SET!$J$11),DAY(SET!$L$11)),MAX(0,MIN(F34,SET!$L$3)-IF(I34&lt;(G34+H34),0,(I34-(G34+H34)))),0)))))))</f>
        <v>5</v>
      </c>
      <c r="N34" s="105" t="str">
        <f>IF(D34=0,IF(M34&gt;0,IF((E34-C34)&gt;=365,EDATE(E34,6),EDATE(K34,-6)),""),"")</f>
        <v/>
      </c>
      <c r="O34" s="106" t="str">
        <f>IF(D34=0,IF(M34&gt;0,IF((E34-C34)&gt;=365,EDATE(E34,10),EDATE(K34,-2)),""),"")</f>
        <v/>
      </c>
      <c r="P34" s="23" t="s">
        <v>24</v>
      </c>
      <c r="Q34" s="23" t="s">
        <v>24</v>
      </c>
      <c r="R34" s="23" t="s">
        <v>24</v>
      </c>
      <c r="S34" s="23" t="s">
        <v>24</v>
      </c>
      <c r="T34" s="23" t="s">
        <v>24</v>
      </c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</row>
    <row r="35" spans="1:75" ht="14.25" customHeight="1" thickBot="1" x14ac:dyDescent="0.2">
      <c r="A35" s="74"/>
      <c r="B35" s="109"/>
      <c r="C35" s="109"/>
      <c r="D35" s="111"/>
      <c r="E35" s="96"/>
      <c r="F35" s="94"/>
      <c r="G35" s="113"/>
      <c r="H35" s="115"/>
      <c r="I35" s="99"/>
      <c r="J35" s="98"/>
      <c r="K35" s="100"/>
      <c r="L35" s="102"/>
      <c r="M35" s="104"/>
      <c r="N35" s="105"/>
      <c r="O35" s="107"/>
      <c r="P35" s="72">
        <v>45752</v>
      </c>
      <c r="Q35" s="72">
        <v>45753</v>
      </c>
      <c r="R35" s="72">
        <v>45754</v>
      </c>
      <c r="S35" s="72">
        <v>45755</v>
      </c>
      <c r="T35" s="72">
        <v>45756</v>
      </c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  <c r="AQ35" s="72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2"/>
      <c r="BC35" s="72"/>
      <c r="BD35" s="72"/>
      <c r="BE35" s="72"/>
      <c r="BF35" s="72"/>
      <c r="BG35" s="72"/>
      <c r="BH35" s="72"/>
      <c r="BI35" s="72"/>
      <c r="BJ35" s="72"/>
      <c r="BK35" s="72"/>
      <c r="BL35" s="72"/>
      <c r="BM35" s="72"/>
      <c r="BN35" s="72"/>
      <c r="BO35" s="72"/>
      <c r="BP35" s="72"/>
      <c r="BQ35" s="72"/>
      <c r="BR35" s="72"/>
      <c r="BS35" s="72"/>
      <c r="BT35" s="72"/>
      <c r="BU35" s="72"/>
      <c r="BV35" s="72"/>
      <c r="BW35" s="72"/>
    </row>
    <row r="36" spans="1:75" ht="14.25" customHeight="1" x14ac:dyDescent="0.15">
      <c r="A36" s="74" t="s">
        <v>410</v>
      </c>
      <c r="B36" s="108" t="s">
        <v>374</v>
      </c>
      <c r="C36" s="108">
        <v>45566</v>
      </c>
      <c r="D36" s="110">
        <v>45772</v>
      </c>
      <c r="E36" s="95">
        <f ca="1">IF(DATEDIF(C36,M$2,"m")&lt;1,"",IF(C36=0,"",IF(EDATE(C36,12)&lt;IF($D36&gt;0,$D36-1,M$2),EDATE(C36,DATEDIF(C36,IF($D36&gt;0,$D36-1,M$2+1),"y")*12),EDATE(C36,DATEDIF(C36,IF($D36&gt;0,$D36-1,M$2+1),"m")))))</f>
        <v>45748</v>
      </c>
      <c r="F36" s="93">
        <f ca="1">IF(E36="",0,IF(EDATE(C36,12)&lt;=E36,15+IF((YEAR(E36)-YEAR($C36))&gt;20,10,INT((YEAR(E36)-YEAR($C36)-1)/2)),0))</f>
        <v>0</v>
      </c>
      <c r="G36" s="112">
        <f ca="1">IF(E36="",0,IF(E36&gt;=EDATE(C36,12),IF(E36&lt;EDATE(C36,24),IF(C36&lt;SET!$J$20,0,MIN(DATEDIF(C36,E36,"m"),11)),0),IF(D36&gt;C36,IF(E36&lt;=EDATE(C36,12),MIN(DATEDIF(C36,D36+1,"m"),11),0),MIN(DATEDIF(C36,E36,"m"),11))))</f>
        <v>6</v>
      </c>
      <c r="H36" s="114"/>
      <c r="I36" s="99">
        <f>COUNTIF(P36:BW36,SET!$C$15)*SET!$C$16+COUNTIF(P36:BW36,SET!$D$15)*SET!$D$16+COUNTIF(P36:BW36,SET!E$15)*SET!$E$16+COUNTIF(P36:BW36,SET!$F$15)*SET!$F$16+COUNTIF(P36:BW36,SET!$G$15)*SET!$G$16+COUNTIF(P36:BW36,SET!$H$15)*SET!$H$16+COUNTIF(P36:BW36,SET!$I$15)*SET!$I$16+COUNTIF(P36:BW36,)*SET!$K$16+COUNTIF(P36:BW36,SET!$M$15)*SET!$M$16</f>
        <v>2</v>
      </c>
      <c r="J36" s="97">
        <f ca="1">F36+G36+H36-I36</f>
        <v>4</v>
      </c>
      <c r="K36" s="100" t="str">
        <f ca="1">IF(E36="","",IF(AND(D36&gt;C36,EDATE(IF(EDATE(C36,12)&lt;D36,C36,E36),12)&gt;D36),"퇴직정산",IF((E36-C36)&gt;=365,EDATE(E36,12),EDATE(C36,24))))</f>
        <v>퇴직정산</v>
      </c>
      <c r="L36" s="101">
        <f ca="1">IF(K36="퇴직정산",J36,IF((M$2-C36)&lt;365,"미확정",IF(M36="유예","유예",J36-M36)))</f>
        <v>4</v>
      </c>
      <c r="M36" s="103">
        <f ca="1">IF(C36=0,0,IF(K36="퇴직정산",0,IF(J36&lt;=0,0,IF(EDATE(C36,3)&gt;M$2,"유예",IF(SET!$J$3="없음",0,IF(SET!$J$3="전부",IF(E36&gt;=DATE(YEAR(SET!$I$11),MONTH(SET!$J$11),DAY(SET!$L$11)),MAX(0,F36-IF(I36&lt;(G36+H36),0,(I36-(G36+H36)))),0),IF(E36&gt;=DATE(YEAR(SET!$I$11),MONTH(SET!$J$11),DAY(SET!$L$11)),MAX(0,MIN(F36,SET!$L$3)-IF(I36&lt;(G36+H36),0,(I36-(G36+H36)))),0)))))))</f>
        <v>0</v>
      </c>
      <c r="N36" s="105" t="str">
        <f>IF(D36=0,IF(M36&gt;0,IF((E36-C36)&gt;=365,EDATE(E36,6),EDATE(K36,-6)),""),"")</f>
        <v/>
      </c>
      <c r="O36" s="106" t="str">
        <f>IF(D36=0,IF(M36&gt;0,IF((E36-C36)&gt;=365,EDATE(E36,10),EDATE(K36,-2)),""),"")</f>
        <v/>
      </c>
      <c r="P36" s="23" t="s">
        <v>25</v>
      </c>
      <c r="Q36" s="23" t="s">
        <v>24</v>
      </c>
      <c r="R36" s="23" t="s">
        <v>25</v>
      </c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</row>
    <row r="37" spans="1:75" ht="14.25" customHeight="1" thickBot="1" x14ac:dyDescent="0.2">
      <c r="A37" s="74"/>
      <c r="B37" s="109"/>
      <c r="C37" s="109"/>
      <c r="D37" s="111"/>
      <c r="E37" s="96"/>
      <c r="F37" s="94"/>
      <c r="G37" s="113"/>
      <c r="H37" s="115"/>
      <c r="I37" s="99"/>
      <c r="J37" s="98"/>
      <c r="K37" s="100"/>
      <c r="L37" s="102"/>
      <c r="M37" s="104"/>
      <c r="N37" s="105"/>
      <c r="O37" s="107"/>
      <c r="P37" s="72">
        <v>45609</v>
      </c>
      <c r="Q37" s="72">
        <v>45663</v>
      </c>
      <c r="R37" s="72">
        <v>45709</v>
      </c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2"/>
      <c r="BB37" s="72"/>
      <c r="BC37" s="72"/>
      <c r="BD37" s="72"/>
      <c r="BE37" s="72"/>
      <c r="BF37" s="72"/>
      <c r="BG37" s="72"/>
      <c r="BH37" s="72"/>
      <c r="BI37" s="72"/>
      <c r="BJ37" s="72"/>
      <c r="BK37" s="72"/>
      <c r="BL37" s="72"/>
      <c r="BM37" s="72"/>
      <c r="BN37" s="72"/>
      <c r="BO37" s="72"/>
      <c r="BP37" s="72"/>
      <c r="BQ37" s="72"/>
      <c r="BR37" s="72"/>
      <c r="BS37" s="72"/>
      <c r="BT37" s="72"/>
      <c r="BU37" s="72"/>
      <c r="BV37" s="72"/>
      <c r="BW37" s="72"/>
    </row>
    <row r="38" spans="1:75" ht="14.25" customHeight="1" x14ac:dyDescent="0.15">
      <c r="A38" s="74" t="s">
        <v>422</v>
      </c>
      <c r="B38" s="108" t="s">
        <v>296</v>
      </c>
      <c r="C38" s="108">
        <v>45320</v>
      </c>
      <c r="D38" s="110">
        <v>45777</v>
      </c>
      <c r="E38" s="95">
        <f ca="1">IF(DATEDIF(C38,M$2,"m")&lt;1,"",IF(C38=0,"",IF(EDATE(C38,12)&lt;IF($D38&gt;0,$D38-1,M$2),EDATE(C38,DATEDIF(C38,IF($D38&gt;0,$D38-1,M$2+1),"y")*12),EDATE(C38,DATEDIF(C38,IF($D38&gt;0,$D38-1,M$2+1),"m")))))</f>
        <v>45686</v>
      </c>
      <c r="F38" s="93">
        <f ca="1">IF(E38="",0,IF(EDATE(C38,12)&lt;=E38,15+IF((YEAR(E38)-YEAR($C38))&gt;20,10,INT((YEAR(E38)-YEAR($C38)-1)/2)),0))</f>
        <v>15</v>
      </c>
      <c r="G38" s="112">
        <f ca="1">IF(E38="",0,IF(E38&gt;=EDATE(C38,12),IF(E38&lt;EDATE(C38,24),IF(C38&lt;SET!$J$20,0,MIN(DATEDIF(C38,E38,"m"),11)),0),IF(D38&gt;C38,IF(E38&lt;=EDATE(C38,12),MIN(DATEDIF(C38,D38+1,"m"),11),0),MIN(DATEDIF(C38,E38,"m"),11))))</f>
        <v>11</v>
      </c>
      <c r="H38" s="114"/>
      <c r="I38" s="99">
        <f>COUNTIF(P38:BW38,SET!$C$15)*SET!$C$16+COUNTIF(P38:BW38,SET!$D$15)*SET!$D$16+COUNTIF(P38:BW38,SET!E$15)*SET!$E$16+COUNTIF(P38:BW38,SET!$F$15)*SET!$F$16+COUNTIF(P38:BW38,SET!$G$15)*SET!$G$16+COUNTIF(P38:BW38,SET!$H$15)*SET!$H$16+COUNTIF(P38:BW38,SET!$I$15)*SET!$I$16+COUNTIF(P38:BW38,)*SET!$K$16+COUNTIF(P38:BW38,SET!$M$15)*SET!$M$16</f>
        <v>16</v>
      </c>
      <c r="J38" s="97">
        <f ca="1">F38+G38+H38-I38</f>
        <v>10</v>
      </c>
      <c r="K38" s="100">
        <f ca="1">IF(E38="","",IF(AND(D38&gt;C38,EDATE(IF(EDATE(C38,12)&lt;D38,C38,E38),12)&gt;D38),"퇴직정산",IF((E38-C38)&gt;=365,EDATE(E38,12),EDATE(C38,24))))</f>
        <v>46051</v>
      </c>
      <c r="L38" s="101">
        <f ca="1">IF(K38="퇴직정산",J38,IF((M$2-C38)&lt;365,"미확정",IF(M38="유예","유예",J38-M38)))</f>
        <v>8</v>
      </c>
      <c r="M38" s="103">
        <f ca="1">IF(C38=0,0,IF(K38="퇴직정산",0,IF(J38&lt;=0,0,IF(EDATE(C38,3)&gt;M$2,"유예",IF(SET!$J$3="없음",0,IF(SET!$J$3="전부",IF(E38&gt;=DATE(YEAR(SET!$I$11),MONTH(SET!$J$11),DAY(SET!$L$11)),MAX(0,F38-IF(I38&lt;(G38+H38),0,(I38-(G38+H38)))),0),IF(E38&gt;=DATE(YEAR(SET!$I$11),MONTH(SET!$J$11),DAY(SET!$L$11)),MAX(0,MIN(F38,SET!$L$3)-IF(I38&lt;(G38+H38),0,(I38-(G38+H38)))),0)))))))</f>
        <v>2</v>
      </c>
      <c r="N38" s="105" t="str">
        <f>IF(D38=0,IF(M38&gt;0,IF((E38-C38)&gt;=365,EDATE(E38,6),EDATE(K38,-6)),""),"")</f>
        <v/>
      </c>
      <c r="O38" s="106" t="str">
        <f>IF(D38=0,IF(M38&gt;0,IF((E38-C38)&gt;=365,EDATE(E38,10),EDATE(K38,-2)),""),"")</f>
        <v/>
      </c>
      <c r="P38" s="23" t="s">
        <v>24</v>
      </c>
      <c r="Q38" s="23" t="s">
        <v>24</v>
      </c>
      <c r="R38" s="23" t="s">
        <v>24</v>
      </c>
      <c r="S38" s="23" t="s">
        <v>24</v>
      </c>
      <c r="T38" s="23" t="s">
        <v>24</v>
      </c>
      <c r="U38" s="23" t="s">
        <v>24</v>
      </c>
      <c r="V38" s="23" t="s">
        <v>24</v>
      </c>
      <c r="W38" s="23" t="s">
        <v>24</v>
      </c>
      <c r="X38" s="23" t="s">
        <v>24</v>
      </c>
      <c r="Y38" s="23" t="s">
        <v>24</v>
      </c>
      <c r="Z38" s="23" t="s">
        <v>24</v>
      </c>
      <c r="AA38" s="23" t="s">
        <v>24</v>
      </c>
      <c r="AB38" s="23" t="s">
        <v>24</v>
      </c>
      <c r="AC38" s="23" t="s">
        <v>24</v>
      </c>
      <c r="AD38" s="23" t="s">
        <v>24</v>
      </c>
      <c r="AE38" s="23" t="s">
        <v>24</v>
      </c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</row>
    <row r="39" spans="1:75" ht="14.25" customHeight="1" thickBot="1" x14ac:dyDescent="0.2">
      <c r="A39" s="74"/>
      <c r="B39" s="109"/>
      <c r="C39" s="109"/>
      <c r="D39" s="111"/>
      <c r="E39" s="96"/>
      <c r="F39" s="94"/>
      <c r="G39" s="113"/>
      <c r="H39" s="115"/>
      <c r="I39" s="99"/>
      <c r="J39" s="98"/>
      <c r="K39" s="100"/>
      <c r="L39" s="102"/>
      <c r="M39" s="104"/>
      <c r="N39" s="105"/>
      <c r="O39" s="107"/>
      <c r="P39" s="72">
        <v>45409</v>
      </c>
      <c r="Q39" s="72">
        <v>45496</v>
      </c>
      <c r="R39" s="72">
        <v>45497</v>
      </c>
      <c r="S39" s="72">
        <v>45503</v>
      </c>
      <c r="T39" s="72">
        <v>45504</v>
      </c>
      <c r="U39" s="72">
        <v>45532</v>
      </c>
      <c r="V39" s="72">
        <v>45609</v>
      </c>
      <c r="W39" s="72">
        <v>45610</v>
      </c>
      <c r="X39" s="72">
        <v>45645</v>
      </c>
      <c r="Y39" s="72">
        <v>45706</v>
      </c>
      <c r="Z39" s="72">
        <v>45751</v>
      </c>
      <c r="AA39" s="72">
        <v>45752</v>
      </c>
      <c r="AB39" s="72">
        <v>45753</v>
      </c>
      <c r="AC39" s="72">
        <v>45774</v>
      </c>
      <c r="AD39" s="72">
        <v>45775</v>
      </c>
      <c r="AE39" s="72">
        <v>45776</v>
      </c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2"/>
      <c r="BB39" s="72"/>
      <c r="BC39" s="72"/>
      <c r="BD39" s="72"/>
      <c r="BE39" s="72"/>
      <c r="BF39" s="72"/>
      <c r="BG39" s="72"/>
      <c r="BH39" s="72"/>
      <c r="BI39" s="72"/>
      <c r="BJ39" s="72"/>
      <c r="BK39" s="72"/>
      <c r="BL39" s="72"/>
      <c r="BM39" s="72"/>
      <c r="BN39" s="72"/>
      <c r="BO39" s="72"/>
      <c r="BP39" s="72"/>
      <c r="BQ39" s="72"/>
      <c r="BR39" s="72"/>
      <c r="BS39" s="72"/>
      <c r="BT39" s="72"/>
      <c r="BU39" s="72"/>
      <c r="BV39" s="72"/>
      <c r="BW39" s="72"/>
    </row>
    <row r="40" spans="1:75" ht="14.25" customHeight="1" x14ac:dyDescent="0.15">
      <c r="A40" s="74" t="s">
        <v>421</v>
      </c>
      <c r="B40" s="108" t="s">
        <v>399</v>
      </c>
      <c r="C40" s="108">
        <v>45749</v>
      </c>
      <c r="D40" s="110">
        <v>45777</v>
      </c>
      <c r="E40" s="95">
        <f ca="1">IF(DATEDIF(C40,M$2,"m")&lt;1,"",IF(C40=0,"",IF(EDATE(C40,12)&lt;IF($D40&gt;0,$D40-1,M$2),EDATE(C40,DATEDIF(C40,IF($D40&gt;0,$D40-1,M$2+1),"y")*12),EDATE(C40,DATEDIF(C40,IF($D40&gt;0,$D40-1,M$2+1),"m")))))</f>
        <v>45749</v>
      </c>
      <c r="F40" s="93">
        <f ca="1">IF(E40="",0,IF(EDATE(C40,12)&lt;=E40,15+IF((YEAR(E40)-YEAR($C40))&gt;20,10,INT((YEAR(E40)-YEAR($C40)-1)/2)),0))</f>
        <v>0</v>
      </c>
      <c r="G40" s="112">
        <f ca="1">IF(E40="",0,IF(E40&gt;=EDATE(C40,12),IF(E40&lt;EDATE(C40,24),IF(C40&lt;SET!$J$20,0,MIN(DATEDIF(C40,E40,"m"),11)),0),IF(D40&gt;C40,IF(E40&lt;=EDATE(C40,12),MIN(DATEDIF(C40,D40+1,"m"),11),0),MIN(DATEDIF(C40,E40,"m"),11))))</f>
        <v>0</v>
      </c>
      <c r="H40" s="114"/>
      <c r="I40" s="99">
        <f>COUNTIF(P40:BW40,SET!$C$15)*SET!$C$16+COUNTIF(P40:BW40,SET!$D$15)*SET!$D$16+COUNTIF(P40:BW40,SET!E$15)*SET!$E$16+COUNTIF(P40:BW40,SET!$F$15)*SET!$F$16+COUNTIF(P40:BW40,SET!$G$15)*SET!$G$16+COUNTIF(P40:BW40,SET!$H$15)*SET!$H$16+COUNTIF(P40:BW40,SET!$I$15)*SET!$I$16+COUNTIF(P40:BW40,)*SET!$K$16+COUNTIF(P40:BW40,SET!$M$15)*SET!$M$16</f>
        <v>0</v>
      </c>
      <c r="J40" s="97">
        <f ca="1">F40+G40+H40-I40</f>
        <v>0</v>
      </c>
      <c r="K40" s="100" t="str">
        <f ca="1">IF(E40="","",IF(AND(D40&gt;C40,EDATE(IF(EDATE(C40,12)&lt;D40,C40,E40),12)&gt;D40),"퇴직정산",IF((E40-C40)&gt;=365,EDATE(E40,12),EDATE(C40,24))))</f>
        <v>퇴직정산</v>
      </c>
      <c r="L40" s="101">
        <f ca="1">IF(K40="퇴직정산",J40,IF((M$2-C40)&lt;365,"미확정",IF(M40="유예","유예",J40-M40)))</f>
        <v>0</v>
      </c>
      <c r="M40" s="103">
        <f ca="1">IF(C40=0,0,IF(K40="퇴직정산",0,IF(J40&lt;=0,0,IF(EDATE(C40,3)&gt;M$2,"유예",IF(SET!$J$3="없음",0,IF(SET!$J$3="전부",IF(E40&gt;=DATE(YEAR(SET!$I$11),MONTH(SET!$J$11),DAY(SET!$L$11)),MAX(0,F40-IF(I40&lt;(G40+H40),0,(I40-(G40+H40)))),0),IF(E40&gt;=DATE(YEAR(SET!$I$11),MONTH(SET!$J$11),DAY(SET!$L$11)),MAX(0,MIN(F40,SET!$L$3)-IF(I40&lt;(G40+H40),0,(I40-(G40+H40)))),0)))))))</f>
        <v>0</v>
      </c>
      <c r="N40" s="105" t="str">
        <f>IF(D40=0,IF(M40&gt;0,IF((E40-C40)&gt;=365,EDATE(E40,6),EDATE(K40,-6)),""),"")</f>
        <v/>
      </c>
      <c r="O40" s="106" t="str">
        <f>IF(D40=0,IF(M40&gt;0,IF((E40-C40)&gt;=365,EDATE(E40,10),EDATE(K40,-2)),""),"")</f>
        <v/>
      </c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</row>
    <row r="41" spans="1:75" ht="14.25" customHeight="1" thickBot="1" x14ac:dyDescent="0.2">
      <c r="A41" s="74"/>
      <c r="B41" s="109"/>
      <c r="C41" s="109"/>
      <c r="D41" s="111"/>
      <c r="E41" s="96"/>
      <c r="F41" s="94"/>
      <c r="G41" s="113"/>
      <c r="H41" s="115"/>
      <c r="I41" s="99"/>
      <c r="J41" s="98"/>
      <c r="K41" s="100"/>
      <c r="L41" s="102"/>
      <c r="M41" s="104"/>
      <c r="N41" s="105"/>
      <c r="O41" s="107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  <c r="BC41" s="72"/>
      <c r="BD41" s="72"/>
      <c r="BE41" s="72"/>
      <c r="BF41" s="72"/>
      <c r="BG41" s="72"/>
      <c r="BH41" s="72"/>
      <c r="BI41" s="72"/>
      <c r="BJ41" s="72"/>
      <c r="BK41" s="72"/>
      <c r="BL41" s="72"/>
      <c r="BM41" s="72"/>
      <c r="BN41" s="72"/>
      <c r="BO41" s="72"/>
      <c r="BP41" s="72"/>
      <c r="BQ41" s="72"/>
      <c r="BR41" s="72"/>
      <c r="BS41" s="72"/>
      <c r="BT41" s="72"/>
      <c r="BU41" s="72"/>
      <c r="BV41" s="72"/>
      <c r="BW41" s="72"/>
    </row>
    <row r="42" spans="1:75" ht="14.25" customHeight="1" x14ac:dyDescent="0.15">
      <c r="A42" s="74" t="s">
        <v>430</v>
      </c>
      <c r="B42" s="108" t="s">
        <v>44</v>
      </c>
      <c r="C42" s="108">
        <v>42856</v>
      </c>
      <c r="D42" s="110">
        <v>45780</v>
      </c>
      <c r="E42" s="95">
        <f ca="1">IF(DATEDIF(C42,M$2,"m")&lt;1,"",IF(C42=0,"",IF(EDATE(C42,12)&lt;IF($D42&gt;0,$D42-1,M$2),EDATE(C42,DATEDIF(C42,IF($D42&gt;0,$D42-1,M$2+1),"y")*12),EDATE(C42,DATEDIF(C42,IF($D42&gt;0,$D42-1,M$2+1),"m")))))</f>
        <v>45778</v>
      </c>
      <c r="F42" s="93">
        <f ca="1">IF(E42="",0,IF(EDATE(C42,12)&lt;=E42,15+IF((YEAR(E42)-YEAR($C42))&gt;20,10,INT((YEAR(E42)-YEAR($C42)-1)/2)),0))</f>
        <v>18</v>
      </c>
      <c r="G42" s="112">
        <f ca="1">IF(E42="",0,IF(E42&gt;=EDATE(C42,12),IF(E42&lt;EDATE(C42,24),IF(C42&lt;SET!$J$20,0,MIN(DATEDIF(C42,E42,"m"),11)),0),IF(D42&gt;C42,IF(E42&lt;=EDATE(C42,12),MIN(DATEDIF(C42,D42+1,"m"),11),0),MIN(DATEDIF(C42,E42,"m"),11))))</f>
        <v>0</v>
      </c>
      <c r="H42" s="114">
        <v>5</v>
      </c>
      <c r="I42" s="99">
        <f>COUNTIF(P42:BW42,SET!$C$15)*SET!$C$16+COUNTIF(P42:BW42,SET!$D$15)*SET!$D$16+COUNTIF(P42:BW42,SET!E$15)*SET!$E$16+COUNTIF(P42:BW42,SET!$F$15)*SET!$F$16+COUNTIF(P42:BW42,SET!$G$15)*SET!$G$16+COUNTIF(P42:BW42,SET!$H$15)*SET!$H$16+COUNTIF(P42:BW42,SET!$I$15)*SET!$I$16+COUNTIF(P42:BW42,)*SET!$K$16+COUNTIF(P42:BW42,SET!$M$15)*SET!$M$16</f>
        <v>5</v>
      </c>
      <c r="J42" s="97">
        <f ca="1">F42+G42+H42-I42</f>
        <v>18</v>
      </c>
      <c r="K42" s="100">
        <f ca="1">IF(E42="","",IF(AND(D42&gt;C42,EDATE(IF(EDATE(C42,12)&lt;D42,C42,E42),12)&gt;D42),"퇴직정산",IF((E42-C42)&gt;=365,EDATE(E42,12),EDATE(C42,24))))</f>
        <v>46143</v>
      </c>
      <c r="L42" s="101">
        <f ca="1">IF(K42="퇴직정산",J42,IF((M$2-C42)&lt;365,"미확정",IF(M42="유예","유예",J42-M42)))</f>
        <v>11</v>
      </c>
      <c r="M42" s="103">
        <f ca="1">IF(C42=0,0,IF(K42="퇴직정산",0,IF(J42&lt;=0,0,IF(EDATE(C42,3)&gt;M$2,"유예",IF(SET!$J$3="없음",0,IF(SET!$J$3="전부",IF(E42&gt;=DATE(YEAR(SET!$I$11),MONTH(SET!$J$11),DAY(SET!$L$11)),MAX(0,F42-IF(I42&lt;(G42+H42),0,(I42-(G42+H42)))),0),IF(E42&gt;=DATE(YEAR(SET!$I$11),MONTH(SET!$J$11),DAY(SET!$L$11)),MAX(0,MIN(F42,SET!$L$3)-IF(I42&lt;(G42+H42),0,(I42-(G42+H42)))),0)))))))</f>
        <v>7</v>
      </c>
      <c r="N42" s="105" t="str">
        <f>IF(D42=0,IF(M42&gt;0,IF((E42-C42)&gt;=365,EDATE(E42,6),EDATE(K42,-6)),""),"")</f>
        <v/>
      </c>
      <c r="O42" s="106" t="str">
        <f>IF(D42=0,IF(M42&gt;0,IF((E42-C42)&gt;=365,EDATE(E42,10),EDATE(K42,-2)),""),"")</f>
        <v/>
      </c>
      <c r="P42" s="23" t="s">
        <v>24</v>
      </c>
      <c r="Q42" s="23" t="s">
        <v>24</v>
      </c>
      <c r="R42" s="23" t="s">
        <v>24</v>
      </c>
      <c r="S42" s="23" t="s">
        <v>24</v>
      </c>
      <c r="T42" s="23" t="s">
        <v>24</v>
      </c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</row>
    <row r="43" spans="1:75" ht="14.25" customHeight="1" thickBot="1" x14ac:dyDescent="0.2">
      <c r="A43" s="74"/>
      <c r="B43" s="109"/>
      <c r="C43" s="109"/>
      <c r="D43" s="111"/>
      <c r="E43" s="96"/>
      <c r="F43" s="94"/>
      <c r="G43" s="113"/>
      <c r="H43" s="115"/>
      <c r="I43" s="99"/>
      <c r="J43" s="98"/>
      <c r="K43" s="100"/>
      <c r="L43" s="102"/>
      <c r="M43" s="104"/>
      <c r="N43" s="105"/>
      <c r="O43" s="107"/>
      <c r="P43" s="72">
        <v>45768</v>
      </c>
      <c r="Q43" s="72">
        <v>45769</v>
      </c>
      <c r="R43" s="72">
        <v>45770</v>
      </c>
      <c r="S43" s="72">
        <v>45771</v>
      </c>
      <c r="T43" s="72">
        <v>45772</v>
      </c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2"/>
      <c r="AQ43" s="72"/>
      <c r="AR43" s="72"/>
      <c r="AS43" s="72"/>
      <c r="AT43" s="72"/>
      <c r="AU43" s="72"/>
      <c r="AV43" s="72"/>
      <c r="AW43" s="72"/>
      <c r="AX43" s="72"/>
      <c r="AY43" s="72"/>
      <c r="AZ43" s="72"/>
      <c r="BA43" s="72"/>
      <c r="BB43" s="72"/>
      <c r="BC43" s="72"/>
      <c r="BD43" s="72"/>
      <c r="BE43" s="72"/>
      <c r="BF43" s="72"/>
      <c r="BG43" s="72"/>
      <c r="BH43" s="72"/>
      <c r="BI43" s="72"/>
      <c r="BJ43" s="72"/>
      <c r="BK43" s="72"/>
      <c r="BL43" s="72"/>
      <c r="BM43" s="72"/>
      <c r="BN43" s="72"/>
      <c r="BO43" s="72"/>
      <c r="BP43" s="72"/>
      <c r="BQ43" s="72"/>
      <c r="BR43" s="72"/>
      <c r="BS43" s="72"/>
      <c r="BT43" s="72"/>
      <c r="BU43" s="72"/>
      <c r="BV43" s="72"/>
      <c r="BW43" s="72"/>
    </row>
    <row r="44" spans="1:75" ht="14.25" customHeight="1" x14ac:dyDescent="0.15">
      <c r="A44" s="74" t="s">
        <v>431</v>
      </c>
      <c r="B44" s="108" t="s">
        <v>296</v>
      </c>
      <c r="C44" s="108">
        <v>44075</v>
      </c>
      <c r="D44" s="110">
        <v>45808</v>
      </c>
      <c r="E44" s="95">
        <f ca="1">IF(DATEDIF(C44,M$2,"m")&lt;1,"",IF(C44=0,"",IF(EDATE(C44,12)&lt;IF($D44&gt;0,$D44-1,M$2),EDATE(C44,DATEDIF(C44,IF($D44&gt;0,$D44-1,M$2+1),"y")*12),EDATE(C44,DATEDIF(C44,IF($D44&gt;0,$D44-1,M$2+1),"m")))))</f>
        <v>45536</v>
      </c>
      <c r="F44" s="93">
        <f ca="1">IF(E44="",0,IF(EDATE(C44,12)&lt;=E44,15+IF((YEAR(E44)-YEAR($C44))&gt;20,10,INT((YEAR(E44)-YEAR($C44)-1)/2)),0))</f>
        <v>16</v>
      </c>
      <c r="G44" s="112">
        <f ca="1">IF(E44="",0,IF(E44&gt;=EDATE(C44,12),IF(E44&lt;EDATE(C44,24),IF(C44&lt;SET!$J$20,0,MIN(DATEDIF(C44,E44,"m"),11)),0),IF(D44&gt;C44,IF(E44&lt;=EDATE(C44,12),MIN(DATEDIF(C44,D44+1,"m"),11),0),MIN(DATEDIF(C44,E44,"m"),11))))</f>
        <v>0</v>
      </c>
      <c r="H44" s="114">
        <v>16</v>
      </c>
      <c r="I44" s="99">
        <f>COUNTIF(P44:BW44,SET!$C$15)*SET!$C$16+COUNTIF(P44:BW44,SET!$D$15)*SET!$D$16+COUNTIF(P44:BW44,SET!E$15)*SET!$E$16+COUNTIF(P44:BW44,SET!$F$15)*SET!$F$16+COUNTIF(P44:BW44,SET!$G$15)*SET!$G$16+COUNTIF(P44:BW44,SET!$H$15)*SET!$H$16+COUNTIF(P44:BW44,SET!$I$15)*SET!$I$16+COUNTIF(P44:BW44,)*SET!$K$16+COUNTIF(P44:BW44,SET!$M$15)*SET!$M$16</f>
        <v>0</v>
      </c>
      <c r="J44" s="97">
        <f ca="1">F44+G44+H44-I44</f>
        <v>32</v>
      </c>
      <c r="K44" s="100">
        <f ca="1">IF(E44="","",IF(AND(D44&gt;C44,EDATE(IF(EDATE(C44,12)&lt;D44,C44,E44),12)&gt;D44),"퇴직정산",IF((E44-C44)&gt;=365,EDATE(E44,12),EDATE(C44,24))))</f>
        <v>45901</v>
      </c>
      <c r="L44" s="101">
        <f ca="1">IF(K44="퇴직정산",J44,IF((M$2-C44)&lt;365,"미확정",IF(M44="유예","유예",J44-M44)))</f>
        <v>25</v>
      </c>
      <c r="M44" s="103">
        <f ca="1">IF(C44=0,0,IF(K44="퇴직정산",0,IF(J44&lt;=0,0,IF(EDATE(C44,3)&gt;M$2,"유예",IF(SET!$J$3="없음",0,IF(SET!$J$3="전부",IF(E44&gt;=DATE(YEAR(SET!$I$11),MONTH(SET!$J$11),DAY(SET!$L$11)),MAX(0,F44-IF(I44&lt;(G44+H44),0,(I44-(G44+H44)))),0),IF(E44&gt;=DATE(YEAR(SET!$I$11),MONTH(SET!$J$11),DAY(SET!$L$11)),MAX(0,MIN(F44,SET!$L$3)-IF(I44&lt;(G44+H44),0,(I44-(G44+H44)))),0)))))))</f>
        <v>7</v>
      </c>
      <c r="N44" s="105" t="str">
        <f>IF(D44=0,IF(M44&gt;0,IF((E44-C44)&gt;=365,EDATE(E44,6),EDATE(K44,-6)),""),"")</f>
        <v/>
      </c>
      <c r="O44" s="106" t="str">
        <f>IF(D44=0,IF(M44&gt;0,IF((E44-C44)&gt;=365,EDATE(E44,10),EDATE(K44,-2)),""),"")</f>
        <v/>
      </c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</row>
    <row r="45" spans="1:75" ht="14.25" customHeight="1" thickBot="1" x14ac:dyDescent="0.2">
      <c r="A45" s="74"/>
      <c r="B45" s="109"/>
      <c r="C45" s="109"/>
      <c r="D45" s="111"/>
      <c r="E45" s="96"/>
      <c r="F45" s="94"/>
      <c r="G45" s="113"/>
      <c r="H45" s="115"/>
      <c r="I45" s="99"/>
      <c r="J45" s="98"/>
      <c r="K45" s="100"/>
      <c r="L45" s="102"/>
      <c r="M45" s="104"/>
      <c r="N45" s="105"/>
      <c r="O45" s="107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  <c r="AQ45" s="72"/>
      <c r="AR45" s="72"/>
      <c r="AS45" s="72"/>
      <c r="AT45" s="72"/>
      <c r="AU45" s="72"/>
      <c r="AV45" s="72"/>
      <c r="AW45" s="72"/>
      <c r="AX45" s="72"/>
      <c r="AY45" s="72"/>
      <c r="AZ45" s="72"/>
      <c r="BA45" s="72"/>
      <c r="BB45" s="72"/>
      <c r="BC45" s="72"/>
      <c r="BD45" s="72"/>
      <c r="BE45" s="72"/>
      <c r="BF45" s="72"/>
      <c r="BG45" s="72"/>
      <c r="BH45" s="72"/>
      <c r="BI45" s="72"/>
      <c r="BJ45" s="72"/>
      <c r="BK45" s="72"/>
      <c r="BL45" s="72"/>
      <c r="BM45" s="72"/>
      <c r="BN45" s="72"/>
      <c r="BO45" s="72"/>
      <c r="BP45" s="72"/>
      <c r="BQ45" s="72"/>
      <c r="BR45" s="72"/>
      <c r="BS45" s="72"/>
      <c r="BT45" s="72"/>
      <c r="BU45" s="72"/>
      <c r="BV45" s="72"/>
      <c r="BW45" s="72"/>
    </row>
    <row r="46" spans="1:75" ht="14.25" customHeight="1" x14ac:dyDescent="0.15">
      <c r="A46" s="74" t="s">
        <v>428</v>
      </c>
      <c r="B46" s="108" t="s">
        <v>134</v>
      </c>
      <c r="C46" s="108">
        <v>45593</v>
      </c>
      <c r="D46" s="110">
        <v>45808</v>
      </c>
      <c r="E46" s="95">
        <f ca="1">IF(DATEDIF(C46,M$2,"m")&lt;1,"",IF(C46=0,"",IF(EDATE(C46,12)&lt;IF($D46&gt;0,$D46-1,M$2),EDATE(C46,DATEDIF(C46,IF($D46&gt;0,$D46-1,M$2+1),"y")*12),EDATE(C46,DATEDIF(C46,IF($D46&gt;0,$D46-1,M$2+1),"m")))))</f>
        <v>45805</v>
      </c>
      <c r="F46" s="93">
        <f ca="1">IF(E46="",0,IF(EDATE(C46,12)&lt;=E46,15+IF((YEAR(E46)-YEAR($C46))&gt;20,10,INT((YEAR(E46)-YEAR($C46)-1)/2)),0))</f>
        <v>0</v>
      </c>
      <c r="G46" s="112">
        <f ca="1">IF(E46="",0,IF(E46&gt;=EDATE(C46,12),IF(E46&lt;EDATE(C46,24),IF(C46&lt;SET!$J$20,0,MIN(DATEDIF(C46,E46,"m"),11)),0),IF(D46&gt;C46,IF(E46&lt;=EDATE(C46,12),MIN(DATEDIF(C46,D46+1,"m"),11),0),MIN(DATEDIF(C46,E46,"m"),11))))</f>
        <v>7</v>
      </c>
      <c r="H46" s="114"/>
      <c r="I46" s="99">
        <f>COUNTIF(P46:BW46,SET!$C$15)*SET!$C$16+COUNTIF(P46:BW46,SET!$D$15)*SET!$D$16+COUNTIF(P46:BW46,SET!E$15)*SET!$E$16+COUNTIF(P46:BW46,SET!$F$15)*SET!$F$16+COUNTIF(P46:BW46,SET!$G$15)*SET!$G$16+COUNTIF(P46:BW46,SET!$H$15)*SET!$H$16+COUNTIF(P46:BW46,SET!$I$15)*SET!$I$16+COUNTIF(P46:BW46,)*SET!$K$16+COUNTIF(P46:BW46,SET!$M$15)*SET!$M$16</f>
        <v>3.5</v>
      </c>
      <c r="J46" s="97">
        <f ca="1">F46+G46+H46-I46</f>
        <v>3.5</v>
      </c>
      <c r="K46" s="100" t="str">
        <f ca="1">IF(E46="","",IF(AND(D46&gt;C46,EDATE(IF(EDATE(C46,12)&lt;D46,C46,E46),12)&gt;D46),"퇴직정산",IF((E46-C46)&gt;=365,EDATE(E46,12),EDATE(C46,24))))</f>
        <v>퇴직정산</v>
      </c>
      <c r="L46" s="101">
        <f ca="1">IF(K46="퇴직정산",J46,IF((M$2-C46)&lt;365,"미확정",IF(M46="유예","유예",J46-M46)))</f>
        <v>3.5</v>
      </c>
      <c r="M46" s="103">
        <f ca="1">IF(C46=0,0,IF(K46="퇴직정산",0,IF(J46&lt;=0,0,IF(EDATE(C46,3)&gt;M$2,"유예",IF(SET!$J$3="없음",0,IF(SET!$J$3="전부",IF(E46&gt;=DATE(YEAR(SET!$I$11),MONTH(SET!$J$11),DAY(SET!$L$11)),MAX(0,F46-IF(I46&lt;(G46+H46),0,(I46-(G46+H46)))),0),IF(E46&gt;=DATE(YEAR(SET!$I$11),MONTH(SET!$J$11),DAY(SET!$L$11)),MAX(0,MIN(F46,SET!$L$3)-IF(I46&lt;(G46+H46),0,(I46-(G46+H46)))),0)))))))</f>
        <v>0</v>
      </c>
      <c r="N46" s="105" t="str">
        <f>IF(D46=0,IF(M46&gt;0,IF((E46-C46)&gt;=365,EDATE(E46,6),EDATE(K46,-6)),""),"")</f>
        <v/>
      </c>
      <c r="O46" s="106" t="str">
        <f>IF(D46=0,IF(M46&gt;0,IF((E46-C46)&gt;=365,EDATE(E46,10),EDATE(K46,-2)),""),"")</f>
        <v/>
      </c>
      <c r="P46" s="23" t="s">
        <v>37</v>
      </c>
      <c r="Q46" s="23" t="s">
        <v>37</v>
      </c>
      <c r="R46" s="23" t="s">
        <v>37</v>
      </c>
      <c r="S46" s="23" t="s">
        <v>37</v>
      </c>
      <c r="T46" s="23" t="s">
        <v>25</v>
      </c>
      <c r="U46" s="23" t="s">
        <v>24</v>
      </c>
      <c r="V46" s="23" t="s">
        <v>25</v>
      </c>
      <c r="W46" s="23" t="s">
        <v>37</v>
      </c>
      <c r="X46" s="23" t="s">
        <v>25</v>
      </c>
      <c r="Y46" s="23" t="s">
        <v>24</v>
      </c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</row>
    <row r="47" spans="1:75" ht="14.25" customHeight="1" thickBot="1" x14ac:dyDescent="0.2">
      <c r="A47" s="74"/>
      <c r="B47" s="109"/>
      <c r="C47" s="109"/>
      <c r="D47" s="111"/>
      <c r="E47" s="96"/>
      <c r="F47" s="94"/>
      <c r="G47" s="113"/>
      <c r="H47" s="115"/>
      <c r="I47" s="99"/>
      <c r="J47" s="98"/>
      <c r="K47" s="100"/>
      <c r="L47" s="102"/>
      <c r="M47" s="104"/>
      <c r="N47" s="105"/>
      <c r="O47" s="107"/>
      <c r="P47" s="72">
        <v>45607</v>
      </c>
      <c r="Q47" s="72">
        <v>45608</v>
      </c>
      <c r="R47" s="72">
        <v>45609</v>
      </c>
      <c r="S47" s="72">
        <v>45611</v>
      </c>
      <c r="T47" s="72">
        <v>45631</v>
      </c>
      <c r="U47" s="72">
        <v>45674</v>
      </c>
      <c r="V47" s="72">
        <v>45699</v>
      </c>
      <c r="W47" s="72">
        <v>45740</v>
      </c>
      <c r="X47" s="72">
        <v>45754</v>
      </c>
      <c r="Y47" s="72">
        <v>45761</v>
      </c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72"/>
      <c r="BA47" s="72"/>
      <c r="BB47" s="72"/>
      <c r="BC47" s="72"/>
      <c r="BD47" s="72"/>
      <c r="BE47" s="72"/>
      <c r="BF47" s="72"/>
      <c r="BG47" s="72"/>
      <c r="BH47" s="72"/>
      <c r="BI47" s="72"/>
      <c r="BJ47" s="72"/>
      <c r="BK47" s="72"/>
      <c r="BL47" s="72"/>
      <c r="BM47" s="72"/>
      <c r="BN47" s="72"/>
      <c r="BO47" s="72"/>
      <c r="BP47" s="72"/>
      <c r="BQ47" s="72"/>
      <c r="BR47" s="72"/>
      <c r="BS47" s="72"/>
      <c r="BT47" s="72"/>
      <c r="BU47" s="72"/>
      <c r="BV47" s="72"/>
      <c r="BW47" s="72"/>
    </row>
    <row r="48" spans="1:75" ht="14.25" customHeight="1" x14ac:dyDescent="0.15">
      <c r="A48" s="74" t="s">
        <v>440</v>
      </c>
      <c r="B48" s="108" t="s">
        <v>369</v>
      </c>
      <c r="C48" s="108">
        <v>45698</v>
      </c>
      <c r="D48" s="110">
        <v>45813</v>
      </c>
      <c r="E48" s="95">
        <f ca="1">IF(DATEDIF(C48,M$2,"m")&lt;1,"",IF(C48=0,"",IF(EDATE(C48,12)&lt;IF($D48&gt;0,$D48-1,M$2),EDATE(C48,DATEDIF(C48,IF($D48&gt;0,$D48-1,M$2+1),"y")*12),EDATE(C48,DATEDIF(C48,IF($D48&gt;0,$D48-1,M$2+1),"m")))))</f>
        <v>45787</v>
      </c>
      <c r="F48" s="93">
        <f ca="1">IF(E48="",0,IF(EDATE(C48,12)&lt;=E48,15+IF((YEAR(E48)-YEAR($C48))&gt;20,10,INT((YEAR(E48)-YEAR($C48)-1)/2)),0))</f>
        <v>0</v>
      </c>
      <c r="G48" s="112">
        <f ca="1">IF(E48="",0,IF(E48&gt;=EDATE(C48,12),IF(E48&lt;EDATE(C48,24),IF(C48&lt;SET!$J$20,0,MIN(DATEDIF(C48,E48,"m"),11)),0),IF(D48&gt;C48,IF(E48&lt;=EDATE(C48,12),MIN(DATEDIF(C48,D48+1,"m"),11),0),MIN(DATEDIF(C48,E48,"m"),11))))</f>
        <v>3</v>
      </c>
      <c r="H48" s="114"/>
      <c r="I48" s="99">
        <f>COUNTIF(P48:BW48,SET!$C$15)*SET!$C$16+COUNTIF(P48:BW48,SET!$D$15)*SET!$D$16+COUNTIF(P48:BW48,SET!E$15)*SET!$E$16+COUNTIF(P48:BW48,SET!$F$15)*SET!$F$16+COUNTIF(P48:BW48,SET!$G$15)*SET!$G$16+COUNTIF(P48:BW48,SET!$H$15)*SET!$H$16+COUNTIF(P48:BW48,SET!$I$15)*SET!$I$16+COUNTIF(P48:BW48,)*SET!$K$16+COUNTIF(P48:BW48,SET!$M$15)*SET!$M$16</f>
        <v>2</v>
      </c>
      <c r="J48" s="97">
        <f ca="1">F48+G48+H48-I48</f>
        <v>1</v>
      </c>
      <c r="K48" s="100" t="str">
        <f ca="1">IF(E48="","",IF(AND(D48&gt;C48,EDATE(IF(EDATE(C48,12)&lt;D48,C48,E48),12)&gt;D48),"퇴직정산",IF((E48-C48)&gt;=365,EDATE(E48,12),EDATE(C48,24))))</f>
        <v>퇴직정산</v>
      </c>
      <c r="L48" s="101">
        <f ca="1">IF(K48="퇴직정산",J48,IF((M$2-C48)&lt;365,"미확정",IF(M48="유예","유예",J48-M48)))</f>
        <v>1</v>
      </c>
      <c r="M48" s="103">
        <f ca="1">IF(C48=0,0,IF(K48="퇴직정산",0,IF(J48&lt;=0,0,IF(EDATE(C48,3)&gt;M$2,"유예",IF(SET!$J$3="없음",0,IF(SET!$J$3="전부",IF(E48&gt;=DATE(YEAR(SET!$I$11),MONTH(SET!$J$11),DAY(SET!$L$11)),MAX(0,F48-IF(I48&lt;(G48+H48),0,(I48-(G48+H48)))),0),IF(E48&gt;=DATE(YEAR(SET!$I$11),MONTH(SET!$J$11),DAY(SET!$L$11)),MAX(0,MIN(F48,SET!$L$3)-IF(I48&lt;(G48+H48),0,(I48-(G48+H48)))),0)))))))</f>
        <v>0</v>
      </c>
      <c r="N48" s="105" t="str">
        <f>IF(D48=0,IF(M48&gt;0,IF((E48-C48)&gt;=365,EDATE(E48,6),EDATE(K48,-6)),""),"")</f>
        <v/>
      </c>
      <c r="O48" s="106" t="str">
        <f>IF(D48=0,IF(M48&gt;0,IF((E48-C48)&gt;=365,EDATE(E48,10),EDATE(K48,-2)),""),"")</f>
        <v/>
      </c>
      <c r="P48" s="23" t="s">
        <v>24</v>
      </c>
      <c r="Q48" s="23" t="s">
        <v>24</v>
      </c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</row>
    <row r="49" spans="1:75" ht="14.25" customHeight="1" thickBot="1" x14ac:dyDescent="0.2">
      <c r="A49" s="74"/>
      <c r="B49" s="109"/>
      <c r="C49" s="109"/>
      <c r="D49" s="111"/>
      <c r="E49" s="96"/>
      <c r="F49" s="94"/>
      <c r="G49" s="113"/>
      <c r="H49" s="115"/>
      <c r="I49" s="99"/>
      <c r="J49" s="98"/>
      <c r="K49" s="100"/>
      <c r="L49" s="102"/>
      <c r="M49" s="104"/>
      <c r="N49" s="105"/>
      <c r="O49" s="107"/>
      <c r="P49" s="72">
        <v>45743</v>
      </c>
      <c r="Q49" s="72">
        <v>45810</v>
      </c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  <c r="AQ49" s="72"/>
      <c r="AR49" s="72"/>
      <c r="AS49" s="72"/>
      <c r="AT49" s="72"/>
      <c r="AU49" s="72"/>
      <c r="AV49" s="72"/>
      <c r="AW49" s="72"/>
      <c r="AX49" s="72"/>
      <c r="AY49" s="72"/>
      <c r="AZ49" s="72"/>
      <c r="BA49" s="72"/>
      <c r="BB49" s="72"/>
      <c r="BC49" s="72"/>
      <c r="BD49" s="72"/>
      <c r="BE49" s="72"/>
      <c r="BF49" s="72"/>
      <c r="BG49" s="72"/>
      <c r="BH49" s="72"/>
      <c r="BI49" s="72"/>
      <c r="BJ49" s="72"/>
      <c r="BK49" s="72"/>
      <c r="BL49" s="72"/>
      <c r="BM49" s="72"/>
      <c r="BN49" s="72"/>
      <c r="BO49" s="72"/>
      <c r="BP49" s="72"/>
      <c r="BQ49" s="72"/>
      <c r="BR49" s="72"/>
      <c r="BS49" s="72"/>
      <c r="BT49" s="72"/>
      <c r="BU49" s="72"/>
      <c r="BV49" s="72"/>
      <c r="BW49" s="72"/>
    </row>
    <row r="50" spans="1:75" ht="14.25" customHeight="1" x14ac:dyDescent="0.15">
      <c r="A50" s="74" t="s">
        <v>443</v>
      </c>
      <c r="B50" s="108" t="s">
        <v>420</v>
      </c>
      <c r="C50" s="108">
        <v>45771</v>
      </c>
      <c r="D50" s="110">
        <v>45818</v>
      </c>
      <c r="E50" s="95">
        <f ca="1">IF(DATEDIF(C50,M$2,"m")&lt;1,"",IF(C50=0,"",IF(EDATE(C50,12)&lt;IF($D50&gt;0,$D50-1,M$2),EDATE(C50,DATEDIF(C50,IF($D50&gt;0,$D50-1,M$2+1),"y")*12),EDATE(C50,DATEDIF(C50,IF($D50&gt;0,$D50-1,M$2+1),"m")))))</f>
        <v>45801</v>
      </c>
      <c r="F50" s="93">
        <f ca="1">IF(E50="",0,IF(EDATE(C50,12)&lt;=E50,15+IF((YEAR(E50)-YEAR($C50))&gt;20,10,INT((YEAR(E50)-YEAR($C50)-1)/2)),0))</f>
        <v>0</v>
      </c>
      <c r="G50" s="112">
        <f ca="1">IF(E50="",0,IF(E50&gt;=EDATE(C50,12),IF(E50&lt;EDATE(C50,24),IF(C50&lt;SET!$J$20,0,MIN(DATEDIF(C50,E50,"m"),11)),0),IF(D50&gt;C50,IF(E50&lt;=EDATE(C50,12),MIN(DATEDIF(C50,D50+1,"m"),11),0),MIN(DATEDIF(C50,E50,"m"),11))))</f>
        <v>1</v>
      </c>
      <c r="H50" s="114"/>
      <c r="I50" s="99">
        <f>COUNTIF(P50:BW50,SET!$C$15)*SET!$C$16+COUNTIF(P50:BW50,SET!$D$15)*SET!$D$16+COUNTIF(P50:BW50,SET!E$15)*SET!$E$16+COUNTIF(P50:BW50,SET!$F$15)*SET!$F$16+COUNTIF(P50:BW50,SET!$G$15)*SET!$G$16+COUNTIF(P50:BW50,SET!$H$15)*SET!$H$16+COUNTIF(P50:BW50,SET!$I$15)*SET!$I$16+COUNTIF(P50:BW50,)*SET!$K$16+COUNTIF(P50:BW50,SET!$M$15)*SET!$M$16</f>
        <v>0</v>
      </c>
      <c r="J50" s="97">
        <f ca="1">F50+G50+H50-I50</f>
        <v>1</v>
      </c>
      <c r="K50" s="100" t="str">
        <f ca="1">IF(E50="","",IF(AND(D50&gt;C50,EDATE(IF(EDATE(C50,12)&lt;D50,C50,E50),12)&gt;D50),"퇴직정산",IF((E50-C50)&gt;=365,EDATE(E50,12),EDATE(C50,24))))</f>
        <v>퇴직정산</v>
      </c>
      <c r="L50" s="101">
        <f ca="1">IF(K50="퇴직정산",J50,IF((M$2-C50)&lt;365,"미확정",IF(M50="유예","유예",J50-M50)))</f>
        <v>1</v>
      </c>
      <c r="M50" s="103">
        <f ca="1">IF(C50=0,0,IF(K50="퇴직정산",0,IF(J50&lt;=0,0,IF(EDATE(C50,3)&gt;M$2,"유예",IF(SET!$J$3="없음",0,IF(SET!$J$3="전부",IF(E50&gt;=DATE(YEAR(SET!$I$11),MONTH(SET!$J$11),DAY(SET!$L$11)),MAX(0,F50-IF(I50&lt;(G50+H50),0,(I50-(G50+H50)))),0),IF(E50&gt;=DATE(YEAR(SET!$I$11),MONTH(SET!$J$11),DAY(SET!$L$11)),MAX(0,MIN(F50,SET!$L$3)-IF(I50&lt;(G50+H50),0,(I50-(G50+H50)))),0)))))))</f>
        <v>0</v>
      </c>
      <c r="N50" s="105" t="str">
        <f>IF(D50=0,IF(M50&gt;0,IF((E50-C50)&gt;=365,EDATE(E50,6),EDATE(K50,-6)),""),"")</f>
        <v/>
      </c>
      <c r="O50" s="106" t="str">
        <f>IF(D50=0,IF(M50&gt;0,IF((E50-C50)&gt;=365,EDATE(E50,10),EDATE(K50,-2)),""),"")</f>
        <v/>
      </c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</row>
    <row r="51" spans="1:75" ht="14.25" customHeight="1" thickBot="1" x14ac:dyDescent="0.2">
      <c r="A51" s="74"/>
      <c r="B51" s="109"/>
      <c r="C51" s="109"/>
      <c r="D51" s="111"/>
      <c r="E51" s="96"/>
      <c r="F51" s="94"/>
      <c r="G51" s="113"/>
      <c r="H51" s="115"/>
      <c r="I51" s="99"/>
      <c r="J51" s="98"/>
      <c r="K51" s="100"/>
      <c r="L51" s="102"/>
      <c r="M51" s="104"/>
      <c r="N51" s="105"/>
      <c r="O51" s="107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2"/>
      <c r="AQ51" s="72"/>
      <c r="AR51" s="72"/>
      <c r="AS51" s="72"/>
      <c r="AT51" s="72"/>
      <c r="AU51" s="72"/>
      <c r="AV51" s="72"/>
      <c r="AW51" s="72"/>
      <c r="AX51" s="72"/>
      <c r="AY51" s="72"/>
      <c r="AZ51" s="72"/>
      <c r="BA51" s="72"/>
      <c r="BB51" s="72"/>
      <c r="BC51" s="72"/>
      <c r="BD51" s="72"/>
      <c r="BE51" s="72"/>
      <c r="BF51" s="72"/>
      <c r="BG51" s="72"/>
      <c r="BH51" s="72"/>
      <c r="BI51" s="72"/>
      <c r="BJ51" s="72"/>
      <c r="BK51" s="72"/>
      <c r="BL51" s="72"/>
      <c r="BM51" s="72"/>
      <c r="BN51" s="72"/>
      <c r="BO51" s="72"/>
      <c r="BP51" s="72"/>
      <c r="BQ51" s="72"/>
      <c r="BR51" s="72"/>
      <c r="BS51" s="72"/>
      <c r="BT51" s="72"/>
      <c r="BU51" s="72"/>
      <c r="BV51" s="72"/>
      <c r="BW51" s="72"/>
    </row>
    <row r="52" spans="1:75" ht="14.25" customHeight="1" x14ac:dyDescent="0.15">
      <c r="A52" s="74" t="s">
        <v>388</v>
      </c>
      <c r="B52" s="118" t="s">
        <v>383</v>
      </c>
      <c r="C52" s="118">
        <v>45698</v>
      </c>
      <c r="D52" s="110">
        <v>45821</v>
      </c>
      <c r="E52" s="95">
        <f ca="1">IF(DATEDIF(C52,M$2,"m")&lt;1,"",IF(C52=0,"",IF(EDATE(C52,12)&lt;IF($D52&gt;0,$D52-1,M$2),EDATE(C52,DATEDIF(C52,IF($D52&gt;0,$D52-1,M$2+1),"y")*12),EDATE(C52,DATEDIF(C52,IF($D52&gt;0,$D52-1,M$2+1),"m")))))</f>
        <v>45818</v>
      </c>
      <c r="F52" s="93">
        <f ca="1">IF(E52="",0,IF(EDATE(C52,12)&lt;=E52,15+IF((YEAR(E52)-YEAR($C52))&gt;20,10,INT((YEAR(E52)-YEAR($C52)-1)/2)),0))</f>
        <v>0</v>
      </c>
      <c r="G52" s="112">
        <f ca="1">IF(E52="",0,IF(E52&gt;=EDATE(C52,12),IF(E52&lt;EDATE(C52,24),IF(C52&lt;SET!$J$20,0,MIN(DATEDIF(C52,E52,"m"),11)),0),IF(D52&gt;C52,IF(E52&lt;=EDATE(C52,12),MIN(DATEDIF(C52,D52+1,"m"),11),0),MIN(DATEDIF(C52,E52,"m"),11))))</f>
        <v>4</v>
      </c>
      <c r="H52" s="114"/>
      <c r="I52" s="99">
        <f>COUNTIF(P52:BW52,SET!$C$15)*SET!$C$16+COUNTIF(P52:BW52,SET!$D$15)*SET!$D$16+COUNTIF(P52:BW52,SET!E$15)*SET!$E$16+COUNTIF(P52:BW52,SET!$F$15)*SET!$F$16+COUNTIF(P52:BW52,SET!$G$15)*SET!$G$16+COUNTIF(P52:BW52,SET!$H$15)*SET!$H$16+COUNTIF(P52:BW52,SET!$I$15)*SET!$I$16+COUNTIF(P52:BW52,)*SET!$K$16+COUNTIF(P52:BW52,SET!$M$15)*SET!$M$16</f>
        <v>4</v>
      </c>
      <c r="J52" s="97">
        <f ca="1">F52+G52+H52-I52</f>
        <v>0</v>
      </c>
      <c r="K52" s="100" t="str">
        <f ca="1">IF(E52="","",IF(AND(D52&gt;C52,EDATE(IF(EDATE(C52,12)&lt;D52,C52,E52),12)&gt;D52),"퇴직정산",IF((E52-C52)&gt;=365,EDATE(E52,12),EDATE(C52,24))))</f>
        <v>퇴직정산</v>
      </c>
      <c r="L52" s="101">
        <f ca="1">IF(K52="퇴직정산",J52,IF((M$2-C52)&lt;365,"미확정",IF(M52="유예","유예",J52-M52)))</f>
        <v>0</v>
      </c>
      <c r="M52" s="103">
        <f ca="1">IF(C52=0,0,IF(K52="퇴직정산",0,IF(J52&lt;=0,0,IF(EDATE(C52,3)&gt;M$2,"유예",IF(SET!$J$3="없음",0,IF(SET!$J$3="전부",IF(E52&gt;=DATE(YEAR(SET!$I$11),MONTH(SET!$J$11),DAY(SET!$L$11)),MAX(0,F52-IF(I52&lt;(G52+H52),0,(I52-(G52+H52)))),0),IF(E52&gt;=DATE(YEAR(SET!$I$11),MONTH(SET!$J$11),DAY(SET!$L$11)),MAX(0,MIN(F52,SET!$L$3)-IF(I52&lt;(G52+H52),0,(I52-(G52+H52)))),0)))))))</f>
        <v>0</v>
      </c>
      <c r="N52" s="105" t="str">
        <f>IF(D52=0,IF(M52&gt;0,IF((E52-C52)&gt;=365,EDATE(E52,6),EDATE(K52,-6)),""),"")</f>
        <v/>
      </c>
      <c r="O52" s="106" t="str">
        <f>IF(D52=0,IF(M52&gt;0,IF((E52-C52)&gt;=365,EDATE(E52,10),EDATE(K52,-2)),""),"")</f>
        <v/>
      </c>
      <c r="P52" s="23" t="s">
        <v>24</v>
      </c>
      <c r="Q52" s="23" t="s">
        <v>24</v>
      </c>
      <c r="R52" s="23" t="s">
        <v>24</v>
      </c>
      <c r="S52" s="23" t="s">
        <v>24</v>
      </c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</row>
    <row r="53" spans="1:75" ht="14.25" customHeight="1" thickBot="1" x14ac:dyDescent="0.2">
      <c r="A53" s="74"/>
      <c r="B53" s="119"/>
      <c r="C53" s="119"/>
      <c r="D53" s="111"/>
      <c r="E53" s="96"/>
      <c r="F53" s="94"/>
      <c r="G53" s="113"/>
      <c r="H53" s="115"/>
      <c r="I53" s="99"/>
      <c r="J53" s="98"/>
      <c r="K53" s="100"/>
      <c r="L53" s="102"/>
      <c r="M53" s="104"/>
      <c r="N53" s="105"/>
      <c r="O53" s="107"/>
      <c r="P53" s="72">
        <v>45741</v>
      </c>
      <c r="Q53" s="72">
        <v>45756</v>
      </c>
      <c r="R53" s="72">
        <v>45812</v>
      </c>
      <c r="S53" s="72">
        <v>45817</v>
      </c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2"/>
      <c r="AQ53" s="72"/>
      <c r="AR53" s="72"/>
      <c r="AS53" s="72"/>
      <c r="AT53" s="72"/>
      <c r="AU53" s="72"/>
      <c r="AV53" s="72"/>
      <c r="AW53" s="72"/>
      <c r="AX53" s="72"/>
      <c r="AY53" s="72"/>
      <c r="AZ53" s="72"/>
      <c r="BA53" s="72"/>
      <c r="BB53" s="72"/>
      <c r="BC53" s="72"/>
      <c r="BD53" s="72"/>
      <c r="BE53" s="72"/>
      <c r="BF53" s="72"/>
      <c r="BG53" s="72"/>
      <c r="BH53" s="72"/>
      <c r="BI53" s="72"/>
      <c r="BJ53" s="72"/>
      <c r="BK53" s="72"/>
      <c r="BL53" s="72"/>
      <c r="BM53" s="72"/>
      <c r="BN53" s="72"/>
      <c r="BO53" s="72"/>
      <c r="BP53" s="72"/>
      <c r="BQ53" s="72"/>
      <c r="BR53" s="72"/>
      <c r="BS53" s="72"/>
      <c r="BT53" s="72"/>
      <c r="BU53" s="72"/>
      <c r="BV53" s="72"/>
      <c r="BW53" s="72"/>
    </row>
    <row r="54" spans="1:75" ht="14.25" customHeight="1" x14ac:dyDescent="0.15">
      <c r="A54" s="74" t="s">
        <v>388</v>
      </c>
      <c r="B54" s="108" t="s">
        <v>303</v>
      </c>
      <c r="C54" s="108">
        <v>44774</v>
      </c>
      <c r="D54" s="110">
        <v>45833</v>
      </c>
      <c r="E54" s="95">
        <f ca="1">IF(DATEDIF(C54,M$2,"m")&lt;1,"",IF(C54=0,"",IF(EDATE(C54,12)&lt;IF($D54&gt;0,$D54-1,M$2),EDATE(C54,DATEDIF(C54,IF($D54&gt;0,$D54-1,M$2+1),"y")*12),EDATE(C54,DATEDIF(C54,IF($D54&gt;0,$D54-1,M$2+1),"m")))))</f>
        <v>45505</v>
      </c>
      <c r="F54" s="93">
        <f ca="1">IF(E54="",0,IF(EDATE(C54,12)&lt;=E54,15+IF((YEAR(E54)-YEAR($C54))&gt;20,10,INT((YEAR(E54)-YEAR($C54)-1)/2)),0))</f>
        <v>15</v>
      </c>
      <c r="G54" s="112">
        <f ca="1">IF(E54="",0,IF(E54&gt;=EDATE(C54,12),IF(E54&lt;EDATE(C54,24),IF(C54&lt;SET!$J$20,0,MIN(DATEDIF(C54,E54,"m"),11)),0),IF(D54&gt;C54,IF(E54&lt;=EDATE(C54,12),MIN(DATEDIF(C54,D54+1,"m"),11),0),MIN(DATEDIF(C54,E54,"m"),11))))</f>
        <v>0</v>
      </c>
      <c r="H54" s="114">
        <v>0.5</v>
      </c>
      <c r="I54" s="99">
        <f>COUNTIF(P54:BW54,SET!$C$15)*SET!$C$16+COUNTIF(P54:BW54,SET!$D$15)*SET!$D$16+COUNTIF(P54:BW54,SET!E$15)*SET!$E$16+COUNTIF(P54:BW54,SET!$F$15)*SET!$F$16+COUNTIF(P54:BW54,SET!$G$15)*SET!$G$16+COUNTIF(P54:BW54,SET!$H$15)*SET!$H$16+COUNTIF(P54:BW54,SET!$I$15)*SET!$I$16+COUNTIF(P54:BW54,)*SET!$K$16+COUNTIF(P54:BW54,SET!$M$15)*SET!$M$16</f>
        <v>16</v>
      </c>
      <c r="J54" s="97">
        <f ca="1">F54+G54+H54-I54</f>
        <v>-0.5</v>
      </c>
      <c r="K54" s="100">
        <f ca="1">IF(E54="","",IF(AND(D54&gt;C54,EDATE(IF(EDATE(C54,12)&lt;D54,C54,E54),12)&gt;D54),"퇴직정산",IF((E54-C54)&gt;=365,EDATE(E54,12),EDATE(C54,24))))</f>
        <v>45870</v>
      </c>
      <c r="L54" s="101">
        <f ca="1">IF(K54="퇴직정산",J54,IF((M$2-C54)&lt;365,"미확정",IF(M54="유예","유예",J54-M54)))</f>
        <v>-0.5</v>
      </c>
      <c r="M54" s="103">
        <f ca="1">IF(C54=0,0,IF(K54="퇴직정산",0,IF(J54&lt;=0,0,IF(EDATE(C54,3)&gt;M$2,"유예",IF(SET!$J$3="없음",0,IF(SET!$J$3="전부",IF(E54&gt;=DATE(YEAR(SET!$I$11),MONTH(SET!$J$11),DAY(SET!$L$11)),MAX(0,F54-IF(I54&lt;(G54+H54),0,(I54-(G54+H54)))),0),IF(E54&gt;=DATE(YEAR(SET!$I$11),MONTH(SET!$J$11),DAY(SET!$L$11)),MAX(0,MIN(F54,SET!$L$3)-IF(I54&lt;(G54+H54),0,(I54-(G54+H54)))),0)))))))</f>
        <v>0</v>
      </c>
      <c r="N54" s="105" t="str">
        <f>IF(D54=0,IF(M54&gt;0,IF((E54-C54)&gt;=365,EDATE(E54,6),EDATE(K54,-6)),""),"")</f>
        <v/>
      </c>
      <c r="O54" s="106" t="str">
        <f>IF(D54=0,IF(M54&gt;0,IF((E54-C54)&gt;=365,EDATE(E54,10),EDATE(K54,-2)),""),"")</f>
        <v/>
      </c>
      <c r="P54" s="23" t="s">
        <v>25</v>
      </c>
      <c r="Q54" s="23" t="s">
        <v>25</v>
      </c>
      <c r="R54" s="23" t="s">
        <v>24</v>
      </c>
      <c r="S54" s="23" t="s">
        <v>25</v>
      </c>
      <c r="T54" s="23" t="s">
        <v>25</v>
      </c>
      <c r="U54" s="23" t="s">
        <v>25</v>
      </c>
      <c r="V54" s="23" t="s">
        <v>24</v>
      </c>
      <c r="W54" s="23" t="s">
        <v>24</v>
      </c>
      <c r="X54" s="23" t="s">
        <v>25</v>
      </c>
      <c r="Y54" s="23" t="s">
        <v>24</v>
      </c>
      <c r="Z54" s="23" t="s">
        <v>24</v>
      </c>
      <c r="AA54" s="23" t="s">
        <v>25</v>
      </c>
      <c r="AB54" s="23" t="s">
        <v>25</v>
      </c>
      <c r="AC54" s="23" t="s">
        <v>25</v>
      </c>
      <c r="AD54" s="23" t="s">
        <v>24</v>
      </c>
      <c r="AE54" s="23" t="s">
        <v>25</v>
      </c>
      <c r="AF54" s="23" t="s">
        <v>24</v>
      </c>
      <c r="AG54" s="23" t="s">
        <v>25</v>
      </c>
      <c r="AH54" s="23" t="s">
        <v>25</v>
      </c>
      <c r="AI54" s="23" t="s">
        <v>24</v>
      </c>
      <c r="AJ54" s="23" t="s">
        <v>24</v>
      </c>
      <c r="AK54" s="23" t="s">
        <v>24</v>
      </c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</row>
    <row r="55" spans="1:75" ht="14.25" customHeight="1" thickBot="1" x14ac:dyDescent="0.2">
      <c r="A55" s="74"/>
      <c r="B55" s="109"/>
      <c r="C55" s="109"/>
      <c r="D55" s="111"/>
      <c r="E55" s="96"/>
      <c r="F55" s="94"/>
      <c r="G55" s="113"/>
      <c r="H55" s="115"/>
      <c r="I55" s="99"/>
      <c r="J55" s="98"/>
      <c r="K55" s="100"/>
      <c r="L55" s="102"/>
      <c r="M55" s="104"/>
      <c r="N55" s="105"/>
      <c r="O55" s="107"/>
      <c r="P55" s="72">
        <v>45488</v>
      </c>
      <c r="Q55" s="72">
        <v>45492</v>
      </c>
      <c r="R55" s="72">
        <v>45502</v>
      </c>
      <c r="S55" s="72">
        <v>45509</v>
      </c>
      <c r="T55" s="72">
        <v>45513</v>
      </c>
      <c r="U55" s="72">
        <v>45520</v>
      </c>
      <c r="V55" s="72">
        <v>45539</v>
      </c>
      <c r="W55" s="72">
        <v>45544</v>
      </c>
      <c r="X55" s="72">
        <v>45572</v>
      </c>
      <c r="Y55" s="72">
        <v>45581</v>
      </c>
      <c r="Z55" s="72">
        <v>45593</v>
      </c>
      <c r="AA55" s="72">
        <v>45607</v>
      </c>
      <c r="AB55" s="72">
        <v>45630</v>
      </c>
      <c r="AC55" s="72">
        <v>45652</v>
      </c>
      <c r="AD55" s="72">
        <v>45656</v>
      </c>
      <c r="AE55" s="72">
        <v>45659</v>
      </c>
      <c r="AF55" s="72">
        <v>45720</v>
      </c>
      <c r="AG55" s="72">
        <v>45728</v>
      </c>
      <c r="AH55" s="72">
        <v>45730</v>
      </c>
      <c r="AI55" s="72">
        <v>45747</v>
      </c>
      <c r="AJ55" s="72">
        <v>45771</v>
      </c>
      <c r="AK55" s="72">
        <v>45835</v>
      </c>
      <c r="AL55" s="72"/>
      <c r="AM55" s="72"/>
      <c r="AN55" s="72"/>
      <c r="AO55" s="72"/>
      <c r="AP55" s="72"/>
      <c r="AQ55" s="72"/>
      <c r="AR55" s="72"/>
      <c r="AS55" s="72"/>
      <c r="AT55" s="72"/>
      <c r="AU55" s="72"/>
      <c r="AV55" s="72"/>
      <c r="AW55" s="72"/>
      <c r="AX55" s="72"/>
      <c r="AY55" s="72"/>
      <c r="AZ55" s="72"/>
      <c r="BA55" s="72"/>
      <c r="BB55" s="72"/>
      <c r="BC55" s="72"/>
      <c r="BD55" s="72"/>
      <c r="BE55" s="72"/>
      <c r="BF55" s="72"/>
      <c r="BG55" s="72"/>
      <c r="BH55" s="72"/>
      <c r="BI55" s="72"/>
      <c r="BJ55" s="72"/>
      <c r="BK55" s="72"/>
      <c r="BL55" s="72"/>
      <c r="BM55" s="72"/>
      <c r="BN55" s="72"/>
      <c r="BO55" s="72"/>
      <c r="BP55" s="72"/>
      <c r="BQ55" s="72"/>
      <c r="BR55" s="72"/>
      <c r="BS55" s="72"/>
      <c r="BT55" s="72"/>
      <c r="BU55" s="72"/>
      <c r="BV55" s="72"/>
      <c r="BW55" s="72"/>
    </row>
    <row r="56" spans="1:75" ht="14.25" customHeight="1" x14ac:dyDescent="0.15">
      <c r="A56" s="74" t="s">
        <v>392</v>
      </c>
      <c r="B56" s="108" t="s">
        <v>337</v>
      </c>
      <c r="C56" s="118">
        <v>44896</v>
      </c>
      <c r="D56" s="110">
        <v>45838</v>
      </c>
      <c r="E56" s="95">
        <f ca="1">IF(DATEDIF(C56,M$2,"m")&lt;1,"",IF(C56=0,"",IF(EDATE(C56,12)&lt;IF($D56&gt;0,$D56-1,M$2),EDATE(C56,DATEDIF(C56,IF($D56&gt;0,$D56-1,M$2+1),"y")*12),EDATE(C56,DATEDIF(C56,IF($D56&gt;0,$D56-1,M$2+1),"m")))))</f>
        <v>45627</v>
      </c>
      <c r="F56" s="93">
        <f ca="1">IF(E56="",0,IF(EDATE(C56,12)&lt;=E56,15+IF((YEAR(E56)-YEAR($C56))&gt;20,10,INT((YEAR(E56)-YEAR($C56)-1)/2)),0))</f>
        <v>15</v>
      </c>
      <c r="G56" s="112">
        <f ca="1">IF(E56="",0,IF(E56&gt;=EDATE(C56,12),IF(E56&lt;EDATE(C56,24),IF(C56&lt;SET!$J$20,0,MIN(DATEDIF(C56,E56,"m"),11)),0),IF(D56&gt;C56,IF(E56&lt;=EDATE(C56,12),MIN(DATEDIF(C56,D56+1,"m"),11),0),MIN(DATEDIF(C56,E56,"m"),11))))</f>
        <v>0</v>
      </c>
      <c r="H56" s="114">
        <v>4</v>
      </c>
      <c r="I56" s="99">
        <f>COUNTIF(P56:BW56,SET!$C$15)*SET!$C$16+COUNTIF(P56:BW56,SET!$D$15)*SET!$D$16+COUNTIF(P56:BW56,SET!E$15)*SET!$E$16+COUNTIF(P56:BW56,SET!$F$15)*SET!$F$16+COUNTIF(P56:BW56,SET!$G$15)*SET!$G$16+COUNTIF(P56:BW56,SET!$H$15)*SET!$H$16+COUNTIF(P56:BW56,SET!$I$15)*SET!$I$16+COUNTIF(P56:BW56,)*SET!$K$16+COUNTIF(P56:BW56,SET!$M$15)*SET!$M$16</f>
        <v>12</v>
      </c>
      <c r="J56" s="97">
        <f ca="1">F56+G56+H56-I56</f>
        <v>7</v>
      </c>
      <c r="K56" s="100">
        <f ca="1">IF(E56="","",IF(AND(D56&gt;C56,EDATE(IF(EDATE(C56,12)&lt;D56,C56,E56),12)&gt;D56),"퇴직정산",IF((E56-C56)&gt;=365,EDATE(E56,12),EDATE(C56,24))))</f>
        <v>45992</v>
      </c>
      <c r="L56" s="101">
        <f ca="1">IF(K56="퇴직정산",J56,IF((M$2-C56)&lt;365,"미확정",IF(M56="유예","유예",J56-M56)))</f>
        <v>7</v>
      </c>
      <c r="M56" s="103">
        <f ca="1">IF(C56=0,0,IF(K56="퇴직정산",0,IF(J56&lt;=0,0,IF(EDATE(C56,3)&gt;M$2,"유예",IF(SET!$J$3="없음",0,IF(SET!$J$3="전부",IF(E56&gt;=DATE(YEAR(SET!$I$11),MONTH(SET!$J$11),DAY(SET!$L$11)),MAX(0,F56-IF(I56&lt;(G56+H56),0,(I56-(G56+H56)))),0),IF(E56&gt;=DATE(YEAR(SET!$I$11),MONTH(SET!$J$11),DAY(SET!$L$11)),MAX(0,MIN(F56,SET!$L$3)-IF(I56&lt;(G56+H56),0,(I56-(G56+H56)))),0)))))))</f>
        <v>0</v>
      </c>
      <c r="N56" s="105" t="str">
        <f>IF(D56=0,IF(M56&gt;0,IF((E56-C56)&gt;=365,EDATE(E56,6),EDATE(K56,-6)),""),"")</f>
        <v/>
      </c>
      <c r="O56" s="106" t="str">
        <f>IF(D56=0,IF(M56&gt;0,IF((E56-C56)&gt;=365,EDATE(E56,10),EDATE(K56,-2)),""),"")</f>
        <v/>
      </c>
      <c r="P56" s="23" t="s">
        <v>24</v>
      </c>
      <c r="Q56" s="23" t="s">
        <v>24</v>
      </c>
      <c r="R56" s="23" t="s">
        <v>24</v>
      </c>
      <c r="S56" s="23" t="s">
        <v>24</v>
      </c>
      <c r="T56" s="23" t="s">
        <v>24</v>
      </c>
      <c r="U56" s="23" t="s">
        <v>24</v>
      </c>
      <c r="V56" s="23" t="s">
        <v>24</v>
      </c>
      <c r="W56" s="23" t="s">
        <v>24</v>
      </c>
      <c r="X56" s="23" t="s">
        <v>24</v>
      </c>
      <c r="Y56" s="23" t="s">
        <v>24</v>
      </c>
      <c r="Z56" s="23" t="s">
        <v>24</v>
      </c>
      <c r="AA56" s="23" t="s">
        <v>24</v>
      </c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</row>
    <row r="57" spans="1:75" ht="14.25" customHeight="1" thickBot="1" x14ac:dyDescent="0.2">
      <c r="A57" s="74"/>
      <c r="B57" s="109"/>
      <c r="C57" s="119"/>
      <c r="D57" s="111"/>
      <c r="E57" s="96"/>
      <c r="F57" s="94"/>
      <c r="G57" s="113"/>
      <c r="H57" s="115"/>
      <c r="I57" s="99"/>
      <c r="J57" s="98"/>
      <c r="K57" s="100"/>
      <c r="L57" s="102"/>
      <c r="M57" s="104"/>
      <c r="N57" s="105"/>
      <c r="O57" s="107"/>
      <c r="P57" s="72">
        <v>45606</v>
      </c>
      <c r="Q57" s="72">
        <v>45607</v>
      </c>
      <c r="R57" s="72">
        <v>45641</v>
      </c>
      <c r="S57" s="72">
        <v>45703</v>
      </c>
      <c r="T57" s="72">
        <v>45704</v>
      </c>
      <c r="U57" s="72">
        <v>45738</v>
      </c>
      <c r="V57" s="72">
        <v>45746</v>
      </c>
      <c r="W57" s="72">
        <v>45752</v>
      </c>
      <c r="X57" s="72">
        <v>45753</v>
      </c>
      <c r="Y57" s="72">
        <v>45754</v>
      </c>
      <c r="Z57" s="72">
        <v>45772</v>
      </c>
      <c r="AA57" s="72">
        <v>45824</v>
      </c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2"/>
      <c r="AQ57" s="72"/>
      <c r="AR57" s="72"/>
      <c r="AS57" s="72"/>
      <c r="AT57" s="72"/>
      <c r="AU57" s="72"/>
      <c r="AV57" s="72"/>
      <c r="AW57" s="72"/>
      <c r="AX57" s="72"/>
      <c r="AY57" s="72"/>
      <c r="AZ57" s="72"/>
      <c r="BA57" s="72"/>
      <c r="BB57" s="72"/>
      <c r="BC57" s="72"/>
      <c r="BD57" s="72"/>
      <c r="BE57" s="72"/>
      <c r="BF57" s="72"/>
      <c r="BG57" s="72"/>
      <c r="BH57" s="72"/>
      <c r="BI57" s="72"/>
      <c r="BJ57" s="72"/>
      <c r="BK57" s="72"/>
      <c r="BL57" s="72"/>
      <c r="BM57" s="72"/>
      <c r="BN57" s="72"/>
      <c r="BO57" s="72"/>
      <c r="BP57" s="72"/>
      <c r="BQ57" s="72"/>
      <c r="BR57" s="72"/>
      <c r="BS57" s="72"/>
      <c r="BT57" s="72"/>
      <c r="BU57" s="72"/>
      <c r="BV57" s="72"/>
      <c r="BW57" s="72"/>
    </row>
    <row r="58" spans="1:75" ht="14.25" customHeight="1" x14ac:dyDescent="0.15">
      <c r="A58" s="74" t="s">
        <v>444</v>
      </c>
      <c r="B58" s="118" t="s">
        <v>92</v>
      </c>
      <c r="C58" s="108">
        <v>44896</v>
      </c>
      <c r="D58" s="110">
        <v>45838</v>
      </c>
      <c r="E58" s="95">
        <f ca="1">IF(DATEDIF(C58,M$2,"m")&lt;1,"",IF(C58=0,"",IF(EDATE(C58,12)&lt;IF($D58&gt;0,$D58-1,M$2),EDATE(C58,DATEDIF(C58,IF($D58&gt;0,$D58-1,M$2+1),"y")*12),EDATE(C58,DATEDIF(C58,IF($D58&gt;0,$D58-1,M$2+1),"m")))))</f>
        <v>45627</v>
      </c>
      <c r="F58" s="93">
        <f ca="1">IF(E58="",0,IF(EDATE(C58,12)&lt;=E58,15+IF((YEAR(E58)-YEAR($C58))&gt;20,10,INT((YEAR(E58)-YEAR($C58)-1)/2)),0))</f>
        <v>15</v>
      </c>
      <c r="G58" s="112">
        <f ca="1">IF(E58="",0,IF(E58&gt;=EDATE(C58,12),IF(E58&lt;EDATE(C58,24),IF(C58&lt;SET!$J$20,0,MIN(DATEDIF(C58,E58,"m"),11)),0),IF(D58&gt;C58,IF(E58&lt;=EDATE(C58,12),MIN(DATEDIF(C58,D58+1,"m"),11),0),MIN(DATEDIF(C58,E58,"m"),11))))</f>
        <v>0</v>
      </c>
      <c r="H58" s="114">
        <v>3</v>
      </c>
      <c r="I58" s="99">
        <f>COUNTIF(P58:BW58,SET!$C$15)*SET!$C$16+COUNTIF(P58:BW58,SET!$D$15)*SET!$D$16+COUNTIF(P58:BW58,SET!E$15)*SET!$E$16+COUNTIF(P58:BW58,SET!$F$15)*SET!$F$16+COUNTIF(P58:BW58,SET!$G$15)*SET!$G$16+COUNTIF(P58:BW58,SET!$H$15)*SET!$H$16+COUNTIF(P58:BW58,SET!$I$15)*SET!$I$16+COUNTIF(P58:BW58,)*SET!$K$16+COUNTIF(P58:BW58,SET!$M$15)*SET!$M$16</f>
        <v>16.5</v>
      </c>
      <c r="J58" s="97">
        <f ca="1">F58+G58+H58-I58</f>
        <v>1.5</v>
      </c>
      <c r="K58" s="100">
        <f ca="1">IF(E58="","",IF(AND(D58&gt;C58,EDATE(IF(EDATE(C58,12)&lt;D58,C58,E58),12)&gt;D58),"퇴직정산",IF((E58-C58)&gt;=365,EDATE(E58,12),EDATE(C58,24))))</f>
        <v>45992</v>
      </c>
      <c r="L58" s="101">
        <f ca="1">IF(K58="퇴직정산",J58,IF((M$2-C58)&lt;365,"미확정",IF(M58="유예","유예",J58-M58)))</f>
        <v>1.5</v>
      </c>
      <c r="M58" s="103">
        <f ca="1">IF(C58=0,0,IF(K58="퇴직정산",0,IF(J58&lt;=0,0,IF(EDATE(C58,3)&gt;M$2,"유예",IF(SET!$J$3="없음",0,IF(SET!$J$3="전부",IF(E58&gt;=DATE(YEAR(SET!$I$11),MONTH(SET!$J$11),DAY(SET!$L$11)),MAX(0,F58-IF(I58&lt;(G58+H58),0,(I58-(G58+H58)))),0),IF(E58&gt;=DATE(YEAR(SET!$I$11),MONTH(SET!$J$11),DAY(SET!$L$11)),MAX(0,MIN(F58,SET!$L$3)-IF(I58&lt;(G58+H58),0,(I58-(G58+H58)))),0)))))))</f>
        <v>0</v>
      </c>
      <c r="N58" s="105" t="str">
        <f>IF(D58=0,IF(M58&gt;0,IF((E58-C58)&gt;=365,EDATE(E58,6),EDATE(K58,-6)),""),"")</f>
        <v/>
      </c>
      <c r="O58" s="106" t="str">
        <f>IF(D58=0,IF(M58&gt;0,IF((E58-C58)&gt;=365,EDATE(E58,10),EDATE(K58,-2)),""),"")</f>
        <v/>
      </c>
      <c r="P58" s="23" t="s">
        <v>24</v>
      </c>
      <c r="Q58" s="23" t="s">
        <v>24</v>
      </c>
      <c r="R58" s="23" t="s">
        <v>24</v>
      </c>
      <c r="S58" s="23" t="s">
        <v>25</v>
      </c>
      <c r="T58" s="23" t="s">
        <v>25</v>
      </c>
      <c r="U58" s="23" t="s">
        <v>25</v>
      </c>
      <c r="V58" s="23" t="s">
        <v>24</v>
      </c>
      <c r="W58" s="23" t="s">
        <v>25</v>
      </c>
      <c r="X58" s="23" t="s">
        <v>24</v>
      </c>
      <c r="Y58" s="23" t="s">
        <v>25</v>
      </c>
      <c r="Z58" s="23" t="s">
        <v>24</v>
      </c>
      <c r="AA58" s="23" t="s">
        <v>25</v>
      </c>
      <c r="AB58" s="23" t="s">
        <v>24</v>
      </c>
      <c r="AC58" s="23" t="s">
        <v>25</v>
      </c>
      <c r="AD58" s="23" t="s">
        <v>25</v>
      </c>
      <c r="AE58" s="23" t="s">
        <v>25</v>
      </c>
      <c r="AF58" s="23" t="s">
        <v>24</v>
      </c>
      <c r="AG58" s="23" t="s">
        <v>24</v>
      </c>
      <c r="AH58" s="23" t="s">
        <v>25</v>
      </c>
      <c r="AI58" s="23" t="s">
        <v>24</v>
      </c>
      <c r="AJ58" s="23" t="s">
        <v>24</v>
      </c>
      <c r="AK58" s="23" t="s">
        <v>25</v>
      </c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</row>
    <row r="59" spans="1:75" ht="14.25" customHeight="1" thickBot="1" x14ac:dyDescent="0.2">
      <c r="A59" s="74"/>
      <c r="B59" s="119"/>
      <c r="C59" s="109"/>
      <c r="D59" s="111"/>
      <c r="E59" s="96"/>
      <c r="F59" s="94"/>
      <c r="G59" s="113"/>
      <c r="H59" s="115"/>
      <c r="I59" s="99"/>
      <c r="J59" s="98"/>
      <c r="K59" s="100"/>
      <c r="L59" s="102"/>
      <c r="M59" s="104"/>
      <c r="N59" s="105"/>
      <c r="O59" s="107"/>
      <c r="P59" s="72">
        <v>45616</v>
      </c>
      <c r="Q59" s="72">
        <v>45617</v>
      </c>
      <c r="R59" s="72">
        <v>45618</v>
      </c>
      <c r="S59" s="72">
        <v>45630</v>
      </c>
      <c r="T59" s="72">
        <v>45652</v>
      </c>
      <c r="U59" s="72">
        <v>45656</v>
      </c>
      <c r="V59" s="72">
        <v>45693</v>
      </c>
      <c r="W59" s="72">
        <v>45715</v>
      </c>
      <c r="X59" s="72">
        <v>45723</v>
      </c>
      <c r="Y59" s="72">
        <v>45747</v>
      </c>
      <c r="Z59" s="72">
        <v>45748</v>
      </c>
      <c r="AA59" s="72">
        <v>45755</v>
      </c>
      <c r="AB59" s="72">
        <v>45763</v>
      </c>
      <c r="AC59" s="72">
        <v>45779</v>
      </c>
      <c r="AD59" s="72">
        <v>45810</v>
      </c>
      <c r="AE59" s="72">
        <v>45817</v>
      </c>
      <c r="AF59" s="72">
        <v>45826</v>
      </c>
      <c r="AG59" s="72">
        <v>45827</v>
      </c>
      <c r="AH59" s="72">
        <v>45831</v>
      </c>
      <c r="AI59" s="72">
        <v>45832</v>
      </c>
      <c r="AJ59" s="72">
        <v>45833</v>
      </c>
      <c r="AK59" s="72">
        <v>45834</v>
      </c>
      <c r="AL59" s="72"/>
      <c r="AM59" s="72"/>
      <c r="AN59" s="72"/>
      <c r="AO59" s="72"/>
      <c r="AP59" s="72"/>
      <c r="AQ59" s="72"/>
      <c r="AR59" s="72"/>
      <c r="AS59" s="72"/>
      <c r="AT59" s="72"/>
      <c r="AU59" s="72"/>
      <c r="AV59" s="72"/>
      <c r="AW59" s="72"/>
      <c r="AX59" s="72"/>
      <c r="AY59" s="72"/>
      <c r="AZ59" s="72"/>
      <c r="BA59" s="72"/>
      <c r="BB59" s="72"/>
      <c r="BC59" s="72"/>
      <c r="BD59" s="72"/>
      <c r="BE59" s="72"/>
      <c r="BF59" s="72"/>
      <c r="BG59" s="72"/>
      <c r="BH59" s="72"/>
      <c r="BI59" s="72"/>
      <c r="BJ59" s="72"/>
      <c r="BK59" s="72"/>
      <c r="BL59" s="72"/>
      <c r="BM59" s="72"/>
      <c r="BN59" s="72"/>
      <c r="BO59" s="72"/>
      <c r="BP59" s="72"/>
      <c r="BQ59" s="72"/>
      <c r="BR59" s="72"/>
      <c r="BS59" s="72"/>
      <c r="BT59" s="72"/>
      <c r="BU59" s="72"/>
      <c r="BV59" s="72"/>
      <c r="BW59" s="72"/>
    </row>
    <row r="60" spans="1:75" ht="14.25" customHeight="1" x14ac:dyDescent="0.15">
      <c r="A60" s="74" t="s">
        <v>388</v>
      </c>
      <c r="B60" s="108" t="s">
        <v>442</v>
      </c>
      <c r="C60" s="108">
        <v>45810</v>
      </c>
      <c r="D60" s="110">
        <v>45838</v>
      </c>
      <c r="E60" s="95">
        <f ca="1">IF(DATEDIF(C60,M$2,"m")&lt;1,"",IF(C60=0,"",IF(EDATE(C60,12)&lt;IF($D60&gt;0,$D60-1,M$2),EDATE(C60,DATEDIF(C60,IF($D60&gt;0,$D60-1,M$2+1),"y")*12),EDATE(C60,DATEDIF(C60,IF($D60&gt;0,$D60-1,M$2+1),"m")))))</f>
        <v>45810</v>
      </c>
      <c r="F60" s="93">
        <f ca="1">IF(E60="",0,IF(EDATE(C60,12)&lt;=E60,15+IF((YEAR(E60)-YEAR($C60))&gt;20,10,INT((YEAR(E60)-YEAR($C60)-1)/2)),0))</f>
        <v>0</v>
      </c>
      <c r="G60" s="112">
        <f ca="1">IF(E60="",0,IF(E60&gt;=EDATE(C60,12),IF(E60&lt;EDATE(C60,24),IF(C60&lt;SET!$J$20,0,MIN(DATEDIF(C60,E60,"m"),11)),0),IF(D60&gt;C60,IF(E60&lt;=EDATE(C60,12),MIN(DATEDIF(C60,D60+1,"m"),11),0),MIN(DATEDIF(C60,E60,"m"),11))))</f>
        <v>0</v>
      </c>
      <c r="H60" s="114"/>
      <c r="I60" s="99">
        <f>COUNTIF(P60:BW60,SET!$C$15)*SET!$C$16+COUNTIF(P60:BW60,SET!$D$15)*SET!$D$16+COUNTIF(P60:BW60,SET!E$15)*SET!$E$16+COUNTIF(P60:BW60,SET!$F$15)*SET!$F$16+COUNTIF(P60:BW60,SET!$G$15)*SET!$G$16+COUNTIF(P60:BW60,SET!$H$15)*SET!$H$16+COUNTIF(P60:BW60,SET!$I$15)*SET!$I$16+COUNTIF(P60:BW60,)*SET!$K$16+COUNTIF(P60:BW60,SET!$M$15)*SET!$M$16</f>
        <v>0</v>
      </c>
      <c r="J60" s="97">
        <f ca="1">F60+G60+H60-I60</f>
        <v>0</v>
      </c>
      <c r="K60" s="100" t="str">
        <f ca="1">IF(E60="","",IF(AND(D60&gt;C60,EDATE(IF(EDATE(C60,12)&lt;D60,C60,E60),12)&gt;D60),"퇴직정산",IF((E60-C60)&gt;=365,EDATE(E60,12),EDATE(C60,24))))</f>
        <v>퇴직정산</v>
      </c>
      <c r="L60" s="101">
        <f ca="1">IF(K60="퇴직정산",J60,IF((M$2-C60)&lt;365,"미확정",IF(M60="유예","유예",J60-M60)))</f>
        <v>0</v>
      </c>
      <c r="M60" s="103">
        <f ca="1">IF(C60=0,0,IF(K60="퇴직정산",0,IF(J60&lt;=0,0,IF(EDATE(C60,3)&gt;M$2,"유예",IF(SET!$J$3="없음",0,IF(SET!$J$3="전부",IF(E60&gt;=DATE(YEAR(SET!$I$11),MONTH(SET!$J$11),DAY(SET!$L$11)),MAX(0,F60-IF(I60&lt;(G60+H60),0,(I60-(G60+H60)))),0),IF(E60&gt;=DATE(YEAR(SET!$I$11),MONTH(SET!$J$11),DAY(SET!$L$11)),MAX(0,MIN(F60,SET!$L$3)-IF(I60&lt;(G60+H60),0,(I60-(G60+H60)))),0)))))))</f>
        <v>0</v>
      </c>
      <c r="N60" s="105" t="str">
        <f>IF(D60=0,IF(M60&gt;0,IF((E60-C60)&gt;=365,EDATE(E60,6),EDATE(K60,-6)),""),"")</f>
        <v/>
      </c>
      <c r="O60" s="106" t="str">
        <f>IF(D60=0,IF(M60&gt;0,IF((E60-C60)&gt;=365,EDATE(E60,10),EDATE(K60,-2)),""),"")</f>
        <v/>
      </c>
      <c r="P60" s="23" t="s">
        <v>37</v>
      </c>
      <c r="Q60" s="23" t="s">
        <v>37</v>
      </c>
      <c r="R60" s="23" t="s">
        <v>37</v>
      </c>
      <c r="S60" s="23" t="s">
        <v>37</v>
      </c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</row>
    <row r="61" spans="1:75" ht="14.25" customHeight="1" thickBot="1" x14ac:dyDescent="0.2">
      <c r="A61" s="74"/>
      <c r="B61" s="109"/>
      <c r="C61" s="109"/>
      <c r="D61" s="111"/>
      <c r="E61" s="96"/>
      <c r="F61" s="94"/>
      <c r="G61" s="113"/>
      <c r="H61" s="115"/>
      <c r="I61" s="99"/>
      <c r="J61" s="98"/>
      <c r="K61" s="100"/>
      <c r="L61" s="102"/>
      <c r="M61" s="104"/>
      <c r="N61" s="105"/>
      <c r="O61" s="107"/>
      <c r="P61" s="72">
        <v>45831</v>
      </c>
      <c r="Q61" s="72">
        <v>45832</v>
      </c>
      <c r="R61" s="72">
        <v>45833</v>
      </c>
      <c r="S61" s="72">
        <v>45834</v>
      </c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2"/>
      <c r="AQ61" s="72"/>
      <c r="AR61" s="72"/>
      <c r="AS61" s="72"/>
      <c r="AT61" s="72"/>
      <c r="AU61" s="72"/>
      <c r="AV61" s="72"/>
      <c r="AW61" s="72"/>
      <c r="AX61" s="72"/>
      <c r="AY61" s="72"/>
      <c r="AZ61" s="72"/>
      <c r="BA61" s="72"/>
      <c r="BB61" s="72"/>
      <c r="BC61" s="72"/>
      <c r="BD61" s="72"/>
      <c r="BE61" s="72"/>
      <c r="BF61" s="72"/>
      <c r="BG61" s="72"/>
      <c r="BH61" s="72"/>
      <c r="BI61" s="72"/>
      <c r="BJ61" s="72"/>
      <c r="BK61" s="72"/>
      <c r="BL61" s="72"/>
      <c r="BM61" s="72"/>
      <c r="BN61" s="72"/>
      <c r="BO61" s="72"/>
      <c r="BP61" s="72"/>
      <c r="BQ61" s="72"/>
      <c r="BR61" s="72"/>
      <c r="BS61" s="72"/>
      <c r="BT61" s="72"/>
      <c r="BU61" s="72"/>
      <c r="BV61" s="72"/>
      <c r="BW61" s="72"/>
    </row>
    <row r="62" spans="1:75" ht="14.25" customHeight="1" x14ac:dyDescent="0.15">
      <c r="A62" s="74" t="s">
        <v>460</v>
      </c>
      <c r="B62" s="108" t="s">
        <v>132</v>
      </c>
      <c r="C62" s="108">
        <v>45323</v>
      </c>
      <c r="D62" s="110">
        <v>45869</v>
      </c>
      <c r="E62" s="95">
        <f ca="1">IF(DATEDIF(C62,M$2,"m")&lt;1,"",IF(C62=0,"",IF(EDATE(C62,12)&lt;IF($D62&gt;0,$D62-1,M$2),EDATE(C62,DATEDIF(C62,IF($D62&gt;0,$D62-1,M$2+1),"y")*12),EDATE(C62,DATEDIF(C62,IF($D62&gt;0,$D62-1,M$2+1),"m")))))</f>
        <v>45689</v>
      </c>
      <c r="F62" s="93">
        <f ca="1">IF(E62="",0,IF(EDATE(C62,12)&lt;=E62,15+IF((YEAR(E62)-YEAR($C62))&gt;20,10,INT((YEAR(E62)-YEAR($C62)-1)/2)),0))</f>
        <v>15</v>
      </c>
      <c r="G62" s="112">
        <f ca="1">IF(E62="",0,IF(E62&gt;=EDATE(C62,12),IF(E62&lt;EDATE(C62,24),IF(C62&lt;SET!$J$20,0,MIN(DATEDIF(C62,E62,"m"),11)),0),IF(D62&gt;C62,IF(E62&lt;=EDATE(C62,12),MIN(DATEDIF(C62,D62+1,"m"),11),0),MIN(DATEDIF(C62,E62,"m"),11))))</f>
        <v>11</v>
      </c>
      <c r="H62" s="114"/>
      <c r="I62" s="99">
        <f>COUNTIF(P62:BW62,SET!$C$15)*SET!$C$16+COUNTIF(P62:BW62,SET!$D$15)*SET!$D$16+COUNTIF(P62:BW62,SET!E$15)*SET!$E$16+COUNTIF(P62:BW62,SET!$F$15)*SET!$F$16+COUNTIF(P62:BW62,SET!$G$15)*SET!$G$16+COUNTIF(P62:BW62,SET!$H$15)*SET!$H$16+COUNTIF(P62:BW62,SET!$I$15)*SET!$I$16+COUNTIF(P62:BW62,)*SET!$K$16+COUNTIF(P62:BW62,SET!$M$15)*SET!$M$16</f>
        <v>18</v>
      </c>
      <c r="J62" s="97">
        <f ca="1">F62+G62+H62-I62</f>
        <v>8</v>
      </c>
      <c r="K62" s="100">
        <f ca="1">IF(E62="","",IF(AND(D62&gt;C62,EDATE(IF(EDATE(C62,12)&lt;D62,C62,E62),12)&gt;D62),"퇴직정산",IF((E62-C62)&gt;=365,EDATE(E62,12),EDATE(C62,24))))</f>
        <v>46054</v>
      </c>
      <c r="L62" s="101">
        <f ca="1">IF(K62="퇴직정산",J62,IF((M$2-C62)&lt;365,"미확정",IF(M62="유예","유예",J62-M62)))</f>
        <v>8</v>
      </c>
      <c r="M62" s="103">
        <f ca="1">IF(C62=0,0,IF(K62="퇴직정산",0,IF(J62&lt;=0,0,IF(EDATE(C62,3)&gt;M$2,"유예",IF(SET!$J$3="없음",0,IF(SET!$J$3="전부",IF(E62&gt;=DATE(YEAR(SET!$I$11),MONTH(SET!$J$11),DAY(SET!$L$11)),MAX(0,F62-IF(I62&lt;(G62+H62),0,(I62-(G62+H62)))),0),IF(E62&gt;=DATE(YEAR(SET!$I$11),MONTH(SET!$J$11),DAY(SET!$L$11)),MAX(0,MIN(F62,SET!$L$3)-IF(I62&lt;(G62+H62),0,(I62-(G62+H62)))),0)))))))</f>
        <v>0</v>
      </c>
      <c r="N62" s="105" t="str">
        <f>IF(D62=0,IF(M62&gt;0,IF((E62-C62)&gt;=365,EDATE(E62,6),EDATE(K62,-6)),""),"")</f>
        <v/>
      </c>
      <c r="O62" s="106" t="str">
        <f>IF(D62=0,IF(M62&gt;0,IF((E62-C62)&gt;=365,EDATE(E62,10),EDATE(K62,-2)),""),"")</f>
        <v/>
      </c>
      <c r="P62" s="23" t="s">
        <v>24</v>
      </c>
      <c r="Q62" s="23" t="s">
        <v>25</v>
      </c>
      <c r="R62" s="23" t="s">
        <v>25</v>
      </c>
      <c r="S62" s="23" t="s">
        <v>24</v>
      </c>
      <c r="T62" s="23" t="s">
        <v>24</v>
      </c>
      <c r="U62" s="23" t="s">
        <v>24</v>
      </c>
      <c r="V62" s="23" t="s">
        <v>24</v>
      </c>
      <c r="W62" s="23" t="s">
        <v>24</v>
      </c>
      <c r="X62" s="23" t="s">
        <v>24</v>
      </c>
      <c r="Y62" s="23" t="s">
        <v>24</v>
      </c>
      <c r="Z62" s="23" t="s">
        <v>24</v>
      </c>
      <c r="AA62" s="23" t="s">
        <v>24</v>
      </c>
      <c r="AB62" s="23" t="s">
        <v>24</v>
      </c>
      <c r="AC62" s="23" t="s">
        <v>24</v>
      </c>
      <c r="AD62" s="23" t="s">
        <v>25</v>
      </c>
      <c r="AE62" s="23" t="s">
        <v>25</v>
      </c>
      <c r="AF62" s="23" t="s">
        <v>24</v>
      </c>
      <c r="AG62" s="23" t="s">
        <v>24</v>
      </c>
      <c r="AH62" s="23" t="s">
        <v>25</v>
      </c>
      <c r="AI62" s="23" t="s">
        <v>25</v>
      </c>
      <c r="AJ62" s="23" t="s">
        <v>24</v>
      </c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</row>
    <row r="63" spans="1:75" ht="14.25" customHeight="1" thickBot="1" x14ac:dyDescent="0.2">
      <c r="A63" s="74"/>
      <c r="B63" s="109"/>
      <c r="C63" s="109"/>
      <c r="D63" s="111"/>
      <c r="E63" s="96"/>
      <c r="F63" s="94"/>
      <c r="G63" s="113"/>
      <c r="H63" s="115"/>
      <c r="I63" s="99"/>
      <c r="J63" s="98"/>
      <c r="K63" s="100"/>
      <c r="L63" s="102"/>
      <c r="M63" s="104"/>
      <c r="N63" s="105"/>
      <c r="O63" s="107"/>
      <c r="P63" s="72">
        <v>45460</v>
      </c>
      <c r="Q63" s="72">
        <v>45489</v>
      </c>
      <c r="R63" s="72">
        <v>45561</v>
      </c>
      <c r="S63" s="72">
        <v>45565</v>
      </c>
      <c r="T63" s="72">
        <v>45593</v>
      </c>
      <c r="U63" s="72">
        <v>45617</v>
      </c>
      <c r="V63" s="72">
        <v>45618</v>
      </c>
      <c r="W63" s="72">
        <v>45624</v>
      </c>
      <c r="X63" s="72">
        <v>45639</v>
      </c>
      <c r="Y63" s="72">
        <v>45657</v>
      </c>
      <c r="Z63" s="72">
        <v>45674</v>
      </c>
      <c r="AA63" s="72">
        <v>45680</v>
      </c>
      <c r="AB63" s="72">
        <v>45744</v>
      </c>
      <c r="AC63" s="72">
        <v>45772</v>
      </c>
      <c r="AD63" s="72">
        <v>45846</v>
      </c>
      <c r="AE63" s="72">
        <v>45848</v>
      </c>
      <c r="AF63" s="72">
        <v>45849</v>
      </c>
      <c r="AG63" s="72">
        <v>45856</v>
      </c>
      <c r="AH63" s="72">
        <v>45860</v>
      </c>
      <c r="AI63" s="72">
        <v>45862</v>
      </c>
      <c r="AJ63" s="72">
        <v>45868</v>
      </c>
      <c r="AK63" s="72"/>
      <c r="AL63" s="72"/>
      <c r="AM63" s="72"/>
      <c r="AN63" s="72"/>
      <c r="AO63" s="72"/>
      <c r="AP63" s="72"/>
      <c r="AQ63" s="72"/>
      <c r="AR63" s="72"/>
      <c r="AS63" s="72"/>
      <c r="AT63" s="72"/>
      <c r="AU63" s="72"/>
      <c r="AV63" s="72"/>
      <c r="AW63" s="72"/>
      <c r="AX63" s="72"/>
      <c r="AY63" s="72"/>
      <c r="AZ63" s="72"/>
      <c r="BA63" s="72"/>
      <c r="BB63" s="72"/>
      <c r="BC63" s="72"/>
      <c r="BD63" s="72"/>
      <c r="BE63" s="72"/>
      <c r="BF63" s="72"/>
      <c r="BG63" s="72"/>
      <c r="BH63" s="72"/>
      <c r="BI63" s="72"/>
      <c r="BJ63" s="72"/>
      <c r="BK63" s="72"/>
      <c r="BL63" s="72"/>
      <c r="BM63" s="72"/>
      <c r="BN63" s="72"/>
      <c r="BO63" s="72"/>
      <c r="BP63" s="72"/>
      <c r="BQ63" s="72"/>
      <c r="BR63" s="72"/>
      <c r="BS63" s="72"/>
      <c r="BT63" s="72"/>
      <c r="BU63" s="72"/>
      <c r="BV63" s="72"/>
      <c r="BW63" s="72"/>
    </row>
    <row r="64" spans="1:75" ht="14.25" customHeight="1" x14ac:dyDescent="0.15">
      <c r="A64" s="74" t="s">
        <v>461</v>
      </c>
      <c r="B64" s="108" t="s">
        <v>365</v>
      </c>
      <c r="C64" s="108">
        <v>45362</v>
      </c>
      <c r="D64" s="110">
        <v>45853</v>
      </c>
      <c r="E64" s="95">
        <f ca="1">IF(DATEDIF(C64,M$2,"m")&lt;1,"",IF(C64=0,"",IF(EDATE(C64,12)&lt;IF($D64&gt;0,$D64-1,M$2),EDATE(C64,DATEDIF(C64,IF($D64&gt;0,$D64-1,M$2+1),"y")*12),EDATE(C64,DATEDIF(C64,IF($D64&gt;0,$D64-1,M$2+1),"m")))))</f>
        <v>45727</v>
      </c>
      <c r="F64" s="93">
        <f ca="1">IF(E64="",0,IF(EDATE(C64,12)&lt;=E64,15+IF((YEAR(E64)-YEAR($C64))&gt;20,10,INT((YEAR(E64)-YEAR($C64)-1)/2)),0))</f>
        <v>15</v>
      </c>
      <c r="G64" s="112">
        <f ca="1">IF(E64="",0,IF(E64&gt;=EDATE(C64,12),IF(E64&lt;EDATE(C64,24),IF(C64&lt;SET!$J$20,0,MIN(DATEDIF(C64,E64,"m"),11)),0),IF(D64&gt;C64,IF(E64&lt;=EDATE(C64,12),MIN(DATEDIF(C64,D64+1,"m"),11),0),MIN(DATEDIF(C64,E64,"m"),11))))</f>
        <v>11</v>
      </c>
      <c r="H64" s="114"/>
      <c r="I64" s="99">
        <f>COUNTIF(P64:BW64,SET!$C$15)*SET!$C$16+COUNTIF(P64:BW64,SET!$D$15)*SET!$D$16+COUNTIF(P64:BW64,SET!E$15)*SET!$E$16+COUNTIF(P64:BW64,SET!$F$15)*SET!$F$16+COUNTIF(P64:BW64,SET!$G$15)*SET!$G$16+COUNTIF(P64:BW64,SET!$H$15)*SET!$H$16+COUNTIF(P64:BW64,SET!$I$15)*SET!$I$16+COUNTIF(P64:BW64,)*SET!$K$16+COUNTIF(P64:BW64,SET!$M$15)*SET!$M$16</f>
        <v>13</v>
      </c>
      <c r="J64" s="97">
        <f ca="1">F64+G64+H64-I64</f>
        <v>13</v>
      </c>
      <c r="K64" s="100">
        <f ca="1">IF(E64="","",IF(AND(D64&gt;C64,EDATE(IF(EDATE(C64,12)&lt;D64,C64,E64),12)&gt;D64),"퇴직정산",IF((E64-C64)&gt;=365,EDATE(E64,12),EDATE(C64,24))))</f>
        <v>46092</v>
      </c>
      <c r="L64" s="101">
        <f ca="1">IF(K64="퇴직정산",J64,IF((M$2-C64)&lt;365,"미확정",IF(M64="유예","유예",J64-M64)))</f>
        <v>8</v>
      </c>
      <c r="M64" s="103">
        <f ca="1">IF(C64=0,0,IF(K64="퇴직정산",0,IF(J64&lt;=0,0,IF(EDATE(C64,3)&gt;M$2,"유예",IF(SET!$J$3="없음",0,IF(SET!$J$3="전부",IF(E64&gt;=DATE(YEAR(SET!$I$11),MONTH(SET!$J$11),DAY(SET!$L$11)),MAX(0,F64-IF(I64&lt;(G64+H64),0,(I64-(G64+H64)))),0),IF(E64&gt;=DATE(YEAR(SET!$I$11),MONTH(SET!$J$11),DAY(SET!$L$11)),MAX(0,MIN(F64,SET!$L$3)-IF(I64&lt;(G64+H64),0,(I64-(G64+H64)))),0)))))))</f>
        <v>5</v>
      </c>
      <c r="N64" s="105" t="str">
        <f>IF(D64=0,IF(M64&gt;0,IF((E64-C64)&gt;=365,EDATE(E64,6),EDATE(K64,-6)),""),"")</f>
        <v/>
      </c>
      <c r="O64" s="106" t="str">
        <f>IF(D64=0,IF(M64&gt;0,IF((E64-C64)&gt;=365,EDATE(E64,10),EDATE(K64,-2)),""),"")</f>
        <v/>
      </c>
      <c r="P64" s="23" t="s">
        <v>24</v>
      </c>
      <c r="Q64" s="23" t="s">
        <v>25</v>
      </c>
      <c r="R64" s="23" t="s">
        <v>25</v>
      </c>
      <c r="S64" s="23" t="s">
        <v>25</v>
      </c>
      <c r="T64" s="23" t="s">
        <v>24</v>
      </c>
      <c r="U64" s="23" t="s">
        <v>25</v>
      </c>
      <c r="V64" s="23" t="s">
        <v>25</v>
      </c>
      <c r="W64" s="23" t="s">
        <v>24</v>
      </c>
      <c r="X64" s="23" t="s">
        <v>24</v>
      </c>
      <c r="Y64" s="23" t="s">
        <v>24</v>
      </c>
      <c r="Z64" s="23" t="s">
        <v>24</v>
      </c>
      <c r="AA64" s="23" t="s">
        <v>25</v>
      </c>
      <c r="AB64" s="23" t="s">
        <v>25</v>
      </c>
      <c r="AC64" s="23" t="s">
        <v>24</v>
      </c>
      <c r="AD64" s="23" t="s">
        <v>24</v>
      </c>
      <c r="AE64" s="23" t="s">
        <v>25</v>
      </c>
      <c r="AF64" s="23" t="s">
        <v>24</v>
      </c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</row>
    <row r="65" spans="1:75" ht="14.25" customHeight="1" thickBot="1" x14ac:dyDescent="0.2">
      <c r="A65" s="74"/>
      <c r="B65" s="109"/>
      <c r="C65" s="109"/>
      <c r="D65" s="111"/>
      <c r="E65" s="96"/>
      <c r="F65" s="94"/>
      <c r="G65" s="113"/>
      <c r="H65" s="115"/>
      <c r="I65" s="99"/>
      <c r="J65" s="98"/>
      <c r="K65" s="100"/>
      <c r="L65" s="102"/>
      <c r="M65" s="104"/>
      <c r="N65" s="105"/>
      <c r="O65" s="107"/>
      <c r="P65" s="72">
        <v>45373</v>
      </c>
      <c r="Q65" s="72">
        <v>45414</v>
      </c>
      <c r="R65" s="72">
        <v>45453</v>
      </c>
      <c r="S65" s="72">
        <v>45505</v>
      </c>
      <c r="T65" s="72">
        <v>45558</v>
      </c>
      <c r="U65" s="72">
        <v>45559</v>
      </c>
      <c r="V65" s="72">
        <v>45586</v>
      </c>
      <c r="W65" s="72">
        <v>45616</v>
      </c>
      <c r="X65" s="72">
        <v>45617</v>
      </c>
      <c r="Y65" s="72">
        <v>45618</v>
      </c>
      <c r="Z65" s="72">
        <v>45660</v>
      </c>
      <c r="AA65" s="72">
        <v>45673</v>
      </c>
      <c r="AB65" s="72">
        <v>45712</v>
      </c>
      <c r="AC65" s="72">
        <v>45715</v>
      </c>
      <c r="AD65" s="72">
        <v>45716</v>
      </c>
      <c r="AE65" s="72">
        <v>45833</v>
      </c>
      <c r="AF65" s="72">
        <v>45835</v>
      </c>
      <c r="AG65" s="72"/>
      <c r="AH65" s="72"/>
      <c r="AI65" s="72"/>
      <c r="AJ65" s="72"/>
      <c r="AK65" s="72"/>
      <c r="AL65" s="72"/>
      <c r="AM65" s="72"/>
      <c r="AN65" s="72"/>
      <c r="AO65" s="72"/>
      <c r="AP65" s="72"/>
      <c r="AQ65" s="72"/>
      <c r="AR65" s="72"/>
      <c r="AS65" s="72"/>
      <c r="AT65" s="72"/>
      <c r="AU65" s="72"/>
      <c r="AV65" s="72"/>
      <c r="AW65" s="72"/>
      <c r="AX65" s="72"/>
      <c r="AY65" s="72"/>
      <c r="AZ65" s="72"/>
      <c r="BA65" s="72"/>
      <c r="BB65" s="72"/>
      <c r="BC65" s="72"/>
      <c r="BD65" s="72"/>
      <c r="BE65" s="72"/>
      <c r="BF65" s="72"/>
      <c r="BG65" s="72"/>
      <c r="BH65" s="72"/>
      <c r="BI65" s="72"/>
      <c r="BJ65" s="72"/>
      <c r="BK65" s="72"/>
      <c r="BL65" s="72"/>
      <c r="BM65" s="72"/>
      <c r="BN65" s="72"/>
      <c r="BO65" s="72"/>
      <c r="BP65" s="72"/>
      <c r="BQ65" s="72"/>
      <c r="BR65" s="72"/>
      <c r="BS65" s="72"/>
      <c r="BT65" s="72"/>
      <c r="BU65" s="72"/>
      <c r="BV65" s="72"/>
      <c r="BW65" s="72"/>
    </row>
    <row r="66" spans="1:75" ht="14.25" customHeight="1" x14ac:dyDescent="0.15">
      <c r="A66" s="77" t="s">
        <v>59</v>
      </c>
      <c r="B66" s="108" t="s">
        <v>353</v>
      </c>
      <c r="C66" s="108">
        <v>44004</v>
      </c>
      <c r="D66" s="110">
        <v>45889</v>
      </c>
      <c r="E66" s="95">
        <f ca="1">IF(DATEDIF(C66,M$2,"m")&lt;1,"",IF(C66=0,"",IF(EDATE(C66,12)&lt;IF($D66&gt;0,$D66-1,M$2),EDATE(C66,DATEDIF(C66,IF($D66&gt;0,$D66-1,M$2+1),"y")*12),EDATE(C66,DATEDIF(C66,IF($D66&gt;0,$D66-1,M$2+1),"m")))))</f>
        <v>45830</v>
      </c>
      <c r="F66" s="93">
        <f ca="1">IF(E66="",0,IF(EDATE(C66,12)&lt;=E66,15+IF((YEAR(E66)-YEAR($C66))&gt;20,10,INT((YEAR(E66)-YEAR($C66)-1)/2)),0))</f>
        <v>17</v>
      </c>
      <c r="G66" s="112">
        <f ca="1">IF(E66="",0,IF(E66&gt;=EDATE(C66,12),IF(E66&lt;EDATE(C66,24),IF(C66&lt;SET!$J$20,0,MIN(DATEDIF(C66,E66,"m"),11)),0),IF(D66&gt;C66,IF(E66&lt;=EDATE(C66,12),MIN(DATEDIF(C66,D66+1,"m"),11),0),MIN(DATEDIF(C66,E66,"m"),11))))</f>
        <v>0</v>
      </c>
      <c r="H66" s="114">
        <v>16</v>
      </c>
      <c r="I66" s="99">
        <f>COUNTIF(P66:BW66,SET!$C$15)*SET!$C$16+COUNTIF(P66:BW66,SET!$D$15)*SET!$D$16+COUNTIF(P66:BW66,SET!E$15)*SET!$E$16+COUNTIF(P66:BW66,SET!$F$15)*SET!$F$16+COUNTIF(P66:BW66,SET!$G$15)*SET!$G$16+COUNTIF(P66:BW66,SET!$H$15)*SET!$H$16+COUNTIF(P66:BW66,SET!$I$15)*SET!$I$16+COUNTIF(P66:BW66,)*SET!$K$16+COUNTIF(P66:BW66,SET!$M$15)*SET!$M$16</f>
        <v>0</v>
      </c>
      <c r="J66" s="97">
        <f ca="1">F66+G66+H66-I66</f>
        <v>33</v>
      </c>
      <c r="K66" s="100">
        <f ca="1">IF(E66="","",IF(AND(D66&gt;C66,EDATE(IF(EDATE(C66,12)&lt;D66,C66,E66),12)&gt;D66),"퇴직정산",IF((E66-C66)&gt;=365,EDATE(E66,12),EDATE(C66,24))))</f>
        <v>46195</v>
      </c>
      <c r="L66" s="101">
        <f ca="1">IF(K66="퇴직정산",J66,IF((M$2-C66)&lt;365,"미확정",IF(M66="유예","유예",J66-M66)))</f>
        <v>26</v>
      </c>
      <c r="M66" s="103">
        <f ca="1">IF(C66=0,0,IF(K66="퇴직정산",0,IF(J66&lt;=0,0,IF(EDATE(C66,3)&gt;M$2,"유예",IF(SET!$J$3="없음",0,IF(SET!$J$3="전부",IF(E66&gt;=DATE(YEAR(SET!$I$11),MONTH(SET!$J$11),DAY(SET!$L$11)),MAX(0,F66-IF(I66&lt;(G66+H66),0,(I66-(G66+H66)))),0),IF(E66&gt;=DATE(YEAR(SET!$I$11),MONTH(SET!$J$11),DAY(SET!$L$11)),MAX(0,MIN(F66,SET!$L$3)-IF(I66&lt;(G66+H66),0,(I66-(G66+H66)))),0)))))))</f>
        <v>7</v>
      </c>
      <c r="N66" s="105" t="str">
        <f>IF(D66=0,IF(M66&gt;0,IF((E66-C66)&gt;=365,EDATE(E66,6),EDATE(K66,-6)),""),"")</f>
        <v/>
      </c>
      <c r="O66" s="106" t="str">
        <f>IF(D66=0,IF(M66&gt;0,IF((E66-C66)&gt;=365,EDATE(E66,10),EDATE(K66,-2)),""),"")</f>
        <v/>
      </c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</row>
    <row r="67" spans="1:75" ht="14.25" customHeight="1" thickBot="1" x14ac:dyDescent="0.2">
      <c r="A67" s="74"/>
      <c r="B67" s="109"/>
      <c r="C67" s="109"/>
      <c r="D67" s="111"/>
      <c r="E67" s="96"/>
      <c r="F67" s="94"/>
      <c r="G67" s="113"/>
      <c r="H67" s="115"/>
      <c r="I67" s="99"/>
      <c r="J67" s="98"/>
      <c r="K67" s="100"/>
      <c r="L67" s="102"/>
      <c r="M67" s="104"/>
      <c r="N67" s="105"/>
      <c r="O67" s="107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2"/>
      <c r="AQ67" s="72"/>
      <c r="AR67" s="72"/>
      <c r="AS67" s="72"/>
      <c r="AT67" s="72"/>
      <c r="AU67" s="72"/>
      <c r="AV67" s="72"/>
      <c r="AW67" s="72"/>
      <c r="AX67" s="72"/>
      <c r="AY67" s="72"/>
      <c r="AZ67" s="72"/>
      <c r="BA67" s="72"/>
      <c r="BB67" s="72"/>
      <c r="BC67" s="72"/>
      <c r="BD67" s="72"/>
      <c r="BE67" s="72"/>
      <c r="BF67" s="72"/>
      <c r="BG67" s="72"/>
      <c r="BH67" s="72"/>
      <c r="BI67" s="72"/>
      <c r="BJ67" s="72"/>
      <c r="BK67" s="72"/>
      <c r="BL67" s="72"/>
      <c r="BM67" s="72"/>
      <c r="BN67" s="72"/>
      <c r="BO67" s="72"/>
      <c r="BP67" s="72"/>
      <c r="BQ67" s="72"/>
      <c r="BR67" s="72"/>
      <c r="BS67" s="72"/>
      <c r="BT67" s="72"/>
      <c r="BU67" s="72"/>
      <c r="BV67" s="72"/>
      <c r="BW67" s="72"/>
    </row>
    <row r="68" spans="1:75" ht="14.25" customHeight="1" x14ac:dyDescent="0.15">
      <c r="A68" s="74" t="s">
        <v>471</v>
      </c>
      <c r="B68" s="108" t="s">
        <v>376</v>
      </c>
      <c r="C68" s="108">
        <v>45439</v>
      </c>
      <c r="D68" s="110">
        <v>45891</v>
      </c>
      <c r="E68" s="95">
        <f ca="1">IF(DATEDIF(C68,M$2,"m")&lt;1,"",IF(C68=0,"",IF(EDATE(C68,12)&lt;IF($D68&gt;0,$D68-1,M$2),EDATE(C68,DATEDIF(C68,IF($D68&gt;0,$D68-1,M$2+1),"y")*12),EDATE(C68,DATEDIF(C68,IF($D68&gt;0,$D68-1,M$2+1),"m")))))</f>
        <v>45804</v>
      </c>
      <c r="F68" s="93">
        <f ca="1">IF(E68="",0,IF(EDATE(C68,12)&lt;=E68,15+IF((YEAR(E68)-YEAR($C68))&gt;20,10,INT((YEAR(E68)-YEAR($C68)-1)/2)),0))</f>
        <v>15</v>
      </c>
      <c r="G68" s="112">
        <f ca="1">IF(E68="",0,IF(E68&gt;=EDATE(C68,12),IF(E68&lt;EDATE(C68,24),IF(C68&lt;SET!$J$20,0,MIN(DATEDIF(C68,E68,"m"),11)),0),IF(D68&gt;C68,IF(E68&lt;=EDATE(C68,12),MIN(DATEDIF(C68,D68+1,"m"),11),0),MIN(DATEDIF(C68,E68,"m"),11))))</f>
        <v>11</v>
      </c>
      <c r="H68" s="114"/>
      <c r="I68" s="99">
        <f>COUNTIF(P68:BW68,SET!$C$15)*SET!$C$16+COUNTIF(P68:BW68,SET!$D$15)*SET!$D$16+COUNTIF(P68:BW68,SET!E$15)*SET!$E$16+COUNTIF(P68:BW68,SET!$F$15)*SET!$F$16+COUNTIF(P68:BW68,SET!$G$15)*SET!$G$16+COUNTIF(P68:BW68,SET!$H$15)*SET!$H$16+COUNTIF(P68:BW68,SET!$I$15)*SET!$I$16+COUNTIF(P68:BW68,)*SET!$K$16+COUNTIF(P68:BW68,SET!$M$15)*SET!$M$16</f>
        <v>8</v>
      </c>
      <c r="J68" s="97">
        <f ca="1">F68+G68+H68-I68</f>
        <v>18</v>
      </c>
      <c r="K68" s="100">
        <f ca="1">IF(E68="","",IF(AND(D68&gt;C68,EDATE(IF(EDATE(C68,12)&lt;D68,C68,E68),12)&gt;D68),"퇴직정산",IF((E68-C68)&gt;=365,EDATE(E68,12),EDATE(C68,24))))</f>
        <v>46169</v>
      </c>
      <c r="L68" s="101">
        <f ca="1">IF(K68="퇴직정산",J68,IF((M$2-C68)&lt;365,"미확정",IF(M68="유예","유예",J68-M68)))</f>
        <v>11</v>
      </c>
      <c r="M68" s="103">
        <f ca="1">IF(C68=0,0,IF(K68="퇴직정산",0,IF(J68&lt;=0,0,IF(EDATE(C68,3)&gt;M$2,"유예",IF(SET!$J$3="없음",0,IF(SET!$J$3="전부",IF(E68&gt;=DATE(YEAR(SET!$I$11),MONTH(SET!$J$11),DAY(SET!$L$11)),MAX(0,F68-IF(I68&lt;(G68+H68),0,(I68-(G68+H68)))),0),IF(E68&gt;=DATE(YEAR(SET!$I$11),MONTH(SET!$J$11),DAY(SET!$L$11)),MAX(0,MIN(F68,SET!$L$3)-IF(I68&lt;(G68+H68),0,(I68-(G68+H68)))),0)))))))</f>
        <v>7</v>
      </c>
      <c r="N68" s="105" t="str">
        <f>IF(D68=0,IF(M68&gt;0,IF((E68-C68)&gt;=365,EDATE(E68,6),EDATE(K68,-6)),""),"")</f>
        <v/>
      </c>
      <c r="O68" s="106" t="str">
        <f>IF(D68=0,IF(M68&gt;0,IF((E68-C68)&gt;=365,EDATE(E68,10),EDATE(K68,-2)),""),"")</f>
        <v/>
      </c>
      <c r="P68" s="23" t="s">
        <v>24</v>
      </c>
      <c r="Q68" s="23" t="s">
        <v>24</v>
      </c>
      <c r="R68" s="23" t="s">
        <v>51</v>
      </c>
      <c r="S68" s="23" t="s">
        <v>24</v>
      </c>
      <c r="T68" s="23" t="s">
        <v>24</v>
      </c>
      <c r="U68" s="23" t="s">
        <v>24</v>
      </c>
      <c r="V68" s="23" t="s">
        <v>24</v>
      </c>
      <c r="W68" s="23" t="s">
        <v>24</v>
      </c>
      <c r="X68" s="23" t="s">
        <v>24</v>
      </c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</row>
    <row r="69" spans="1:75" ht="14.25" customHeight="1" thickBot="1" x14ac:dyDescent="0.2">
      <c r="A69" s="74"/>
      <c r="B69" s="109"/>
      <c r="C69" s="109"/>
      <c r="D69" s="111"/>
      <c r="E69" s="96"/>
      <c r="F69" s="94"/>
      <c r="G69" s="113"/>
      <c r="H69" s="115"/>
      <c r="I69" s="99"/>
      <c r="J69" s="98"/>
      <c r="K69" s="100"/>
      <c r="L69" s="102"/>
      <c r="M69" s="104"/>
      <c r="N69" s="105"/>
      <c r="O69" s="107"/>
      <c r="P69" s="72">
        <v>45497</v>
      </c>
      <c r="Q69" s="72">
        <v>45524</v>
      </c>
      <c r="R69" s="72" t="s">
        <v>172</v>
      </c>
      <c r="S69" s="72">
        <v>45612</v>
      </c>
      <c r="T69" s="72">
        <v>45695</v>
      </c>
      <c r="U69" s="72">
        <v>45696</v>
      </c>
      <c r="V69" s="72">
        <v>45766</v>
      </c>
      <c r="W69" s="72">
        <v>45857</v>
      </c>
      <c r="X69" s="72">
        <v>45858</v>
      </c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2"/>
      <c r="AQ69" s="72"/>
      <c r="AR69" s="72"/>
      <c r="AS69" s="72"/>
      <c r="AT69" s="72"/>
      <c r="AU69" s="72"/>
      <c r="AV69" s="72"/>
      <c r="AW69" s="72"/>
      <c r="AX69" s="72"/>
      <c r="AY69" s="72"/>
      <c r="AZ69" s="72"/>
      <c r="BA69" s="72"/>
      <c r="BB69" s="72"/>
      <c r="BC69" s="72"/>
      <c r="BD69" s="72"/>
      <c r="BE69" s="72"/>
      <c r="BF69" s="72"/>
      <c r="BG69" s="72"/>
      <c r="BH69" s="72"/>
      <c r="BI69" s="72"/>
      <c r="BJ69" s="72"/>
      <c r="BK69" s="72"/>
      <c r="BL69" s="72"/>
      <c r="BM69" s="72"/>
      <c r="BN69" s="72"/>
      <c r="BO69" s="72"/>
      <c r="BP69" s="72"/>
      <c r="BQ69" s="72"/>
      <c r="BR69" s="72"/>
      <c r="BS69" s="72"/>
      <c r="BT69" s="72"/>
      <c r="BU69" s="72"/>
      <c r="BV69" s="72"/>
      <c r="BW69" s="72"/>
    </row>
    <row r="70" spans="1:75" ht="14.25" customHeight="1" x14ac:dyDescent="0.15">
      <c r="A70" s="74" t="s">
        <v>388</v>
      </c>
      <c r="B70" s="108" t="s">
        <v>273</v>
      </c>
      <c r="C70" s="108">
        <v>43416</v>
      </c>
      <c r="D70" s="110">
        <v>45892</v>
      </c>
      <c r="E70" s="95">
        <f ca="1">IF(DATEDIF(C70,M$2,"m")&lt;1,"",IF(C70=0,"",IF(EDATE(C70,12)&lt;IF($D70&gt;0,$D70-1,M$2),EDATE(C70,DATEDIF(C70,IF($D70&gt;0,$D70-1,M$2+1),"y")*12),EDATE(C70,DATEDIF(C70,IF($D70&gt;0,$D70-1,M$2+1),"m")))))</f>
        <v>45608</v>
      </c>
      <c r="F70" s="93">
        <f ca="1">IF(E70="",0,IF(EDATE(C70,12)&lt;=E70,15+IF((YEAR(E70)-YEAR($C70))&gt;20,10,INT((YEAR(E70)-YEAR($C70)-1)/2)),0))</f>
        <v>17</v>
      </c>
      <c r="G70" s="112">
        <f ca="1">IF(E70="",0,IF(E70&gt;=EDATE(C70,12),IF(E70&lt;EDATE(C70,24),IF(C70&lt;SET!$J$20,0,MIN(DATEDIF(C70,E70,"m"),11)),0),IF(D70&gt;C70,IF(E70&lt;=EDATE(C70,12),MIN(DATEDIF(C70,D70+1,"m"),11),0),MIN(DATEDIF(C70,E70,"m"),11))))</f>
        <v>0</v>
      </c>
      <c r="H70" s="114">
        <v>-3</v>
      </c>
      <c r="I70" s="99">
        <f>COUNTIF(P70:BW70,SET!$C$15)*SET!$C$16+COUNTIF(P70:BW70,SET!$D$15)*SET!$D$16+COUNTIF(P70:BW70,SET!E$15)*SET!$E$16+COUNTIF(P70:BW70,SET!$F$15)*SET!$F$16+COUNTIF(P70:BW70,SET!$G$15)*SET!$G$16+COUNTIF(P70:BW70,SET!$H$15)*SET!$H$16+COUNTIF(P70:BW70,SET!$I$15)*SET!$I$16+COUNTIF(P70:BW70,)*SET!$K$16+COUNTIF(P70:BW70,SET!$M$15)*SET!$M$16</f>
        <v>12.5</v>
      </c>
      <c r="J70" s="97">
        <f ca="1">F70+G70+H70-I70</f>
        <v>1.5</v>
      </c>
      <c r="K70" s="100">
        <f ca="1">IF(E70="","",IF(AND(D70&gt;C70,EDATE(IF(EDATE(C70,12)&lt;D70,C70,E70),12)&gt;D70),"퇴직정산",IF((E70-C70)&gt;=365,EDATE(E70,12),EDATE(C70,24))))</f>
        <v>45973</v>
      </c>
      <c r="L70" s="101">
        <f ca="1">IF(K70="퇴직정산",J70,IF((M$2-C70)&lt;365,"미확정",IF(M70="유예","유예",J70-M70)))</f>
        <v>1.5</v>
      </c>
      <c r="M70" s="103">
        <f ca="1">IF(C70=0,0,IF(K70="퇴직정산",0,IF(J70&lt;=0,0,IF(EDATE(C70,3)&gt;M$2,"유예",IF(SET!$J$3="없음",0,IF(SET!$J$3="전부",IF(E70&gt;=DATE(YEAR(SET!$I$11),MONTH(SET!$J$11),DAY(SET!$L$11)),MAX(0,F70-IF(I70&lt;(G70+H70),0,(I70-(G70+H70)))),0),IF(E70&gt;=DATE(YEAR(SET!$I$11),MONTH(SET!$J$11),DAY(SET!$L$11)),MAX(0,MIN(F70,SET!$L$3)-IF(I70&lt;(G70+H70),0,(I70-(G70+H70)))),0)))))))</f>
        <v>0</v>
      </c>
      <c r="N70" s="105" t="str">
        <f>IF(D70=0,IF(M70&gt;0,IF((E70-C70)&gt;=365,EDATE(E70,6),EDATE(K70,-6)),""),"")</f>
        <v/>
      </c>
      <c r="O70" s="106" t="str">
        <f>IF(D70=0,IF(M70&gt;0,IF((E70-C70)&gt;=365,EDATE(E70,10),EDATE(K70,-2)),""),"")</f>
        <v/>
      </c>
      <c r="P70" s="23" t="s">
        <v>24</v>
      </c>
      <c r="Q70" s="23" t="s">
        <v>24</v>
      </c>
      <c r="R70" s="23" t="s">
        <v>24</v>
      </c>
      <c r="S70" s="23" t="s">
        <v>25</v>
      </c>
      <c r="T70" s="23" t="s">
        <v>24</v>
      </c>
      <c r="U70" s="23" t="s">
        <v>24</v>
      </c>
      <c r="V70" s="23" t="s">
        <v>25</v>
      </c>
      <c r="W70" s="23" t="s">
        <v>25</v>
      </c>
      <c r="X70" s="23" t="s">
        <v>24</v>
      </c>
      <c r="Y70" s="23" t="s">
        <v>25</v>
      </c>
      <c r="Z70" s="23" t="s">
        <v>24</v>
      </c>
      <c r="AA70" s="23" t="s">
        <v>25</v>
      </c>
      <c r="AB70" s="23" t="s">
        <v>25</v>
      </c>
      <c r="AC70" s="23" t="s">
        <v>24</v>
      </c>
      <c r="AD70" s="23" t="s">
        <v>25</v>
      </c>
      <c r="AE70" s="23" t="s">
        <v>24</v>
      </c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</row>
    <row r="71" spans="1:75" ht="14.25" customHeight="1" thickBot="1" x14ac:dyDescent="0.2">
      <c r="A71" s="74"/>
      <c r="B71" s="109"/>
      <c r="C71" s="109"/>
      <c r="D71" s="111"/>
      <c r="E71" s="96"/>
      <c r="F71" s="94"/>
      <c r="G71" s="113"/>
      <c r="H71" s="115"/>
      <c r="I71" s="99"/>
      <c r="J71" s="98"/>
      <c r="K71" s="100"/>
      <c r="L71" s="102"/>
      <c r="M71" s="104"/>
      <c r="N71" s="105"/>
      <c r="O71" s="107"/>
      <c r="P71" s="72">
        <v>45604</v>
      </c>
      <c r="Q71" s="72">
        <v>45611</v>
      </c>
      <c r="R71" s="72">
        <v>45628</v>
      </c>
      <c r="S71" s="72">
        <v>45671</v>
      </c>
      <c r="T71" s="72">
        <v>45684</v>
      </c>
      <c r="U71" s="72">
        <v>45695</v>
      </c>
      <c r="V71" s="72">
        <v>45715</v>
      </c>
      <c r="W71" s="72">
        <v>45721</v>
      </c>
      <c r="X71" s="72">
        <v>45723</v>
      </c>
      <c r="Y71" s="72">
        <v>45728</v>
      </c>
      <c r="Z71" s="72">
        <v>45736</v>
      </c>
      <c r="AA71" s="72">
        <v>45854</v>
      </c>
      <c r="AB71" s="72">
        <v>45862</v>
      </c>
      <c r="AC71" s="72">
        <v>45875</v>
      </c>
      <c r="AD71" s="72">
        <v>45881</v>
      </c>
      <c r="AE71" s="72">
        <v>45882</v>
      </c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2"/>
      <c r="AQ71" s="72"/>
      <c r="AR71" s="72"/>
      <c r="AS71" s="72"/>
      <c r="AT71" s="72"/>
      <c r="AU71" s="72"/>
      <c r="AV71" s="72"/>
      <c r="AW71" s="72"/>
      <c r="AX71" s="72"/>
      <c r="AY71" s="72"/>
      <c r="AZ71" s="72"/>
      <c r="BA71" s="72"/>
      <c r="BB71" s="72"/>
      <c r="BC71" s="72"/>
      <c r="BD71" s="72"/>
      <c r="BE71" s="72"/>
      <c r="BF71" s="72"/>
      <c r="BG71" s="72"/>
      <c r="BH71" s="72"/>
      <c r="BI71" s="72"/>
      <c r="BJ71" s="72"/>
      <c r="BK71" s="72"/>
      <c r="BL71" s="72"/>
      <c r="BM71" s="72"/>
      <c r="BN71" s="72"/>
      <c r="BO71" s="72"/>
      <c r="BP71" s="72"/>
      <c r="BQ71" s="72"/>
      <c r="BR71" s="72"/>
      <c r="BS71" s="72"/>
      <c r="BT71" s="72"/>
      <c r="BU71" s="72"/>
      <c r="BV71" s="72"/>
      <c r="BW71" s="72"/>
    </row>
    <row r="72" spans="1:75" ht="14.25" customHeight="1" x14ac:dyDescent="0.15">
      <c r="A72" s="74" t="s">
        <v>392</v>
      </c>
      <c r="B72" s="118" t="s">
        <v>143</v>
      </c>
      <c r="C72" s="118">
        <v>45609</v>
      </c>
      <c r="D72" s="110">
        <v>45900</v>
      </c>
      <c r="E72" s="95">
        <f ca="1">IF(DATEDIF(C72,M$2,"m")&lt;1,"",IF(C72=0,"",IF(EDATE(C72,12)&lt;IF($D72&gt;0,$D72-1,M$2),EDATE(C72,DATEDIF(C72,IF($D72&gt;0,$D72-1,M$2+1),"y")*12),EDATE(C72,DATEDIF(C72,IF($D72&gt;0,$D72-1,M$2+1),"m")))))</f>
        <v>45882</v>
      </c>
      <c r="F72" s="93">
        <f ca="1">IF(E72="",0,IF(EDATE(C72,12)&lt;=E72,15+IF((YEAR(E72)-YEAR($C72))&gt;20,10,INT((YEAR(E72)-YEAR($C72)-1)/2)),0))</f>
        <v>0</v>
      </c>
      <c r="G72" s="112">
        <f ca="1">IF(E72="",0,IF(E72&gt;=EDATE(C72,12),IF(E72&lt;EDATE(C72,24),IF(C72&lt;SET!$J$20,0,MIN(DATEDIF(C72,E72,"m"),11)),0),IF(D72&gt;C72,IF(E72&lt;=EDATE(C72,12),MIN(DATEDIF(C72,D72+1,"m"),11),0),MIN(DATEDIF(C72,E72,"m"),11))))</f>
        <v>9</v>
      </c>
      <c r="H72" s="114"/>
      <c r="I72" s="99">
        <f>COUNTIF(P72:BW72,SET!$C$15)*SET!$C$16+COUNTIF(P72:BW72,SET!$D$15)*SET!$D$16+COUNTIF(P72:BW72,SET!E$15)*SET!$E$16+COUNTIF(P72:BW72,SET!$F$15)*SET!$F$16+COUNTIF(P72:BW72,SET!$G$15)*SET!$G$16+COUNTIF(P72:BW72,SET!$H$15)*SET!$H$16+COUNTIF(P72:BW72,SET!$I$15)*SET!$I$16+COUNTIF(P72:BW72,)*SET!$K$16+COUNTIF(P72:BW72,SET!$M$15)*SET!$M$16</f>
        <v>6</v>
      </c>
      <c r="J72" s="97">
        <f ca="1">F72+G72+H72-I72</f>
        <v>3</v>
      </c>
      <c r="K72" s="100" t="str">
        <f ca="1">IF(E72="","",IF(AND(D72&gt;C72,EDATE(IF(EDATE(C72,12)&lt;D72,C72,E72),12)&gt;D72),"퇴직정산",IF((E72-C72)&gt;=365,EDATE(E72,12),EDATE(C72,24))))</f>
        <v>퇴직정산</v>
      </c>
      <c r="L72" s="101">
        <f ca="1">IF(K72="퇴직정산",J72,IF((M$2-C72)&lt;365,"미확정",IF(M72="유예","유예",J72-M72)))</f>
        <v>3</v>
      </c>
      <c r="M72" s="103">
        <f ca="1">IF(C72=0,0,IF(K72="퇴직정산",0,IF(J72&lt;=0,0,IF(EDATE(C72,3)&gt;M$2,"유예",IF(SET!$J$3="없음",0,IF(SET!$J$3="전부",IF(E72&gt;=DATE(YEAR(SET!$I$11),MONTH(SET!$J$11),DAY(SET!$L$11)),MAX(0,F72-IF(I72&lt;(G72+H72),0,(I72-(G72+H72)))),0),IF(E72&gt;=DATE(YEAR(SET!$I$11),MONTH(SET!$J$11),DAY(SET!$L$11)),MAX(0,MIN(F72,SET!$L$3)-IF(I72&lt;(G72+H72),0,(I72-(G72+H72)))),0)))))))</f>
        <v>0</v>
      </c>
      <c r="N72" s="105" t="str">
        <f>IF(D72=0,IF(M72&gt;0,IF((E72-C72)&gt;=365,EDATE(E72,6),EDATE(K72,-6)),""),"")</f>
        <v/>
      </c>
      <c r="O72" s="106" t="str">
        <f>IF(D72=0,IF(M72&gt;0,IF((E72-C72)&gt;=365,EDATE(E72,10),EDATE(K72,-2)),""),"")</f>
        <v/>
      </c>
      <c r="P72" s="23" t="s">
        <v>51</v>
      </c>
      <c r="Q72" s="23" t="s">
        <v>25</v>
      </c>
      <c r="R72" s="23" t="s">
        <v>24</v>
      </c>
      <c r="S72" s="23" t="s">
        <v>24</v>
      </c>
      <c r="T72" s="23" t="s">
        <v>24</v>
      </c>
      <c r="U72" s="23" t="s">
        <v>24</v>
      </c>
      <c r="V72" s="23" t="s">
        <v>25</v>
      </c>
      <c r="W72" s="23" t="s">
        <v>24</v>
      </c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</row>
    <row r="73" spans="1:75" ht="14.25" customHeight="1" thickBot="1" x14ac:dyDescent="0.2">
      <c r="A73" s="74"/>
      <c r="B73" s="119"/>
      <c r="C73" s="119"/>
      <c r="D73" s="111"/>
      <c r="E73" s="96"/>
      <c r="F73" s="94"/>
      <c r="G73" s="113"/>
      <c r="H73" s="115"/>
      <c r="I73" s="99"/>
      <c r="J73" s="98"/>
      <c r="K73" s="100"/>
      <c r="L73" s="102"/>
      <c r="M73" s="104"/>
      <c r="N73" s="105"/>
      <c r="O73" s="107"/>
      <c r="P73" s="72" t="s">
        <v>204</v>
      </c>
      <c r="Q73" s="72">
        <v>45832</v>
      </c>
      <c r="R73" s="72">
        <v>45867</v>
      </c>
      <c r="S73" s="72">
        <v>45868</v>
      </c>
      <c r="T73" s="72">
        <v>45869</v>
      </c>
      <c r="U73" s="72">
        <v>45870</v>
      </c>
      <c r="V73" s="72">
        <v>45876</v>
      </c>
      <c r="W73" s="72">
        <v>45881</v>
      </c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2"/>
      <c r="AQ73" s="72"/>
      <c r="AR73" s="72"/>
      <c r="AS73" s="72"/>
      <c r="AT73" s="72"/>
      <c r="AU73" s="72"/>
      <c r="AV73" s="72"/>
      <c r="AW73" s="72"/>
      <c r="AX73" s="72"/>
      <c r="AY73" s="72"/>
      <c r="AZ73" s="72"/>
      <c r="BA73" s="72"/>
      <c r="BB73" s="72"/>
      <c r="BC73" s="72"/>
      <c r="BD73" s="72"/>
      <c r="BE73" s="72"/>
      <c r="BF73" s="72"/>
      <c r="BG73" s="72"/>
      <c r="BH73" s="72"/>
      <c r="BI73" s="72"/>
      <c r="BJ73" s="72"/>
      <c r="BK73" s="72"/>
      <c r="BL73" s="72"/>
      <c r="BM73" s="72"/>
      <c r="BN73" s="72"/>
      <c r="BO73" s="72"/>
      <c r="BP73" s="72"/>
      <c r="BQ73" s="72"/>
      <c r="BR73" s="72"/>
      <c r="BS73" s="72"/>
      <c r="BT73" s="72"/>
      <c r="BU73" s="72"/>
      <c r="BV73" s="72"/>
      <c r="BW73" s="72"/>
    </row>
    <row r="74" spans="1:75" ht="14.25" customHeight="1" x14ac:dyDescent="0.15">
      <c r="A74" s="74" t="s">
        <v>485</v>
      </c>
      <c r="B74" s="108" t="s">
        <v>308</v>
      </c>
      <c r="C74" s="108">
        <v>44921</v>
      </c>
      <c r="D74" s="110">
        <v>45930</v>
      </c>
      <c r="E74" s="95">
        <f ca="1">IF(DATEDIF(C74,M$2,"m")&lt;1,"",IF(C74=0,"",IF(EDATE(C74,12)&lt;IF($D74&gt;0,$D74-1,M$2),EDATE(C74,DATEDIF(C74,IF($D74&gt;0,$D74-1,M$2+1),"y")*12),EDATE(C74,DATEDIF(C74,IF($D74&gt;0,$D74-1,M$2+1),"m")))))</f>
        <v>45652</v>
      </c>
      <c r="F74" s="93">
        <f ca="1">IF(E74="",0,IF(EDATE(C74,12)&lt;=E74,15+IF((YEAR(E74)-YEAR($C74))&gt;20,10,INT((YEAR(E74)-YEAR($C74)-1)/2)),0))</f>
        <v>15</v>
      </c>
      <c r="G74" s="112">
        <f ca="1">IF(E74="",0,IF(E74&gt;=EDATE(C74,12),IF(E74&lt;EDATE(C74,24),IF(C74&lt;SET!$J$20,0,MIN(DATEDIF(C74,E74,"m"),11)),0),IF(D74&gt;C74,IF(E74&lt;=EDATE(C74,12),MIN(DATEDIF(C74,D74+1,"m"),11),0),MIN(DATEDIF(C74,E74,"m"),11))))</f>
        <v>0</v>
      </c>
      <c r="H74" s="114">
        <v>10</v>
      </c>
      <c r="I74" s="99">
        <f>COUNTIF(P74:BW74,SET!$C$15)*SET!$C$16+COUNTIF(P74:BW74,SET!$D$15)*SET!$D$16+COUNTIF(P74:BW74,SET!E$15)*SET!$E$16+COUNTIF(P74:BW74,SET!$F$15)*SET!$F$16+COUNTIF(P74:BW74,SET!$G$15)*SET!$G$16+COUNTIF(P74:BW74,SET!$H$15)*SET!$H$16+COUNTIF(P74:BW74,SET!$I$15)*SET!$I$16+COUNTIF(P74:BW74,)*SET!$K$16+COUNTIF(P74:BW74,SET!$M$15)*SET!$M$16</f>
        <v>14.5</v>
      </c>
      <c r="J74" s="97">
        <f ca="1">F74+G74+H74-I74</f>
        <v>10.5</v>
      </c>
      <c r="K74" s="100">
        <f ca="1">IF(E74="","",IF(AND(D74&gt;C74,EDATE(IF(EDATE(C74,12)&lt;D74,C74,E74),12)&gt;D74),"퇴직정산",IF((E74-C74)&gt;=365,EDATE(E74,12),EDATE(C74,24))))</f>
        <v>46017</v>
      </c>
      <c r="L74" s="101">
        <f ca="1">IF(K74="퇴직정산",J74,IF((M$2-C74)&lt;365,"미확정",IF(M74="유예","유예",J74-M74)))</f>
        <v>8</v>
      </c>
      <c r="M74" s="103">
        <f ca="1">IF(C74=0,0,IF(K74="퇴직정산",0,IF(J74&lt;=0,0,IF(EDATE(C74,3)&gt;M$2,"유예",IF(SET!$J$3="없음",0,IF(SET!$J$3="전부",IF(E74&gt;=DATE(YEAR(SET!$I$11),MONTH(SET!$J$11),DAY(SET!$L$11)),MAX(0,F74-IF(I74&lt;(G74+H74),0,(I74-(G74+H74)))),0),IF(E74&gt;=DATE(YEAR(SET!$I$11),MONTH(SET!$J$11),DAY(SET!$L$11)),MAX(0,MIN(F74,SET!$L$3)-IF(I74&lt;(G74+H74),0,(I74-(G74+H74)))),0)))))))</f>
        <v>2.5</v>
      </c>
      <c r="N74" s="105" t="str">
        <f>IF(D74=0,IF(M74&gt;0,IF((E74-C74)&gt;=365,EDATE(E74,6),EDATE(K74,-6)),""),"")</f>
        <v/>
      </c>
      <c r="O74" s="106" t="str">
        <f>IF(D74=0,IF(M74&gt;0,IF((E74-C74)&gt;=365,EDATE(E74,10),EDATE(K74,-2)),""),"")</f>
        <v/>
      </c>
      <c r="P74" s="23" t="s">
        <v>24</v>
      </c>
      <c r="Q74" s="23" t="s">
        <v>24</v>
      </c>
      <c r="R74" s="23" t="s">
        <v>24</v>
      </c>
      <c r="S74" s="23" t="s">
        <v>24</v>
      </c>
      <c r="T74" s="23" t="s">
        <v>24</v>
      </c>
      <c r="U74" s="23" t="s">
        <v>24</v>
      </c>
      <c r="V74" s="23" t="s">
        <v>25</v>
      </c>
      <c r="W74" s="23" t="s">
        <v>24</v>
      </c>
      <c r="X74" s="23" t="s">
        <v>24</v>
      </c>
      <c r="Y74" s="23" t="s">
        <v>24</v>
      </c>
      <c r="Z74" s="23" t="s">
        <v>24</v>
      </c>
      <c r="AA74" s="23" t="s">
        <v>24</v>
      </c>
      <c r="AB74" s="23" t="s">
        <v>51</v>
      </c>
      <c r="AC74" s="23" t="s">
        <v>24</v>
      </c>
      <c r="AD74" s="23" t="s">
        <v>24</v>
      </c>
      <c r="AE74" s="23" t="s">
        <v>24</v>
      </c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</row>
    <row r="75" spans="1:75" ht="14.25" customHeight="1" thickBot="1" x14ac:dyDescent="0.2">
      <c r="A75" s="74"/>
      <c r="B75" s="109"/>
      <c r="C75" s="109"/>
      <c r="D75" s="111"/>
      <c r="E75" s="96"/>
      <c r="F75" s="94"/>
      <c r="G75" s="113"/>
      <c r="H75" s="115"/>
      <c r="I75" s="99"/>
      <c r="J75" s="98"/>
      <c r="K75" s="100"/>
      <c r="L75" s="102"/>
      <c r="M75" s="104"/>
      <c r="N75" s="105"/>
      <c r="O75" s="107"/>
      <c r="P75" s="72">
        <v>45639</v>
      </c>
      <c r="Q75" s="72">
        <v>45689</v>
      </c>
      <c r="R75" s="72">
        <v>45690</v>
      </c>
      <c r="S75" s="72">
        <v>45732</v>
      </c>
      <c r="T75" s="72">
        <v>45773</v>
      </c>
      <c r="U75" s="72">
        <v>45774</v>
      </c>
      <c r="V75" s="72">
        <v>45801</v>
      </c>
      <c r="W75" s="72">
        <v>45829</v>
      </c>
      <c r="X75" s="72">
        <v>45859</v>
      </c>
      <c r="Y75" s="72">
        <v>45864</v>
      </c>
      <c r="Z75" s="72">
        <v>45865</v>
      </c>
      <c r="AA75" s="72">
        <v>45885</v>
      </c>
      <c r="AB75" s="72" t="s">
        <v>486</v>
      </c>
      <c r="AC75" s="72">
        <v>45920</v>
      </c>
      <c r="AD75" s="72">
        <v>45921</v>
      </c>
      <c r="AE75" s="72">
        <v>45925</v>
      </c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2"/>
      <c r="AQ75" s="72"/>
      <c r="AR75" s="72"/>
      <c r="AS75" s="72"/>
      <c r="AT75" s="72"/>
      <c r="AU75" s="72"/>
      <c r="AV75" s="72"/>
      <c r="AW75" s="72"/>
      <c r="AX75" s="72"/>
      <c r="AY75" s="72"/>
      <c r="AZ75" s="72"/>
      <c r="BA75" s="72"/>
      <c r="BB75" s="72"/>
      <c r="BC75" s="72"/>
      <c r="BD75" s="72"/>
      <c r="BE75" s="72"/>
      <c r="BF75" s="72"/>
      <c r="BG75" s="72"/>
      <c r="BH75" s="72"/>
      <c r="BI75" s="72"/>
      <c r="BJ75" s="72"/>
      <c r="BK75" s="72"/>
      <c r="BL75" s="72"/>
      <c r="BM75" s="72"/>
      <c r="BN75" s="72"/>
      <c r="BO75" s="72"/>
      <c r="BP75" s="72"/>
      <c r="BQ75" s="72"/>
      <c r="BR75" s="72"/>
      <c r="BS75" s="72"/>
      <c r="BT75" s="72"/>
      <c r="BU75" s="72"/>
      <c r="BV75" s="72"/>
      <c r="BW75" s="72"/>
    </row>
    <row r="76" spans="1:75" ht="14.25" customHeight="1" x14ac:dyDescent="0.15">
      <c r="A76" s="74" t="s">
        <v>510</v>
      </c>
      <c r="B76" s="108" t="s">
        <v>11</v>
      </c>
      <c r="C76" s="108">
        <v>44881</v>
      </c>
      <c r="D76" s="110">
        <v>45950</v>
      </c>
      <c r="E76" s="95">
        <f ca="1">IF(DATEDIF(C76,M$2,"m")&lt;1,"",IF(C76=0,"",IF(EDATE(C76,12)&lt;IF($D76&gt;0,$D76-1,M$2),EDATE(C76,DATEDIF(C76,IF($D76&gt;0,$D76-1,M$2+1),"y")*12),EDATE(C76,DATEDIF(C76,IF($D76&gt;0,$D76-1,M$2+1),"m")))))</f>
        <v>45612</v>
      </c>
      <c r="F76" s="93">
        <f ca="1">IF(E76="",0,IF(EDATE(C76,12)&lt;=E76,15+IF((YEAR(E76)-YEAR($C76))&gt;20,10,INT((YEAR(E76)-YEAR($C76)-1)/2)),0))</f>
        <v>15</v>
      </c>
      <c r="G76" s="112">
        <f ca="1">IF(E76="",0,IF(E76&gt;=EDATE(C76,12),IF(E76&lt;EDATE(C76,24),IF(C76&lt;SET!$J$20,0,MIN(DATEDIF(C76,E76,"m"),11)),0),IF(D76&gt;C76,IF(E76&lt;=EDATE(C76,12),MIN(DATEDIF(C76,D76+1,"m"),11),0),MIN(DATEDIF(C76,E76,"m"),11))))</f>
        <v>0</v>
      </c>
      <c r="H76" s="114">
        <v>0.5</v>
      </c>
      <c r="I76" s="99">
        <f>COUNTIF(P76:BW76,SET!$C$15)*SET!$C$16+COUNTIF(P76:BW76,SET!$D$15)*SET!$D$16+COUNTIF(P76:BW76,SET!E$15)*SET!$E$16+COUNTIF(P76:BW76,SET!$F$15)*SET!$F$16+COUNTIF(P76:BW76,SET!$G$15)*SET!$G$16+COUNTIF(P76:BW76,SET!$H$15)*SET!$H$16+COUNTIF(P76:BW76,SET!$I$15)*SET!$I$16+COUNTIF(P76:BW76,)*SET!$K$16+COUNTIF(P76:BW76,SET!$M$15)*SET!$M$16</f>
        <v>13</v>
      </c>
      <c r="J76" s="97">
        <f ca="1">F76+G76+H76-I76</f>
        <v>2.5</v>
      </c>
      <c r="K76" s="100">
        <f ca="1">IF(E76="","",IF(AND(D76&gt;C76,EDATE(IF(EDATE(C76,12)&lt;D76,C76,E76),12)&gt;D76),"퇴직정산",IF((E76-C76)&gt;=365,EDATE(E76,12),EDATE(C76,24))))</f>
        <v>45977</v>
      </c>
      <c r="L76" s="101">
        <f ca="1">IF(K76="퇴직정산",J76,IF((M$2-C76)&lt;365,"미확정",IF(M76="유예","유예",J76-M76)))</f>
        <v>2.5</v>
      </c>
      <c r="M76" s="103">
        <f ca="1">IF(C76=0,0,IF(K76="퇴직정산",0,IF(J76&lt;=0,0,IF(EDATE(C76,3)&gt;M$2,"유예",IF(SET!$J$3="없음",0,IF(SET!$J$3="전부",IF(E76&gt;=DATE(YEAR(SET!$I$11),MONTH(SET!$J$11),DAY(SET!$L$11)),MAX(0,F76-IF(I76&lt;(G76+H76),0,(I76-(G76+H76)))),0),IF(E76&gt;=DATE(YEAR(SET!$I$11),MONTH(SET!$J$11),DAY(SET!$L$11)),MAX(0,MIN(F76,SET!$L$3)-IF(I76&lt;(G76+H76),0,(I76-(G76+H76)))),0)))))))</f>
        <v>0</v>
      </c>
      <c r="N76" s="105" t="str">
        <f>IF(D76=0,IF(M76&gt;0,IF((E76-C76)&gt;=365,EDATE(E76,6),EDATE(K76,-6)),""),"")</f>
        <v/>
      </c>
      <c r="O76" s="106" t="str">
        <f>IF(D76=0,IF(M76&gt;0,IF((E76-C76)&gt;=365,EDATE(E76,10),EDATE(K76,-2)),""),"")</f>
        <v/>
      </c>
      <c r="P76" s="23" t="s">
        <v>25</v>
      </c>
      <c r="Q76" s="23" t="s">
        <v>24</v>
      </c>
      <c r="R76" s="23" t="s">
        <v>24</v>
      </c>
      <c r="S76" s="23" t="s">
        <v>24</v>
      </c>
      <c r="T76" s="23" t="s">
        <v>24</v>
      </c>
      <c r="U76" s="23" t="s">
        <v>24</v>
      </c>
      <c r="V76" s="23" t="s">
        <v>24</v>
      </c>
      <c r="W76" s="23" t="s">
        <v>24</v>
      </c>
      <c r="X76" s="23" t="s">
        <v>24</v>
      </c>
      <c r="Y76" s="23" t="s">
        <v>24</v>
      </c>
      <c r="Z76" s="23" t="s">
        <v>25</v>
      </c>
      <c r="AA76" s="23" t="s">
        <v>24</v>
      </c>
      <c r="AB76" s="23" t="s">
        <v>24</v>
      </c>
      <c r="AC76" s="23" t="s">
        <v>24</v>
      </c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</row>
    <row r="77" spans="1:75" ht="14.25" customHeight="1" thickBot="1" x14ac:dyDescent="0.2">
      <c r="A77" s="74"/>
      <c r="B77" s="109"/>
      <c r="C77" s="109"/>
      <c r="D77" s="111"/>
      <c r="E77" s="96"/>
      <c r="F77" s="94"/>
      <c r="G77" s="113"/>
      <c r="H77" s="115"/>
      <c r="I77" s="99"/>
      <c r="J77" s="98"/>
      <c r="K77" s="100"/>
      <c r="L77" s="102"/>
      <c r="M77" s="104"/>
      <c r="N77" s="105"/>
      <c r="O77" s="107"/>
      <c r="P77" s="72">
        <v>45618</v>
      </c>
      <c r="Q77" s="72">
        <v>45646</v>
      </c>
      <c r="R77" s="72">
        <v>45709</v>
      </c>
      <c r="S77" s="72">
        <v>45710</v>
      </c>
      <c r="T77" s="72">
        <v>45711</v>
      </c>
      <c r="U77" s="72">
        <v>45712</v>
      </c>
      <c r="V77" s="72">
        <v>45824</v>
      </c>
      <c r="W77" s="72">
        <v>45842</v>
      </c>
      <c r="X77" s="72">
        <v>45866</v>
      </c>
      <c r="Y77" s="72">
        <v>45898</v>
      </c>
      <c r="Z77" s="72">
        <v>45902</v>
      </c>
      <c r="AA77" s="72">
        <v>45912</v>
      </c>
      <c r="AB77" s="72">
        <v>45947</v>
      </c>
      <c r="AC77" s="72">
        <v>45950</v>
      </c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2"/>
      <c r="AQ77" s="72"/>
      <c r="AR77" s="72"/>
      <c r="AS77" s="72"/>
      <c r="AT77" s="72"/>
      <c r="AU77" s="72"/>
      <c r="AV77" s="72"/>
      <c r="AW77" s="72"/>
      <c r="AX77" s="72"/>
      <c r="AY77" s="72"/>
      <c r="AZ77" s="72"/>
      <c r="BA77" s="72"/>
      <c r="BB77" s="72"/>
      <c r="BC77" s="72"/>
      <c r="BD77" s="72"/>
      <c r="BE77" s="72"/>
      <c r="BF77" s="72"/>
      <c r="BG77" s="72"/>
      <c r="BH77" s="72"/>
      <c r="BI77" s="72"/>
      <c r="BJ77" s="72"/>
      <c r="BK77" s="72"/>
      <c r="BL77" s="72"/>
      <c r="BM77" s="72"/>
      <c r="BN77" s="72"/>
      <c r="BO77" s="72"/>
      <c r="BP77" s="72"/>
      <c r="BQ77" s="72"/>
      <c r="BR77" s="72"/>
      <c r="BS77" s="72"/>
      <c r="BT77" s="72"/>
      <c r="BU77" s="72"/>
      <c r="BV77" s="72"/>
      <c r="BW77" s="72"/>
    </row>
    <row r="78" spans="1:75" ht="14.25" customHeight="1" x14ac:dyDescent="0.15">
      <c r="A78" s="74" t="s">
        <v>510</v>
      </c>
      <c r="B78" s="108" t="s">
        <v>186</v>
      </c>
      <c r="C78" s="108">
        <v>43277</v>
      </c>
      <c r="D78" s="110">
        <v>45950</v>
      </c>
      <c r="E78" s="95">
        <f ca="1">IF(DATEDIF(C78,M$2,"m")&lt;1,"",IF(C78=0,"",IF(EDATE(C78,12)&lt;IF($D78&gt;0,$D78-1,M$2),EDATE(C78,DATEDIF(C78,IF($D78&gt;0,$D78-1,M$2+1),"y")*12),EDATE(C78,DATEDIF(C78,IF($D78&gt;0,$D78-1,M$2+1),"m")))))</f>
        <v>45834</v>
      </c>
      <c r="F78" s="93">
        <f ca="1">IF(E78="",0,IF(EDATE(C78,12)&lt;=E78,15+IF((YEAR(E78)-YEAR($C78))&gt;20,10,INT((YEAR(E78)-YEAR($C78)-1)/2)),0))</f>
        <v>18</v>
      </c>
      <c r="G78" s="112">
        <f ca="1">IF(E78="",0,IF(E78&gt;=EDATE(C78,12),IF(E78&lt;EDATE(C78,24),IF(C78&lt;SET!$J$20,0,MIN(DATEDIF(C78,E78,"m"),11)),0),IF(D78&gt;C78,IF(E78&lt;=EDATE(C78,12),MIN(DATEDIF(C78,D78+1,"m"),11),0),MIN(DATEDIF(C78,E78,"m"),11))))</f>
        <v>0</v>
      </c>
      <c r="H78" s="114">
        <v>4.5</v>
      </c>
      <c r="I78" s="99">
        <f>COUNTIF(P78:BW78,SET!$C$15)*SET!$C$16+COUNTIF(P78:BW78,SET!$D$15)*SET!$D$16+COUNTIF(P78:BW78,SET!E$15)*SET!$E$16+COUNTIF(P78:BW78,SET!$F$15)*SET!$F$16+COUNTIF(P78:BW78,SET!$G$15)*SET!$G$16+COUNTIF(P78:BW78,SET!$H$15)*SET!$H$16+COUNTIF(P78:BW78,SET!$I$15)*SET!$I$16+COUNTIF(P78:BW78,)*SET!$K$16+COUNTIF(P78:BW78,SET!$M$15)*SET!$M$16</f>
        <v>7.5</v>
      </c>
      <c r="J78" s="97">
        <f ca="1">F78+G78+H78-I78</f>
        <v>15</v>
      </c>
      <c r="K78" s="100">
        <f ca="1">IF(E78="","",IF(AND(D78&gt;C78,EDATE(IF(EDATE(C78,12)&lt;D78,C78,E78),12)&gt;D78),"퇴직정산",IF((E78-C78)&gt;=365,EDATE(E78,12),EDATE(C78,24))))</f>
        <v>46199</v>
      </c>
      <c r="L78" s="101">
        <f ca="1">IF(K78="퇴직정산",J78,IF((M$2-C78)&lt;365,"미확정",IF(M78="유예","유예",J78-M78)))</f>
        <v>11</v>
      </c>
      <c r="M78" s="103">
        <f ca="1">IF(C78=0,0,IF(K78="퇴직정산",0,IF(J78&lt;=0,0,IF(EDATE(C78,3)&gt;M$2,"유예",IF(SET!$J$3="없음",0,IF(SET!$J$3="전부",IF(E78&gt;=DATE(YEAR(SET!$I$11),MONTH(SET!$J$11),DAY(SET!$L$11)),MAX(0,F78-IF(I78&lt;(G78+H78),0,(I78-(G78+H78)))),0),IF(E78&gt;=DATE(YEAR(SET!$I$11),MONTH(SET!$J$11),DAY(SET!$L$11)),MAX(0,MIN(F78,SET!$L$3)-IF(I78&lt;(G78+H78),0,(I78-(G78+H78)))),0)))))))</f>
        <v>4</v>
      </c>
      <c r="N78" s="105" t="str">
        <f>IF(D78=0,IF(M78&gt;0,IF((E78-C78)&gt;=365,EDATE(E78,6),EDATE(K78,-6)),""),"")</f>
        <v/>
      </c>
      <c r="O78" s="106" t="str">
        <f>IF(D78=0,IF(M78&gt;0,IF((E78-C78)&gt;=365,EDATE(E78,10),EDATE(K78,-2)),""),"")</f>
        <v/>
      </c>
      <c r="P78" s="23" t="s">
        <v>24</v>
      </c>
      <c r="Q78" s="23" t="s">
        <v>24</v>
      </c>
      <c r="R78" s="23" t="s">
        <v>24</v>
      </c>
      <c r="S78" s="23" t="s">
        <v>24</v>
      </c>
      <c r="T78" s="23" t="s">
        <v>25</v>
      </c>
      <c r="U78" s="23" t="s">
        <v>24</v>
      </c>
      <c r="V78" s="23" t="s">
        <v>24</v>
      </c>
      <c r="W78" s="23" t="s">
        <v>24</v>
      </c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</row>
    <row r="79" spans="1:75" ht="14.25" customHeight="1" thickBot="1" x14ac:dyDescent="0.2">
      <c r="A79" s="74"/>
      <c r="B79" s="109"/>
      <c r="C79" s="109"/>
      <c r="D79" s="111"/>
      <c r="E79" s="96"/>
      <c r="F79" s="94"/>
      <c r="G79" s="113"/>
      <c r="H79" s="115"/>
      <c r="I79" s="99"/>
      <c r="J79" s="98"/>
      <c r="K79" s="100"/>
      <c r="L79" s="102"/>
      <c r="M79" s="104"/>
      <c r="N79" s="105"/>
      <c r="O79" s="107"/>
      <c r="P79" s="72">
        <v>45825</v>
      </c>
      <c r="Q79" s="72">
        <v>45856</v>
      </c>
      <c r="R79" s="72">
        <v>45869</v>
      </c>
      <c r="S79" s="72">
        <v>45870</v>
      </c>
      <c r="T79" s="72">
        <v>45877</v>
      </c>
      <c r="U79" s="72">
        <v>45905</v>
      </c>
      <c r="V79" s="72">
        <v>45940</v>
      </c>
      <c r="W79" s="72">
        <v>45950</v>
      </c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2"/>
      <c r="AQ79" s="72"/>
      <c r="AR79" s="72"/>
      <c r="AS79" s="72"/>
      <c r="AT79" s="72"/>
      <c r="AU79" s="72"/>
      <c r="AV79" s="72"/>
      <c r="AW79" s="72"/>
      <c r="AX79" s="72"/>
      <c r="AY79" s="72"/>
      <c r="AZ79" s="72"/>
      <c r="BA79" s="72"/>
      <c r="BB79" s="72"/>
      <c r="BC79" s="72"/>
      <c r="BD79" s="72"/>
      <c r="BE79" s="72"/>
      <c r="BF79" s="72"/>
      <c r="BG79" s="72"/>
      <c r="BH79" s="72"/>
      <c r="BI79" s="72"/>
      <c r="BJ79" s="72"/>
      <c r="BK79" s="72"/>
      <c r="BL79" s="72"/>
      <c r="BM79" s="72"/>
      <c r="BN79" s="72"/>
      <c r="BO79" s="72"/>
      <c r="BP79" s="72"/>
      <c r="BQ79" s="72"/>
      <c r="BR79" s="72"/>
      <c r="BS79" s="72"/>
      <c r="BT79" s="72"/>
      <c r="BU79" s="72"/>
      <c r="BV79" s="72"/>
      <c r="BW79" s="72"/>
    </row>
    <row r="80" spans="1:75" ht="14.25" customHeight="1" x14ac:dyDescent="0.15">
      <c r="A80" s="74" t="s">
        <v>511</v>
      </c>
      <c r="B80" s="108" t="s">
        <v>360</v>
      </c>
      <c r="C80" s="108">
        <v>45209</v>
      </c>
      <c r="D80" s="110">
        <v>45961</v>
      </c>
      <c r="E80" s="95">
        <f ca="1">IF(DATEDIF(C80,M$2,"m")&lt;1,"",IF(C80=0,"",IF(EDATE(C80,12)&lt;IF($D80&gt;0,$D80-1,M$2),EDATE(C80,DATEDIF(C80,IF($D80&gt;0,$D80-1,M$2+1),"y")*12),EDATE(C80,DATEDIF(C80,IF($D80&gt;0,$D80-1,M$2+1),"m")))))</f>
        <v>45940</v>
      </c>
      <c r="F80" s="93">
        <f ca="1">IF(E80="",0,IF(EDATE(C80,12)&lt;=E80,15+IF((YEAR(E80)-YEAR($C80))&gt;20,10,INT((YEAR(E80)-YEAR($C80)-1)/2)),0))</f>
        <v>15</v>
      </c>
      <c r="G80" s="112">
        <f ca="1">IF(E80="",0,IF(E80&gt;=EDATE(C80,12),IF(E80&lt;EDATE(C80,24),IF(C80&lt;SET!$J$20,0,MIN(DATEDIF(C80,E80,"m"),11)),0),IF(D80&gt;C80,IF(E80&lt;=EDATE(C80,12),MIN(DATEDIF(C80,D80+1,"m"),11),0),MIN(DATEDIF(C80,E80,"m"),11))))</f>
        <v>0</v>
      </c>
      <c r="H80" s="114">
        <v>9</v>
      </c>
      <c r="I80" s="99">
        <f>COUNTIF(P80:BW80,SET!$C$15)*SET!$C$16+COUNTIF(P80:BW80,SET!$D$15)*SET!$D$16+COUNTIF(P80:BW80,SET!E$15)*SET!$E$16+COUNTIF(P80:BW80,SET!$F$15)*SET!$F$16+COUNTIF(P80:BW80,SET!$G$15)*SET!$G$16+COUNTIF(P80:BW80,SET!$H$15)*SET!$H$16+COUNTIF(P80:BW80,SET!$I$15)*SET!$I$16+COUNTIF(P80:BW80,)*SET!$K$16+COUNTIF(P80:BW80,SET!$M$15)*SET!$M$16</f>
        <v>4</v>
      </c>
      <c r="J80" s="97">
        <f ca="1">F80+G80+H80-I80</f>
        <v>20</v>
      </c>
      <c r="K80" s="100">
        <f ca="1">IF(E80="","",IF(AND(D80&gt;C80,EDATE(IF(EDATE(C80,12)&lt;D80,C80,E80),12)&gt;D80),"퇴직정산",IF((E80-C80)&gt;=365,EDATE(E80,12),EDATE(C80,24))))</f>
        <v>46305</v>
      </c>
      <c r="L80" s="101">
        <f ca="1">IF(K80="퇴직정산",J80,IF((M$2-C80)&lt;365,"미확정",IF(M80="유예","유예",J80-M80)))</f>
        <v>13</v>
      </c>
      <c r="M80" s="103">
        <f ca="1">IF(C80=0,0,IF(K80="퇴직정산",0,IF(J80&lt;=0,0,IF(EDATE(C80,3)&gt;M$2,"유예",IF(SET!$J$3="없음",0,IF(SET!$J$3="전부",IF(E80&gt;=DATE(YEAR(SET!$I$11),MONTH(SET!$J$11),DAY(SET!$L$11)),MAX(0,F80-IF(I80&lt;(G80+H80),0,(I80-(G80+H80)))),0),IF(E80&gt;=DATE(YEAR(SET!$I$11),MONTH(SET!$J$11),DAY(SET!$L$11)),MAX(0,MIN(F80,SET!$L$3)-IF(I80&lt;(G80+H80),0,(I80-(G80+H80)))),0)))))))</f>
        <v>7</v>
      </c>
      <c r="N80" s="105" t="str">
        <f>IF(D80=0,IF(M80&gt;0,IF((E80-C80)&gt;=365,EDATE(E80,6),EDATE(K80,-6)),""),"")</f>
        <v/>
      </c>
      <c r="O80" s="106" t="str">
        <f>IF(D80=0,IF(M80&gt;0,IF((E80-C80)&gt;=365,EDATE(E80,10),EDATE(K80,-2)),""),"")</f>
        <v/>
      </c>
      <c r="P80" s="23" t="s">
        <v>24</v>
      </c>
      <c r="Q80" s="23" t="s">
        <v>24</v>
      </c>
      <c r="R80" s="23" t="s">
        <v>24</v>
      </c>
      <c r="S80" s="23" t="s">
        <v>24</v>
      </c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</row>
    <row r="81" spans="1:75" ht="14.25" customHeight="1" thickBot="1" x14ac:dyDescent="0.2">
      <c r="A81" s="74"/>
      <c r="B81" s="109"/>
      <c r="C81" s="109"/>
      <c r="D81" s="111"/>
      <c r="E81" s="96"/>
      <c r="F81" s="94"/>
      <c r="G81" s="113"/>
      <c r="H81" s="115"/>
      <c r="I81" s="99"/>
      <c r="J81" s="98"/>
      <c r="K81" s="100"/>
      <c r="L81" s="102"/>
      <c r="M81" s="104"/>
      <c r="N81" s="105"/>
      <c r="O81" s="107"/>
      <c r="P81" s="72">
        <v>45915</v>
      </c>
      <c r="Q81" s="72">
        <v>45916</v>
      </c>
      <c r="R81" s="72">
        <v>45917</v>
      </c>
      <c r="S81" s="72">
        <v>45924</v>
      </c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2"/>
      <c r="AQ81" s="72"/>
      <c r="AR81" s="72"/>
      <c r="AS81" s="72"/>
      <c r="AT81" s="72"/>
      <c r="AU81" s="72"/>
      <c r="AV81" s="72"/>
      <c r="AW81" s="72"/>
      <c r="AX81" s="72"/>
      <c r="AY81" s="72"/>
      <c r="AZ81" s="72"/>
      <c r="BA81" s="72"/>
      <c r="BB81" s="72"/>
      <c r="BC81" s="72"/>
      <c r="BD81" s="72"/>
      <c r="BE81" s="72"/>
      <c r="BF81" s="72"/>
      <c r="BG81" s="72"/>
      <c r="BH81" s="72"/>
      <c r="BI81" s="72"/>
      <c r="BJ81" s="72"/>
      <c r="BK81" s="72"/>
      <c r="BL81" s="72"/>
      <c r="BM81" s="72"/>
      <c r="BN81" s="72"/>
      <c r="BO81" s="72"/>
      <c r="BP81" s="72"/>
      <c r="BQ81" s="72"/>
      <c r="BR81" s="72"/>
      <c r="BS81" s="72"/>
      <c r="BT81" s="72"/>
      <c r="BU81" s="72"/>
      <c r="BV81" s="72"/>
      <c r="BW81" s="72"/>
    </row>
    <row r="82" spans="1:75" ht="14.25" customHeight="1" x14ac:dyDescent="0.15">
      <c r="A82" s="74" t="s">
        <v>512</v>
      </c>
      <c r="B82" s="108" t="s">
        <v>342</v>
      </c>
      <c r="C82" s="108">
        <v>45113</v>
      </c>
      <c r="D82" s="110">
        <v>45961</v>
      </c>
      <c r="E82" s="95">
        <f ca="1">IF(DATEDIF(C82,M$2,"m")&lt;1,"",IF(C82=0,"",IF(EDATE(C82,12)&lt;IF($D82&gt;0,$D82-1,M$2),EDATE(C82,DATEDIF(C82,IF($D82&gt;0,$D82-1,M$2+1),"y")*12),EDATE(C82,DATEDIF(C82,IF($D82&gt;0,$D82-1,M$2+1),"m")))))</f>
        <v>45844</v>
      </c>
      <c r="F82" s="93">
        <f ca="1">IF(E82="",0,IF(EDATE(C82,12)&lt;=E82,15+IF((YEAR(E82)-YEAR($C82))&gt;20,10,INT((YEAR(E82)-YEAR($C82)-1)/2)),0))</f>
        <v>15</v>
      </c>
      <c r="G82" s="112">
        <f ca="1">IF(E82="",0,IF(E82&gt;=EDATE(C82,12),IF(E82&lt;EDATE(C82,24),IF(C82&lt;SET!$J$20,0,MIN(DATEDIF(C82,E82,"m"),11)),0),IF(D82&gt;C82,IF(E82&lt;=EDATE(C82,12),MIN(DATEDIF(C82,D82+1,"m"),11),0),MIN(DATEDIF(C82,E82,"m"),11))))</f>
        <v>0</v>
      </c>
      <c r="H82" s="114">
        <v>5</v>
      </c>
      <c r="I82" s="99">
        <f>COUNTIF(P82:BW82,SET!$C$15)*SET!$C$16+COUNTIF(P82:BW82,SET!$D$15)*SET!$D$16+COUNTIF(P82:BW82,SET!E$15)*SET!$E$16+COUNTIF(P82:BW82,SET!$F$15)*SET!$F$16+COUNTIF(P82:BW82,SET!$G$15)*SET!$G$16+COUNTIF(P82:BW82,SET!$H$15)*SET!$H$16+COUNTIF(P82:BW82,SET!$I$15)*SET!$I$16+COUNTIF(P82:BW82,)*SET!$K$16+COUNTIF(P82:BW82,SET!$M$15)*SET!$M$16</f>
        <v>6</v>
      </c>
      <c r="J82" s="97">
        <f ca="1">F82+G82+H82-I82</f>
        <v>14</v>
      </c>
      <c r="K82" s="100">
        <f ca="1">IF(E82="","",IF(AND(D82&gt;C82,EDATE(IF(EDATE(C82,12)&lt;D82,C82,E82),12)&gt;D82),"퇴직정산",IF((E82-C82)&gt;=365,EDATE(E82,12),EDATE(C82,24))))</f>
        <v>46209</v>
      </c>
      <c r="L82" s="101">
        <f ca="1">IF(K82="퇴직정산",J82,IF((M$2-C82)&lt;365,"미확정",IF(M82="유예","유예",J82-M82)))</f>
        <v>8</v>
      </c>
      <c r="M82" s="103">
        <f ca="1">IF(C82=0,0,IF(K82="퇴직정산",0,IF(J82&lt;=0,0,IF(EDATE(C82,3)&gt;M$2,"유예",IF(SET!$J$3="없음",0,IF(SET!$J$3="전부",IF(E82&gt;=DATE(YEAR(SET!$I$11),MONTH(SET!$J$11),DAY(SET!$L$11)),MAX(0,F82-IF(I82&lt;(G82+H82),0,(I82-(G82+H82)))),0),IF(E82&gt;=DATE(YEAR(SET!$I$11),MONTH(SET!$J$11),DAY(SET!$L$11)),MAX(0,MIN(F82,SET!$L$3)-IF(I82&lt;(G82+H82),0,(I82-(G82+H82)))),0)))))))</f>
        <v>6</v>
      </c>
      <c r="N82" s="105" t="str">
        <f>IF(D82=0,IF(M82&gt;0,IF((E82-C82)&gt;=365,EDATE(E82,6),EDATE(K82,-6)),""),"")</f>
        <v/>
      </c>
      <c r="O82" s="106" t="str">
        <f>IF(D82=0,IF(M82&gt;0,IF((E82-C82)&gt;=365,EDATE(E82,10),EDATE(K82,-2)),""),"")</f>
        <v/>
      </c>
      <c r="P82" s="23" t="s">
        <v>24</v>
      </c>
      <c r="Q82" s="23" t="s">
        <v>24</v>
      </c>
      <c r="R82" s="23" t="s">
        <v>24</v>
      </c>
      <c r="S82" s="23" t="s">
        <v>24</v>
      </c>
      <c r="T82" s="23" t="s">
        <v>24</v>
      </c>
      <c r="U82" s="23" t="s">
        <v>24</v>
      </c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</row>
    <row r="83" spans="1:75" ht="14.25" customHeight="1" thickBot="1" x14ac:dyDescent="0.2">
      <c r="A83" s="74"/>
      <c r="B83" s="109"/>
      <c r="C83" s="109"/>
      <c r="D83" s="111"/>
      <c r="E83" s="96"/>
      <c r="F83" s="94"/>
      <c r="G83" s="113"/>
      <c r="H83" s="115"/>
      <c r="I83" s="99"/>
      <c r="J83" s="98"/>
      <c r="K83" s="100"/>
      <c r="L83" s="102"/>
      <c r="M83" s="104"/>
      <c r="N83" s="105"/>
      <c r="O83" s="107"/>
      <c r="P83" s="72">
        <v>45853</v>
      </c>
      <c r="Q83" s="72">
        <v>45854</v>
      </c>
      <c r="R83" s="72">
        <v>45909</v>
      </c>
      <c r="S83" s="72">
        <v>45910</v>
      </c>
      <c r="T83" s="72">
        <v>45922</v>
      </c>
      <c r="U83" s="72">
        <v>45930</v>
      </c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2"/>
      <c r="AQ83" s="72"/>
      <c r="AR83" s="72"/>
      <c r="AS83" s="72"/>
      <c r="AT83" s="72"/>
      <c r="AU83" s="72"/>
      <c r="AV83" s="72"/>
      <c r="AW83" s="72"/>
      <c r="AX83" s="72"/>
      <c r="AY83" s="72"/>
      <c r="AZ83" s="72"/>
      <c r="BA83" s="72"/>
      <c r="BB83" s="72"/>
      <c r="BC83" s="72"/>
      <c r="BD83" s="72"/>
      <c r="BE83" s="72"/>
      <c r="BF83" s="72"/>
      <c r="BG83" s="72"/>
      <c r="BH83" s="72"/>
      <c r="BI83" s="72"/>
      <c r="BJ83" s="72"/>
      <c r="BK83" s="72"/>
      <c r="BL83" s="72"/>
      <c r="BM83" s="72"/>
      <c r="BN83" s="72"/>
      <c r="BO83" s="72"/>
      <c r="BP83" s="72"/>
      <c r="BQ83" s="72"/>
      <c r="BR83" s="72"/>
      <c r="BS83" s="72"/>
      <c r="BT83" s="72"/>
      <c r="BU83" s="72"/>
      <c r="BV83" s="72"/>
      <c r="BW83" s="72"/>
    </row>
    <row r="84" spans="1:75" ht="14.25" customHeight="1" x14ac:dyDescent="0.15">
      <c r="A84" s="74" t="s">
        <v>388</v>
      </c>
      <c r="B84" s="108" t="s">
        <v>302</v>
      </c>
      <c r="C84" s="108">
        <v>44634</v>
      </c>
      <c r="D84" s="110">
        <v>45961</v>
      </c>
      <c r="E84" s="95">
        <f ca="1">IF(DATEDIF(C84,M$2,"m")&lt;1,"",IF(C84=0,"",IF(EDATE(C84,12)&lt;IF($D84&gt;0,$D84-1,M$2),EDATE(C84,DATEDIF(C84,IF($D84&gt;0,$D84-1,M$2+1),"y")*12),EDATE(C84,DATEDIF(C84,IF($D84&gt;0,$D84-1,M$2+1),"m")))))</f>
        <v>45730</v>
      </c>
      <c r="F84" s="93">
        <f ca="1">IF(E84="",0,IF(EDATE(C84,12)&lt;=E84,15+IF((YEAR(E84)-YEAR($C84))&gt;20,10,INT((YEAR(E84)-YEAR($C84)-1)/2)),0))</f>
        <v>16</v>
      </c>
      <c r="G84" s="112">
        <f ca="1">IF(E84="",0,IF(E84&gt;=EDATE(C84,12),IF(E84&lt;EDATE(C84,24),IF(C84&lt;SET!$J$20,0,MIN(DATEDIF(C84,E84,"m"),11)),0),IF(D84&gt;C84,IF(E84&lt;=EDATE(C84,12),MIN(DATEDIF(C84,D84+1,"m"),11),0),MIN(DATEDIF(C84,E84,"m"),11))))</f>
        <v>0</v>
      </c>
      <c r="H84" s="114">
        <v>-0.5</v>
      </c>
      <c r="I84" s="99">
        <f>COUNTIF(P84:BW84,SET!$C$15)*SET!$C$16+COUNTIF(P84:BW84,SET!$D$15)*SET!$D$16+COUNTIF(P84:BW84,SET!E$15)*SET!$E$16+COUNTIF(P84:BW84,SET!$F$15)*SET!$F$16+COUNTIF(P84:BW84,SET!$G$15)*SET!$G$16+COUNTIF(P84:BW84,SET!$H$15)*SET!$H$16+COUNTIF(P84:BW84,SET!$I$15)*SET!$I$16+COUNTIF(P84:BW84,)*SET!$K$16+COUNTIF(P84:BW84,SET!$M$15)*SET!$M$16</f>
        <v>14.5</v>
      </c>
      <c r="J84" s="97">
        <f ca="1">F84+G84+H84-I84</f>
        <v>1</v>
      </c>
      <c r="K84" s="100">
        <f ca="1">IF(E84="","",IF(AND(D84&gt;C84,EDATE(IF(EDATE(C84,12)&lt;D84,C84,E84),12)&gt;D84),"퇴직정산",IF((E84-C84)&gt;=365,EDATE(E84,12),EDATE(C84,24))))</f>
        <v>46095</v>
      </c>
      <c r="L84" s="101">
        <f ca="1">IF(K84="퇴직정산",J84,IF((M$2-C84)&lt;365,"미확정",IF(M84="유예","유예",J84-M84)))</f>
        <v>1</v>
      </c>
      <c r="M84" s="103">
        <f ca="1">IF(C84=0,0,IF(K84="퇴직정산",0,IF(J84&lt;=0,0,IF(EDATE(C84,3)&gt;M$2,"유예",IF(SET!$J$3="없음",0,IF(SET!$J$3="전부",IF(E84&gt;=DATE(YEAR(SET!$I$11),MONTH(SET!$J$11),DAY(SET!$L$11)),MAX(0,F84-IF(I84&lt;(G84+H84),0,(I84-(G84+H84)))),0),IF(E84&gt;=DATE(YEAR(SET!$I$11),MONTH(SET!$J$11),DAY(SET!$L$11)),MAX(0,MIN(F84,SET!$L$3)-IF(I84&lt;(G84+H84),0,(I84-(G84+H84)))),0)))))))</f>
        <v>0</v>
      </c>
      <c r="N84" s="105" t="str">
        <f>IF(D84=0,IF(M84&gt;0,IF((E84-C84)&gt;=365,EDATE(E84,6),EDATE(K84,-6)),""),"")</f>
        <v/>
      </c>
      <c r="O84" s="106" t="str">
        <f>IF(D84=0,IF(M84&gt;0,IF((E84-C84)&gt;=365,EDATE(E84,10),EDATE(K84,-2)),""),"")</f>
        <v/>
      </c>
      <c r="P84" s="23" t="s">
        <v>25</v>
      </c>
      <c r="Q84" s="23" t="s">
        <v>25</v>
      </c>
      <c r="R84" s="23" t="s">
        <v>24</v>
      </c>
      <c r="S84" s="23" t="s">
        <v>24</v>
      </c>
      <c r="T84" s="23" t="s">
        <v>25</v>
      </c>
      <c r="U84" s="23" t="s">
        <v>25</v>
      </c>
      <c r="V84" s="23" t="s">
        <v>24</v>
      </c>
      <c r="W84" s="23" t="s">
        <v>25</v>
      </c>
      <c r="X84" s="23" t="s">
        <v>25</v>
      </c>
      <c r="Y84" s="23" t="s">
        <v>24</v>
      </c>
      <c r="Z84" s="23" t="s">
        <v>24</v>
      </c>
      <c r="AA84" s="23" t="s">
        <v>25</v>
      </c>
      <c r="AB84" s="23" t="s">
        <v>24</v>
      </c>
      <c r="AC84" s="23" t="s">
        <v>25</v>
      </c>
      <c r="AD84" s="23" t="s">
        <v>25</v>
      </c>
      <c r="AE84" s="23" t="s">
        <v>24</v>
      </c>
      <c r="AF84" s="23" t="s">
        <v>24</v>
      </c>
      <c r="AG84" s="23" t="s">
        <v>25</v>
      </c>
      <c r="AH84" s="23" t="s">
        <v>25</v>
      </c>
      <c r="AI84" s="23" t="s">
        <v>25</v>
      </c>
      <c r="AJ84" s="23" t="s">
        <v>25</v>
      </c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</row>
    <row r="85" spans="1:75" ht="14.25" customHeight="1" thickBot="1" x14ac:dyDescent="0.2">
      <c r="A85" s="74"/>
      <c r="B85" s="109"/>
      <c r="C85" s="109"/>
      <c r="D85" s="111"/>
      <c r="E85" s="96"/>
      <c r="F85" s="94"/>
      <c r="G85" s="113"/>
      <c r="H85" s="115"/>
      <c r="I85" s="99"/>
      <c r="J85" s="98"/>
      <c r="K85" s="100"/>
      <c r="L85" s="102"/>
      <c r="M85" s="104"/>
      <c r="N85" s="105"/>
      <c r="O85" s="107"/>
      <c r="P85" s="72">
        <v>45721</v>
      </c>
      <c r="Q85" s="72">
        <v>45740</v>
      </c>
      <c r="R85" s="72">
        <v>45744</v>
      </c>
      <c r="S85" s="72">
        <v>45751</v>
      </c>
      <c r="T85" s="72">
        <v>45761</v>
      </c>
      <c r="U85" s="72">
        <v>45798</v>
      </c>
      <c r="V85" s="72">
        <v>45800</v>
      </c>
      <c r="W85" s="72">
        <v>45820</v>
      </c>
      <c r="X85" s="72">
        <v>45825</v>
      </c>
      <c r="Y85" s="72">
        <v>45859</v>
      </c>
      <c r="Z85" s="72">
        <v>45860</v>
      </c>
      <c r="AA85" s="72">
        <v>45880</v>
      </c>
      <c r="AB85" s="72">
        <v>45895</v>
      </c>
      <c r="AC85" s="72">
        <v>45898</v>
      </c>
      <c r="AD85" s="72">
        <v>45903</v>
      </c>
      <c r="AE85" s="72">
        <v>45916</v>
      </c>
      <c r="AF85" s="72">
        <v>45924</v>
      </c>
      <c r="AG85" s="72">
        <v>45926</v>
      </c>
      <c r="AH85" s="72">
        <v>45954</v>
      </c>
      <c r="AI85" s="72">
        <v>45959</v>
      </c>
      <c r="AJ85" s="72">
        <v>45960</v>
      </c>
      <c r="AK85" s="72"/>
      <c r="AL85" s="72"/>
      <c r="AM85" s="72"/>
      <c r="AN85" s="72"/>
      <c r="AO85" s="72"/>
      <c r="AP85" s="72"/>
      <c r="AQ85" s="72"/>
      <c r="AR85" s="72"/>
      <c r="AS85" s="72"/>
      <c r="AT85" s="72"/>
      <c r="AU85" s="72"/>
      <c r="AV85" s="72"/>
      <c r="AW85" s="72"/>
      <c r="AX85" s="72"/>
      <c r="AY85" s="72"/>
      <c r="AZ85" s="72"/>
      <c r="BA85" s="72"/>
      <c r="BB85" s="72"/>
      <c r="BC85" s="72"/>
      <c r="BD85" s="72"/>
      <c r="BE85" s="72"/>
      <c r="BF85" s="72"/>
      <c r="BG85" s="72"/>
      <c r="BH85" s="72"/>
      <c r="BI85" s="72"/>
      <c r="BJ85" s="72"/>
      <c r="BK85" s="72"/>
      <c r="BL85" s="72"/>
      <c r="BM85" s="72"/>
      <c r="BN85" s="72"/>
      <c r="BO85" s="72"/>
      <c r="BP85" s="72"/>
      <c r="BQ85" s="72"/>
      <c r="BR85" s="72"/>
      <c r="BS85" s="72"/>
      <c r="BT85" s="72"/>
      <c r="BU85" s="72"/>
      <c r="BV85" s="72"/>
      <c r="BW85" s="72"/>
    </row>
    <row r="86" spans="1:75" ht="14.25" customHeight="1" x14ac:dyDescent="0.15">
      <c r="A86" s="74" t="s">
        <v>513</v>
      </c>
      <c r="B86" s="118" t="s">
        <v>398</v>
      </c>
      <c r="C86" s="118">
        <v>45734</v>
      </c>
      <c r="D86" s="110">
        <v>45961</v>
      </c>
      <c r="E86" s="95">
        <f ca="1">IF(DATEDIF(C86,M$2,"m")&lt;1,"",IF(C86=0,"",IF(EDATE(C86,12)&lt;IF($D86&gt;0,$D86-1,M$2),EDATE(C86,DATEDIF(C86,IF($D86&gt;0,$D86-1,M$2+1),"y")*12),EDATE(C86,DATEDIF(C86,IF($D86&gt;0,$D86-1,M$2+1),"m")))))</f>
        <v>45948</v>
      </c>
      <c r="F86" s="93">
        <f ca="1">IF(E86="",0,IF(EDATE(C86,12)&lt;=E86,15+IF((YEAR(E86)-YEAR($C86))&gt;20,10,INT((YEAR(E86)-YEAR($C86)-1)/2)),0))</f>
        <v>0</v>
      </c>
      <c r="G86" s="112">
        <f ca="1">IF(E86="",0,IF(E86&gt;=EDATE(C86,12),IF(E86&lt;EDATE(C86,24),IF(C86&lt;SET!$J$20,0,MIN(DATEDIF(C86,E86,"m"),11)),0),IF(D86&gt;C86,IF(E86&lt;=EDATE(C86,12),MIN(DATEDIF(C86,D86+1,"m"),11),0),MIN(DATEDIF(C86,E86,"m"),11))))</f>
        <v>7</v>
      </c>
      <c r="H86" s="114"/>
      <c r="I86" s="99">
        <f>COUNTIF(P86:BW86,SET!$C$15)*SET!$C$16+COUNTIF(P86:BW86,SET!$D$15)*SET!$D$16+COUNTIF(P86:BW86,SET!E$15)*SET!$E$16+COUNTIF(P86:BW86,SET!$F$15)*SET!$F$16+COUNTIF(P86:BW86,SET!$G$15)*SET!$G$16+COUNTIF(P86:BW86,SET!$H$15)*SET!$H$16+COUNTIF(P86:BW86,SET!$I$15)*SET!$I$16+COUNTIF(P86:BW86,)*SET!$K$16+COUNTIF(P86:BW86,SET!$M$15)*SET!$M$16</f>
        <v>8.5</v>
      </c>
      <c r="J86" s="97">
        <f ca="1">F86+G86+H86-I86</f>
        <v>-1.5</v>
      </c>
      <c r="K86" s="100" t="str">
        <f ca="1">IF(E86="","",IF(AND(D86&gt;C86,EDATE(IF(EDATE(C86,12)&lt;D86,C86,E86),12)&gt;D86),"퇴직정산",IF((E86-C86)&gt;=365,EDATE(E86,12),EDATE(C86,24))))</f>
        <v>퇴직정산</v>
      </c>
      <c r="L86" s="101">
        <f ca="1">IF(K86="퇴직정산",J86,IF((M$2-C86)&lt;365,"미확정",IF(M86="유예","유예",J86-M86)))</f>
        <v>-1.5</v>
      </c>
      <c r="M86" s="103">
        <f ca="1">IF(C86=0,0,IF(K86="퇴직정산",0,IF(J86&lt;=0,0,IF(EDATE(C86,3)&gt;M$2,"유예",IF(SET!$J$3="없음",0,IF(SET!$J$3="전부",IF(E86&gt;=DATE(YEAR(SET!$I$11),MONTH(SET!$J$11),DAY(SET!$L$11)),MAX(0,F86-IF(I86&lt;(G86+H86),0,(I86-(G86+H86)))),0),IF(E86&gt;=DATE(YEAR(SET!$I$11),MONTH(SET!$J$11),DAY(SET!$L$11)),MAX(0,MIN(F86,SET!$L$3)-IF(I86&lt;(G86+H86),0,(I86-(G86+H86)))),0)))))))</f>
        <v>0</v>
      </c>
      <c r="N86" s="105" t="str">
        <f>IF(D86=0,IF(M86&gt;0,IF((E86-C86)&gt;=365,EDATE(E86,6),EDATE(K86,-6)),""),"")</f>
        <v/>
      </c>
      <c r="O86" s="106" t="str">
        <f>IF(D86=0,IF(M86&gt;0,IF((E86-C86)&gt;=365,EDATE(E86,10),EDATE(K86,-2)),""),"")</f>
        <v/>
      </c>
      <c r="P86" s="23" t="s">
        <v>24</v>
      </c>
      <c r="Q86" s="23" t="s">
        <v>24</v>
      </c>
      <c r="R86" s="23" t="s">
        <v>24</v>
      </c>
      <c r="S86" s="23" t="s">
        <v>25</v>
      </c>
      <c r="T86" s="23" t="s">
        <v>25</v>
      </c>
      <c r="U86" s="23" t="s">
        <v>24</v>
      </c>
      <c r="V86" s="23" t="s">
        <v>24</v>
      </c>
      <c r="W86" s="23" t="s">
        <v>24</v>
      </c>
      <c r="X86" s="23" t="s">
        <v>24</v>
      </c>
      <c r="Y86" s="23" t="s">
        <v>25</v>
      </c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</row>
    <row r="87" spans="1:75" ht="14.25" customHeight="1" thickBot="1" x14ac:dyDescent="0.2">
      <c r="A87" s="74"/>
      <c r="B87" s="119"/>
      <c r="C87" s="119"/>
      <c r="D87" s="111"/>
      <c r="E87" s="96"/>
      <c r="F87" s="94"/>
      <c r="G87" s="113"/>
      <c r="H87" s="115"/>
      <c r="I87" s="99"/>
      <c r="J87" s="98"/>
      <c r="K87" s="100"/>
      <c r="L87" s="102"/>
      <c r="M87" s="104"/>
      <c r="N87" s="105"/>
      <c r="O87" s="107"/>
      <c r="P87" s="72">
        <v>45744</v>
      </c>
      <c r="Q87" s="72">
        <v>45747</v>
      </c>
      <c r="R87" s="72">
        <v>45854</v>
      </c>
      <c r="S87" s="72">
        <v>45861</v>
      </c>
      <c r="T87" s="72">
        <v>45868</v>
      </c>
      <c r="U87" s="72">
        <v>45880</v>
      </c>
      <c r="V87" s="72">
        <v>45930</v>
      </c>
      <c r="W87" s="72">
        <v>45932</v>
      </c>
      <c r="X87" s="72">
        <v>45945</v>
      </c>
      <c r="Y87" s="72">
        <v>45947</v>
      </c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2"/>
      <c r="AQ87" s="72"/>
      <c r="AR87" s="72"/>
      <c r="AS87" s="72"/>
      <c r="AT87" s="72"/>
      <c r="AU87" s="72"/>
      <c r="AV87" s="72"/>
      <c r="AW87" s="72"/>
      <c r="AX87" s="72"/>
      <c r="AY87" s="72"/>
      <c r="AZ87" s="72"/>
      <c r="BA87" s="72"/>
      <c r="BB87" s="72"/>
      <c r="BC87" s="72"/>
      <c r="BD87" s="72"/>
      <c r="BE87" s="72"/>
      <c r="BF87" s="72"/>
      <c r="BG87" s="72"/>
      <c r="BH87" s="72"/>
      <c r="BI87" s="72"/>
      <c r="BJ87" s="72"/>
      <c r="BK87" s="72"/>
      <c r="BL87" s="72"/>
      <c r="BM87" s="72"/>
      <c r="BN87" s="72"/>
      <c r="BO87" s="72"/>
      <c r="BP87" s="72"/>
      <c r="BQ87" s="72"/>
      <c r="BR87" s="72"/>
      <c r="BS87" s="72"/>
      <c r="BT87" s="72"/>
      <c r="BU87" s="72"/>
      <c r="BV87" s="72"/>
      <c r="BW87" s="72"/>
    </row>
    <row r="88" spans="1:75" ht="14.25" customHeight="1" x14ac:dyDescent="0.15">
      <c r="A88" s="74" t="s">
        <v>513</v>
      </c>
      <c r="B88" s="108" t="s">
        <v>313</v>
      </c>
      <c r="C88" s="108">
        <v>44257</v>
      </c>
      <c r="D88" s="110">
        <v>45943</v>
      </c>
      <c r="E88" s="95">
        <f ca="1">IF(DATEDIF(C88,M$2,"m")&lt;1,"",IF(C88=0,"",IF(EDATE(C88,12)&lt;IF($D88&gt;0,$D88-1,M$2),EDATE(C88,DATEDIF(C88,IF($D88&gt;0,$D88-1,M$2+1),"y")*12),EDATE(C88,DATEDIF(C88,IF($D88&gt;0,$D88-1,M$2+1),"m")))))</f>
        <v>45718</v>
      </c>
      <c r="F88" s="93">
        <f ca="1">IF(E88="",0,IF(EDATE(C88,12)&lt;=E88,15+IF((YEAR(E88)-YEAR($C88))&gt;20,10,INT((YEAR(E88)-YEAR($C88)-1)/2)),0))</f>
        <v>16</v>
      </c>
      <c r="G88" s="112">
        <f ca="1">IF(E88="",0,IF(E88&gt;=EDATE(C88,12),IF(E88&lt;EDATE(C88,24),IF(C88&lt;SET!$J$20,0,MIN(DATEDIF(C88,E88,"m"),11)),0),IF(D88&gt;C88,IF(E88&lt;=EDATE(C88,12),MIN(DATEDIF(C88,D88+1,"m"),11),0),MIN(DATEDIF(C88,E88,"m"),11))))</f>
        <v>0</v>
      </c>
      <c r="H88" s="114">
        <v>0</v>
      </c>
      <c r="I88" s="99">
        <f>COUNTIF(P88:BW88,SET!$C$15)*SET!$C$16+COUNTIF(P88:BW88,SET!$D$15)*SET!$D$16+COUNTIF(P88:BW88,SET!E$15)*SET!$E$16+COUNTIF(P88:BW88,SET!$F$15)*SET!$F$16+COUNTIF(P88:BW88,SET!$G$15)*SET!$G$16+COUNTIF(P88:BW88,SET!$H$15)*SET!$H$16+COUNTIF(P88:BW88,SET!$I$15)*SET!$I$16+COUNTIF(P88:BW88,)*SET!$K$16+COUNTIF(P88:BW88,SET!$M$15)*SET!$M$16</f>
        <v>4</v>
      </c>
      <c r="J88" s="97">
        <f ca="1">F88+G88+H88-I88</f>
        <v>12</v>
      </c>
      <c r="K88" s="100">
        <f ca="1">IF(E88="","",IF(AND(D88&gt;C88,EDATE(IF(EDATE(C88,12)&lt;D88,C88,E88),12)&gt;D88),"퇴직정산",IF((E88-C88)&gt;=365,EDATE(E88,12),EDATE(C88,24))))</f>
        <v>46083</v>
      </c>
      <c r="L88" s="101">
        <f ca="1">IF(K88="퇴직정산",J88,IF((M$2-C88)&lt;365,"미확정",IF(M88="유예","유예",J88-M88)))</f>
        <v>9</v>
      </c>
      <c r="M88" s="103">
        <f ca="1">IF(C88=0,0,IF(K88="퇴직정산",0,IF(J88&lt;=0,0,IF(EDATE(C88,3)&gt;M$2,"유예",IF(SET!$J$3="없음",0,IF(SET!$J$3="전부",IF(E88&gt;=DATE(YEAR(SET!$I$11),MONTH(SET!$J$11),DAY(SET!$L$11)),MAX(0,F88-IF(I88&lt;(G88+H88),0,(I88-(G88+H88)))),0),IF(E88&gt;=DATE(YEAR(SET!$I$11),MONTH(SET!$J$11),DAY(SET!$L$11)),MAX(0,MIN(F88,SET!$L$3)-IF(I88&lt;(G88+H88),0,(I88-(G88+H88)))),0)))))))</f>
        <v>3</v>
      </c>
      <c r="N88" s="105" t="str">
        <f>IF(D88=0,IF(M88&gt;0,IF((E88-C88)&gt;=365,EDATE(E88,6),EDATE(K88,-6)),""),"")</f>
        <v/>
      </c>
      <c r="O88" s="106" t="str">
        <f>IF(D88=0,IF(M88&gt;0,IF((E88-C88)&gt;=365,EDATE(E88,10),EDATE(K88,-2)),""),"")</f>
        <v/>
      </c>
      <c r="P88" s="23" t="s">
        <v>24</v>
      </c>
      <c r="Q88" s="23" t="s">
        <v>24</v>
      </c>
      <c r="R88" s="23" t="s">
        <v>24</v>
      </c>
      <c r="S88" s="23" t="s">
        <v>24</v>
      </c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</row>
    <row r="89" spans="1:75" ht="14.25" customHeight="1" thickBot="1" x14ac:dyDescent="0.2">
      <c r="A89" s="74"/>
      <c r="B89" s="109"/>
      <c r="C89" s="109"/>
      <c r="D89" s="111"/>
      <c r="E89" s="96"/>
      <c r="F89" s="94"/>
      <c r="G89" s="113"/>
      <c r="H89" s="115"/>
      <c r="I89" s="99"/>
      <c r="J89" s="98"/>
      <c r="K89" s="100"/>
      <c r="L89" s="102"/>
      <c r="M89" s="104"/>
      <c r="N89" s="105"/>
      <c r="O89" s="107"/>
      <c r="P89" s="72">
        <v>45918</v>
      </c>
      <c r="Q89" s="72">
        <v>45919</v>
      </c>
      <c r="R89" s="72">
        <v>45922</v>
      </c>
      <c r="S89" s="72">
        <v>45923</v>
      </c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2"/>
      <c r="AQ89" s="72"/>
      <c r="AR89" s="72"/>
      <c r="AS89" s="72"/>
      <c r="AT89" s="72"/>
      <c r="AU89" s="72"/>
      <c r="AV89" s="72"/>
      <c r="AW89" s="72"/>
      <c r="AX89" s="72"/>
      <c r="AY89" s="72"/>
      <c r="AZ89" s="72"/>
      <c r="BA89" s="72"/>
      <c r="BB89" s="72"/>
      <c r="BC89" s="72"/>
      <c r="BD89" s="72"/>
      <c r="BE89" s="72"/>
      <c r="BF89" s="72"/>
      <c r="BG89" s="72"/>
      <c r="BH89" s="72"/>
      <c r="BI89" s="72"/>
      <c r="BJ89" s="72"/>
      <c r="BK89" s="72"/>
      <c r="BL89" s="72"/>
      <c r="BM89" s="72"/>
      <c r="BN89" s="72"/>
      <c r="BO89" s="72"/>
      <c r="BP89" s="72"/>
      <c r="BQ89" s="72"/>
      <c r="BR89" s="72"/>
      <c r="BS89" s="72"/>
      <c r="BT89" s="72"/>
      <c r="BU89" s="72"/>
      <c r="BV89" s="72"/>
      <c r="BW89" s="72"/>
    </row>
    <row r="90" spans="1:75" ht="14.25" customHeight="1" x14ac:dyDescent="0.15">
      <c r="A90" s="74" t="s">
        <v>511</v>
      </c>
      <c r="B90" s="108" t="s">
        <v>371</v>
      </c>
      <c r="C90" s="108">
        <v>45505</v>
      </c>
      <c r="D90" s="110">
        <v>45961</v>
      </c>
      <c r="E90" s="95">
        <f ca="1">IF(DATEDIF(C90,M$2,"m")&lt;1,"",IF(C90=0,"",IF(EDATE(C90,12)&lt;IF($D90&gt;0,$D90-1,M$2),EDATE(C90,DATEDIF(C90,IF($D90&gt;0,$D90-1,M$2+1),"y")*12),EDATE(C90,DATEDIF(C90,IF($D90&gt;0,$D90-1,M$2+1),"m")))))</f>
        <v>45870</v>
      </c>
      <c r="F90" s="93">
        <f ca="1">IF(E90="",0,IF(EDATE(C90,12)&lt;=E90,15+IF((YEAR(E90)-YEAR($C90))&gt;20,10,INT((YEAR(E90)-YEAR($C90)-1)/2)),0))</f>
        <v>15</v>
      </c>
      <c r="G90" s="112">
        <f ca="1">IF(E90="",0,IF(E90&gt;=EDATE(C90,12),IF(E90&lt;EDATE(C90,24),IF(C90&lt;SET!$J$20,0,MIN(DATEDIF(C90,E90,"m"),11)),0),IF(D90&gt;C90,IF(E90&lt;=EDATE(C90,12),MIN(DATEDIF(C90,D90+1,"m"),11),0),MIN(DATEDIF(C90,E90,"m"),11))))</f>
        <v>11</v>
      </c>
      <c r="H90" s="114"/>
      <c r="I90" s="99">
        <f>COUNTIF(P90:BW90,SET!$C$15)*SET!$C$16+COUNTIF(P90:BW90,SET!$D$15)*SET!$D$16+COUNTIF(P90:BW90,SET!E$15)*SET!$E$16+COUNTIF(P90:BW90,SET!$F$15)*SET!$F$16+COUNTIF(P90:BW90,SET!$G$15)*SET!$G$16+COUNTIF(P90:BW90,SET!$H$15)*SET!$H$16+COUNTIF(P90:BW90,SET!$I$15)*SET!$I$16+COUNTIF(P90:BW90,)*SET!$K$16+COUNTIF(P90:BW90,SET!$M$15)*SET!$M$16</f>
        <v>12</v>
      </c>
      <c r="J90" s="97">
        <f ca="1">F90+G90+H90-I90</f>
        <v>14</v>
      </c>
      <c r="K90" s="100">
        <f ca="1">IF(E90="","",IF(AND(D90&gt;C90,EDATE(IF(EDATE(C90,12)&lt;D90,C90,E90),12)&gt;D90),"퇴직정산",IF((E90-C90)&gt;=365,EDATE(E90,12),EDATE(C90,24))))</f>
        <v>46235</v>
      </c>
      <c r="L90" s="101">
        <f ca="1">IF(K90="퇴직정산",J90,IF((M$2-C90)&lt;365,"미확정",IF(M90="유예","유예",J90-M90)))</f>
        <v>8</v>
      </c>
      <c r="M90" s="103">
        <f ca="1">IF(C90=0,0,IF(K90="퇴직정산",0,IF(J90&lt;=0,0,IF(EDATE(C90,3)&gt;M$2,"유예",IF(SET!$J$3="없음",0,IF(SET!$J$3="전부",IF(E90&gt;=DATE(YEAR(SET!$I$11),MONTH(SET!$J$11),DAY(SET!$L$11)),MAX(0,F90-IF(I90&lt;(G90+H90),0,(I90-(G90+H90)))),0),IF(E90&gt;=DATE(YEAR(SET!$I$11),MONTH(SET!$J$11),DAY(SET!$L$11)),MAX(0,MIN(F90,SET!$L$3)-IF(I90&lt;(G90+H90),0,(I90-(G90+H90)))),0)))))))</f>
        <v>6</v>
      </c>
      <c r="N90" s="105" t="str">
        <f>IF(D90=0,IF(M90&gt;0,IF((E90-C90)&gt;=365,EDATE(E90,6),EDATE(K90,-6)),""),"")</f>
        <v/>
      </c>
      <c r="O90" s="106" t="str">
        <f>IF(D90=0,IF(M90&gt;0,IF((E90-C90)&gt;=365,EDATE(E90,10),EDATE(K90,-2)),""),"")</f>
        <v/>
      </c>
      <c r="P90" s="23" t="s">
        <v>24</v>
      </c>
      <c r="Q90" s="23" t="s">
        <v>24</v>
      </c>
      <c r="R90" s="23" t="s">
        <v>24</v>
      </c>
      <c r="S90" s="23" t="s">
        <v>24</v>
      </c>
      <c r="T90" s="23" t="s">
        <v>24</v>
      </c>
      <c r="U90" s="23" t="s">
        <v>24</v>
      </c>
      <c r="V90" s="23" t="s">
        <v>24</v>
      </c>
      <c r="W90" s="23" t="s">
        <v>24</v>
      </c>
      <c r="X90" s="23" t="s">
        <v>24</v>
      </c>
      <c r="Y90" s="23" t="s">
        <v>24</v>
      </c>
      <c r="Z90" s="23" t="s">
        <v>24</v>
      </c>
      <c r="AA90" s="23" t="s">
        <v>24</v>
      </c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</row>
    <row r="91" spans="1:75" ht="14.25" customHeight="1" thickBot="1" x14ac:dyDescent="0.2">
      <c r="A91" s="74"/>
      <c r="B91" s="109"/>
      <c r="C91" s="109"/>
      <c r="D91" s="111"/>
      <c r="E91" s="96"/>
      <c r="F91" s="94"/>
      <c r="G91" s="113"/>
      <c r="H91" s="115"/>
      <c r="I91" s="99"/>
      <c r="J91" s="98"/>
      <c r="K91" s="100"/>
      <c r="L91" s="102"/>
      <c r="M91" s="104"/>
      <c r="N91" s="105"/>
      <c r="O91" s="107"/>
      <c r="P91" s="72">
        <v>45514</v>
      </c>
      <c r="Q91" s="72">
        <v>45605</v>
      </c>
      <c r="R91" s="72">
        <v>45606</v>
      </c>
      <c r="S91" s="72">
        <v>45642</v>
      </c>
      <c r="T91" s="72">
        <v>45694</v>
      </c>
      <c r="U91" s="72">
        <v>45768</v>
      </c>
      <c r="V91" s="72">
        <v>45772</v>
      </c>
      <c r="W91" s="72">
        <v>45773</v>
      </c>
      <c r="X91" s="72">
        <v>45853</v>
      </c>
      <c r="Y91" s="72">
        <v>45854</v>
      </c>
      <c r="Z91" s="72">
        <v>45920</v>
      </c>
      <c r="AA91" s="72">
        <v>45921</v>
      </c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  <c r="AP91" s="72"/>
      <c r="AQ91" s="72"/>
      <c r="AR91" s="72"/>
      <c r="AS91" s="72"/>
      <c r="AT91" s="72"/>
      <c r="AU91" s="72"/>
      <c r="AV91" s="72"/>
      <c r="AW91" s="72"/>
      <c r="AX91" s="72"/>
      <c r="AY91" s="72"/>
      <c r="AZ91" s="72"/>
      <c r="BA91" s="72"/>
      <c r="BB91" s="72"/>
      <c r="BC91" s="72"/>
      <c r="BD91" s="72"/>
      <c r="BE91" s="72"/>
      <c r="BF91" s="72"/>
      <c r="BG91" s="72"/>
      <c r="BH91" s="72"/>
      <c r="BI91" s="72"/>
      <c r="BJ91" s="72"/>
      <c r="BK91" s="72"/>
      <c r="BL91" s="72"/>
      <c r="BM91" s="72"/>
      <c r="BN91" s="72"/>
      <c r="BO91" s="72"/>
      <c r="BP91" s="72"/>
      <c r="BQ91" s="72"/>
      <c r="BR91" s="72"/>
      <c r="BS91" s="72"/>
      <c r="BT91" s="72"/>
      <c r="BU91" s="72"/>
      <c r="BV91" s="72"/>
      <c r="BW91" s="72"/>
    </row>
    <row r="92" spans="1:75" ht="14.25" customHeight="1" x14ac:dyDescent="0.15">
      <c r="A92" s="76" t="s">
        <v>537</v>
      </c>
      <c r="B92" s="118" t="s">
        <v>152</v>
      </c>
      <c r="C92" s="108">
        <v>45383</v>
      </c>
      <c r="D92" s="110">
        <v>45968</v>
      </c>
      <c r="E92" s="95">
        <f ca="1">IF(DATEDIF(C92,M$2,"m")&lt;1,"",IF(C92=0,"",IF(EDATE(C92,12)&lt;IF($D92&gt;0,$D92-1,M$2),EDATE(C92,DATEDIF(C92,IF($D92&gt;0,$D92-1,M$2+1),"y")*12),EDATE(C92,DATEDIF(C92,IF($D92&gt;0,$D92-1,M$2+1),"m")))))</f>
        <v>45748</v>
      </c>
      <c r="F92" s="93">
        <f ca="1">IF(E92="",0,IF(EDATE(C92,12)&lt;=E92,15+IF((YEAR(E92)-YEAR($C92))&gt;20,10,INT((YEAR(E92)-YEAR($C92)-1)/2)),0))</f>
        <v>15</v>
      </c>
      <c r="G92" s="112">
        <f ca="1">IF(E92="",0,IF(E92&gt;=EDATE(C92,12),IF(E92&lt;EDATE(C92,24),IF(C92&lt;SET!$J$20,0,MIN(DATEDIF(C92,E92,"m"),11)),0),IF(D92&gt;C92,IF(E92&lt;=EDATE(C92,12),MIN(DATEDIF(C92,D92+1,"m"),11),0),MIN(DATEDIF(C92,E92,"m"),11))))</f>
        <v>11</v>
      </c>
      <c r="H92" s="114"/>
      <c r="I92" s="99">
        <f>COUNTIF(P92:BW92,SET!$C$15)*SET!$C$16+COUNTIF(P92:BW92,SET!$D$15)*SET!$D$16+COUNTIF(P92:BW92,SET!E$15)*SET!$E$16+COUNTIF(P92:BW92,SET!$F$15)*SET!$F$16+COUNTIF(P92:BW92,SET!$G$15)*SET!$G$16+COUNTIF(P92:BW92,SET!$H$15)*SET!$H$16+COUNTIF(P92:BW92,SET!$I$15)*SET!$I$16+COUNTIF(P92:BW92,)*SET!$K$16+COUNTIF(P92:BW92,SET!$M$15)*SET!$M$16</f>
        <v>19.5</v>
      </c>
      <c r="J92" s="97">
        <f ca="1">F92+G92+H92-I92</f>
        <v>6.5</v>
      </c>
      <c r="K92" s="100">
        <f ca="1">IF(E92="","",IF(AND(D92&gt;C92,EDATE(IF(EDATE(C92,12)&lt;D92,C92,E92),12)&gt;D92),"퇴직정산",IF((E92-C92)&gt;=365,EDATE(E92,12),EDATE(C92,24))))</f>
        <v>46113</v>
      </c>
      <c r="L92" s="101">
        <f ca="1">IF(K92="퇴직정산",J92,IF((M$2-C92)&lt;365,"미확정",IF(M92="유예","유예",J92-M92)))</f>
        <v>6.5</v>
      </c>
      <c r="M92" s="103">
        <f ca="1">IF(C92=0,0,IF(K92="퇴직정산",0,IF(J92&lt;=0,0,IF(EDATE(C92,3)&gt;M$2,"유예",IF(SET!$J$3="없음",0,IF(SET!$J$3="전부",IF(E92&gt;=DATE(YEAR(SET!$I$11),MONTH(SET!$J$11),DAY(SET!$L$11)),MAX(0,F92-IF(I92&lt;(G92+H92),0,(I92-(G92+H92)))),0),IF(E92&gt;=DATE(YEAR(SET!$I$11),MONTH(SET!$J$11),DAY(SET!$L$11)),MAX(0,MIN(F92,SET!$L$3)-IF(I92&lt;(G92+H92),0,(I92-(G92+H92)))),0)))))))</f>
        <v>0</v>
      </c>
      <c r="N92" s="105" t="str">
        <f>IF(D92=0,IF(M92&gt;0,IF((E92-C92)&gt;=365,EDATE(E92,6),EDATE(K92,-6)),""),"")</f>
        <v/>
      </c>
      <c r="O92" s="106" t="str">
        <f>IF(D92=0,IF(M92&gt;0,IF((E92-C92)&gt;=365,EDATE(E92,10),EDATE(K92,-2)),""),"")</f>
        <v/>
      </c>
      <c r="P92" s="23" t="s">
        <v>24</v>
      </c>
      <c r="Q92" s="23" t="s">
        <v>25</v>
      </c>
      <c r="R92" s="23" t="s">
        <v>25</v>
      </c>
      <c r="S92" s="23" t="s">
        <v>25</v>
      </c>
      <c r="T92" s="23" t="s">
        <v>25</v>
      </c>
      <c r="U92" s="23" t="s">
        <v>25</v>
      </c>
      <c r="V92" s="23" t="s">
        <v>24</v>
      </c>
      <c r="W92" s="23" t="s">
        <v>25</v>
      </c>
      <c r="X92" s="23" t="s">
        <v>25</v>
      </c>
      <c r="Y92" s="23" t="s">
        <v>24</v>
      </c>
      <c r="Z92" s="23" t="s">
        <v>25</v>
      </c>
      <c r="AA92" s="23" t="s">
        <v>25</v>
      </c>
      <c r="AB92" s="23" t="s">
        <v>25</v>
      </c>
      <c r="AC92" s="23" t="s">
        <v>25</v>
      </c>
      <c r="AD92" s="23" t="s">
        <v>25</v>
      </c>
      <c r="AE92" s="23" t="s">
        <v>24</v>
      </c>
      <c r="AF92" s="23" t="s">
        <v>25</v>
      </c>
      <c r="AG92" s="23" t="s">
        <v>25</v>
      </c>
      <c r="AH92" s="23" t="s">
        <v>25</v>
      </c>
      <c r="AI92" s="23" t="s">
        <v>24</v>
      </c>
      <c r="AJ92" s="23" t="s">
        <v>25</v>
      </c>
      <c r="AK92" s="23" t="s">
        <v>24</v>
      </c>
      <c r="AL92" s="23" t="s">
        <v>24</v>
      </c>
      <c r="AM92" s="23" t="s">
        <v>24</v>
      </c>
      <c r="AN92" s="23" t="s">
        <v>25</v>
      </c>
      <c r="AO92" s="23" t="s">
        <v>25</v>
      </c>
      <c r="AP92" s="23" t="s">
        <v>24</v>
      </c>
      <c r="AQ92" s="23" t="s">
        <v>25</v>
      </c>
      <c r="AR92" s="23" t="s">
        <v>25</v>
      </c>
      <c r="AS92" s="23" t="s">
        <v>25</v>
      </c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</row>
    <row r="93" spans="1:75" ht="14.25" customHeight="1" thickBot="1" x14ac:dyDescent="0.2">
      <c r="A93" s="74"/>
      <c r="B93" s="119"/>
      <c r="C93" s="109"/>
      <c r="D93" s="111"/>
      <c r="E93" s="96"/>
      <c r="F93" s="94"/>
      <c r="G93" s="113"/>
      <c r="H93" s="115"/>
      <c r="I93" s="99"/>
      <c r="J93" s="98"/>
      <c r="K93" s="100"/>
      <c r="L93" s="102"/>
      <c r="M93" s="104"/>
      <c r="N93" s="105"/>
      <c r="O93" s="107"/>
      <c r="P93" s="72">
        <v>45464</v>
      </c>
      <c r="Q93" s="72">
        <v>45478</v>
      </c>
      <c r="R93" s="72">
        <v>45520</v>
      </c>
      <c r="S93" s="72">
        <v>45534</v>
      </c>
      <c r="T93" s="72">
        <v>45546</v>
      </c>
      <c r="U93" s="72">
        <v>45560</v>
      </c>
      <c r="V93" s="72">
        <v>45492</v>
      </c>
      <c r="W93" s="72">
        <v>45590</v>
      </c>
      <c r="X93" s="72">
        <v>45604</v>
      </c>
      <c r="Y93" s="72">
        <v>45609</v>
      </c>
      <c r="Z93" s="72">
        <v>45632</v>
      </c>
      <c r="AA93" s="72">
        <v>45639</v>
      </c>
      <c r="AB93" s="72">
        <v>45657</v>
      </c>
      <c r="AC93" s="72">
        <v>45674</v>
      </c>
      <c r="AD93" s="72">
        <v>45694</v>
      </c>
      <c r="AE93" s="72">
        <v>45702</v>
      </c>
      <c r="AF93" s="72">
        <v>45707</v>
      </c>
      <c r="AG93" s="72">
        <v>45730</v>
      </c>
      <c r="AH93" s="72">
        <v>45749</v>
      </c>
      <c r="AI93" s="72">
        <v>45758</v>
      </c>
      <c r="AJ93" s="72">
        <v>45771</v>
      </c>
      <c r="AK93" s="72">
        <v>45869</v>
      </c>
      <c r="AL93" s="72">
        <v>45870</v>
      </c>
      <c r="AM93" s="72">
        <v>45896</v>
      </c>
      <c r="AN93" s="72">
        <v>45905</v>
      </c>
      <c r="AO93" s="72">
        <v>45911</v>
      </c>
      <c r="AP93" s="72">
        <v>45919</v>
      </c>
      <c r="AQ93" s="72">
        <v>45945</v>
      </c>
      <c r="AR93" s="72">
        <v>45961</v>
      </c>
      <c r="AS93" s="72">
        <v>45965</v>
      </c>
      <c r="AT93" s="72"/>
      <c r="AU93" s="72"/>
      <c r="AV93" s="72"/>
      <c r="AW93" s="72"/>
      <c r="AX93" s="72"/>
      <c r="AY93" s="72"/>
      <c r="AZ93" s="72"/>
      <c r="BA93" s="72"/>
      <c r="BB93" s="72"/>
      <c r="BC93" s="72"/>
      <c r="BD93" s="72"/>
      <c r="BE93" s="72"/>
      <c r="BF93" s="72"/>
      <c r="BG93" s="72"/>
      <c r="BH93" s="72"/>
      <c r="BI93" s="72"/>
      <c r="BJ93" s="72"/>
      <c r="BK93" s="72"/>
      <c r="BL93" s="72"/>
      <c r="BM93" s="72"/>
      <c r="BN93" s="72"/>
      <c r="BO93" s="72"/>
      <c r="BP93" s="72"/>
      <c r="BQ93" s="72"/>
      <c r="BR93" s="72"/>
      <c r="BS93" s="72"/>
      <c r="BT93" s="72"/>
      <c r="BU93" s="72"/>
      <c r="BV93" s="72"/>
      <c r="BW93" s="72"/>
    </row>
    <row r="94" spans="1:75" ht="14.25" customHeight="1" x14ac:dyDescent="0.15">
      <c r="A94" s="74" t="s">
        <v>392</v>
      </c>
      <c r="B94" s="108" t="s">
        <v>343</v>
      </c>
      <c r="C94" s="108">
        <v>45117</v>
      </c>
      <c r="D94" s="110">
        <v>45991</v>
      </c>
      <c r="E94" s="95">
        <f ca="1">IF(DATEDIF(C94,M$2,"m")&lt;1,"",IF(C94=0,"",IF(EDATE(C94,12)&lt;IF($D94&gt;0,$D94-1,M$2),EDATE(C94,DATEDIF(C94,IF($D94&gt;0,$D94-1,M$2+1),"y")*12),EDATE(C94,DATEDIF(C94,IF($D94&gt;0,$D94-1,M$2+1),"m")))))</f>
        <v>45848</v>
      </c>
      <c r="F94" s="93">
        <f ca="1">IF(E94="",0,IF(EDATE(C94,12)&lt;=E94,15+IF((YEAR(E94)-YEAR($C94))&gt;20,10,INT((YEAR(E94)-YEAR($C94)-1)/2)),0))</f>
        <v>15</v>
      </c>
      <c r="G94" s="112">
        <f ca="1">IF(E94="",0,IF(E94&gt;=EDATE(C94,12),IF(E94&lt;EDATE(C94,24),IF(C94&lt;SET!$J$20,0,MIN(DATEDIF(C94,E94,"m"),11)),0),IF(D94&gt;C94,IF(E94&lt;=EDATE(C94,12),MIN(DATEDIF(C94,D94+1,"m"),11),0),MIN(DATEDIF(C94,E94,"m"),11))))</f>
        <v>0</v>
      </c>
      <c r="H94" s="114">
        <v>6</v>
      </c>
      <c r="I94" s="99">
        <f>COUNTIF(P94:BW94,SET!$C$15)*SET!$C$16+COUNTIF(P94:BW94,SET!$D$15)*SET!$D$16+COUNTIF(P94:BW94,SET!E$15)*SET!$E$16+COUNTIF(P94:BW94,SET!$F$15)*SET!$F$16+COUNTIF(P94:BW94,SET!$G$15)*SET!$G$16+COUNTIF(P94:BW94,SET!$H$15)*SET!$H$16+COUNTIF(P94:BW94,SET!$I$15)*SET!$I$16+COUNTIF(P94:BW94,)*SET!$K$16+COUNTIF(P94:BW94,SET!$M$15)*SET!$M$16</f>
        <v>5</v>
      </c>
      <c r="J94" s="97">
        <f ca="1">F94+G94+H94-I94</f>
        <v>16</v>
      </c>
      <c r="K94" s="100">
        <f ca="1">IF(E94="","",IF(AND(D94&gt;C94,EDATE(IF(EDATE(C94,12)&lt;D94,C94,E94),12)&gt;D94),"퇴직정산",IF((E94-C94)&gt;=365,EDATE(E94,12),EDATE(C94,24))))</f>
        <v>46213</v>
      </c>
      <c r="L94" s="101">
        <f ca="1">IF(K94="퇴직정산",J94,IF((M$2-C94)&lt;365,"미확정",IF(M94="유예","유예",J94-M94)))</f>
        <v>9</v>
      </c>
      <c r="M94" s="103">
        <f ca="1">IF(C94=0,0,IF(K94="퇴직정산",0,IF(J94&lt;=0,0,IF(EDATE(C94,3)&gt;M$2,"유예",IF(SET!$J$3="없음",0,IF(SET!$J$3="전부",IF(E94&gt;=DATE(YEAR(SET!$I$11),MONTH(SET!$J$11),DAY(SET!$L$11)),MAX(0,F94-IF(I94&lt;(G94+H94),0,(I94-(G94+H94)))),0),IF(E94&gt;=DATE(YEAR(SET!$I$11),MONTH(SET!$J$11),DAY(SET!$L$11)),MAX(0,MIN(F94,SET!$L$3)-IF(I94&lt;(G94+H94),0,(I94-(G94+H94)))),0)))))))</f>
        <v>7</v>
      </c>
      <c r="N94" s="105" t="str">
        <f>IF(D94=0,IF(M94&gt;0,IF((E94-C94)&gt;=365,EDATE(E94,6),EDATE(K94,-6)),""),"")</f>
        <v/>
      </c>
      <c r="O94" s="106" t="str">
        <f>IF(D94=0,IF(M94&gt;0,IF((E94-C94)&gt;=365,EDATE(E94,10),EDATE(K94,-2)),""),"")</f>
        <v/>
      </c>
      <c r="P94" s="23" t="s">
        <v>24</v>
      </c>
      <c r="Q94" s="23" t="s">
        <v>24</v>
      </c>
      <c r="R94" s="23" t="s">
        <v>24</v>
      </c>
      <c r="S94" s="23" t="s">
        <v>24</v>
      </c>
      <c r="T94" s="23" t="s">
        <v>24</v>
      </c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</row>
    <row r="95" spans="1:75" ht="14.25" customHeight="1" thickBot="1" x14ac:dyDescent="0.2">
      <c r="A95" s="74"/>
      <c r="B95" s="109"/>
      <c r="C95" s="109"/>
      <c r="D95" s="111"/>
      <c r="E95" s="96"/>
      <c r="F95" s="94"/>
      <c r="G95" s="113"/>
      <c r="H95" s="115"/>
      <c r="I95" s="99"/>
      <c r="J95" s="98"/>
      <c r="K95" s="100"/>
      <c r="L95" s="102"/>
      <c r="M95" s="104"/>
      <c r="N95" s="105"/>
      <c r="O95" s="107"/>
      <c r="P95" s="72">
        <v>45857</v>
      </c>
      <c r="Q95" s="72">
        <v>45858</v>
      </c>
      <c r="R95" s="72">
        <v>45907</v>
      </c>
      <c r="S95" s="72">
        <v>45908</v>
      </c>
      <c r="T95" s="72">
        <v>45982</v>
      </c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  <c r="AP95" s="72"/>
      <c r="AQ95" s="72"/>
      <c r="AR95" s="72"/>
      <c r="AS95" s="72"/>
      <c r="AT95" s="72"/>
      <c r="AU95" s="72"/>
      <c r="AV95" s="72"/>
      <c r="AW95" s="72"/>
      <c r="AX95" s="72"/>
      <c r="AY95" s="72"/>
      <c r="AZ95" s="72"/>
      <c r="BA95" s="72"/>
      <c r="BB95" s="72"/>
      <c r="BC95" s="72"/>
      <c r="BD95" s="72"/>
      <c r="BE95" s="72"/>
      <c r="BF95" s="72"/>
      <c r="BG95" s="72"/>
      <c r="BH95" s="72"/>
      <c r="BI95" s="72"/>
      <c r="BJ95" s="72"/>
      <c r="BK95" s="72"/>
      <c r="BL95" s="72"/>
      <c r="BM95" s="72"/>
      <c r="BN95" s="72"/>
      <c r="BO95" s="72"/>
      <c r="BP95" s="72"/>
      <c r="BQ95" s="72"/>
      <c r="BR95" s="72"/>
      <c r="BS95" s="72"/>
      <c r="BT95" s="72"/>
      <c r="BU95" s="72"/>
      <c r="BV95" s="72"/>
      <c r="BW95" s="72"/>
    </row>
    <row r="96" spans="1:75" ht="14.25" customHeight="1" x14ac:dyDescent="0.15">
      <c r="A96" s="74" t="s">
        <v>538</v>
      </c>
      <c r="B96" s="108" t="s">
        <v>535</v>
      </c>
      <c r="C96" s="108">
        <v>45964</v>
      </c>
      <c r="D96" s="110">
        <v>45980</v>
      </c>
      <c r="E96" s="95">
        <f ca="1">IF(DATEDIF(C96,M$2,"m")&lt;1,"",IF(C96=0,"",IF(EDATE(C96,12)&lt;IF($D96&gt;0,$D96-1,M$2),EDATE(C96,DATEDIF(C96,IF($D96&gt;0,$D96-1,M$2+1),"y")*12),EDATE(C96,DATEDIF(C96,IF($D96&gt;0,$D96-1,M$2+1),"m")))))</f>
        <v>45964</v>
      </c>
      <c r="F96" s="93">
        <f ca="1">IF(E96="",0,IF(EDATE(C96,12)&lt;=E96,15+IF((YEAR(E96)-YEAR($C96))&gt;20,10,INT((YEAR(E96)-YEAR($C96)-1)/2)),0))</f>
        <v>0</v>
      </c>
      <c r="G96" s="112">
        <f ca="1">IF(E96="",0,IF(E96&gt;=EDATE(C96,12),IF(E96&lt;EDATE(C96,24),IF(C96&lt;SET!$J$20,0,MIN(DATEDIF(C96,E96,"m"),11)),0),IF(D96&gt;C96,IF(E96&lt;=EDATE(C96,12),MIN(DATEDIF(C96,D96+1,"m"),11),0),MIN(DATEDIF(C96,E96,"m"),11))))</f>
        <v>0</v>
      </c>
      <c r="H96" s="114"/>
      <c r="I96" s="99">
        <f>COUNTIF(P96:BW96,SET!$C$15)*SET!$C$16+COUNTIF(P96:BW96,SET!$D$15)*SET!$D$16+COUNTIF(P96:BW96,SET!E$15)*SET!$E$16+COUNTIF(P96:BW96,SET!$F$15)*SET!$F$16+COUNTIF(P96:BW96,SET!$G$15)*SET!$G$16+COUNTIF(P96:BW96,SET!$H$15)*SET!$H$16+COUNTIF(P96:BW96,SET!$I$15)*SET!$I$16+COUNTIF(P96:BW96,)*SET!$K$16+COUNTIF(P96:BW96,SET!$M$15)*SET!$M$16</f>
        <v>0</v>
      </c>
      <c r="J96" s="97">
        <f ca="1">F96+G96+H96-I96</f>
        <v>0</v>
      </c>
      <c r="K96" s="100" t="str">
        <f ca="1">IF(E96="","",IF(AND(D96&gt;C96,EDATE(IF(EDATE(C96,12)&lt;D96,C96,E96),12)&gt;D96),"퇴직정산",IF((E96-C96)&gt;=365,EDATE(E96,12),EDATE(C96,24))))</f>
        <v>퇴직정산</v>
      </c>
      <c r="L96" s="101">
        <f ca="1">IF(K96="퇴직정산",J96,IF((M$2-C96)&lt;365,"미확정",IF(M96="유예","유예",J96-M96)))</f>
        <v>0</v>
      </c>
      <c r="M96" s="103">
        <f ca="1">IF(C96=0,0,IF(K96="퇴직정산",0,IF(J96&lt;=0,0,IF(EDATE(C96,3)&gt;M$2,"유예",IF(SET!$J$3="없음",0,IF(SET!$J$3="전부",IF(E96&gt;=DATE(YEAR(SET!$I$11),MONTH(SET!$J$11),DAY(SET!$L$11)),MAX(0,F96-IF(I96&lt;(G96+H96),0,(I96-(G96+H96)))),0),IF(E96&gt;=DATE(YEAR(SET!$I$11),MONTH(SET!$J$11),DAY(SET!$L$11)),MAX(0,MIN(F96,SET!$L$3)-IF(I96&lt;(G96+H96),0,(I96-(G96+H96)))),0)))))))</f>
        <v>0</v>
      </c>
      <c r="N96" s="105" t="str">
        <f>IF(D96=0,IF(M96&gt;0,IF((E96-C96)&gt;=365,EDATE(E96,6),EDATE(K96,-6)),""),"")</f>
        <v/>
      </c>
      <c r="O96" s="106" t="str">
        <f>IF(D96=0,IF(M96&gt;0,IF((E96-C96)&gt;=365,EDATE(E96,10),EDATE(K96,-2)),""),"")</f>
        <v/>
      </c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</row>
    <row r="97" spans="1:75" ht="14.25" customHeight="1" thickBot="1" x14ac:dyDescent="0.2">
      <c r="A97" s="74"/>
      <c r="B97" s="109"/>
      <c r="C97" s="109"/>
      <c r="D97" s="111"/>
      <c r="E97" s="96"/>
      <c r="F97" s="94"/>
      <c r="G97" s="113"/>
      <c r="H97" s="115"/>
      <c r="I97" s="99"/>
      <c r="J97" s="98"/>
      <c r="K97" s="100"/>
      <c r="L97" s="102"/>
      <c r="M97" s="104"/>
      <c r="N97" s="105"/>
      <c r="O97" s="107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  <c r="AP97" s="72"/>
      <c r="AQ97" s="72"/>
      <c r="AR97" s="72"/>
      <c r="AS97" s="72"/>
      <c r="AT97" s="72"/>
      <c r="AU97" s="72"/>
      <c r="AV97" s="72"/>
      <c r="AW97" s="72"/>
      <c r="AX97" s="72"/>
      <c r="AY97" s="72"/>
      <c r="AZ97" s="72"/>
      <c r="BA97" s="72"/>
      <c r="BB97" s="72"/>
      <c r="BC97" s="72"/>
      <c r="BD97" s="72"/>
      <c r="BE97" s="72"/>
      <c r="BF97" s="72"/>
      <c r="BG97" s="72"/>
      <c r="BH97" s="72"/>
      <c r="BI97" s="72"/>
      <c r="BJ97" s="72"/>
      <c r="BK97" s="72"/>
      <c r="BL97" s="72"/>
      <c r="BM97" s="72"/>
      <c r="BN97" s="72"/>
      <c r="BO97" s="72"/>
      <c r="BP97" s="72"/>
      <c r="BQ97" s="72"/>
      <c r="BR97" s="72"/>
      <c r="BS97" s="72"/>
      <c r="BT97" s="72"/>
      <c r="BU97" s="72"/>
      <c r="BV97" s="72"/>
      <c r="BW97" s="72"/>
    </row>
    <row r="98" spans="1:75" ht="14.25" customHeight="1" x14ac:dyDescent="0.15">
      <c r="A98" s="74" t="s">
        <v>539</v>
      </c>
      <c r="B98" s="108" t="s">
        <v>476</v>
      </c>
      <c r="C98" s="108">
        <v>45885</v>
      </c>
      <c r="D98" s="110">
        <v>45990</v>
      </c>
      <c r="E98" s="95">
        <f ca="1">IF(DATEDIF(C98,M$2,"m")&lt;1,"",IF(C98=0,"",IF(EDATE(C98,12)&lt;IF($D98&gt;0,$D98-1,M$2),EDATE(C98,DATEDIF(C98,IF($D98&gt;0,$D98-1,M$2+1),"y")*12),EDATE(C98,DATEDIF(C98,IF($D98&gt;0,$D98-1,M$2+1),"m")))))</f>
        <v>45977</v>
      </c>
      <c r="F98" s="93">
        <f ca="1">IF(E98="",0,IF(EDATE(C98,12)&lt;=E98,15+IF((YEAR(E98)-YEAR($C98))&gt;20,10,INT((YEAR(E98)-YEAR($C98)-1)/2)),0))</f>
        <v>0</v>
      </c>
      <c r="G98" s="112">
        <f ca="1">IF(E98="",0,IF(E98&gt;=EDATE(C98,12),IF(E98&lt;EDATE(C98,24),IF(C98&lt;SET!$J$20,0,MIN(DATEDIF(C98,E98,"m"),11)),0),IF(D98&gt;C98,IF(E98&lt;=EDATE(C98,12),MIN(DATEDIF(C98,D98+1,"m"),11),0),MIN(DATEDIF(C98,E98,"m"),11))))</f>
        <v>3</v>
      </c>
      <c r="H98" s="114"/>
      <c r="I98" s="99">
        <f>COUNTIF(P98:BW98,SET!$C$15)*SET!$C$16+COUNTIF(P98:BW98,SET!$D$15)*SET!$D$16+COUNTIF(P98:BW98,SET!E$15)*SET!$E$16+COUNTIF(P98:BW98,SET!$F$15)*SET!$F$16+COUNTIF(P98:BW98,SET!$G$15)*SET!$G$16+COUNTIF(P98:BW98,SET!$H$15)*SET!$H$16+COUNTIF(P98:BW98,SET!$I$15)*SET!$I$16+COUNTIF(P98:BW98,)*SET!$K$16+COUNTIF(P98:BW98,SET!$M$15)*SET!$M$16</f>
        <v>0</v>
      </c>
      <c r="J98" s="97">
        <f ca="1">F98+G98+H98-I98</f>
        <v>3</v>
      </c>
      <c r="K98" s="100" t="str">
        <f ca="1">IF(E98="","",IF(AND(D98&gt;C98,EDATE(IF(EDATE(C98,12)&lt;D98,C98,E98),12)&gt;D98),"퇴직정산",IF((E98-C98)&gt;=365,EDATE(E98,12),EDATE(C98,24))))</f>
        <v>퇴직정산</v>
      </c>
      <c r="L98" s="101">
        <f ca="1">IF(K98="퇴직정산",J98,IF((M$2-C98)&lt;365,"미확정",IF(M98="유예","유예",J98-M98)))</f>
        <v>3</v>
      </c>
      <c r="M98" s="103">
        <f ca="1">IF(C98=0,0,IF(K98="퇴직정산",0,IF(J98&lt;=0,0,IF(EDATE(C98,3)&gt;M$2,"유예",IF(SET!$J$3="없음",0,IF(SET!$J$3="전부",IF(E98&gt;=DATE(YEAR(SET!$I$11),MONTH(SET!$J$11),DAY(SET!$L$11)),MAX(0,F98-IF(I98&lt;(G98+H98),0,(I98-(G98+H98)))),0),IF(E98&gt;=DATE(YEAR(SET!$I$11),MONTH(SET!$J$11),DAY(SET!$L$11)),MAX(0,MIN(F98,SET!$L$3)-IF(I98&lt;(G98+H98),0,(I98-(G98+H98)))),0)))))))</f>
        <v>0</v>
      </c>
      <c r="N98" s="105" t="str">
        <f>IF(D98=0,IF(M98&gt;0,IF((E98-C98)&gt;=365,EDATE(E98,6),EDATE(K98,-6)),""),"")</f>
        <v/>
      </c>
      <c r="O98" s="106" t="str">
        <f>IF(D98=0,IF(M98&gt;0,IF((E98-C98)&gt;=365,EDATE(E98,10),EDATE(K98,-2)),""),"")</f>
        <v/>
      </c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</row>
    <row r="99" spans="1:75" ht="14.25" customHeight="1" thickBot="1" x14ac:dyDescent="0.2">
      <c r="A99" s="74"/>
      <c r="B99" s="109"/>
      <c r="C99" s="109"/>
      <c r="D99" s="111"/>
      <c r="E99" s="96"/>
      <c r="F99" s="94"/>
      <c r="G99" s="113"/>
      <c r="H99" s="115"/>
      <c r="I99" s="99"/>
      <c r="J99" s="98"/>
      <c r="K99" s="100"/>
      <c r="L99" s="102"/>
      <c r="M99" s="104"/>
      <c r="N99" s="105"/>
      <c r="O99" s="107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72"/>
      <c r="AP99" s="72"/>
      <c r="AQ99" s="72"/>
      <c r="AR99" s="72"/>
      <c r="AS99" s="72"/>
      <c r="AT99" s="72"/>
      <c r="AU99" s="72"/>
      <c r="AV99" s="72"/>
      <c r="AW99" s="72"/>
      <c r="AX99" s="72"/>
      <c r="AY99" s="72"/>
      <c r="AZ99" s="72"/>
      <c r="BA99" s="72"/>
      <c r="BB99" s="72"/>
      <c r="BC99" s="72"/>
      <c r="BD99" s="72"/>
      <c r="BE99" s="72"/>
      <c r="BF99" s="72"/>
      <c r="BG99" s="72"/>
      <c r="BH99" s="72"/>
      <c r="BI99" s="72"/>
      <c r="BJ99" s="72"/>
      <c r="BK99" s="72"/>
      <c r="BL99" s="72"/>
      <c r="BM99" s="72"/>
      <c r="BN99" s="72"/>
      <c r="BO99" s="72"/>
      <c r="BP99" s="72"/>
      <c r="BQ99" s="72"/>
      <c r="BR99" s="72"/>
      <c r="BS99" s="72"/>
      <c r="BT99" s="72"/>
      <c r="BU99" s="72"/>
      <c r="BV99" s="72"/>
      <c r="BW99" s="72"/>
    </row>
    <row r="100" spans="1:75" ht="14.25" customHeight="1" x14ac:dyDescent="0.15">
      <c r="A100" s="74" t="s">
        <v>421</v>
      </c>
      <c r="B100" s="108" t="s">
        <v>367</v>
      </c>
      <c r="C100" s="108">
        <v>45627</v>
      </c>
      <c r="D100" s="110">
        <v>45993</v>
      </c>
      <c r="E100" s="95">
        <f ca="1">IF(DATEDIF(C100,M$2,"m")&lt;1,"",IF(C100=0,"",IF(EDATE(C100,12)&lt;IF($D100&gt;0,$D100-1,M$2),EDATE(C100,DATEDIF(C100,IF($D100&gt;0,$D100-1,M$2+1),"y")*12),EDATE(C100,DATEDIF(C100,IF($D100&gt;0,$D100-1,M$2+1),"m")))))</f>
        <v>45992</v>
      </c>
      <c r="F100" s="93">
        <f ca="1">IF(E100="",0,IF(EDATE(C100,12)&lt;=E100,15+IF((YEAR(E100)-YEAR($C100))&gt;20,10,INT((YEAR(E100)-YEAR($C100)-1)/2)),0))</f>
        <v>15</v>
      </c>
      <c r="G100" s="112">
        <f ca="1">IF(E100="",0,IF(E100&gt;=EDATE(C100,12),IF(E100&lt;EDATE(C100,24),IF(C100&lt;SET!$J$20,0,MIN(DATEDIF(C100,E100,"m"),11)),0),IF(D100&gt;C100,IF(E100&lt;=EDATE(C100,12),MIN(DATEDIF(C100,D100+1,"m"),11),0),MIN(DATEDIF(C100,E100,"m"),11))))</f>
        <v>11</v>
      </c>
      <c r="H100" s="114"/>
      <c r="I100" s="99">
        <f>COUNTIF(P100:BW100,SET!$C$15)*SET!$C$16+COUNTIF(P100:BW100,SET!$D$15)*SET!$D$16+COUNTIF(P100:BW100,SET!E$15)*SET!$E$16+COUNTIF(P100:BW100,SET!$F$15)*SET!$F$16+COUNTIF(P100:BW100,SET!$G$15)*SET!$G$16+COUNTIF(P100:BW100,SET!$H$15)*SET!$H$16+COUNTIF(P100:BW100,SET!$I$15)*SET!$I$16+COUNTIF(P100:BW100,)*SET!$K$16+COUNTIF(P100:BW100,SET!$M$15)*SET!$M$16</f>
        <v>13</v>
      </c>
      <c r="J100" s="97">
        <f ca="1">F100+G100+H100-I100</f>
        <v>13</v>
      </c>
      <c r="K100" s="100">
        <f ca="1">IF(E100="","",IF(AND(D100&gt;C100,EDATE(IF(EDATE(C100,12)&lt;D100,C100,E100),12)&gt;D100),"퇴직정산",IF((E100-C100)&gt;=365,EDATE(E100,12),EDATE(C100,24))))</f>
        <v>46357</v>
      </c>
      <c r="L100" s="101">
        <f ca="1">IF(K100="퇴직정산",J100,IF((M$2-C100)&lt;365,"미확정",IF(M100="유예","유예",J100-M100)))</f>
        <v>8</v>
      </c>
      <c r="M100" s="103">
        <f ca="1">IF(C100=0,0,IF(K100="퇴직정산",0,IF(J100&lt;=0,0,IF(EDATE(C100,3)&gt;M$2,"유예",IF(SET!$J$3="없음",0,IF(SET!$J$3="전부",IF(E100&gt;=DATE(YEAR(SET!$I$11),MONTH(SET!$J$11),DAY(SET!$L$11)),MAX(0,F100-IF(I100&lt;(G100+H100),0,(I100-(G100+H100)))),0),IF(E100&gt;=DATE(YEAR(SET!$I$11),MONTH(SET!$J$11),DAY(SET!$L$11)),MAX(0,MIN(F100,SET!$L$3)-IF(I100&lt;(G100+H100),0,(I100-(G100+H100)))),0)))))))</f>
        <v>5</v>
      </c>
      <c r="N100" s="105" t="str">
        <f>IF(D100=0,IF(M100&gt;0,IF((E100-C100)&gt;=365,EDATE(E100,6),EDATE(K100,-6)),""),"")</f>
        <v/>
      </c>
      <c r="O100" s="106" t="str">
        <f>IF(D100=0,IF(M100&gt;0,IF((E100-C100)&gt;=365,EDATE(E100,10),EDATE(K100,-2)),""),"")</f>
        <v/>
      </c>
      <c r="P100" s="23" t="s">
        <v>24</v>
      </c>
      <c r="Q100" s="23" t="s">
        <v>24</v>
      </c>
      <c r="R100" s="23" t="s">
        <v>24</v>
      </c>
      <c r="S100" s="23" t="s">
        <v>24</v>
      </c>
      <c r="T100" s="23" t="s">
        <v>24</v>
      </c>
      <c r="U100" s="23" t="s">
        <v>24</v>
      </c>
      <c r="V100" s="23" t="s">
        <v>24</v>
      </c>
      <c r="W100" s="23" t="s">
        <v>24</v>
      </c>
      <c r="X100" s="23" t="s">
        <v>24</v>
      </c>
      <c r="Y100" s="23" t="s">
        <v>24</v>
      </c>
      <c r="Z100" s="23" t="s">
        <v>24</v>
      </c>
      <c r="AA100" s="23" t="s">
        <v>24</v>
      </c>
      <c r="AB100" s="23" t="s">
        <v>24</v>
      </c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</row>
    <row r="101" spans="1:75" ht="14.25" customHeight="1" thickBot="1" x14ac:dyDescent="0.2">
      <c r="A101" s="74"/>
      <c r="B101" s="109"/>
      <c r="C101" s="109"/>
      <c r="D101" s="111"/>
      <c r="E101" s="96"/>
      <c r="F101" s="94"/>
      <c r="G101" s="113"/>
      <c r="H101" s="115"/>
      <c r="I101" s="99"/>
      <c r="J101" s="98"/>
      <c r="K101" s="100"/>
      <c r="L101" s="102"/>
      <c r="M101" s="104"/>
      <c r="N101" s="105"/>
      <c r="O101" s="107"/>
      <c r="P101" s="72">
        <v>45776</v>
      </c>
      <c r="Q101" s="72">
        <v>45777</v>
      </c>
      <c r="R101" s="72">
        <v>45788</v>
      </c>
      <c r="S101" s="72">
        <v>45792</v>
      </c>
      <c r="T101" s="72">
        <v>45796</v>
      </c>
      <c r="U101" s="72">
        <v>45802</v>
      </c>
      <c r="V101" s="72">
        <v>45805</v>
      </c>
      <c r="W101" s="72">
        <v>45860</v>
      </c>
      <c r="X101" s="72">
        <v>45867</v>
      </c>
      <c r="Y101" s="72">
        <v>45894</v>
      </c>
      <c r="Z101" s="72">
        <v>45898</v>
      </c>
      <c r="AA101" s="72">
        <v>45923</v>
      </c>
      <c r="AB101" s="72">
        <v>45927</v>
      </c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  <c r="AP101" s="72"/>
      <c r="AQ101" s="72"/>
      <c r="AR101" s="72"/>
      <c r="AS101" s="72"/>
      <c r="AT101" s="72"/>
      <c r="AU101" s="72"/>
      <c r="AV101" s="72"/>
      <c r="AW101" s="72"/>
      <c r="AX101" s="72"/>
      <c r="AY101" s="72"/>
      <c r="AZ101" s="72"/>
      <c r="BA101" s="72"/>
      <c r="BB101" s="72"/>
      <c r="BC101" s="72"/>
      <c r="BD101" s="72"/>
      <c r="BE101" s="72"/>
      <c r="BF101" s="72"/>
      <c r="BG101" s="72"/>
      <c r="BH101" s="72"/>
      <c r="BI101" s="72"/>
      <c r="BJ101" s="72"/>
      <c r="BK101" s="72"/>
      <c r="BL101" s="72"/>
      <c r="BM101" s="72"/>
      <c r="BN101" s="72"/>
      <c r="BO101" s="72"/>
      <c r="BP101" s="72"/>
      <c r="BQ101" s="72"/>
      <c r="BR101" s="72"/>
      <c r="BS101" s="72"/>
      <c r="BT101" s="72"/>
      <c r="BU101" s="72"/>
      <c r="BV101" s="72"/>
      <c r="BW101" s="72"/>
    </row>
    <row r="102" spans="1:75" ht="14.25" customHeight="1" x14ac:dyDescent="0.15">
      <c r="A102" s="74" t="s">
        <v>556</v>
      </c>
      <c r="B102" s="108" t="s">
        <v>341</v>
      </c>
      <c r="C102" s="118">
        <v>44511</v>
      </c>
      <c r="D102" s="110">
        <v>46003</v>
      </c>
      <c r="E102" s="95">
        <f ca="1">IF(DATEDIF(C102,M$2,"m")&lt;1,"",IF(C102=0,"",IF(EDATE(C102,12)&lt;IF($D102&gt;0,$D102-1,M$2),EDATE(C102,DATEDIF(C102,IF($D102&gt;0,$D102-1,M$2+1),"y")*12),EDATE(C102,DATEDIF(C102,IF($D102&gt;0,$D102-1,M$2+1),"m")))))</f>
        <v>45972</v>
      </c>
      <c r="F102" s="93">
        <f ca="1">IF(E102="",0,IF(EDATE(C102,12)&lt;=E102,15+IF((YEAR(E102)-YEAR($C102))&gt;20,10,INT((YEAR(E102)-YEAR($C102)-1)/2)),0))</f>
        <v>16</v>
      </c>
      <c r="G102" s="112">
        <f ca="1">IF(E102="",0,IF(E102&gt;=EDATE(C102,12),IF(E102&lt;EDATE(C102,24),IF(C102&lt;SET!$J$20,0,MIN(DATEDIF(C102,E102,"m"),11)),0),IF(D102&gt;C102,IF(E102&lt;=EDATE(C102,12),MIN(DATEDIF(C102,D102+1,"m"),11),0),MIN(DATEDIF(C102,E102,"m"),11))))</f>
        <v>0</v>
      </c>
      <c r="H102" s="114">
        <v>-1</v>
      </c>
      <c r="I102" s="99">
        <f>COUNTIF(P102:BW102,SET!$C$15)*SET!$C$16+COUNTIF(P102:BW102,SET!$D$15)*SET!$D$16+COUNTIF(P102:BW102,SET!E$15)*SET!$E$16+COUNTIF(P102:BW102,SET!$F$15)*SET!$F$16+COUNTIF(P102:BW102,SET!$G$15)*SET!$G$16+COUNTIF(P102:BW102,SET!$H$15)*SET!$H$16+COUNTIF(P102:BW102,SET!$I$15)*SET!$I$16+COUNTIF(P102:BW102,)*SET!$K$16+COUNTIF(P102:BW102,SET!$M$15)*SET!$M$16</f>
        <v>6</v>
      </c>
      <c r="J102" s="97">
        <f ca="1">F102+G102+H102-I102</f>
        <v>9</v>
      </c>
      <c r="K102" s="100">
        <f ca="1">IF(E102="","",IF(AND(D102&gt;C102,EDATE(IF(EDATE(C102,12)&lt;D102,C102,E102),12)&gt;D102),"퇴직정산",IF((E102-C102)&gt;=365,EDATE(E102,12),EDATE(C102,24))))</f>
        <v>46337</v>
      </c>
      <c r="L102" s="101">
        <f ca="1">IF(K102="퇴직정산",J102,IF((M$2-C102)&lt;365,"미확정",IF(M102="유예","유예",J102-M102)))</f>
        <v>9</v>
      </c>
      <c r="M102" s="103">
        <f ca="1">IF(C102=0,0,IF(K102="퇴직정산",0,IF(J102&lt;=0,0,IF(EDATE(C102,3)&gt;M$2,"유예",IF(SET!$J$3="없음",0,IF(SET!$J$3="전부",IF(E102&gt;=DATE(YEAR(SET!$I$11),MONTH(SET!$J$11),DAY(SET!$L$11)),MAX(0,F102-IF(I102&lt;(G102+H102),0,(I102-(G102+H102)))),0),IF(E102&gt;=DATE(YEAR(SET!$I$11),MONTH(SET!$J$11),DAY(SET!$L$11)),MAX(0,MIN(F102,SET!$L$3)-IF(I102&lt;(G102+H102),0,(I102-(G102+H102)))),0)))))))</f>
        <v>0</v>
      </c>
      <c r="N102" s="105" t="str">
        <f>IF(D102=0,IF(M102&gt;0,IF((E102-C102)&gt;=365,EDATE(E102,6),EDATE(K102,-6)),""),"")</f>
        <v/>
      </c>
      <c r="O102" s="106" t="str">
        <f>IF(D102=0,IF(M102&gt;0,IF((E102-C102)&gt;=365,EDATE(E102,10),EDATE(K102,-2)),""),"")</f>
        <v/>
      </c>
      <c r="P102" s="23" t="s">
        <v>25</v>
      </c>
      <c r="Q102" s="23" t="s">
        <v>24</v>
      </c>
      <c r="R102" s="23" t="s">
        <v>24</v>
      </c>
      <c r="S102" s="23" t="s">
        <v>24</v>
      </c>
      <c r="T102" s="23" t="s">
        <v>24</v>
      </c>
      <c r="U102" s="23" t="s">
        <v>24</v>
      </c>
      <c r="V102" s="23" t="s">
        <v>25</v>
      </c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</row>
    <row r="103" spans="1:75" ht="14.25" customHeight="1" thickBot="1" x14ac:dyDescent="0.2">
      <c r="A103" s="74"/>
      <c r="B103" s="109"/>
      <c r="C103" s="119"/>
      <c r="D103" s="111"/>
      <c r="E103" s="96"/>
      <c r="F103" s="94"/>
      <c r="G103" s="113"/>
      <c r="H103" s="115"/>
      <c r="I103" s="99"/>
      <c r="J103" s="98"/>
      <c r="K103" s="100"/>
      <c r="L103" s="102"/>
      <c r="M103" s="104"/>
      <c r="N103" s="105"/>
      <c r="O103" s="107"/>
      <c r="P103" s="72">
        <v>45932</v>
      </c>
      <c r="Q103" s="72">
        <v>45954</v>
      </c>
      <c r="R103" s="72">
        <v>45957</v>
      </c>
      <c r="S103" s="72">
        <v>45958</v>
      </c>
      <c r="T103" s="72">
        <v>45973</v>
      </c>
      <c r="U103" s="72">
        <v>45985</v>
      </c>
      <c r="V103" s="72">
        <v>45987</v>
      </c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  <c r="AP103" s="72"/>
      <c r="AQ103" s="72"/>
      <c r="AR103" s="72"/>
      <c r="AS103" s="72"/>
      <c r="AT103" s="72"/>
      <c r="AU103" s="72"/>
      <c r="AV103" s="72"/>
      <c r="AW103" s="72"/>
      <c r="AX103" s="72"/>
      <c r="AY103" s="72"/>
      <c r="AZ103" s="72"/>
      <c r="BA103" s="72"/>
      <c r="BB103" s="72"/>
      <c r="BC103" s="72"/>
      <c r="BD103" s="72"/>
      <c r="BE103" s="72"/>
      <c r="BF103" s="72"/>
      <c r="BG103" s="72"/>
      <c r="BH103" s="72"/>
      <c r="BI103" s="72"/>
      <c r="BJ103" s="72"/>
      <c r="BK103" s="72"/>
      <c r="BL103" s="72"/>
      <c r="BM103" s="72"/>
      <c r="BN103" s="72"/>
      <c r="BO103" s="72"/>
      <c r="BP103" s="72"/>
      <c r="BQ103" s="72"/>
      <c r="BR103" s="72"/>
      <c r="BS103" s="72"/>
      <c r="BT103" s="72"/>
      <c r="BU103" s="72"/>
      <c r="BV103" s="72"/>
      <c r="BW103" s="72"/>
    </row>
    <row r="104" spans="1:75" ht="14.25" customHeight="1" x14ac:dyDescent="0.15">
      <c r="A104" s="74" t="s">
        <v>557</v>
      </c>
      <c r="B104" s="108" t="s">
        <v>433</v>
      </c>
      <c r="C104" s="108">
        <v>45796</v>
      </c>
      <c r="D104" s="110">
        <v>46022</v>
      </c>
      <c r="E104" s="95">
        <f ca="1">IF(DATEDIF(C104,M$2,"m")&lt;1,"",IF(C104=0,"",IF(EDATE(C104,12)&lt;IF($D104&gt;0,$D104-1,M$2),EDATE(C104,DATEDIF(C104,IF($D104&gt;0,$D104-1,M$2+1),"y")*12),EDATE(C104,DATEDIF(C104,IF($D104&gt;0,$D104-1,M$2+1),"m")))))</f>
        <v>46010</v>
      </c>
      <c r="F104" s="93">
        <f ca="1">IF(E104="",0,IF(EDATE(C104,12)&lt;=E104,15+IF((YEAR(E104)-YEAR($C104))&gt;20,10,INT((YEAR(E104)-YEAR($C104)-1)/2)),0))</f>
        <v>0</v>
      </c>
      <c r="G104" s="112">
        <f ca="1">IF(E104="",0,IF(E104&gt;=EDATE(C104,12),IF(E104&lt;EDATE(C104,24),IF(C104&lt;SET!$J$20,0,MIN(DATEDIF(C104,E104,"m"),11)),0),IF(D104&gt;C104,IF(E104&lt;=EDATE(C104,12),MIN(DATEDIF(C104,D104+1,"m"),11),0),MIN(DATEDIF(C104,E104,"m"),11))))</f>
        <v>7</v>
      </c>
      <c r="H104" s="114"/>
      <c r="I104" s="99">
        <f>COUNTIF(P104:BW104,SET!$C$15)*SET!$C$16+COUNTIF(P104:BW104,SET!$D$15)*SET!$D$16+COUNTIF(P104:BW104,SET!E$15)*SET!$E$16+COUNTIF(P104:BW104,SET!$F$15)*SET!$F$16+COUNTIF(P104:BW104,SET!$G$15)*SET!$G$16+COUNTIF(P104:BW104,SET!$H$15)*SET!$H$16+COUNTIF(P104:BW104,SET!$I$15)*SET!$I$16+COUNTIF(P104:BW104,)*SET!$K$16+COUNTIF(P104:BW104,SET!$M$15)*SET!$M$16</f>
        <v>11</v>
      </c>
      <c r="J104" s="97">
        <f ca="1">F104+G104+H104-I104</f>
        <v>-4</v>
      </c>
      <c r="K104" s="100" t="str">
        <f ca="1">IF(E104="","",IF(AND(D104&gt;C104,EDATE(IF(EDATE(C104,12)&lt;D104,C104,E104),12)&gt;D104),"퇴직정산",IF((E104-C104)&gt;=365,EDATE(E104,12),EDATE(C104,24))))</f>
        <v>퇴직정산</v>
      </c>
      <c r="L104" s="101">
        <f ca="1">IF(K104="퇴직정산",J104,IF((M$2-C104)&lt;365,"미확정",IF(M104="유예","유예",J104-M104)))</f>
        <v>-4</v>
      </c>
      <c r="M104" s="103">
        <f ca="1">IF(C104=0,0,IF(K104="퇴직정산",0,IF(J104&lt;=0,0,IF(EDATE(C104,3)&gt;M$2,"유예",IF(SET!$J$3="없음",0,IF(SET!$J$3="전부",IF(E104&gt;=DATE(YEAR(SET!$I$11),MONTH(SET!$J$11),DAY(SET!$L$11)),MAX(0,F104-IF(I104&lt;(G104+H104),0,(I104-(G104+H104)))),0),IF(E104&gt;=DATE(YEAR(SET!$I$11),MONTH(SET!$J$11),DAY(SET!$L$11)),MAX(0,MIN(F104,SET!$L$3)-IF(I104&lt;(G104+H104),0,(I104-(G104+H104)))),0)))))))</f>
        <v>0</v>
      </c>
      <c r="N104" s="105" t="str">
        <f>IF(D104=0,IF(M104&gt;0,IF((E104-C104)&gt;=365,EDATE(E104,6),EDATE(K104,-6)),""),"")</f>
        <v/>
      </c>
      <c r="O104" s="106" t="str">
        <f>IF(D104=0,IF(M104&gt;0,IF((E104-C104)&gt;=365,EDATE(E104,10),EDATE(K104,-2)),""),"")</f>
        <v/>
      </c>
      <c r="P104" s="23" t="s">
        <v>24</v>
      </c>
      <c r="Q104" s="23" t="s">
        <v>24</v>
      </c>
      <c r="R104" s="23" t="s">
        <v>24</v>
      </c>
      <c r="S104" s="23" t="s">
        <v>24</v>
      </c>
      <c r="T104" s="23" t="s">
        <v>24</v>
      </c>
      <c r="U104" s="23" t="s">
        <v>24</v>
      </c>
      <c r="V104" s="23" t="s">
        <v>24</v>
      </c>
      <c r="W104" s="23" t="s">
        <v>24</v>
      </c>
      <c r="X104" s="23" t="s">
        <v>24</v>
      </c>
      <c r="Y104" s="23" t="s">
        <v>24</v>
      </c>
      <c r="Z104" s="23" t="s">
        <v>24</v>
      </c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</row>
    <row r="105" spans="1:75" ht="14.25" customHeight="1" thickBot="1" x14ac:dyDescent="0.2">
      <c r="A105" s="74"/>
      <c r="B105" s="109"/>
      <c r="C105" s="109"/>
      <c r="D105" s="111"/>
      <c r="E105" s="96"/>
      <c r="F105" s="94"/>
      <c r="G105" s="113"/>
      <c r="H105" s="115"/>
      <c r="I105" s="99"/>
      <c r="J105" s="98"/>
      <c r="K105" s="100"/>
      <c r="L105" s="102"/>
      <c r="M105" s="104"/>
      <c r="N105" s="105"/>
      <c r="O105" s="107"/>
      <c r="P105" s="72">
        <v>45849</v>
      </c>
      <c r="Q105" s="72">
        <v>45850</v>
      </c>
      <c r="R105" s="72">
        <v>45916</v>
      </c>
      <c r="S105" s="72">
        <v>45917</v>
      </c>
      <c r="T105" s="72">
        <v>45918</v>
      </c>
      <c r="U105" s="72">
        <v>45927</v>
      </c>
      <c r="V105" s="72">
        <v>45970</v>
      </c>
      <c r="W105" s="72">
        <v>45971</v>
      </c>
      <c r="X105" s="72">
        <v>46006</v>
      </c>
      <c r="Y105" s="72">
        <v>46007</v>
      </c>
      <c r="Z105" s="72">
        <v>46008</v>
      </c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  <c r="AP105" s="72"/>
      <c r="AQ105" s="72"/>
      <c r="AR105" s="72"/>
      <c r="AS105" s="72"/>
      <c r="AT105" s="72"/>
      <c r="AU105" s="72"/>
      <c r="AV105" s="72"/>
      <c r="AW105" s="72"/>
      <c r="AX105" s="72"/>
      <c r="AY105" s="72"/>
      <c r="AZ105" s="72"/>
      <c r="BA105" s="72"/>
      <c r="BB105" s="72"/>
      <c r="BC105" s="72"/>
      <c r="BD105" s="72"/>
      <c r="BE105" s="72"/>
      <c r="BF105" s="72"/>
      <c r="BG105" s="72"/>
      <c r="BH105" s="72"/>
      <c r="BI105" s="72"/>
      <c r="BJ105" s="72"/>
      <c r="BK105" s="72"/>
      <c r="BL105" s="72"/>
      <c r="BM105" s="72"/>
      <c r="BN105" s="72"/>
      <c r="BO105" s="72"/>
      <c r="BP105" s="72"/>
      <c r="BQ105" s="72"/>
      <c r="BR105" s="72"/>
      <c r="BS105" s="72"/>
      <c r="BT105" s="72"/>
      <c r="BU105" s="72"/>
      <c r="BV105" s="72"/>
      <c r="BW105" s="72"/>
    </row>
    <row r="106" spans="1:75" ht="14.25" customHeight="1" x14ac:dyDescent="0.15">
      <c r="A106" s="74" t="s">
        <v>558</v>
      </c>
      <c r="B106" s="108" t="s">
        <v>384</v>
      </c>
      <c r="C106" s="108">
        <v>45397</v>
      </c>
      <c r="D106" s="110">
        <v>46022</v>
      </c>
      <c r="E106" s="95">
        <f ca="1">IF(DATEDIF(C106,M$2,"m")&lt;1,"",IF(C106=0,"",IF(EDATE(C106,12)&lt;IF($D106&gt;0,$D106-1,M$2),EDATE(C106,DATEDIF(C106,IF($D106&gt;0,$D106-1,M$2+1),"y")*12),EDATE(C106,DATEDIF(C106,IF($D106&gt;0,$D106-1,M$2+1),"m")))))</f>
        <v>45762</v>
      </c>
      <c r="F106" s="93">
        <f ca="1">IF(E106="",0,IF(EDATE(C106,12)&lt;=E106,15+IF((YEAR(E106)-YEAR($C106))&gt;20,10,INT((YEAR(E106)-YEAR($C106)-1)/2)),0))</f>
        <v>15</v>
      </c>
      <c r="G106" s="112">
        <f ca="1">IF(E106="",0,IF(E106&gt;=EDATE(C106,12),IF(E106&lt;EDATE(C106,24),IF(C106&lt;SET!$J$20,0,MIN(DATEDIF(C106,E106,"m"),11)),0),IF(D106&gt;C106,IF(E106&lt;=EDATE(C106,12),MIN(DATEDIF(C106,D106+1,"m"),11),0),MIN(DATEDIF(C106,E106,"m"),11))))</f>
        <v>11</v>
      </c>
      <c r="H106" s="114"/>
      <c r="I106" s="99">
        <f>COUNTIF(P106:BW106,SET!$C$15)*SET!$C$16+COUNTIF(P106:BW106,SET!$D$15)*SET!$D$16+COUNTIF(P106:BW106,SET!E$15)*SET!$E$16+COUNTIF(P106:BW106,SET!$F$15)*SET!$F$16+COUNTIF(P106:BW106,SET!$G$15)*SET!$G$16+COUNTIF(P106:BW106,SET!$H$15)*SET!$H$16+COUNTIF(P106:BW106,SET!$I$15)*SET!$I$16+COUNTIF(P106:BW106,)*SET!$K$16+COUNTIF(P106:BW106,SET!$M$15)*SET!$M$16</f>
        <v>20.5</v>
      </c>
      <c r="J106" s="97">
        <f ca="1">F106+G106+H106-I106</f>
        <v>5.5</v>
      </c>
      <c r="K106" s="100">
        <f ca="1">IF(E106="","",IF(AND(D106&gt;C106,EDATE(IF(EDATE(C106,12)&lt;D106,C106,E106),12)&gt;D106),"퇴직정산",IF((E106-C106)&gt;=365,EDATE(E106,12),EDATE(C106,24))))</f>
        <v>46127</v>
      </c>
      <c r="L106" s="101">
        <f ca="1">IF(K106="퇴직정산",J106,IF((M$2-C106)&lt;365,"미확정",IF(M106="유예","유예",J106-M106)))</f>
        <v>5.5</v>
      </c>
      <c r="M106" s="103">
        <f ca="1">IF(C106=0,0,IF(K106="퇴직정산",0,IF(J106&lt;=0,0,IF(EDATE(C106,3)&gt;M$2,"유예",IF(SET!$J$3="없음",0,IF(SET!$J$3="전부",IF(E106&gt;=DATE(YEAR(SET!$I$11),MONTH(SET!$J$11),DAY(SET!$L$11)),MAX(0,F106-IF(I106&lt;(G106+H106),0,(I106-(G106+H106)))),0),IF(E106&gt;=DATE(YEAR(SET!$I$11),MONTH(SET!$J$11),DAY(SET!$L$11)),MAX(0,MIN(F106,SET!$L$3)-IF(I106&lt;(G106+H106),0,(I106-(G106+H106)))),0)))))))</f>
        <v>0</v>
      </c>
      <c r="N106" s="105" t="str">
        <f>IF(D106=0,IF(M106&gt;0,IF((E106-C106)&gt;=365,EDATE(E106,6),EDATE(K106,-6)),""),"")</f>
        <v/>
      </c>
      <c r="O106" s="106" t="str">
        <f>IF(D106=0,IF(M106&gt;0,IF((E106-C106)&gt;=365,EDATE(E106,10),EDATE(K106,-2)),""),"")</f>
        <v/>
      </c>
      <c r="P106" s="23" t="s">
        <v>24</v>
      </c>
      <c r="Q106" s="23" t="s">
        <v>25</v>
      </c>
      <c r="R106" s="23" t="s">
        <v>24</v>
      </c>
      <c r="S106" s="23" t="s">
        <v>25</v>
      </c>
      <c r="T106" s="23" t="s">
        <v>24</v>
      </c>
      <c r="U106" s="23" t="s">
        <v>25</v>
      </c>
      <c r="V106" s="23" t="s">
        <v>25</v>
      </c>
      <c r="W106" s="23" t="s">
        <v>24</v>
      </c>
      <c r="X106" s="23" t="s">
        <v>25</v>
      </c>
      <c r="Y106" s="23" t="s">
        <v>24</v>
      </c>
      <c r="Z106" s="23" t="s">
        <v>24</v>
      </c>
      <c r="AA106" s="23" t="s">
        <v>24</v>
      </c>
      <c r="AB106" s="23" t="s">
        <v>24</v>
      </c>
      <c r="AC106" s="23" t="s">
        <v>24</v>
      </c>
      <c r="AD106" s="23" t="s">
        <v>24</v>
      </c>
      <c r="AE106" s="23" t="s">
        <v>24</v>
      </c>
      <c r="AF106" s="23" t="s">
        <v>24</v>
      </c>
      <c r="AG106" s="23" t="s">
        <v>24</v>
      </c>
      <c r="AH106" s="23" t="s">
        <v>24</v>
      </c>
      <c r="AI106" s="23" t="s">
        <v>24</v>
      </c>
      <c r="AJ106" s="23" t="s">
        <v>24</v>
      </c>
      <c r="AK106" s="23" t="s">
        <v>24</v>
      </c>
      <c r="AL106" s="23" t="s">
        <v>24</v>
      </c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</row>
    <row r="107" spans="1:75" ht="14.25" customHeight="1" thickBot="1" x14ac:dyDescent="0.2">
      <c r="A107" s="74"/>
      <c r="B107" s="109"/>
      <c r="C107" s="109"/>
      <c r="D107" s="111"/>
      <c r="E107" s="96"/>
      <c r="F107" s="94"/>
      <c r="G107" s="113"/>
      <c r="H107" s="115"/>
      <c r="I107" s="99"/>
      <c r="J107" s="98"/>
      <c r="K107" s="100"/>
      <c r="L107" s="102"/>
      <c r="M107" s="104"/>
      <c r="N107" s="105"/>
      <c r="O107" s="107"/>
      <c r="P107" s="72">
        <v>45456</v>
      </c>
      <c r="Q107" s="72">
        <v>45490</v>
      </c>
      <c r="R107" s="72">
        <v>45492</v>
      </c>
      <c r="S107" s="72">
        <v>45495</v>
      </c>
      <c r="T107" s="72">
        <v>45520</v>
      </c>
      <c r="U107" s="72">
        <v>45526</v>
      </c>
      <c r="V107" s="72">
        <v>45528</v>
      </c>
      <c r="W107" s="72">
        <v>45550</v>
      </c>
      <c r="X107" s="72">
        <v>45581</v>
      </c>
      <c r="Y107" s="72">
        <v>45796</v>
      </c>
      <c r="Z107" s="72">
        <v>45846</v>
      </c>
      <c r="AA107" s="72">
        <v>45854</v>
      </c>
      <c r="AB107" s="72">
        <v>45874</v>
      </c>
      <c r="AC107" s="72">
        <v>45888</v>
      </c>
      <c r="AD107" s="72">
        <v>45902</v>
      </c>
      <c r="AE107" s="72">
        <v>45916</v>
      </c>
      <c r="AF107" s="72">
        <v>45944</v>
      </c>
      <c r="AG107" s="72">
        <v>45964</v>
      </c>
      <c r="AH107" s="72">
        <v>45972</v>
      </c>
      <c r="AI107" s="72">
        <v>45993</v>
      </c>
      <c r="AJ107" s="72">
        <v>45994</v>
      </c>
      <c r="AK107" s="72">
        <v>46000</v>
      </c>
      <c r="AL107" s="72">
        <v>46009</v>
      </c>
      <c r="AM107" s="72"/>
      <c r="AN107" s="72"/>
      <c r="AO107" s="72"/>
      <c r="AP107" s="72"/>
      <c r="AQ107" s="72"/>
      <c r="AR107" s="72"/>
      <c r="AS107" s="72"/>
      <c r="AT107" s="72"/>
      <c r="AU107" s="72"/>
      <c r="AV107" s="72"/>
      <c r="AW107" s="72"/>
      <c r="AX107" s="72"/>
      <c r="AY107" s="72"/>
      <c r="AZ107" s="72"/>
      <c r="BA107" s="72"/>
      <c r="BB107" s="72"/>
      <c r="BC107" s="72"/>
      <c r="BD107" s="72"/>
      <c r="BE107" s="72"/>
      <c r="BF107" s="72"/>
      <c r="BG107" s="72"/>
      <c r="BH107" s="72"/>
      <c r="BI107" s="72"/>
      <c r="BJ107" s="72"/>
      <c r="BK107" s="72"/>
      <c r="BL107" s="72"/>
      <c r="BM107" s="72"/>
      <c r="BN107" s="72"/>
      <c r="BO107" s="72"/>
      <c r="BP107" s="72"/>
      <c r="BQ107" s="72"/>
      <c r="BR107" s="72"/>
      <c r="BS107" s="72"/>
      <c r="BT107" s="72"/>
      <c r="BU107" s="72"/>
      <c r="BV107" s="72"/>
      <c r="BW107" s="72"/>
    </row>
    <row r="108" spans="1:75" ht="14.25" customHeight="1" x14ac:dyDescent="0.15">
      <c r="A108" s="74" t="s">
        <v>559</v>
      </c>
      <c r="B108" s="108" t="s">
        <v>304</v>
      </c>
      <c r="C108" s="108">
        <v>44151</v>
      </c>
      <c r="D108" s="110">
        <v>46022</v>
      </c>
      <c r="E108" s="95">
        <f ca="1">IF(DATEDIF(C108,M$2,"m")&lt;1,"",IF(C108=0,"",IF(EDATE(C108,12)&lt;IF($D108&gt;0,$D108-1,M$2),EDATE(C108,DATEDIF(C108,IF($D108&gt;0,$D108-1,M$2+1),"y")*12),EDATE(C108,DATEDIF(C108,IF($D108&gt;0,$D108-1,M$2+1),"m")))))</f>
        <v>45977</v>
      </c>
      <c r="F108" s="93">
        <f ca="1">IF(E108="",0,IF(EDATE(C108,12)&lt;=E108,15+IF((YEAR(E108)-YEAR($C108))&gt;20,10,INT((YEAR(E108)-YEAR($C108)-1)/2)),0))</f>
        <v>17</v>
      </c>
      <c r="G108" s="112">
        <f ca="1">IF(E108="",0,IF(E108&gt;=EDATE(C108,12),IF(E108&lt;EDATE(C108,24),IF(C108&lt;SET!$J$20,0,MIN(DATEDIF(C108,E108,"m"),11)),0),IF(D108&gt;C108,IF(E108&lt;=EDATE(C108,12),MIN(DATEDIF(C108,D108+1,"m"),11),0),MIN(DATEDIF(C108,E108,"m"),11))))</f>
        <v>0</v>
      </c>
      <c r="H108" s="114">
        <v>3</v>
      </c>
      <c r="I108" s="99">
        <f>COUNTIF(P108:BW108,SET!$C$15)*SET!$C$16+COUNTIF(P108:BW108,SET!$D$15)*SET!$D$16+COUNTIF(P108:BW108,SET!E$15)*SET!$E$16+COUNTIF(P108:BW108,SET!$F$15)*SET!$F$16+COUNTIF(P108:BW108,SET!$G$15)*SET!$G$16+COUNTIF(P108:BW108,SET!$H$15)*SET!$H$16+COUNTIF(P108:BW108,SET!$I$15)*SET!$I$16+COUNTIF(P108:BW108,)*SET!$K$16+COUNTIF(P108:BW108,SET!$M$15)*SET!$M$16</f>
        <v>0</v>
      </c>
      <c r="J108" s="97">
        <f ca="1">F108+G108+H108-I108</f>
        <v>20</v>
      </c>
      <c r="K108" s="100">
        <f ca="1">IF(E108="","",IF(AND(D108&gt;C108,EDATE(IF(EDATE(C108,12)&lt;D108,C108,E108),12)&gt;D108),"퇴직정산",IF((E108-C108)&gt;=365,EDATE(E108,12),EDATE(C108,24))))</f>
        <v>46342</v>
      </c>
      <c r="L108" s="101">
        <f ca="1">IF(K108="퇴직정산",J108,IF((M$2-C108)&lt;365,"미확정",IF(M108="유예","유예",J108-M108)))</f>
        <v>13</v>
      </c>
      <c r="M108" s="103">
        <f ca="1">IF(C108=0,0,IF(K108="퇴직정산",0,IF(J108&lt;=0,0,IF(EDATE(C108,3)&gt;M$2,"유예",IF(SET!$J$3="없음",0,IF(SET!$J$3="전부",IF(E108&gt;=DATE(YEAR(SET!$I$11),MONTH(SET!$J$11),DAY(SET!$L$11)),MAX(0,F108-IF(I108&lt;(G108+H108),0,(I108-(G108+H108)))),0),IF(E108&gt;=DATE(YEAR(SET!$I$11),MONTH(SET!$J$11),DAY(SET!$L$11)),MAX(0,MIN(F108,SET!$L$3)-IF(I108&lt;(G108+H108),0,(I108-(G108+H108)))),0)))))))</f>
        <v>7</v>
      </c>
      <c r="N108" s="105" t="str">
        <f>IF(D108=0,IF(M108&gt;0,IF((E108-C108)&gt;=365,EDATE(E108,6),EDATE(K108,-6)),""),"")</f>
        <v/>
      </c>
      <c r="O108" s="106" t="str">
        <f>IF(D108=0,IF(M108&gt;0,IF((E108-C108)&gt;=365,EDATE(E108,10),EDATE(K108,-2)),""),"")</f>
        <v/>
      </c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</row>
    <row r="109" spans="1:75" ht="14.25" customHeight="1" thickBot="1" x14ac:dyDescent="0.2">
      <c r="A109" s="74"/>
      <c r="B109" s="109"/>
      <c r="C109" s="109"/>
      <c r="D109" s="111"/>
      <c r="E109" s="96"/>
      <c r="F109" s="94"/>
      <c r="G109" s="113"/>
      <c r="H109" s="115"/>
      <c r="I109" s="99"/>
      <c r="J109" s="98"/>
      <c r="K109" s="100"/>
      <c r="L109" s="102"/>
      <c r="M109" s="104"/>
      <c r="N109" s="105"/>
      <c r="O109" s="107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72"/>
      <c r="AP109" s="72"/>
      <c r="AQ109" s="72"/>
      <c r="AR109" s="72"/>
      <c r="AS109" s="72"/>
      <c r="AT109" s="72"/>
      <c r="AU109" s="72"/>
      <c r="AV109" s="72"/>
      <c r="AW109" s="72"/>
      <c r="AX109" s="72"/>
      <c r="AY109" s="72"/>
      <c r="AZ109" s="72"/>
      <c r="BA109" s="72"/>
      <c r="BB109" s="72"/>
      <c r="BC109" s="72"/>
      <c r="BD109" s="72"/>
      <c r="BE109" s="72"/>
      <c r="BF109" s="72"/>
      <c r="BG109" s="72"/>
      <c r="BH109" s="72"/>
      <c r="BI109" s="72"/>
      <c r="BJ109" s="72"/>
      <c r="BK109" s="72"/>
      <c r="BL109" s="72"/>
      <c r="BM109" s="72"/>
      <c r="BN109" s="72"/>
      <c r="BO109" s="72"/>
      <c r="BP109" s="72"/>
      <c r="BQ109" s="72"/>
      <c r="BR109" s="72"/>
      <c r="BS109" s="72"/>
      <c r="BT109" s="72"/>
      <c r="BU109" s="72"/>
      <c r="BV109" s="72"/>
      <c r="BW109" s="72"/>
    </row>
    <row r="110" spans="1:75" ht="14.25" customHeight="1" x14ac:dyDescent="0.15">
      <c r="A110" s="74" t="s">
        <v>559</v>
      </c>
      <c r="B110" s="108" t="s">
        <v>311</v>
      </c>
      <c r="C110" s="108">
        <v>44817</v>
      </c>
      <c r="D110" s="110">
        <v>46022</v>
      </c>
      <c r="E110" s="95">
        <f ca="1">IF(DATEDIF(C110,M$2,"m")&lt;1,"",IF(C110=0,"",IF(EDATE(C110,12)&lt;IF($D110&gt;0,$D110-1,M$2),EDATE(C110,DATEDIF(C110,IF($D110&gt;0,$D110-1,M$2+1),"y")*12),EDATE(C110,DATEDIF(C110,IF($D110&gt;0,$D110-1,M$2+1),"m")))))</f>
        <v>45913</v>
      </c>
      <c r="F110" s="93">
        <f ca="1">IF(E110="",0,IF(EDATE(C110,12)&lt;=E110,15+IF((YEAR(E110)-YEAR($C110))&gt;20,10,INT((YEAR(E110)-YEAR($C110)-1)/2)),0))</f>
        <v>16</v>
      </c>
      <c r="G110" s="112">
        <f ca="1">IF(E110="",0,IF(E110&gt;=EDATE(C110,12),IF(E110&lt;EDATE(C110,24),IF(C110&lt;SET!$J$20,0,MIN(DATEDIF(C110,E110,"m"),11)),0),IF(D110&gt;C110,IF(E110&lt;=EDATE(C110,12),MIN(DATEDIF(C110,D110+1,"m"),11),0),MIN(DATEDIF(C110,E110,"m"),11))))</f>
        <v>0</v>
      </c>
      <c r="H110" s="114">
        <v>4</v>
      </c>
      <c r="I110" s="99">
        <f>COUNTIF(P110:BW110,SET!$C$15)*SET!$C$16+COUNTIF(P110:BW110,SET!$D$15)*SET!$D$16+COUNTIF(P110:BW110,SET!E$15)*SET!$E$16+COUNTIF(P110:BW110,SET!$F$15)*SET!$F$16+COUNTIF(P110:BW110,SET!$G$15)*SET!$G$16+COUNTIF(P110:BW110,SET!$H$15)*SET!$H$16+COUNTIF(P110:BW110,SET!$I$15)*SET!$I$16+COUNTIF(P110:BW110,)*SET!$K$16+COUNTIF(P110:BW110,SET!$M$15)*SET!$M$16</f>
        <v>2</v>
      </c>
      <c r="J110" s="97">
        <f ca="1">F110+G110+H110-I110</f>
        <v>18</v>
      </c>
      <c r="K110" s="100">
        <f ca="1">IF(E110="","",IF(AND(D110&gt;C110,EDATE(IF(EDATE(C110,12)&lt;D110,C110,E110),12)&gt;D110),"퇴직정산",IF((E110-C110)&gt;=365,EDATE(E110,12),EDATE(C110,24))))</f>
        <v>46278</v>
      </c>
      <c r="L110" s="101">
        <f ca="1">IF(K110="퇴직정산",J110,IF((M$2-C110)&lt;365,"미확정",IF(M110="유예","유예",J110-M110)))</f>
        <v>11</v>
      </c>
      <c r="M110" s="103">
        <f ca="1">IF(C110=0,0,IF(K110="퇴직정산",0,IF(J110&lt;=0,0,IF(EDATE(C110,3)&gt;M$2,"유예",IF(SET!$J$3="없음",0,IF(SET!$J$3="전부",IF(E110&gt;=DATE(YEAR(SET!$I$11),MONTH(SET!$J$11),DAY(SET!$L$11)),MAX(0,F110-IF(I110&lt;(G110+H110),0,(I110-(G110+H110)))),0),IF(E110&gt;=DATE(YEAR(SET!$I$11),MONTH(SET!$J$11),DAY(SET!$L$11)),MAX(0,MIN(F110,SET!$L$3)-IF(I110&lt;(G110+H110),0,(I110-(G110+H110)))),0)))))))</f>
        <v>7</v>
      </c>
      <c r="N110" s="105" t="str">
        <f>IF(D110=0,IF(M110&gt;0,IF((E110-C110)&gt;=365,EDATE(E110,6),EDATE(K110,-6)),""),"")</f>
        <v/>
      </c>
      <c r="O110" s="106" t="str">
        <f>IF(D110=0,IF(M110&gt;0,IF((E110-C110)&gt;=365,EDATE(E110,10),EDATE(K110,-2)),""),"")</f>
        <v/>
      </c>
      <c r="P110" s="23" t="s">
        <v>24</v>
      </c>
      <c r="Q110" s="23" t="s">
        <v>24</v>
      </c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</row>
    <row r="111" spans="1:75" ht="14.25" customHeight="1" thickBot="1" x14ac:dyDescent="0.2">
      <c r="A111" s="74"/>
      <c r="B111" s="109"/>
      <c r="C111" s="109"/>
      <c r="D111" s="111"/>
      <c r="E111" s="96"/>
      <c r="F111" s="94"/>
      <c r="G111" s="113"/>
      <c r="H111" s="115"/>
      <c r="I111" s="99"/>
      <c r="J111" s="98"/>
      <c r="K111" s="100"/>
      <c r="L111" s="102"/>
      <c r="M111" s="104"/>
      <c r="N111" s="105"/>
      <c r="O111" s="107"/>
      <c r="P111" s="72">
        <v>45903</v>
      </c>
      <c r="Q111" s="72">
        <v>45907</v>
      </c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  <c r="AP111" s="72"/>
      <c r="AQ111" s="72"/>
      <c r="AR111" s="72"/>
      <c r="AS111" s="72"/>
      <c r="AT111" s="72"/>
      <c r="AU111" s="72"/>
      <c r="AV111" s="72"/>
      <c r="AW111" s="72"/>
      <c r="AX111" s="72"/>
      <c r="AY111" s="72"/>
      <c r="AZ111" s="72"/>
      <c r="BA111" s="72"/>
      <c r="BB111" s="72"/>
      <c r="BC111" s="72"/>
      <c r="BD111" s="72"/>
      <c r="BE111" s="72"/>
      <c r="BF111" s="72"/>
      <c r="BG111" s="72"/>
      <c r="BH111" s="72"/>
      <c r="BI111" s="72"/>
      <c r="BJ111" s="72"/>
      <c r="BK111" s="72"/>
      <c r="BL111" s="72"/>
      <c r="BM111" s="72"/>
      <c r="BN111" s="72"/>
      <c r="BO111" s="72"/>
      <c r="BP111" s="72"/>
      <c r="BQ111" s="72"/>
      <c r="BR111" s="72"/>
      <c r="BS111" s="72"/>
      <c r="BT111" s="72"/>
      <c r="BU111" s="72"/>
      <c r="BV111" s="72"/>
      <c r="BW111" s="72"/>
    </row>
    <row r="112" spans="1:75" ht="14.25" customHeight="1" x14ac:dyDescent="0.15">
      <c r="A112" s="74" t="s">
        <v>560</v>
      </c>
      <c r="B112" s="108" t="s">
        <v>145</v>
      </c>
      <c r="C112" s="108">
        <v>45642</v>
      </c>
      <c r="D112" s="110">
        <v>46022</v>
      </c>
      <c r="E112" s="95">
        <f ca="1">IF(DATEDIF(C112,M$2,"m")&lt;1,"",IF(C112=0,"",IF(EDATE(C112,12)&lt;IF($D112&gt;0,$D112-1,M$2),EDATE(C112,DATEDIF(C112,IF($D112&gt;0,$D112-1,M$2+1),"y")*12),EDATE(C112,DATEDIF(C112,IF($D112&gt;0,$D112-1,M$2+1),"m")))))</f>
        <v>46007</v>
      </c>
      <c r="F112" s="93">
        <f ca="1">IF(E112="",0,IF(EDATE(C112,12)&lt;=E112,15+IF((YEAR(E112)-YEAR($C112))&gt;20,10,INT((YEAR(E112)-YEAR($C112)-1)/2)),0))</f>
        <v>15</v>
      </c>
      <c r="G112" s="112">
        <f ca="1">IF(E112="",0,IF(E112&gt;=EDATE(C112,12),IF(E112&lt;EDATE(C112,24),IF(C112&lt;SET!$J$20,0,MIN(DATEDIF(C112,E112,"m"),11)),0),IF(D112&gt;C112,IF(E112&lt;=EDATE(C112,12),MIN(DATEDIF(C112,D112+1,"m"),11),0),MIN(DATEDIF(C112,E112,"m"),11))))</f>
        <v>11</v>
      </c>
      <c r="H112" s="114"/>
      <c r="I112" s="99">
        <f>COUNTIF(P112:BW112,SET!$C$15)*SET!$C$16+COUNTIF(P112:BW112,SET!$D$15)*SET!$D$16+COUNTIF(P112:BW112,SET!E$15)*SET!$E$16+COUNTIF(P112:BW112,SET!$F$15)*SET!$F$16+COUNTIF(P112:BW112,SET!$G$15)*SET!$G$16+COUNTIF(P112:BW112,SET!$H$15)*SET!$H$16+COUNTIF(P112:BW112,SET!$I$15)*SET!$I$16+COUNTIF(P112:BW112,)*SET!$K$16+COUNTIF(P112:BW112,SET!$M$15)*SET!$M$16</f>
        <v>12</v>
      </c>
      <c r="J112" s="97">
        <f ca="1">F112+G112+H112-I112</f>
        <v>14</v>
      </c>
      <c r="K112" s="100">
        <f ca="1">IF(E112="","",IF(AND(D112&gt;C112,EDATE(IF(EDATE(C112,12)&lt;D112,C112,E112),12)&gt;D112),"퇴직정산",IF((E112-C112)&gt;=365,EDATE(E112,12),EDATE(C112,24))))</f>
        <v>46372</v>
      </c>
      <c r="L112" s="101">
        <f ca="1">IF(K112="퇴직정산",J112,IF((M$2-C112)&lt;365,"미확정",IF(M112="유예","유예",J112-M112)))</f>
        <v>8</v>
      </c>
      <c r="M112" s="103">
        <f ca="1">IF(C112=0,0,IF(K112="퇴직정산",0,IF(J112&lt;=0,0,IF(EDATE(C112,3)&gt;M$2,"유예",IF(SET!$J$3="없음",0,IF(SET!$J$3="전부",IF(E112&gt;=DATE(YEAR(SET!$I$11),MONTH(SET!$J$11),DAY(SET!$L$11)),MAX(0,F112-IF(I112&lt;(G112+H112),0,(I112-(G112+H112)))),0),IF(E112&gt;=DATE(YEAR(SET!$I$11),MONTH(SET!$J$11),DAY(SET!$L$11)),MAX(0,MIN(F112,SET!$L$3)-IF(I112&lt;(G112+H112),0,(I112-(G112+H112)))),0)))))))</f>
        <v>6</v>
      </c>
      <c r="N112" s="105" t="str">
        <f>IF(D112=0,IF(M112&gt;0,IF((E112-C112)&gt;=365,EDATE(E112,6),EDATE(K112,-6)),""),"")</f>
        <v/>
      </c>
      <c r="O112" s="106" t="str">
        <f>IF(D112=0,IF(M112&gt;0,IF((E112-C112)&gt;=365,EDATE(E112,10),EDATE(K112,-2)),""),"")</f>
        <v/>
      </c>
      <c r="P112" s="23" t="s">
        <v>24</v>
      </c>
      <c r="Q112" s="23" t="s">
        <v>24</v>
      </c>
      <c r="R112" s="23" t="s">
        <v>24</v>
      </c>
      <c r="S112" s="23" t="s">
        <v>24</v>
      </c>
      <c r="T112" s="23" t="s">
        <v>24</v>
      </c>
      <c r="U112" s="23" t="s">
        <v>24</v>
      </c>
      <c r="V112" s="23" t="s">
        <v>24</v>
      </c>
      <c r="W112" s="23" t="s">
        <v>24</v>
      </c>
      <c r="X112" s="23" t="s">
        <v>24</v>
      </c>
      <c r="Y112" s="23" t="s">
        <v>24</v>
      </c>
      <c r="Z112" s="23" t="s">
        <v>24</v>
      </c>
      <c r="AA112" s="23" t="s">
        <v>24</v>
      </c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</row>
    <row r="113" spans="1:75" ht="14.25" customHeight="1" thickBot="1" x14ac:dyDescent="0.2">
      <c r="A113" s="74"/>
      <c r="B113" s="109"/>
      <c r="C113" s="109"/>
      <c r="D113" s="111"/>
      <c r="E113" s="96"/>
      <c r="F113" s="94"/>
      <c r="G113" s="113"/>
      <c r="H113" s="115"/>
      <c r="I113" s="99"/>
      <c r="J113" s="98"/>
      <c r="K113" s="100"/>
      <c r="L113" s="102"/>
      <c r="M113" s="104"/>
      <c r="N113" s="105"/>
      <c r="O113" s="107"/>
      <c r="P113" s="72">
        <v>45715</v>
      </c>
      <c r="Q113" s="72">
        <v>45744</v>
      </c>
      <c r="R113" s="72">
        <v>45793</v>
      </c>
      <c r="S113" s="72">
        <v>45855</v>
      </c>
      <c r="T113" s="72">
        <v>45866</v>
      </c>
      <c r="U113" s="72">
        <v>45868</v>
      </c>
      <c r="V113" s="72">
        <v>45870</v>
      </c>
      <c r="W113" s="72">
        <v>45894</v>
      </c>
      <c r="X113" s="72">
        <v>45950</v>
      </c>
      <c r="Y113" s="72">
        <v>45954</v>
      </c>
      <c r="Z113" s="72">
        <v>45996</v>
      </c>
      <c r="AA113" s="72">
        <v>46006</v>
      </c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72"/>
      <c r="AP113" s="72"/>
      <c r="AQ113" s="72"/>
      <c r="AR113" s="72"/>
      <c r="AS113" s="72"/>
      <c r="AT113" s="72"/>
      <c r="AU113" s="72"/>
      <c r="AV113" s="72"/>
      <c r="AW113" s="72"/>
      <c r="AX113" s="72"/>
      <c r="AY113" s="72"/>
      <c r="AZ113" s="72"/>
      <c r="BA113" s="72"/>
      <c r="BB113" s="72"/>
      <c r="BC113" s="72"/>
      <c r="BD113" s="72"/>
      <c r="BE113" s="72"/>
      <c r="BF113" s="72"/>
      <c r="BG113" s="72"/>
      <c r="BH113" s="72"/>
      <c r="BI113" s="72"/>
      <c r="BJ113" s="72"/>
      <c r="BK113" s="72"/>
      <c r="BL113" s="72"/>
      <c r="BM113" s="72"/>
      <c r="BN113" s="72"/>
      <c r="BO113" s="72"/>
      <c r="BP113" s="72"/>
      <c r="BQ113" s="72"/>
      <c r="BR113" s="72"/>
      <c r="BS113" s="72"/>
      <c r="BT113" s="72"/>
      <c r="BU113" s="72"/>
      <c r="BV113" s="72"/>
      <c r="BW113" s="72"/>
    </row>
    <row r="114" spans="1:75" ht="14.25" customHeight="1" x14ac:dyDescent="0.15">
      <c r="A114" s="74" t="s">
        <v>560</v>
      </c>
      <c r="B114" s="108" t="s">
        <v>370</v>
      </c>
      <c r="C114" s="108">
        <v>45474</v>
      </c>
      <c r="D114" s="110">
        <v>46022</v>
      </c>
      <c r="E114" s="95">
        <f ca="1">IF(DATEDIF(C114,M$2,"m")&lt;1,"",IF(C114=0,"",IF(EDATE(C114,12)&lt;IF($D114&gt;0,$D114-1,M$2),EDATE(C114,DATEDIF(C114,IF($D114&gt;0,$D114-1,M$2+1),"y")*12),EDATE(C114,DATEDIF(C114,IF($D114&gt;0,$D114-1,M$2+1),"m")))))</f>
        <v>45839</v>
      </c>
      <c r="F114" s="93">
        <f ca="1">IF(E114="",0,IF(EDATE(C114,12)&lt;=E114,15+IF((YEAR(E114)-YEAR($C114))&gt;20,10,INT((YEAR(E114)-YEAR($C114)-1)/2)),0))</f>
        <v>15</v>
      </c>
      <c r="G114" s="112">
        <f ca="1">IF(E114="",0,IF(E114&gt;=EDATE(C114,12),IF(E114&lt;EDATE(C114,24),IF(C114&lt;SET!$J$20,0,MIN(DATEDIF(C114,E114,"m"),11)),0),IF(D114&gt;C114,IF(E114&lt;=EDATE(C114,12),MIN(DATEDIF(C114,D114+1,"m"),11),0),MIN(DATEDIF(C114,E114,"m"),11))))</f>
        <v>11</v>
      </c>
      <c r="H114" s="114"/>
      <c r="I114" s="99">
        <f>COUNTIF(P114:BW114,SET!$C$15)*SET!$C$16+COUNTIF(P114:BW114,SET!$D$15)*SET!$D$16+COUNTIF(P114:BW114,SET!E$15)*SET!$E$16+COUNTIF(P114:BW114,SET!$F$15)*SET!$F$16+COUNTIF(P114:BW114,SET!$G$15)*SET!$G$16+COUNTIF(P114:BW114,SET!$H$15)*SET!$H$16+COUNTIF(P114:BW114,SET!$I$15)*SET!$I$16+COUNTIF(P114:BW114,)*SET!$K$16+COUNTIF(P114:BW114,SET!$M$15)*SET!$M$16</f>
        <v>22</v>
      </c>
      <c r="J114" s="97">
        <f ca="1">F114+G114+H114-I114</f>
        <v>4</v>
      </c>
      <c r="K114" s="100">
        <f ca="1">IF(E114="","",IF(AND(D114&gt;C114,EDATE(IF(EDATE(C114,12)&lt;D114,C114,E114),12)&gt;D114),"퇴직정산",IF((E114-C114)&gt;=365,EDATE(E114,12),EDATE(C114,24))))</f>
        <v>46204</v>
      </c>
      <c r="L114" s="101">
        <f ca="1">IF(K114="퇴직정산",J114,IF((M$2-C114)&lt;365,"미확정",IF(M114="유예","유예",J114-M114)))</f>
        <v>4</v>
      </c>
      <c r="M114" s="103">
        <f ca="1">IF(C114=0,0,IF(K114="퇴직정산",0,IF(J114&lt;=0,0,IF(EDATE(C114,3)&gt;M$2,"유예",IF(SET!$J$3="없음",0,IF(SET!$J$3="전부",IF(E114&gt;=DATE(YEAR(SET!$I$11),MONTH(SET!$J$11),DAY(SET!$L$11)),MAX(0,F114-IF(I114&lt;(G114+H114),0,(I114-(G114+H114)))),0),IF(E114&gt;=DATE(YEAR(SET!$I$11),MONTH(SET!$J$11),DAY(SET!$L$11)),MAX(0,MIN(F114,SET!$L$3)-IF(I114&lt;(G114+H114),0,(I114-(G114+H114)))),0)))))))</f>
        <v>0</v>
      </c>
      <c r="N114" s="105" t="str">
        <f>IF(D114=0,IF(M114&gt;0,IF((E114-C114)&gt;=365,EDATE(E114,6),EDATE(K114,-6)),""),"")</f>
        <v/>
      </c>
      <c r="O114" s="106" t="str">
        <f>IF(D114=0,IF(M114&gt;0,IF((E114-C114)&gt;=365,EDATE(E114,10),EDATE(K114,-2)),""),"")</f>
        <v/>
      </c>
      <c r="P114" s="23" t="s">
        <v>24</v>
      </c>
      <c r="Q114" s="23" t="s">
        <v>24</v>
      </c>
      <c r="R114" s="23" t="s">
        <v>24</v>
      </c>
      <c r="S114" s="23" t="s">
        <v>24</v>
      </c>
      <c r="T114" s="23" t="s">
        <v>24</v>
      </c>
      <c r="U114" s="23" t="s">
        <v>24</v>
      </c>
      <c r="V114" s="23" t="s">
        <v>24</v>
      </c>
      <c r="W114" s="23" t="s">
        <v>24</v>
      </c>
      <c r="X114" s="23" t="s">
        <v>24</v>
      </c>
      <c r="Y114" s="23" t="s">
        <v>24</v>
      </c>
      <c r="Z114" s="23" t="s">
        <v>25</v>
      </c>
      <c r="AA114" s="23" t="s">
        <v>24</v>
      </c>
      <c r="AB114" s="23" t="s">
        <v>24</v>
      </c>
      <c r="AC114" s="23" t="s">
        <v>24</v>
      </c>
      <c r="AD114" s="23" t="s">
        <v>24</v>
      </c>
      <c r="AE114" s="23" t="s">
        <v>24</v>
      </c>
      <c r="AF114" s="23" t="s">
        <v>25</v>
      </c>
      <c r="AG114" s="23" t="s">
        <v>25</v>
      </c>
      <c r="AH114" s="23" t="s">
        <v>24</v>
      </c>
      <c r="AI114" s="23" t="s">
        <v>25</v>
      </c>
      <c r="AJ114" s="23" t="s">
        <v>24</v>
      </c>
      <c r="AK114" s="23" t="s">
        <v>24</v>
      </c>
      <c r="AL114" s="23" t="s">
        <v>24</v>
      </c>
      <c r="AM114" s="23" t="s">
        <v>24</v>
      </c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</row>
    <row r="115" spans="1:75" ht="14.25" customHeight="1" thickBot="1" x14ac:dyDescent="0.2">
      <c r="A115" s="74"/>
      <c r="B115" s="109"/>
      <c r="C115" s="109"/>
      <c r="D115" s="111"/>
      <c r="E115" s="96"/>
      <c r="F115" s="94"/>
      <c r="G115" s="113"/>
      <c r="H115" s="115"/>
      <c r="I115" s="99"/>
      <c r="J115" s="98"/>
      <c r="K115" s="100"/>
      <c r="L115" s="102"/>
      <c r="M115" s="104"/>
      <c r="N115" s="105"/>
      <c r="O115" s="107"/>
      <c r="P115" s="72">
        <v>45518</v>
      </c>
      <c r="Q115" s="72">
        <v>45636</v>
      </c>
      <c r="R115" s="72">
        <v>45656</v>
      </c>
      <c r="S115" s="72">
        <v>45657</v>
      </c>
      <c r="T115" s="72">
        <v>45672</v>
      </c>
      <c r="U115" s="72">
        <v>45712</v>
      </c>
      <c r="V115" s="72">
        <v>45736</v>
      </c>
      <c r="W115" s="72">
        <v>45763</v>
      </c>
      <c r="X115" s="72">
        <v>45824</v>
      </c>
      <c r="Y115" s="72">
        <v>45825</v>
      </c>
      <c r="Z115" s="72">
        <v>45842</v>
      </c>
      <c r="AA115" s="72">
        <v>45845</v>
      </c>
      <c r="AB115" s="72">
        <v>45894</v>
      </c>
      <c r="AC115" s="72">
        <v>45897</v>
      </c>
      <c r="AD115" s="72">
        <v>45922</v>
      </c>
      <c r="AE115" s="72">
        <v>45931</v>
      </c>
      <c r="AF115" s="72">
        <v>45943</v>
      </c>
      <c r="AG115" s="72">
        <v>45967</v>
      </c>
      <c r="AH115" s="72">
        <v>45988</v>
      </c>
      <c r="AI115" s="72">
        <v>45994</v>
      </c>
      <c r="AJ115" s="72">
        <v>45995</v>
      </c>
      <c r="AK115" s="72">
        <v>45996</v>
      </c>
      <c r="AL115" s="72">
        <v>46000</v>
      </c>
      <c r="AM115" s="72">
        <v>46017</v>
      </c>
      <c r="AN115" s="72"/>
      <c r="AO115" s="72"/>
      <c r="AP115" s="72"/>
      <c r="AQ115" s="72"/>
      <c r="AR115" s="72"/>
      <c r="AS115" s="72"/>
      <c r="AT115" s="72"/>
      <c r="AU115" s="72"/>
      <c r="AV115" s="72"/>
      <c r="AW115" s="72"/>
      <c r="AX115" s="72"/>
      <c r="AY115" s="72"/>
      <c r="AZ115" s="72"/>
      <c r="BA115" s="72"/>
      <c r="BB115" s="72"/>
      <c r="BC115" s="72"/>
      <c r="BD115" s="72"/>
      <c r="BE115" s="72"/>
      <c r="BF115" s="72"/>
      <c r="BG115" s="72"/>
      <c r="BH115" s="72"/>
      <c r="BI115" s="72"/>
      <c r="BJ115" s="72"/>
      <c r="BK115" s="72"/>
      <c r="BL115" s="72"/>
      <c r="BM115" s="72"/>
      <c r="BN115" s="72"/>
      <c r="BO115" s="72"/>
      <c r="BP115" s="72"/>
      <c r="BQ115" s="72"/>
      <c r="BR115" s="72"/>
      <c r="BS115" s="72"/>
      <c r="BT115" s="72"/>
      <c r="BU115" s="72"/>
      <c r="BV115" s="72"/>
      <c r="BW115" s="72"/>
    </row>
    <row r="116" spans="1:75" ht="14.25" customHeight="1" x14ac:dyDescent="0.15">
      <c r="A116" s="74" t="s">
        <v>560</v>
      </c>
      <c r="B116" s="108" t="s">
        <v>142</v>
      </c>
      <c r="C116" s="108">
        <v>45638</v>
      </c>
      <c r="D116" s="110">
        <v>46022</v>
      </c>
      <c r="E116" s="95">
        <f ca="1">IF(DATEDIF(C116,M$2,"m")&lt;1,"",IF(C116=0,"",IF(EDATE(C116,12)&lt;IF($D116&gt;0,$D116-1,M$2),EDATE(C116,DATEDIF(C116,IF($D116&gt;0,$D116-1,M$2+1),"y")*12),EDATE(C116,DATEDIF(C116,IF($D116&gt;0,$D116-1,M$2+1),"m")))))</f>
        <v>46003</v>
      </c>
      <c r="F116" s="93">
        <f ca="1">IF(E116="",0,IF(EDATE(C116,12)&lt;=E116,15+IF((YEAR(E116)-YEAR($C116))&gt;20,10,INT((YEAR(E116)-YEAR($C116)-1)/2)),0))</f>
        <v>15</v>
      </c>
      <c r="G116" s="112">
        <f ca="1">IF(E116="",0,IF(E116&gt;=EDATE(C116,12),IF(E116&lt;EDATE(C116,24),IF(C116&lt;SET!$J$20,0,MIN(DATEDIF(C116,E116,"m"),11)),0),IF(D116&gt;C116,IF(E116&lt;=EDATE(C116,12),MIN(DATEDIF(C116,D116+1,"m"),11),0),MIN(DATEDIF(C116,E116,"m"),11))))</f>
        <v>11</v>
      </c>
      <c r="H116" s="114">
        <v>-2</v>
      </c>
      <c r="I116" s="99">
        <f>COUNTIF(P116:BW116,SET!$C$15)*SET!$C$16+COUNTIF(P116:BW116,SET!$D$15)*SET!$D$16+COUNTIF(P116:BW116,SET!E$15)*SET!$E$16+COUNTIF(P116:BW116,SET!$F$15)*SET!$F$16+COUNTIF(P116:BW116,SET!$G$15)*SET!$G$16+COUNTIF(P116:BW116,SET!$H$15)*SET!$H$16+COUNTIF(P116:BW116,SET!$I$15)*SET!$I$16+COUNTIF(P116:BW116,)*SET!$K$16+COUNTIF(P116:BW116,SET!$M$15)*SET!$M$16</f>
        <v>11.5</v>
      </c>
      <c r="J116" s="97">
        <f ca="1">F116+G116+H116-I116</f>
        <v>12.5</v>
      </c>
      <c r="K116" s="100">
        <f ca="1">IF(E116="","",IF(AND(D116&gt;C116,EDATE(IF(EDATE(C116,12)&lt;D116,C116,E116),12)&gt;D116),"퇴직정산",IF((E116-C116)&gt;=365,EDATE(E116,12),EDATE(C116,24))))</f>
        <v>46368</v>
      </c>
      <c r="L116" s="101">
        <f ca="1">IF(K116="퇴직정산",J116,IF((M$2-C116)&lt;365,"미확정",IF(M116="유예","유예",J116-M116)))</f>
        <v>8</v>
      </c>
      <c r="M116" s="103">
        <f ca="1">IF(C116=0,0,IF(K116="퇴직정산",0,IF(J116&lt;=0,0,IF(EDATE(C116,3)&gt;M$2,"유예",IF(SET!$J$3="없음",0,IF(SET!$J$3="전부",IF(E116&gt;=DATE(YEAR(SET!$I$11),MONTH(SET!$J$11),DAY(SET!$L$11)),MAX(0,F116-IF(I116&lt;(G116+H116),0,(I116-(G116+H116)))),0),IF(E116&gt;=DATE(YEAR(SET!$I$11),MONTH(SET!$J$11),DAY(SET!$L$11)),MAX(0,MIN(F116,SET!$L$3)-IF(I116&lt;(G116+H116),0,(I116-(G116+H116)))),0)))))))</f>
        <v>4.5</v>
      </c>
      <c r="N116" s="105" t="str">
        <f>IF(D116=0,IF(M116&gt;0,IF((E116-C116)&gt;=365,EDATE(E116,6),EDATE(K116,-6)),""),"")</f>
        <v/>
      </c>
      <c r="O116" s="106" t="str">
        <f>IF(D116=0,IF(M116&gt;0,IF((E116-C116)&gt;=365,EDATE(E116,10),EDATE(K116,-2)),""),"")</f>
        <v/>
      </c>
      <c r="P116" s="23" t="s">
        <v>24</v>
      </c>
      <c r="Q116" s="23" t="s">
        <v>24</v>
      </c>
      <c r="R116" s="23" t="s">
        <v>24</v>
      </c>
      <c r="S116" s="23" t="s">
        <v>24</v>
      </c>
      <c r="T116" s="23" t="s">
        <v>24</v>
      </c>
      <c r="U116" s="23" t="s">
        <v>24</v>
      </c>
      <c r="V116" s="23" t="s">
        <v>25</v>
      </c>
      <c r="W116" s="23" t="s">
        <v>25</v>
      </c>
      <c r="X116" s="23" t="s">
        <v>25</v>
      </c>
      <c r="Y116" s="23" t="s">
        <v>24</v>
      </c>
      <c r="Z116" s="23" t="s">
        <v>24</v>
      </c>
      <c r="AA116" s="23" t="s">
        <v>24</v>
      </c>
      <c r="AB116" s="23" t="s">
        <v>24</v>
      </c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</row>
    <row r="117" spans="1:75" ht="14.25" customHeight="1" thickBot="1" x14ac:dyDescent="0.2">
      <c r="A117" s="74"/>
      <c r="B117" s="109"/>
      <c r="C117" s="109"/>
      <c r="D117" s="111"/>
      <c r="E117" s="96"/>
      <c r="F117" s="94"/>
      <c r="G117" s="113"/>
      <c r="H117" s="115"/>
      <c r="I117" s="99"/>
      <c r="J117" s="98"/>
      <c r="K117" s="100"/>
      <c r="L117" s="102"/>
      <c r="M117" s="104"/>
      <c r="N117" s="105"/>
      <c r="O117" s="107"/>
      <c r="P117" s="72">
        <v>45777</v>
      </c>
      <c r="Q117" s="72">
        <v>45806</v>
      </c>
      <c r="R117" s="72">
        <v>45817</v>
      </c>
      <c r="S117" s="72">
        <v>45852</v>
      </c>
      <c r="T117" s="72">
        <v>45883</v>
      </c>
      <c r="U117" s="72">
        <v>45926</v>
      </c>
      <c r="V117" s="72">
        <v>45943</v>
      </c>
      <c r="W117" s="72">
        <v>45946</v>
      </c>
      <c r="X117" s="72">
        <v>46002</v>
      </c>
      <c r="Y117" s="72">
        <v>46006</v>
      </c>
      <c r="Z117" s="72">
        <v>46020</v>
      </c>
      <c r="AA117" s="72">
        <v>46021</v>
      </c>
      <c r="AB117" s="72">
        <v>46022</v>
      </c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  <c r="AP117" s="72"/>
      <c r="AQ117" s="72"/>
      <c r="AR117" s="72"/>
      <c r="AS117" s="72"/>
      <c r="AT117" s="72"/>
      <c r="AU117" s="72"/>
      <c r="AV117" s="72"/>
      <c r="AW117" s="72"/>
      <c r="AX117" s="72"/>
      <c r="AY117" s="72"/>
      <c r="AZ117" s="72"/>
      <c r="BA117" s="72"/>
      <c r="BB117" s="72"/>
      <c r="BC117" s="72"/>
      <c r="BD117" s="72"/>
      <c r="BE117" s="72"/>
      <c r="BF117" s="72"/>
      <c r="BG117" s="72"/>
      <c r="BH117" s="72"/>
      <c r="BI117" s="72"/>
      <c r="BJ117" s="72"/>
      <c r="BK117" s="72"/>
      <c r="BL117" s="72"/>
      <c r="BM117" s="72"/>
      <c r="BN117" s="72"/>
      <c r="BO117" s="72"/>
      <c r="BP117" s="72"/>
      <c r="BQ117" s="72"/>
      <c r="BR117" s="72"/>
      <c r="BS117" s="72"/>
      <c r="BT117" s="72"/>
      <c r="BU117" s="72"/>
      <c r="BV117" s="72"/>
      <c r="BW117" s="72"/>
    </row>
    <row r="118" spans="1:75" ht="14.25" customHeight="1" x14ac:dyDescent="0.15">
      <c r="A118" s="74" t="s">
        <v>421</v>
      </c>
      <c r="B118" s="108" t="s">
        <v>109</v>
      </c>
      <c r="C118" s="108">
        <v>45303</v>
      </c>
      <c r="D118" s="110">
        <v>46022</v>
      </c>
      <c r="E118" s="95">
        <f ca="1">IF(DATEDIF(C118,M$2,"m")&lt;1,"",IF(C118=0,"",IF(EDATE(C118,12)&lt;IF($D118&gt;0,$D118-1,M$2),EDATE(C118,DATEDIF(C118,IF($D118&gt;0,$D118-1,M$2+1),"y")*12),EDATE(C118,DATEDIF(C118,IF($D118&gt;0,$D118-1,M$2+1),"m")))))</f>
        <v>45669</v>
      </c>
      <c r="F118" s="93">
        <f ca="1">IF(E118="",0,IF(EDATE(C118,12)&lt;=E118,15+IF((YEAR(E118)-YEAR($C118))&gt;20,10,INT((YEAR(E118)-YEAR($C118)-1)/2)),0))</f>
        <v>15</v>
      </c>
      <c r="G118" s="112">
        <f ca="1">IF(E118="",0,IF(E118&gt;=EDATE(C118,12),IF(E118&lt;EDATE(C118,24),IF(C118&lt;SET!$J$20,0,MIN(DATEDIF(C118,E118,"m"),11)),0),IF(D118&gt;C118,IF(E118&lt;=EDATE(C118,12),MIN(DATEDIF(C118,D118+1,"m"),11),0),MIN(DATEDIF(C118,E118,"m"),11))))</f>
        <v>11</v>
      </c>
      <c r="H118" s="114"/>
      <c r="I118" s="99">
        <f>COUNTIF(P118:BW118,SET!$C$15)*SET!$C$16+COUNTIF(P118:BW118,SET!$D$15)*SET!$D$16+COUNTIF(P118:BW118,SET!E$15)*SET!$E$16+COUNTIF(P118:BW118,SET!$F$15)*SET!$F$16+COUNTIF(P118:BW118,SET!$G$15)*SET!$G$16+COUNTIF(P118:BW118,SET!$H$15)*SET!$H$16+COUNTIF(P118:BW118,SET!$I$15)*SET!$I$16+COUNTIF(P118:BW118,)*SET!$K$16+COUNTIF(P118:BW118,SET!$M$15)*SET!$M$16</f>
        <v>10</v>
      </c>
      <c r="J118" s="97">
        <f ca="1">F118+G118+H118-I118</f>
        <v>16</v>
      </c>
      <c r="K118" s="100">
        <f ca="1">IF(E118="","",IF(AND(D118&gt;C118,EDATE(IF(EDATE(C118,12)&lt;D118,C118,E118),12)&gt;D118),"퇴직정산",IF((E118-C118)&gt;=365,EDATE(E118,12),EDATE(C118,24))))</f>
        <v>46034</v>
      </c>
      <c r="L118" s="101">
        <f ca="1">IF(K118="퇴직정산",J118,IF((M$2-C118)&lt;365,"미확정",IF(M118="유예","유예",J118-M118)))</f>
        <v>9</v>
      </c>
      <c r="M118" s="103">
        <f ca="1">IF(C118=0,0,IF(K118="퇴직정산",0,IF(J118&lt;=0,0,IF(EDATE(C118,3)&gt;M$2,"유예",IF(SET!$J$3="없음",0,IF(SET!$J$3="전부",IF(E118&gt;=DATE(YEAR(SET!$I$11),MONTH(SET!$J$11),DAY(SET!$L$11)),MAX(0,F118-IF(I118&lt;(G118+H118),0,(I118-(G118+H118)))),0),IF(E118&gt;=DATE(YEAR(SET!$I$11),MONTH(SET!$J$11),DAY(SET!$L$11)),MAX(0,MIN(F118,SET!$L$3)-IF(I118&lt;(G118+H118),0,(I118-(G118+H118)))),0)))))))</f>
        <v>7</v>
      </c>
      <c r="N118" s="105" t="str">
        <f>IF(D118=0,IF(M118&gt;0,IF((E118-C118)&gt;=365,EDATE(E118,6),EDATE(K118,-6)),""),"")</f>
        <v/>
      </c>
      <c r="O118" s="106" t="str">
        <f>IF(D118=0,IF(M118&gt;0,IF((E118-C118)&gt;=365,EDATE(E118,10),EDATE(K118,-2)),""),"")</f>
        <v/>
      </c>
      <c r="P118" s="23" t="s">
        <v>24</v>
      </c>
      <c r="Q118" s="23" t="s">
        <v>24</v>
      </c>
      <c r="R118" s="23" t="s">
        <v>24</v>
      </c>
      <c r="S118" s="23" t="s">
        <v>24</v>
      </c>
      <c r="T118" s="23" t="s">
        <v>24</v>
      </c>
      <c r="U118" s="23" t="s">
        <v>24</v>
      </c>
      <c r="V118" s="23" t="s">
        <v>24</v>
      </c>
      <c r="W118" s="23" t="s">
        <v>24</v>
      </c>
      <c r="X118" s="23" t="s">
        <v>24</v>
      </c>
      <c r="Y118" s="23" t="s">
        <v>24</v>
      </c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</row>
    <row r="119" spans="1:75" ht="14.25" customHeight="1" thickBot="1" x14ac:dyDescent="0.2">
      <c r="A119" s="74"/>
      <c r="B119" s="109"/>
      <c r="C119" s="109"/>
      <c r="D119" s="111"/>
      <c r="E119" s="96"/>
      <c r="F119" s="94"/>
      <c r="G119" s="113"/>
      <c r="H119" s="115"/>
      <c r="I119" s="99"/>
      <c r="J119" s="98"/>
      <c r="K119" s="100"/>
      <c r="L119" s="102"/>
      <c r="M119" s="104"/>
      <c r="N119" s="105"/>
      <c r="O119" s="107"/>
      <c r="P119" s="72">
        <v>45412</v>
      </c>
      <c r="Q119" s="72">
        <v>45492</v>
      </c>
      <c r="R119" s="72">
        <v>45496</v>
      </c>
      <c r="S119" s="72">
        <v>45501</v>
      </c>
      <c r="T119" s="72">
        <v>45532</v>
      </c>
      <c r="U119" s="72">
        <v>45627</v>
      </c>
      <c r="V119" s="72">
        <v>45632</v>
      </c>
      <c r="W119" s="72">
        <v>45634</v>
      </c>
      <c r="X119" s="72">
        <v>45637</v>
      </c>
      <c r="Y119" s="72">
        <v>45641</v>
      </c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72"/>
      <c r="AP119" s="72"/>
      <c r="AQ119" s="72"/>
      <c r="AR119" s="72"/>
      <c r="AS119" s="72"/>
      <c r="AT119" s="72"/>
      <c r="AU119" s="72"/>
      <c r="AV119" s="72"/>
      <c r="AW119" s="72"/>
      <c r="AX119" s="72"/>
      <c r="AY119" s="72"/>
      <c r="AZ119" s="72"/>
      <c r="BA119" s="72"/>
      <c r="BB119" s="72"/>
      <c r="BC119" s="72"/>
      <c r="BD119" s="72"/>
      <c r="BE119" s="72"/>
      <c r="BF119" s="72"/>
      <c r="BG119" s="72"/>
      <c r="BH119" s="72"/>
      <c r="BI119" s="72"/>
      <c r="BJ119" s="72"/>
      <c r="BK119" s="72"/>
      <c r="BL119" s="72"/>
      <c r="BM119" s="72"/>
      <c r="BN119" s="72"/>
      <c r="BO119" s="72"/>
      <c r="BP119" s="72"/>
      <c r="BQ119" s="72"/>
      <c r="BR119" s="72"/>
      <c r="BS119" s="72"/>
      <c r="BT119" s="72"/>
      <c r="BU119" s="72"/>
      <c r="BV119" s="72"/>
      <c r="BW119" s="72"/>
    </row>
    <row r="120" spans="1:75" ht="14.25" customHeight="1" x14ac:dyDescent="0.15">
      <c r="A120" s="74" t="s">
        <v>560</v>
      </c>
      <c r="B120" s="118" t="s">
        <v>563</v>
      </c>
      <c r="C120" s="118">
        <v>43528</v>
      </c>
      <c r="D120" s="110">
        <v>46022</v>
      </c>
      <c r="E120" s="95">
        <f ca="1">IF(DATEDIF(C120,M$2,"m")&lt;1,"",IF(C120=0,"",IF(EDATE(C120,12)&lt;IF($D120&gt;0,$D120-1,M$2),EDATE(C120,DATEDIF(C120,IF($D120&gt;0,$D120-1,M$2+1),"y")*12),EDATE(C120,DATEDIF(C120,IF($D120&gt;0,$D120-1,M$2+1),"m")))))</f>
        <v>45720</v>
      </c>
      <c r="F120" s="93">
        <f ca="1">IF(E120="",0,IF(EDATE(C120,12)&lt;=E120,15+IF((YEAR(E120)-YEAR($C120))&gt;20,10,INT((YEAR(E120)-YEAR($C120)-1)/2)),0))</f>
        <v>17</v>
      </c>
      <c r="G120" s="112">
        <f ca="1">IF(E120="",0,IF(E120&gt;=EDATE(C120,12),IF(E120&lt;EDATE(C120,24),IF(C120&lt;SET!$J$20,0,MIN(DATEDIF(C120,E120,"m"),11)),0),IF(D120&gt;C120,IF(E120&lt;=EDATE(C120,12),MIN(DATEDIF(C120,D120+1,"m"),11),0),MIN(DATEDIF(C120,E120,"m"),11))))</f>
        <v>0</v>
      </c>
      <c r="H120" s="114">
        <v>0</v>
      </c>
      <c r="I120" s="99">
        <f>COUNTIF(P120:BW120,SET!$C$15)*SET!$C$16+COUNTIF(P120:BW120,SET!$D$15)*SET!$D$16+COUNTIF(P120:BW120,SET!E$15)*SET!$E$16+COUNTIF(P120:BW120,SET!$F$15)*SET!$F$16+COUNTIF(P120:BW120,SET!$G$15)*SET!$G$16+COUNTIF(P120:BW120,SET!$H$15)*SET!$H$16+COUNTIF(P120:BW120,SET!$I$15)*SET!$I$16+COUNTIF(P120:BW120,)*SET!$K$16+COUNTIF(P120:BW120,SET!$M$15)*SET!$M$16</f>
        <v>17</v>
      </c>
      <c r="J120" s="97">
        <f ca="1">F120+G120+H120-I120</f>
        <v>0</v>
      </c>
      <c r="K120" s="100">
        <f ca="1">IF(E120="","",IF(AND(D120&gt;C120,EDATE(IF(EDATE(C120,12)&lt;D120,C120,E120),12)&gt;D120),"퇴직정산",IF((E120-C120)&gt;=365,EDATE(E120,12),EDATE(C120,24))))</f>
        <v>46085</v>
      </c>
      <c r="L120" s="101">
        <f ca="1">IF(K120="퇴직정산",J120,IF((M$2-C120)&lt;365,"미확정",IF(M120="유예","유예",J120-M120)))</f>
        <v>0</v>
      </c>
      <c r="M120" s="103">
        <f ca="1">IF(C120=0,0,IF(K120="퇴직정산",0,IF(J120&lt;=0,0,IF(EDATE(C120,3)&gt;M$2,"유예",IF(SET!$J$3="없음",0,IF(SET!$J$3="전부",IF(E120&gt;=DATE(YEAR(SET!$I$11),MONTH(SET!$J$11),DAY(SET!$L$11)),MAX(0,F120-IF(I120&lt;(G120+H120),0,(I120-(G120+H120)))),0),IF(E120&gt;=DATE(YEAR(SET!$I$11),MONTH(SET!$J$11),DAY(SET!$L$11)),MAX(0,MIN(F120,SET!$L$3)-IF(I120&lt;(G120+H120),0,(I120-(G120+H120)))),0)))))))</f>
        <v>0</v>
      </c>
      <c r="N120" s="105" t="str">
        <f>IF(D120=0,IF(M120&gt;0,IF((E120-C120)&gt;=365,EDATE(E120,6),EDATE(K120,-6)),""),"")</f>
        <v/>
      </c>
      <c r="O120" s="106" t="str">
        <f>IF(D120=0,IF(M120&gt;0,IF((E120-C120)&gt;=365,EDATE(E120,10),EDATE(K120,-2)),""),"")</f>
        <v/>
      </c>
      <c r="P120" s="23" t="s">
        <v>24</v>
      </c>
      <c r="Q120" s="23" t="s">
        <v>24</v>
      </c>
      <c r="R120" s="23" t="s">
        <v>24</v>
      </c>
      <c r="S120" s="23" t="s">
        <v>24</v>
      </c>
      <c r="T120" s="23" t="s">
        <v>24</v>
      </c>
      <c r="U120" s="23" t="s">
        <v>24</v>
      </c>
      <c r="V120" s="23" t="s">
        <v>24</v>
      </c>
      <c r="W120" s="23" t="s">
        <v>24</v>
      </c>
      <c r="X120" s="23" t="s">
        <v>24</v>
      </c>
      <c r="Y120" s="23" t="s">
        <v>24</v>
      </c>
      <c r="Z120" s="23" t="s">
        <v>24</v>
      </c>
      <c r="AA120" s="23" t="s">
        <v>24</v>
      </c>
      <c r="AB120" s="23" t="s">
        <v>24</v>
      </c>
      <c r="AC120" s="23" t="s">
        <v>24</v>
      </c>
      <c r="AD120" s="23" t="s">
        <v>24</v>
      </c>
      <c r="AE120" s="23" t="s">
        <v>24</v>
      </c>
      <c r="AF120" s="23" t="s">
        <v>24</v>
      </c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</row>
    <row r="121" spans="1:75" ht="14.25" customHeight="1" thickBot="1" x14ac:dyDescent="0.2">
      <c r="A121" s="74"/>
      <c r="B121" s="119"/>
      <c r="C121" s="119"/>
      <c r="D121" s="111"/>
      <c r="E121" s="96"/>
      <c r="F121" s="94"/>
      <c r="G121" s="113"/>
      <c r="H121" s="115"/>
      <c r="I121" s="99"/>
      <c r="J121" s="98"/>
      <c r="K121" s="100"/>
      <c r="L121" s="102"/>
      <c r="M121" s="104"/>
      <c r="N121" s="105"/>
      <c r="O121" s="107"/>
      <c r="P121" s="72">
        <v>45749</v>
      </c>
      <c r="Q121" s="72">
        <v>45761</v>
      </c>
      <c r="R121" s="72">
        <v>45771</v>
      </c>
      <c r="S121" s="72">
        <v>45793</v>
      </c>
      <c r="T121" s="72">
        <v>45799</v>
      </c>
      <c r="U121" s="72">
        <v>45806</v>
      </c>
      <c r="V121" s="72">
        <v>45839</v>
      </c>
      <c r="W121" s="72">
        <v>45875</v>
      </c>
      <c r="X121" s="72">
        <v>45876</v>
      </c>
      <c r="Y121" s="72">
        <v>45877</v>
      </c>
      <c r="Z121" s="72">
        <v>45917</v>
      </c>
      <c r="AA121" s="72">
        <v>45922</v>
      </c>
      <c r="AB121" s="72">
        <v>45931</v>
      </c>
      <c r="AC121" s="72">
        <v>45943</v>
      </c>
      <c r="AD121" s="72">
        <v>45981</v>
      </c>
      <c r="AE121" s="72">
        <v>46002</v>
      </c>
      <c r="AF121" s="72">
        <v>46022</v>
      </c>
      <c r="AG121" s="72"/>
      <c r="AH121" s="72"/>
      <c r="AI121" s="72"/>
      <c r="AJ121" s="72"/>
      <c r="AK121" s="72"/>
      <c r="AL121" s="72"/>
      <c r="AM121" s="72"/>
      <c r="AN121" s="72"/>
      <c r="AO121" s="72"/>
      <c r="AP121" s="72"/>
      <c r="AQ121" s="72"/>
      <c r="AR121" s="72"/>
      <c r="AS121" s="72"/>
      <c r="AT121" s="72"/>
      <c r="AU121" s="72"/>
      <c r="AV121" s="72"/>
      <c r="AW121" s="72"/>
      <c r="AX121" s="72"/>
      <c r="AY121" s="72"/>
      <c r="AZ121" s="72"/>
      <c r="BA121" s="72"/>
      <c r="BB121" s="72"/>
      <c r="BC121" s="72"/>
      <c r="BD121" s="72"/>
      <c r="BE121" s="72"/>
      <c r="BF121" s="72"/>
      <c r="BG121" s="72"/>
      <c r="BH121" s="72"/>
      <c r="BI121" s="72"/>
      <c r="BJ121" s="72"/>
      <c r="BK121" s="72"/>
      <c r="BL121" s="72"/>
      <c r="BM121" s="72"/>
      <c r="BN121" s="72"/>
      <c r="BO121" s="72"/>
      <c r="BP121" s="72"/>
      <c r="BQ121" s="72"/>
      <c r="BR121" s="72"/>
      <c r="BS121" s="72"/>
      <c r="BT121" s="72"/>
      <c r="BU121" s="72"/>
      <c r="BV121" s="72"/>
      <c r="BW121" s="72"/>
    </row>
    <row r="122" spans="1:75" ht="14.25" customHeight="1" x14ac:dyDescent="0.15">
      <c r="A122" s="82"/>
      <c r="B122" s="118"/>
      <c r="C122" s="118"/>
      <c r="D122" s="110"/>
      <c r="E122" s="95"/>
      <c r="F122" s="93"/>
      <c r="G122" s="112"/>
      <c r="H122" s="114"/>
      <c r="I122" s="99"/>
      <c r="J122" s="97"/>
      <c r="K122" s="100"/>
      <c r="L122" s="101"/>
      <c r="M122" s="103"/>
      <c r="N122" s="105"/>
      <c r="O122" s="106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</row>
    <row r="123" spans="1:75" ht="14.25" customHeight="1" x14ac:dyDescent="0.15">
      <c r="A123" s="83"/>
      <c r="B123" s="119"/>
      <c r="C123" s="119"/>
      <c r="D123" s="111"/>
      <c r="E123" s="96"/>
      <c r="F123" s="94"/>
      <c r="G123" s="113"/>
      <c r="H123" s="115"/>
      <c r="I123" s="99"/>
      <c r="J123" s="98"/>
      <c r="K123" s="100"/>
      <c r="L123" s="102"/>
      <c r="M123" s="104"/>
      <c r="N123" s="105"/>
      <c r="O123" s="107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  <c r="AP123" s="72"/>
      <c r="AQ123" s="72"/>
      <c r="AR123" s="72"/>
      <c r="AS123" s="72"/>
      <c r="AT123" s="72"/>
      <c r="AU123" s="72"/>
      <c r="AV123" s="72"/>
      <c r="AW123" s="72"/>
      <c r="AX123" s="72"/>
      <c r="AY123" s="72"/>
      <c r="AZ123" s="72"/>
      <c r="BA123" s="72"/>
      <c r="BB123" s="72"/>
      <c r="BC123" s="72"/>
      <c r="BD123" s="72"/>
      <c r="BE123" s="72"/>
      <c r="BF123" s="72"/>
      <c r="BG123" s="72"/>
      <c r="BH123" s="72"/>
      <c r="BI123" s="72"/>
      <c r="BJ123" s="72"/>
      <c r="BK123" s="72"/>
      <c r="BL123" s="72"/>
      <c r="BM123" s="72"/>
      <c r="BN123" s="72"/>
      <c r="BO123" s="72"/>
      <c r="BP123" s="72"/>
      <c r="BQ123" s="72"/>
      <c r="BR123" s="72"/>
      <c r="BS123" s="72"/>
      <c r="BT123" s="72"/>
      <c r="BU123" s="72"/>
      <c r="BV123" s="72"/>
      <c r="BW123" s="72"/>
    </row>
    <row r="124" spans="1:75" ht="14.25" customHeight="1" x14ac:dyDescent="0.15">
      <c r="A124" s="82"/>
      <c r="B124" s="108"/>
      <c r="C124" s="108"/>
      <c r="D124" s="110"/>
      <c r="E124" s="95"/>
      <c r="F124" s="93"/>
      <c r="G124" s="112"/>
      <c r="H124" s="114"/>
      <c r="I124" s="99"/>
      <c r="J124" s="97"/>
      <c r="K124" s="100"/>
      <c r="L124" s="101"/>
      <c r="M124" s="103"/>
      <c r="N124" s="105"/>
      <c r="O124" s="106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</row>
    <row r="125" spans="1:75" ht="14.25" customHeight="1" x14ac:dyDescent="0.15">
      <c r="A125" s="83"/>
      <c r="B125" s="109"/>
      <c r="C125" s="109"/>
      <c r="D125" s="111"/>
      <c r="E125" s="96"/>
      <c r="F125" s="94"/>
      <c r="G125" s="113"/>
      <c r="H125" s="115"/>
      <c r="I125" s="99"/>
      <c r="J125" s="98"/>
      <c r="K125" s="100"/>
      <c r="L125" s="102"/>
      <c r="M125" s="104"/>
      <c r="N125" s="105"/>
      <c r="O125" s="107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  <c r="AP125" s="72"/>
      <c r="AQ125" s="72"/>
      <c r="AR125" s="72"/>
      <c r="AS125" s="72"/>
      <c r="AT125" s="72"/>
      <c r="AU125" s="72"/>
      <c r="AV125" s="72"/>
      <c r="AW125" s="72"/>
      <c r="AX125" s="72"/>
      <c r="AY125" s="72"/>
      <c r="AZ125" s="72"/>
      <c r="BA125" s="72"/>
      <c r="BB125" s="72"/>
      <c r="BC125" s="72"/>
      <c r="BD125" s="72"/>
      <c r="BE125" s="72"/>
      <c r="BF125" s="72"/>
      <c r="BG125" s="72"/>
      <c r="BH125" s="72"/>
      <c r="BI125" s="72"/>
      <c r="BJ125" s="72"/>
      <c r="BK125" s="72"/>
      <c r="BL125" s="72"/>
      <c r="BM125" s="72"/>
      <c r="BN125" s="72"/>
      <c r="BO125" s="72"/>
      <c r="BP125" s="72"/>
      <c r="BQ125" s="72"/>
      <c r="BR125" s="72"/>
      <c r="BS125" s="72"/>
      <c r="BT125" s="72"/>
      <c r="BU125" s="72"/>
      <c r="BV125" s="72"/>
      <c r="BW125" s="72"/>
    </row>
    <row r="126" spans="1:75" ht="14.25" customHeight="1" x14ac:dyDescent="0.15">
      <c r="A126" s="82"/>
      <c r="B126" s="108"/>
      <c r="C126" s="108"/>
      <c r="D126" s="110"/>
      <c r="E126" s="95"/>
      <c r="F126" s="93"/>
      <c r="G126" s="112"/>
      <c r="H126" s="114"/>
      <c r="I126" s="99"/>
      <c r="J126" s="97"/>
      <c r="K126" s="100"/>
      <c r="L126" s="101"/>
      <c r="M126" s="103"/>
      <c r="N126" s="105"/>
      <c r="O126" s="106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</row>
    <row r="127" spans="1:75" ht="14.25" customHeight="1" x14ac:dyDescent="0.15">
      <c r="A127" s="83"/>
      <c r="B127" s="109"/>
      <c r="C127" s="109"/>
      <c r="D127" s="111"/>
      <c r="E127" s="96"/>
      <c r="F127" s="94"/>
      <c r="G127" s="113"/>
      <c r="H127" s="115"/>
      <c r="I127" s="99"/>
      <c r="J127" s="98"/>
      <c r="K127" s="100"/>
      <c r="L127" s="102"/>
      <c r="M127" s="104"/>
      <c r="N127" s="105"/>
      <c r="O127" s="107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  <c r="AP127" s="72"/>
      <c r="AQ127" s="72"/>
      <c r="AR127" s="72"/>
      <c r="AS127" s="72"/>
      <c r="AT127" s="72"/>
      <c r="AU127" s="72"/>
      <c r="AV127" s="72"/>
      <c r="AW127" s="72"/>
      <c r="AX127" s="72"/>
      <c r="AY127" s="72"/>
      <c r="AZ127" s="72"/>
      <c r="BA127" s="72"/>
      <c r="BB127" s="72"/>
      <c r="BC127" s="72"/>
      <c r="BD127" s="72"/>
      <c r="BE127" s="72"/>
      <c r="BF127" s="72"/>
      <c r="BG127" s="72"/>
      <c r="BH127" s="72"/>
      <c r="BI127" s="72"/>
      <c r="BJ127" s="72"/>
      <c r="BK127" s="72"/>
      <c r="BL127" s="72"/>
      <c r="BM127" s="72"/>
      <c r="BN127" s="72"/>
      <c r="BO127" s="72"/>
      <c r="BP127" s="72"/>
      <c r="BQ127" s="72"/>
      <c r="BR127" s="72"/>
      <c r="BS127" s="72"/>
      <c r="BT127" s="72"/>
      <c r="BU127" s="72"/>
      <c r="BV127" s="72"/>
      <c r="BW127" s="72"/>
    </row>
    <row r="128" spans="1:75" ht="14.25" customHeight="1" x14ac:dyDescent="0.15">
      <c r="A128" s="82"/>
      <c r="B128" s="108"/>
      <c r="C128" s="108"/>
      <c r="D128" s="110"/>
      <c r="E128" s="95"/>
      <c r="F128" s="93"/>
      <c r="G128" s="112"/>
      <c r="H128" s="114"/>
      <c r="I128" s="99"/>
      <c r="J128" s="97"/>
      <c r="K128" s="100"/>
      <c r="L128" s="101"/>
      <c r="M128" s="103"/>
      <c r="N128" s="105"/>
      <c r="O128" s="106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</row>
    <row r="129" spans="1:75" ht="14.25" customHeight="1" x14ac:dyDescent="0.15">
      <c r="A129" s="83"/>
      <c r="B129" s="109"/>
      <c r="C129" s="109"/>
      <c r="D129" s="111"/>
      <c r="E129" s="96"/>
      <c r="F129" s="94"/>
      <c r="G129" s="113"/>
      <c r="H129" s="115"/>
      <c r="I129" s="99"/>
      <c r="J129" s="98"/>
      <c r="K129" s="100"/>
      <c r="L129" s="102"/>
      <c r="M129" s="104"/>
      <c r="N129" s="105"/>
      <c r="O129" s="107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  <c r="AP129" s="72"/>
      <c r="AQ129" s="72"/>
      <c r="AR129" s="72"/>
      <c r="AS129" s="72"/>
      <c r="AT129" s="72"/>
      <c r="AU129" s="72"/>
      <c r="AV129" s="72"/>
      <c r="AW129" s="72"/>
      <c r="AX129" s="72"/>
      <c r="AY129" s="72"/>
      <c r="AZ129" s="72"/>
      <c r="BA129" s="72"/>
      <c r="BB129" s="72"/>
      <c r="BC129" s="72"/>
      <c r="BD129" s="72"/>
      <c r="BE129" s="72"/>
      <c r="BF129" s="72"/>
      <c r="BG129" s="72"/>
      <c r="BH129" s="72"/>
      <c r="BI129" s="72"/>
      <c r="BJ129" s="72"/>
      <c r="BK129" s="72"/>
      <c r="BL129" s="72"/>
      <c r="BM129" s="72"/>
      <c r="BN129" s="72"/>
      <c r="BO129" s="72"/>
      <c r="BP129" s="72"/>
      <c r="BQ129" s="72"/>
      <c r="BR129" s="72"/>
      <c r="BS129" s="72"/>
      <c r="BT129" s="72"/>
      <c r="BU129" s="72"/>
      <c r="BV129" s="72"/>
      <c r="BW129" s="72"/>
    </row>
    <row r="130" spans="1:75" ht="14.25" customHeight="1" x14ac:dyDescent="0.15">
      <c r="A130" s="82"/>
      <c r="B130" s="108"/>
      <c r="C130" s="108"/>
      <c r="D130" s="110"/>
      <c r="E130" s="95"/>
      <c r="F130" s="93"/>
      <c r="G130" s="112"/>
      <c r="H130" s="114"/>
      <c r="I130" s="99"/>
      <c r="J130" s="97"/>
      <c r="K130" s="100"/>
      <c r="L130" s="101"/>
      <c r="M130" s="103"/>
      <c r="N130" s="105"/>
      <c r="O130" s="106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</row>
    <row r="131" spans="1:75" ht="14.25" customHeight="1" x14ac:dyDescent="0.15">
      <c r="A131" s="83"/>
      <c r="B131" s="109"/>
      <c r="C131" s="109"/>
      <c r="D131" s="111"/>
      <c r="E131" s="96"/>
      <c r="F131" s="94"/>
      <c r="G131" s="113"/>
      <c r="H131" s="115"/>
      <c r="I131" s="99"/>
      <c r="J131" s="98"/>
      <c r="K131" s="100"/>
      <c r="L131" s="102"/>
      <c r="M131" s="104"/>
      <c r="N131" s="105"/>
      <c r="O131" s="107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72"/>
      <c r="AP131" s="72"/>
      <c r="AQ131" s="72"/>
      <c r="AR131" s="72"/>
      <c r="AS131" s="72"/>
      <c r="AT131" s="72"/>
      <c r="AU131" s="72"/>
      <c r="AV131" s="72"/>
      <c r="AW131" s="72"/>
      <c r="AX131" s="72"/>
      <c r="AY131" s="72"/>
      <c r="AZ131" s="72"/>
      <c r="BA131" s="72"/>
      <c r="BB131" s="72"/>
      <c r="BC131" s="72"/>
      <c r="BD131" s="72"/>
      <c r="BE131" s="72"/>
      <c r="BF131" s="72"/>
      <c r="BG131" s="72"/>
      <c r="BH131" s="72"/>
      <c r="BI131" s="72"/>
      <c r="BJ131" s="72"/>
      <c r="BK131" s="72"/>
      <c r="BL131" s="72"/>
      <c r="BM131" s="72"/>
      <c r="BN131" s="72"/>
      <c r="BO131" s="72"/>
      <c r="BP131" s="72"/>
      <c r="BQ131" s="72"/>
      <c r="BR131" s="72"/>
      <c r="BS131" s="72"/>
      <c r="BT131" s="72"/>
      <c r="BU131" s="72"/>
      <c r="BV131" s="72"/>
      <c r="BW131" s="72"/>
    </row>
    <row r="132" spans="1:75" ht="14.25" customHeight="1" x14ac:dyDescent="0.15">
      <c r="A132" s="82"/>
      <c r="B132" s="118"/>
      <c r="C132" s="118"/>
      <c r="D132" s="110"/>
      <c r="E132" s="95"/>
      <c r="F132" s="93"/>
      <c r="G132" s="112"/>
      <c r="H132" s="114"/>
      <c r="I132" s="99"/>
      <c r="J132" s="97"/>
      <c r="K132" s="100"/>
      <c r="L132" s="101"/>
      <c r="M132" s="103"/>
      <c r="N132" s="105"/>
      <c r="O132" s="106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</row>
    <row r="133" spans="1:75" ht="14.25" customHeight="1" x14ac:dyDescent="0.15">
      <c r="A133" s="83"/>
      <c r="B133" s="119"/>
      <c r="C133" s="119"/>
      <c r="D133" s="111"/>
      <c r="E133" s="96"/>
      <c r="F133" s="94"/>
      <c r="G133" s="113"/>
      <c r="H133" s="115"/>
      <c r="I133" s="99"/>
      <c r="J133" s="98"/>
      <c r="K133" s="100"/>
      <c r="L133" s="102"/>
      <c r="M133" s="104"/>
      <c r="N133" s="105"/>
      <c r="O133" s="107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  <c r="AP133" s="72"/>
      <c r="AQ133" s="72"/>
      <c r="AR133" s="72"/>
      <c r="AS133" s="72"/>
      <c r="AT133" s="72"/>
      <c r="AU133" s="72"/>
      <c r="AV133" s="72"/>
      <c r="AW133" s="72"/>
      <c r="AX133" s="72"/>
      <c r="AY133" s="72"/>
      <c r="AZ133" s="72"/>
      <c r="BA133" s="72"/>
      <c r="BB133" s="72"/>
      <c r="BC133" s="72"/>
      <c r="BD133" s="72"/>
      <c r="BE133" s="72"/>
      <c r="BF133" s="72"/>
      <c r="BG133" s="72"/>
      <c r="BH133" s="72"/>
      <c r="BI133" s="72"/>
      <c r="BJ133" s="72"/>
      <c r="BK133" s="72"/>
      <c r="BL133" s="72"/>
      <c r="BM133" s="72"/>
      <c r="BN133" s="72"/>
      <c r="BO133" s="72"/>
      <c r="BP133" s="72"/>
      <c r="BQ133" s="72"/>
      <c r="BR133" s="72"/>
      <c r="BS133" s="72"/>
      <c r="BT133" s="72"/>
      <c r="BU133" s="72"/>
      <c r="BV133" s="72"/>
      <c r="BW133" s="72"/>
    </row>
    <row r="134" spans="1:75" ht="14.25" customHeight="1" x14ac:dyDescent="0.15">
      <c r="A134" s="82"/>
      <c r="B134" s="108"/>
      <c r="C134" s="108"/>
      <c r="D134" s="110"/>
      <c r="E134" s="95"/>
      <c r="F134" s="93"/>
      <c r="G134" s="112"/>
      <c r="H134" s="114"/>
      <c r="I134" s="99"/>
      <c r="J134" s="97"/>
      <c r="K134" s="100"/>
      <c r="L134" s="101"/>
      <c r="M134" s="103"/>
      <c r="N134" s="105"/>
      <c r="O134" s="106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</row>
    <row r="135" spans="1:75" ht="14.25" customHeight="1" x14ac:dyDescent="0.15">
      <c r="A135" s="83"/>
      <c r="B135" s="109"/>
      <c r="C135" s="109"/>
      <c r="D135" s="111"/>
      <c r="E135" s="96"/>
      <c r="F135" s="94"/>
      <c r="G135" s="113"/>
      <c r="H135" s="115"/>
      <c r="I135" s="99"/>
      <c r="J135" s="98"/>
      <c r="K135" s="100"/>
      <c r="L135" s="102"/>
      <c r="M135" s="104"/>
      <c r="N135" s="105"/>
      <c r="O135" s="107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  <c r="AP135" s="72"/>
      <c r="AQ135" s="72"/>
      <c r="AR135" s="72"/>
      <c r="AS135" s="72"/>
      <c r="AT135" s="72"/>
      <c r="AU135" s="72"/>
      <c r="AV135" s="72"/>
      <c r="AW135" s="72"/>
      <c r="AX135" s="72"/>
      <c r="AY135" s="72"/>
      <c r="AZ135" s="72"/>
      <c r="BA135" s="72"/>
      <c r="BB135" s="72"/>
      <c r="BC135" s="72"/>
      <c r="BD135" s="72"/>
      <c r="BE135" s="72"/>
      <c r="BF135" s="72"/>
      <c r="BG135" s="72"/>
      <c r="BH135" s="72"/>
      <c r="BI135" s="72"/>
      <c r="BJ135" s="72"/>
      <c r="BK135" s="72"/>
      <c r="BL135" s="72"/>
      <c r="BM135" s="72"/>
      <c r="BN135" s="72"/>
      <c r="BO135" s="72"/>
      <c r="BP135" s="72"/>
      <c r="BQ135" s="72"/>
      <c r="BR135" s="72"/>
      <c r="BS135" s="72"/>
      <c r="BT135" s="72"/>
      <c r="BU135" s="72"/>
      <c r="BV135" s="72"/>
      <c r="BW135" s="72"/>
    </row>
    <row r="136" spans="1:75" ht="14.25" customHeight="1" x14ac:dyDescent="0.15">
      <c r="A136" s="82"/>
      <c r="B136" s="108"/>
      <c r="C136" s="108"/>
      <c r="D136" s="110"/>
      <c r="E136" s="95"/>
      <c r="F136" s="93"/>
      <c r="G136" s="112"/>
      <c r="H136" s="114"/>
      <c r="I136" s="99"/>
      <c r="J136" s="97"/>
      <c r="K136" s="100"/>
      <c r="L136" s="101"/>
      <c r="M136" s="103"/>
      <c r="N136" s="105"/>
      <c r="O136" s="106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  <c r="BK136" s="23"/>
      <c r="BL136" s="23"/>
      <c r="BM136" s="23"/>
      <c r="BN136" s="23"/>
      <c r="BO136" s="23"/>
      <c r="BP136" s="23"/>
      <c r="BQ136" s="23"/>
      <c r="BR136" s="23"/>
      <c r="BS136" s="23"/>
      <c r="BT136" s="23"/>
      <c r="BU136" s="23"/>
      <c r="BV136" s="23"/>
      <c r="BW136" s="23"/>
    </row>
    <row r="137" spans="1:75" ht="14.25" customHeight="1" x14ac:dyDescent="0.15">
      <c r="A137" s="83"/>
      <c r="B137" s="109"/>
      <c r="C137" s="109"/>
      <c r="D137" s="111"/>
      <c r="E137" s="96"/>
      <c r="F137" s="94"/>
      <c r="G137" s="113"/>
      <c r="H137" s="115"/>
      <c r="I137" s="99"/>
      <c r="J137" s="98"/>
      <c r="K137" s="100"/>
      <c r="L137" s="102"/>
      <c r="M137" s="104"/>
      <c r="N137" s="105"/>
      <c r="O137" s="107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  <c r="AP137" s="72"/>
      <c r="AQ137" s="72"/>
      <c r="AR137" s="72"/>
      <c r="AS137" s="72"/>
      <c r="AT137" s="72"/>
      <c r="AU137" s="72"/>
      <c r="AV137" s="72"/>
      <c r="AW137" s="72"/>
      <c r="AX137" s="72"/>
      <c r="AY137" s="72"/>
      <c r="AZ137" s="72"/>
      <c r="BA137" s="72"/>
      <c r="BB137" s="72"/>
      <c r="BC137" s="72"/>
      <c r="BD137" s="72"/>
      <c r="BE137" s="72"/>
      <c r="BF137" s="72"/>
      <c r="BG137" s="72"/>
      <c r="BH137" s="72"/>
      <c r="BI137" s="72"/>
      <c r="BJ137" s="72"/>
      <c r="BK137" s="72"/>
      <c r="BL137" s="72"/>
      <c r="BM137" s="72"/>
      <c r="BN137" s="72"/>
      <c r="BO137" s="72"/>
      <c r="BP137" s="72"/>
      <c r="BQ137" s="72"/>
      <c r="BR137" s="72"/>
      <c r="BS137" s="72"/>
      <c r="BT137" s="72"/>
      <c r="BU137" s="72"/>
      <c r="BV137" s="72"/>
      <c r="BW137" s="72"/>
    </row>
    <row r="138" spans="1:75" ht="14.25" customHeight="1" x14ac:dyDescent="0.15">
      <c r="A138" s="82"/>
      <c r="B138" s="108"/>
      <c r="C138" s="108"/>
      <c r="D138" s="110"/>
      <c r="E138" s="95"/>
      <c r="F138" s="93"/>
      <c r="G138" s="112"/>
      <c r="H138" s="114"/>
      <c r="I138" s="99"/>
      <c r="J138" s="97"/>
      <c r="K138" s="100"/>
      <c r="L138" s="101"/>
      <c r="M138" s="103"/>
      <c r="N138" s="105"/>
      <c r="O138" s="106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/>
      <c r="BP138" s="23"/>
      <c r="BQ138" s="23"/>
      <c r="BR138" s="23"/>
      <c r="BS138" s="23"/>
      <c r="BT138" s="23"/>
      <c r="BU138" s="23"/>
      <c r="BV138" s="23"/>
      <c r="BW138" s="23"/>
    </row>
    <row r="139" spans="1:75" ht="14.25" customHeight="1" x14ac:dyDescent="0.15">
      <c r="A139" s="83"/>
      <c r="B139" s="109"/>
      <c r="C139" s="109"/>
      <c r="D139" s="111"/>
      <c r="E139" s="96"/>
      <c r="F139" s="94"/>
      <c r="G139" s="113"/>
      <c r="H139" s="115"/>
      <c r="I139" s="99"/>
      <c r="J139" s="98"/>
      <c r="K139" s="100"/>
      <c r="L139" s="102"/>
      <c r="M139" s="104"/>
      <c r="N139" s="105"/>
      <c r="O139" s="107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72"/>
      <c r="AP139" s="72"/>
      <c r="AQ139" s="72"/>
      <c r="AR139" s="72"/>
      <c r="AS139" s="72"/>
      <c r="AT139" s="72"/>
      <c r="AU139" s="72"/>
      <c r="AV139" s="72"/>
      <c r="AW139" s="72"/>
      <c r="AX139" s="72"/>
      <c r="AY139" s="72"/>
      <c r="AZ139" s="72"/>
      <c r="BA139" s="72"/>
      <c r="BB139" s="72"/>
      <c r="BC139" s="72"/>
      <c r="BD139" s="72"/>
      <c r="BE139" s="72"/>
      <c r="BF139" s="72"/>
      <c r="BG139" s="72"/>
      <c r="BH139" s="72"/>
      <c r="BI139" s="72"/>
      <c r="BJ139" s="72"/>
      <c r="BK139" s="72"/>
      <c r="BL139" s="72"/>
      <c r="BM139" s="72"/>
      <c r="BN139" s="72"/>
      <c r="BO139" s="72"/>
      <c r="BP139" s="72"/>
      <c r="BQ139" s="72"/>
      <c r="BR139" s="72"/>
      <c r="BS139" s="72"/>
      <c r="BT139" s="72"/>
      <c r="BU139" s="72"/>
      <c r="BV139" s="72"/>
      <c r="BW139" s="72"/>
    </row>
    <row r="140" spans="1:75" ht="14.25" customHeight="1" x14ac:dyDescent="0.15">
      <c r="A140" s="82"/>
      <c r="B140" s="108"/>
      <c r="C140" s="108"/>
      <c r="D140" s="110"/>
      <c r="E140" s="95"/>
      <c r="F140" s="93"/>
      <c r="G140" s="112"/>
      <c r="H140" s="154"/>
      <c r="I140" s="99"/>
      <c r="J140" s="97"/>
      <c r="K140" s="100"/>
      <c r="L140" s="101"/>
      <c r="M140" s="103"/>
      <c r="N140" s="105"/>
      <c r="O140" s="106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  <c r="BK140" s="23"/>
      <c r="BL140" s="23"/>
      <c r="BM140" s="23"/>
      <c r="BN140" s="23"/>
      <c r="BO140" s="23"/>
      <c r="BP140" s="23"/>
      <c r="BQ140" s="23"/>
      <c r="BR140" s="23"/>
      <c r="BS140" s="23"/>
      <c r="BT140" s="23"/>
      <c r="BU140" s="23"/>
      <c r="BV140" s="23"/>
      <c r="BW140" s="23"/>
    </row>
    <row r="141" spans="1:75" ht="14.25" customHeight="1" x14ac:dyDescent="0.15">
      <c r="A141" s="83"/>
      <c r="B141" s="109"/>
      <c r="C141" s="109"/>
      <c r="D141" s="111"/>
      <c r="E141" s="96"/>
      <c r="F141" s="94"/>
      <c r="G141" s="113"/>
      <c r="H141" s="155"/>
      <c r="I141" s="99"/>
      <c r="J141" s="98"/>
      <c r="K141" s="100"/>
      <c r="L141" s="102"/>
      <c r="M141" s="104"/>
      <c r="N141" s="105"/>
      <c r="O141" s="107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  <c r="AP141" s="72"/>
      <c r="AQ141" s="72"/>
      <c r="AR141" s="72"/>
      <c r="AS141" s="72"/>
      <c r="AT141" s="72"/>
      <c r="AU141" s="72"/>
      <c r="AV141" s="72"/>
      <c r="AW141" s="72"/>
      <c r="AX141" s="72"/>
      <c r="AY141" s="72"/>
      <c r="AZ141" s="72"/>
      <c r="BA141" s="72"/>
      <c r="BB141" s="72"/>
      <c r="BC141" s="72"/>
      <c r="BD141" s="72"/>
      <c r="BE141" s="72"/>
      <c r="BF141" s="72"/>
      <c r="BG141" s="72"/>
      <c r="BH141" s="72"/>
      <c r="BI141" s="72"/>
      <c r="BJ141" s="72"/>
      <c r="BK141" s="72"/>
      <c r="BL141" s="72"/>
      <c r="BM141" s="72"/>
      <c r="BN141" s="72"/>
      <c r="BO141" s="72"/>
      <c r="BP141" s="72"/>
      <c r="BQ141" s="72"/>
      <c r="BR141" s="72"/>
      <c r="BS141" s="72"/>
      <c r="BT141" s="72"/>
      <c r="BU141" s="72"/>
      <c r="BV141" s="72"/>
      <c r="BW141" s="72"/>
    </row>
    <row r="142" spans="1:75" ht="14.25" customHeight="1" x14ac:dyDescent="0.15">
      <c r="A142" s="82"/>
      <c r="B142" s="108"/>
      <c r="C142" s="108"/>
      <c r="D142" s="110"/>
      <c r="E142" s="95"/>
      <c r="F142" s="93"/>
      <c r="G142" s="112"/>
      <c r="H142" s="154"/>
      <c r="I142" s="99"/>
      <c r="J142" s="97"/>
      <c r="K142" s="100"/>
      <c r="L142" s="101"/>
      <c r="M142" s="103"/>
      <c r="N142" s="105"/>
      <c r="O142" s="106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3"/>
      <c r="BK142" s="23"/>
      <c r="BL142" s="23"/>
      <c r="BM142" s="23"/>
      <c r="BN142" s="23"/>
      <c r="BO142" s="23"/>
      <c r="BP142" s="23"/>
      <c r="BQ142" s="23"/>
      <c r="BR142" s="23"/>
      <c r="BS142" s="23"/>
      <c r="BT142" s="23"/>
      <c r="BU142" s="23"/>
      <c r="BV142" s="23"/>
      <c r="BW142" s="23"/>
    </row>
    <row r="143" spans="1:75" ht="14.25" customHeight="1" x14ac:dyDescent="0.15">
      <c r="A143" s="83"/>
      <c r="B143" s="109"/>
      <c r="C143" s="109"/>
      <c r="D143" s="111"/>
      <c r="E143" s="96"/>
      <c r="F143" s="94"/>
      <c r="G143" s="113"/>
      <c r="H143" s="155"/>
      <c r="I143" s="99"/>
      <c r="J143" s="98"/>
      <c r="K143" s="100"/>
      <c r="L143" s="102"/>
      <c r="M143" s="104"/>
      <c r="N143" s="105"/>
      <c r="O143" s="107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  <c r="AP143" s="72"/>
      <c r="AQ143" s="72"/>
      <c r="AR143" s="72"/>
      <c r="AS143" s="72"/>
      <c r="AT143" s="72"/>
      <c r="AU143" s="72"/>
      <c r="AV143" s="72"/>
      <c r="AW143" s="72"/>
      <c r="AX143" s="72"/>
      <c r="AY143" s="72"/>
      <c r="AZ143" s="72"/>
      <c r="BA143" s="72"/>
      <c r="BB143" s="72"/>
      <c r="BC143" s="72"/>
      <c r="BD143" s="72"/>
      <c r="BE143" s="72"/>
      <c r="BF143" s="72"/>
      <c r="BG143" s="72"/>
      <c r="BH143" s="72"/>
      <c r="BI143" s="72"/>
      <c r="BJ143" s="72"/>
      <c r="BK143" s="72"/>
      <c r="BL143" s="72"/>
      <c r="BM143" s="72"/>
      <c r="BN143" s="72"/>
      <c r="BO143" s="72"/>
      <c r="BP143" s="72"/>
      <c r="BQ143" s="72"/>
      <c r="BR143" s="72"/>
      <c r="BS143" s="72"/>
      <c r="BT143" s="72"/>
      <c r="BU143" s="72"/>
      <c r="BV143" s="72"/>
      <c r="BW143" s="72"/>
    </row>
    <row r="144" spans="1:75" ht="14.25" customHeight="1" x14ac:dyDescent="0.15">
      <c r="A144" s="82"/>
      <c r="B144" s="118"/>
      <c r="C144" s="118"/>
      <c r="D144" s="110"/>
      <c r="E144" s="95"/>
      <c r="F144" s="93"/>
      <c r="G144" s="112"/>
      <c r="H144" s="114"/>
      <c r="I144" s="99"/>
      <c r="J144" s="97"/>
      <c r="K144" s="100"/>
      <c r="L144" s="101"/>
      <c r="M144" s="103"/>
      <c r="N144" s="105"/>
      <c r="O144" s="106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/>
      <c r="BP144" s="23"/>
      <c r="BQ144" s="23"/>
      <c r="BR144" s="23"/>
      <c r="BS144" s="23"/>
      <c r="BT144" s="23"/>
      <c r="BU144" s="23"/>
      <c r="BV144" s="23"/>
      <c r="BW144" s="23"/>
    </row>
    <row r="145" spans="1:75" ht="14.25" customHeight="1" x14ac:dyDescent="0.15">
      <c r="A145" s="83"/>
      <c r="B145" s="119"/>
      <c r="C145" s="119"/>
      <c r="D145" s="111"/>
      <c r="E145" s="96"/>
      <c r="F145" s="94"/>
      <c r="G145" s="113"/>
      <c r="H145" s="115"/>
      <c r="I145" s="99"/>
      <c r="J145" s="98"/>
      <c r="K145" s="100"/>
      <c r="L145" s="102"/>
      <c r="M145" s="104"/>
      <c r="N145" s="105"/>
      <c r="O145" s="107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  <c r="AP145" s="72"/>
      <c r="AQ145" s="72"/>
      <c r="AR145" s="72"/>
      <c r="AS145" s="72"/>
      <c r="AT145" s="72"/>
      <c r="AU145" s="72"/>
      <c r="AV145" s="72"/>
      <c r="AW145" s="72"/>
      <c r="AX145" s="72"/>
      <c r="AY145" s="72"/>
      <c r="AZ145" s="72"/>
      <c r="BA145" s="72"/>
      <c r="BB145" s="72"/>
      <c r="BC145" s="72"/>
      <c r="BD145" s="72"/>
      <c r="BE145" s="72"/>
      <c r="BF145" s="72"/>
      <c r="BG145" s="72"/>
      <c r="BH145" s="72"/>
      <c r="BI145" s="72"/>
      <c r="BJ145" s="72"/>
      <c r="BK145" s="72"/>
      <c r="BL145" s="72"/>
      <c r="BM145" s="72"/>
      <c r="BN145" s="72"/>
      <c r="BO145" s="72"/>
      <c r="BP145" s="72"/>
      <c r="BQ145" s="72"/>
      <c r="BR145" s="72"/>
      <c r="BS145" s="72"/>
      <c r="BT145" s="72"/>
      <c r="BU145" s="72"/>
      <c r="BV145" s="72"/>
      <c r="BW145" s="72"/>
    </row>
    <row r="146" spans="1:75" ht="14.25" customHeight="1" x14ac:dyDescent="0.15">
      <c r="A146" s="82"/>
      <c r="B146" s="118"/>
      <c r="C146" s="108"/>
      <c r="D146" s="110"/>
      <c r="E146" s="95"/>
      <c r="F146" s="93"/>
      <c r="G146" s="112"/>
      <c r="H146" s="114"/>
      <c r="I146" s="99"/>
      <c r="J146" s="97"/>
      <c r="K146" s="100"/>
      <c r="L146" s="101"/>
      <c r="M146" s="103"/>
      <c r="N146" s="105"/>
      <c r="O146" s="106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3"/>
      <c r="BK146" s="23"/>
      <c r="BL146" s="23"/>
      <c r="BM146" s="23"/>
      <c r="BN146" s="23"/>
      <c r="BO146" s="23"/>
      <c r="BP146" s="23"/>
      <c r="BQ146" s="23"/>
      <c r="BR146" s="23"/>
      <c r="BS146" s="23"/>
      <c r="BT146" s="23"/>
      <c r="BU146" s="23"/>
      <c r="BV146" s="23"/>
      <c r="BW146" s="23"/>
    </row>
    <row r="147" spans="1:75" ht="14.25" customHeight="1" x14ac:dyDescent="0.15">
      <c r="A147" s="83"/>
      <c r="B147" s="119"/>
      <c r="C147" s="109"/>
      <c r="D147" s="111"/>
      <c r="E147" s="96"/>
      <c r="F147" s="94"/>
      <c r="G147" s="113"/>
      <c r="H147" s="115"/>
      <c r="I147" s="99"/>
      <c r="J147" s="98"/>
      <c r="K147" s="100"/>
      <c r="L147" s="102"/>
      <c r="M147" s="104"/>
      <c r="N147" s="105"/>
      <c r="O147" s="107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P147" s="72"/>
      <c r="AQ147" s="72"/>
      <c r="AR147" s="72"/>
      <c r="AS147" s="72"/>
      <c r="AT147" s="72"/>
      <c r="AU147" s="72"/>
      <c r="AV147" s="72"/>
      <c r="AW147" s="72"/>
      <c r="AX147" s="72"/>
      <c r="AY147" s="72"/>
      <c r="AZ147" s="72"/>
      <c r="BA147" s="72"/>
      <c r="BB147" s="72"/>
      <c r="BC147" s="72"/>
      <c r="BD147" s="72"/>
      <c r="BE147" s="72"/>
      <c r="BF147" s="72"/>
      <c r="BG147" s="72"/>
      <c r="BH147" s="72"/>
      <c r="BI147" s="72"/>
      <c r="BJ147" s="72"/>
      <c r="BK147" s="72"/>
      <c r="BL147" s="72"/>
      <c r="BM147" s="72"/>
      <c r="BN147" s="72"/>
      <c r="BO147" s="72"/>
      <c r="BP147" s="72"/>
      <c r="BQ147" s="72"/>
      <c r="BR147" s="72"/>
      <c r="BS147" s="72"/>
      <c r="BT147" s="72"/>
      <c r="BU147" s="72"/>
      <c r="BV147" s="72"/>
      <c r="BW147" s="72"/>
    </row>
    <row r="148" spans="1:75" ht="14.25" customHeight="1" x14ac:dyDescent="0.15">
      <c r="A148" s="82"/>
      <c r="B148" s="108"/>
      <c r="C148" s="108"/>
      <c r="D148" s="110"/>
      <c r="E148" s="95"/>
      <c r="F148" s="93"/>
      <c r="G148" s="112"/>
      <c r="H148" s="114"/>
      <c r="I148" s="99"/>
      <c r="J148" s="97"/>
      <c r="K148" s="100"/>
      <c r="L148" s="101"/>
      <c r="M148" s="103"/>
      <c r="N148" s="105"/>
      <c r="O148" s="106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3"/>
      <c r="BK148" s="23"/>
      <c r="BL148" s="23"/>
      <c r="BM148" s="23"/>
      <c r="BN148" s="23"/>
      <c r="BO148" s="23"/>
      <c r="BP148" s="23"/>
      <c r="BQ148" s="23"/>
      <c r="BR148" s="23"/>
      <c r="BS148" s="23"/>
      <c r="BT148" s="23"/>
      <c r="BU148" s="23"/>
      <c r="BV148" s="23"/>
      <c r="BW148" s="23"/>
    </row>
    <row r="149" spans="1:75" ht="14.25" customHeight="1" x14ac:dyDescent="0.15">
      <c r="A149" s="83"/>
      <c r="B149" s="109"/>
      <c r="C149" s="109"/>
      <c r="D149" s="111"/>
      <c r="E149" s="96"/>
      <c r="F149" s="94"/>
      <c r="G149" s="113"/>
      <c r="H149" s="115"/>
      <c r="I149" s="99"/>
      <c r="J149" s="98"/>
      <c r="K149" s="100"/>
      <c r="L149" s="102"/>
      <c r="M149" s="104"/>
      <c r="N149" s="105"/>
      <c r="O149" s="107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  <c r="AP149" s="72"/>
      <c r="AQ149" s="72"/>
      <c r="AR149" s="72"/>
      <c r="AS149" s="72"/>
      <c r="AT149" s="72"/>
      <c r="AU149" s="72"/>
      <c r="AV149" s="72"/>
      <c r="AW149" s="72"/>
      <c r="AX149" s="72"/>
      <c r="AY149" s="72"/>
      <c r="AZ149" s="72"/>
      <c r="BA149" s="72"/>
      <c r="BB149" s="72"/>
      <c r="BC149" s="72"/>
      <c r="BD149" s="72"/>
      <c r="BE149" s="72"/>
      <c r="BF149" s="72"/>
      <c r="BG149" s="72"/>
      <c r="BH149" s="72"/>
      <c r="BI149" s="72"/>
      <c r="BJ149" s="72"/>
      <c r="BK149" s="72"/>
      <c r="BL149" s="72"/>
      <c r="BM149" s="72"/>
      <c r="BN149" s="72"/>
      <c r="BO149" s="72"/>
      <c r="BP149" s="72"/>
      <c r="BQ149" s="72"/>
      <c r="BR149" s="72"/>
      <c r="BS149" s="72"/>
      <c r="BT149" s="72"/>
      <c r="BU149" s="72"/>
      <c r="BV149" s="72"/>
      <c r="BW149" s="72"/>
    </row>
    <row r="150" spans="1:75" ht="14.25" customHeight="1" x14ac:dyDescent="0.15">
      <c r="A150" s="82"/>
      <c r="B150" s="108"/>
      <c r="C150" s="108"/>
      <c r="D150" s="110"/>
      <c r="E150" s="95"/>
      <c r="F150" s="93"/>
      <c r="G150" s="112"/>
      <c r="H150" s="114"/>
      <c r="I150" s="99"/>
      <c r="J150" s="97"/>
      <c r="K150" s="100"/>
      <c r="L150" s="101"/>
      <c r="M150" s="103"/>
      <c r="N150" s="105"/>
      <c r="O150" s="106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  <c r="BK150" s="23"/>
      <c r="BL150" s="23"/>
      <c r="BM150" s="23"/>
      <c r="BN150" s="23"/>
      <c r="BO150" s="23"/>
      <c r="BP150" s="23"/>
      <c r="BQ150" s="23"/>
      <c r="BR150" s="23"/>
      <c r="BS150" s="23"/>
      <c r="BT150" s="23"/>
      <c r="BU150" s="23"/>
      <c r="BV150" s="23"/>
      <c r="BW150" s="23"/>
    </row>
    <row r="151" spans="1:75" ht="14.25" customHeight="1" x14ac:dyDescent="0.15">
      <c r="A151" s="83"/>
      <c r="B151" s="109"/>
      <c r="C151" s="109"/>
      <c r="D151" s="111"/>
      <c r="E151" s="96"/>
      <c r="F151" s="94"/>
      <c r="G151" s="113"/>
      <c r="H151" s="115"/>
      <c r="I151" s="99"/>
      <c r="J151" s="98"/>
      <c r="K151" s="100"/>
      <c r="L151" s="102"/>
      <c r="M151" s="104"/>
      <c r="N151" s="105"/>
      <c r="O151" s="107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  <c r="AP151" s="72"/>
      <c r="AQ151" s="72"/>
      <c r="AR151" s="72"/>
      <c r="AS151" s="72"/>
      <c r="AT151" s="72"/>
      <c r="AU151" s="72"/>
      <c r="AV151" s="72"/>
      <c r="AW151" s="72"/>
      <c r="AX151" s="72"/>
      <c r="AY151" s="72"/>
      <c r="AZ151" s="72"/>
      <c r="BA151" s="72"/>
      <c r="BB151" s="72"/>
      <c r="BC151" s="72"/>
      <c r="BD151" s="72"/>
      <c r="BE151" s="72"/>
      <c r="BF151" s="72"/>
      <c r="BG151" s="72"/>
      <c r="BH151" s="72"/>
      <c r="BI151" s="72"/>
      <c r="BJ151" s="72"/>
      <c r="BK151" s="72"/>
      <c r="BL151" s="72"/>
      <c r="BM151" s="72"/>
      <c r="BN151" s="72"/>
      <c r="BO151" s="72"/>
      <c r="BP151" s="72"/>
      <c r="BQ151" s="72"/>
      <c r="BR151" s="72"/>
      <c r="BS151" s="72"/>
      <c r="BT151" s="72"/>
      <c r="BU151" s="72"/>
      <c r="BV151" s="72"/>
      <c r="BW151" s="72"/>
    </row>
    <row r="152" spans="1:75" ht="14.25" customHeight="1" x14ac:dyDescent="0.15">
      <c r="A152" s="82"/>
      <c r="B152" s="108"/>
      <c r="C152" s="108"/>
      <c r="D152" s="110"/>
      <c r="E152" s="95"/>
      <c r="F152" s="93"/>
      <c r="G152" s="112"/>
      <c r="H152" s="114"/>
      <c r="I152" s="99"/>
      <c r="J152" s="97"/>
      <c r="K152" s="100"/>
      <c r="L152" s="101"/>
      <c r="M152" s="103"/>
      <c r="N152" s="105"/>
      <c r="O152" s="106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23"/>
      <c r="BK152" s="23"/>
      <c r="BL152" s="23"/>
      <c r="BM152" s="23"/>
      <c r="BN152" s="23"/>
      <c r="BO152" s="23"/>
      <c r="BP152" s="23"/>
      <c r="BQ152" s="23"/>
      <c r="BR152" s="23"/>
      <c r="BS152" s="23"/>
      <c r="BT152" s="23"/>
      <c r="BU152" s="23"/>
      <c r="BV152" s="23"/>
      <c r="BW152" s="23"/>
    </row>
    <row r="153" spans="1:75" ht="14.25" customHeight="1" x14ac:dyDescent="0.15">
      <c r="A153" s="83"/>
      <c r="B153" s="109"/>
      <c r="C153" s="109"/>
      <c r="D153" s="111"/>
      <c r="E153" s="96"/>
      <c r="F153" s="94"/>
      <c r="G153" s="113"/>
      <c r="H153" s="115"/>
      <c r="I153" s="99"/>
      <c r="J153" s="98"/>
      <c r="K153" s="100"/>
      <c r="L153" s="102"/>
      <c r="M153" s="104"/>
      <c r="N153" s="105"/>
      <c r="O153" s="107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  <c r="AP153" s="72"/>
      <c r="AQ153" s="72"/>
      <c r="AR153" s="72"/>
      <c r="AS153" s="72"/>
      <c r="AT153" s="72"/>
      <c r="AU153" s="72"/>
      <c r="AV153" s="72"/>
      <c r="AW153" s="72"/>
      <c r="AX153" s="72"/>
      <c r="AY153" s="72"/>
      <c r="AZ153" s="72"/>
      <c r="BA153" s="72"/>
      <c r="BB153" s="72"/>
      <c r="BC153" s="72"/>
      <c r="BD153" s="72"/>
      <c r="BE153" s="72"/>
      <c r="BF153" s="72"/>
      <c r="BG153" s="72"/>
      <c r="BH153" s="72"/>
      <c r="BI153" s="72"/>
      <c r="BJ153" s="72"/>
      <c r="BK153" s="72"/>
      <c r="BL153" s="72"/>
      <c r="BM153" s="72"/>
      <c r="BN153" s="72"/>
      <c r="BO153" s="72"/>
      <c r="BP153" s="72"/>
      <c r="BQ153" s="72"/>
      <c r="BR153" s="72"/>
      <c r="BS153" s="72"/>
      <c r="BT153" s="72"/>
      <c r="BU153" s="72"/>
      <c r="BV153" s="72"/>
      <c r="BW153" s="72"/>
    </row>
    <row r="154" spans="1:75" ht="14.25" customHeight="1" x14ac:dyDescent="0.15">
      <c r="A154" s="82"/>
      <c r="B154" s="108"/>
      <c r="C154" s="108"/>
      <c r="D154" s="110"/>
      <c r="E154" s="95"/>
      <c r="F154" s="93"/>
      <c r="G154" s="112"/>
      <c r="H154" s="114"/>
      <c r="I154" s="99"/>
      <c r="J154" s="97"/>
      <c r="K154" s="100"/>
      <c r="L154" s="101"/>
      <c r="M154" s="103"/>
      <c r="N154" s="105"/>
      <c r="O154" s="106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  <c r="BJ154" s="23"/>
      <c r="BK154" s="23"/>
      <c r="BL154" s="23"/>
      <c r="BM154" s="23"/>
      <c r="BN154" s="23"/>
      <c r="BO154" s="23"/>
      <c r="BP154" s="23"/>
      <c r="BQ154" s="23"/>
      <c r="BR154" s="23"/>
      <c r="BS154" s="23"/>
      <c r="BT154" s="23"/>
      <c r="BU154" s="23"/>
      <c r="BV154" s="23"/>
      <c r="BW154" s="23"/>
    </row>
    <row r="155" spans="1:75" ht="14.25" customHeight="1" x14ac:dyDescent="0.15">
      <c r="A155" s="83"/>
      <c r="B155" s="109"/>
      <c r="C155" s="109"/>
      <c r="D155" s="111"/>
      <c r="E155" s="96"/>
      <c r="F155" s="94"/>
      <c r="G155" s="113"/>
      <c r="H155" s="115"/>
      <c r="I155" s="99"/>
      <c r="J155" s="98"/>
      <c r="K155" s="100"/>
      <c r="L155" s="102"/>
      <c r="M155" s="104"/>
      <c r="N155" s="105"/>
      <c r="O155" s="107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  <c r="AP155" s="72"/>
      <c r="AQ155" s="72"/>
      <c r="AR155" s="72"/>
      <c r="AS155" s="72"/>
      <c r="AT155" s="72"/>
      <c r="AU155" s="72"/>
      <c r="AV155" s="72"/>
      <c r="AW155" s="72"/>
      <c r="AX155" s="72"/>
      <c r="AY155" s="72"/>
      <c r="AZ155" s="72"/>
      <c r="BA155" s="72"/>
      <c r="BB155" s="72"/>
      <c r="BC155" s="72"/>
      <c r="BD155" s="72"/>
      <c r="BE155" s="72"/>
      <c r="BF155" s="72"/>
      <c r="BG155" s="72"/>
      <c r="BH155" s="72"/>
      <c r="BI155" s="72"/>
      <c r="BJ155" s="72"/>
      <c r="BK155" s="72"/>
      <c r="BL155" s="72"/>
      <c r="BM155" s="72"/>
      <c r="BN155" s="72"/>
      <c r="BO155" s="72"/>
      <c r="BP155" s="72"/>
      <c r="BQ155" s="72"/>
      <c r="BR155" s="72"/>
      <c r="BS155" s="72"/>
      <c r="BT155" s="72"/>
      <c r="BU155" s="72"/>
      <c r="BV155" s="72"/>
      <c r="BW155" s="72"/>
    </row>
    <row r="156" spans="1:75" ht="14.25" customHeight="1" x14ac:dyDescent="0.15">
      <c r="A156" s="82"/>
      <c r="B156" s="118"/>
      <c r="C156" s="118"/>
      <c r="D156" s="110"/>
      <c r="E156" s="95"/>
      <c r="F156" s="93"/>
      <c r="G156" s="112"/>
      <c r="H156" s="114"/>
      <c r="I156" s="99"/>
      <c r="J156" s="97"/>
      <c r="K156" s="100"/>
      <c r="L156" s="101"/>
      <c r="M156" s="103"/>
      <c r="N156" s="105"/>
      <c r="O156" s="106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  <c r="BK156" s="23"/>
      <c r="BL156" s="23"/>
      <c r="BM156" s="23"/>
      <c r="BN156" s="23"/>
      <c r="BO156" s="23"/>
      <c r="BP156" s="23"/>
      <c r="BQ156" s="23"/>
      <c r="BR156" s="23"/>
      <c r="BS156" s="23"/>
      <c r="BT156" s="23"/>
      <c r="BU156" s="23"/>
      <c r="BV156" s="23"/>
      <c r="BW156" s="23"/>
    </row>
    <row r="157" spans="1:75" ht="14.25" customHeight="1" x14ac:dyDescent="0.15">
      <c r="A157" s="83"/>
      <c r="B157" s="119"/>
      <c r="C157" s="119"/>
      <c r="D157" s="111"/>
      <c r="E157" s="96"/>
      <c r="F157" s="94"/>
      <c r="G157" s="113"/>
      <c r="H157" s="115"/>
      <c r="I157" s="99"/>
      <c r="J157" s="98"/>
      <c r="K157" s="100"/>
      <c r="L157" s="102"/>
      <c r="M157" s="104"/>
      <c r="N157" s="105"/>
      <c r="O157" s="107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  <c r="AP157" s="72"/>
      <c r="AQ157" s="72"/>
      <c r="AR157" s="72"/>
      <c r="AS157" s="72"/>
      <c r="AT157" s="72"/>
      <c r="AU157" s="72"/>
      <c r="AV157" s="72"/>
      <c r="AW157" s="72"/>
      <c r="AX157" s="72"/>
      <c r="AY157" s="72"/>
      <c r="AZ157" s="72"/>
      <c r="BA157" s="72"/>
      <c r="BB157" s="72"/>
      <c r="BC157" s="72"/>
      <c r="BD157" s="72"/>
      <c r="BE157" s="72"/>
      <c r="BF157" s="72"/>
      <c r="BG157" s="72"/>
      <c r="BH157" s="72"/>
      <c r="BI157" s="72"/>
      <c r="BJ157" s="72"/>
      <c r="BK157" s="72"/>
      <c r="BL157" s="72"/>
      <c r="BM157" s="72"/>
      <c r="BN157" s="72"/>
      <c r="BO157" s="72"/>
      <c r="BP157" s="72"/>
      <c r="BQ157" s="72"/>
      <c r="BR157" s="72"/>
      <c r="BS157" s="72"/>
      <c r="BT157" s="72"/>
      <c r="BU157" s="72"/>
      <c r="BV157" s="72"/>
      <c r="BW157" s="72"/>
    </row>
    <row r="158" spans="1:75" ht="14.25" customHeight="1" x14ac:dyDescent="0.15">
      <c r="A158" s="82"/>
      <c r="B158" s="108"/>
      <c r="C158" s="108"/>
      <c r="D158" s="110"/>
      <c r="E158" s="95"/>
      <c r="F158" s="93"/>
      <c r="G158" s="112"/>
      <c r="H158" s="114"/>
      <c r="I158" s="99"/>
      <c r="J158" s="97"/>
      <c r="K158" s="100"/>
      <c r="L158" s="101"/>
      <c r="M158" s="103"/>
      <c r="N158" s="105"/>
      <c r="O158" s="106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  <c r="BK158" s="23"/>
      <c r="BL158" s="23"/>
      <c r="BM158" s="23"/>
      <c r="BN158" s="23"/>
      <c r="BO158" s="23"/>
      <c r="BP158" s="23"/>
      <c r="BQ158" s="23"/>
      <c r="BR158" s="23"/>
      <c r="BS158" s="23"/>
      <c r="BT158" s="23"/>
      <c r="BU158" s="23"/>
      <c r="BV158" s="23"/>
      <c r="BW158" s="23"/>
    </row>
    <row r="159" spans="1:75" ht="14.25" customHeight="1" x14ac:dyDescent="0.15">
      <c r="A159" s="83"/>
      <c r="B159" s="109"/>
      <c r="C159" s="109"/>
      <c r="D159" s="111"/>
      <c r="E159" s="96"/>
      <c r="F159" s="94"/>
      <c r="G159" s="113"/>
      <c r="H159" s="115"/>
      <c r="I159" s="99"/>
      <c r="J159" s="98"/>
      <c r="K159" s="100"/>
      <c r="L159" s="102"/>
      <c r="M159" s="104"/>
      <c r="N159" s="105"/>
      <c r="O159" s="107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72"/>
      <c r="AP159" s="72"/>
      <c r="AQ159" s="72"/>
      <c r="AR159" s="72"/>
      <c r="AS159" s="72"/>
      <c r="AT159" s="72"/>
      <c r="AU159" s="72"/>
      <c r="AV159" s="72"/>
      <c r="AW159" s="72"/>
      <c r="AX159" s="72"/>
      <c r="AY159" s="72"/>
      <c r="AZ159" s="72"/>
      <c r="BA159" s="72"/>
      <c r="BB159" s="72"/>
      <c r="BC159" s="72"/>
      <c r="BD159" s="72"/>
      <c r="BE159" s="72"/>
      <c r="BF159" s="72"/>
      <c r="BG159" s="72"/>
      <c r="BH159" s="72"/>
      <c r="BI159" s="72"/>
      <c r="BJ159" s="72"/>
      <c r="BK159" s="72"/>
      <c r="BL159" s="72"/>
      <c r="BM159" s="72"/>
      <c r="BN159" s="72"/>
      <c r="BO159" s="72"/>
      <c r="BP159" s="72"/>
      <c r="BQ159" s="72"/>
      <c r="BR159" s="72"/>
      <c r="BS159" s="72"/>
      <c r="BT159" s="72"/>
      <c r="BU159" s="72"/>
      <c r="BV159" s="72"/>
      <c r="BW159" s="72"/>
    </row>
    <row r="160" spans="1:75" ht="14.25" customHeight="1" x14ac:dyDescent="0.15">
      <c r="A160" s="82"/>
      <c r="B160" s="108"/>
      <c r="C160" s="108"/>
      <c r="D160" s="110"/>
      <c r="E160" s="95"/>
      <c r="F160" s="93"/>
      <c r="G160" s="112"/>
      <c r="H160" s="114"/>
      <c r="I160" s="99"/>
      <c r="J160" s="97"/>
      <c r="K160" s="100"/>
      <c r="L160" s="101"/>
      <c r="M160" s="103"/>
      <c r="N160" s="105"/>
      <c r="O160" s="106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  <c r="BK160" s="23"/>
      <c r="BL160" s="23"/>
      <c r="BM160" s="23"/>
      <c r="BN160" s="23"/>
      <c r="BO160" s="23"/>
      <c r="BP160" s="23"/>
      <c r="BQ160" s="23"/>
      <c r="BR160" s="23"/>
      <c r="BS160" s="23"/>
      <c r="BT160" s="23"/>
      <c r="BU160" s="23"/>
      <c r="BV160" s="23"/>
      <c r="BW160" s="23"/>
    </row>
    <row r="161" spans="1:75" ht="14.25" customHeight="1" x14ac:dyDescent="0.15">
      <c r="A161" s="83"/>
      <c r="B161" s="109"/>
      <c r="C161" s="109"/>
      <c r="D161" s="111"/>
      <c r="E161" s="96"/>
      <c r="F161" s="94"/>
      <c r="G161" s="113"/>
      <c r="H161" s="115"/>
      <c r="I161" s="99"/>
      <c r="J161" s="98"/>
      <c r="K161" s="100"/>
      <c r="L161" s="102"/>
      <c r="M161" s="104"/>
      <c r="N161" s="105"/>
      <c r="O161" s="107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72"/>
      <c r="AP161" s="72"/>
      <c r="AQ161" s="72"/>
      <c r="AR161" s="72"/>
      <c r="AS161" s="72"/>
      <c r="AT161" s="72"/>
      <c r="AU161" s="72"/>
      <c r="AV161" s="72"/>
      <c r="AW161" s="72"/>
      <c r="AX161" s="72"/>
      <c r="AY161" s="72"/>
      <c r="AZ161" s="72"/>
      <c r="BA161" s="72"/>
      <c r="BB161" s="72"/>
      <c r="BC161" s="72"/>
      <c r="BD161" s="72"/>
      <c r="BE161" s="72"/>
      <c r="BF161" s="72"/>
      <c r="BG161" s="72"/>
      <c r="BH161" s="72"/>
      <c r="BI161" s="72"/>
      <c r="BJ161" s="72"/>
      <c r="BK161" s="72"/>
      <c r="BL161" s="72"/>
      <c r="BM161" s="72"/>
      <c r="BN161" s="72"/>
      <c r="BO161" s="72"/>
      <c r="BP161" s="72"/>
      <c r="BQ161" s="72"/>
      <c r="BR161" s="72"/>
      <c r="BS161" s="72"/>
      <c r="BT161" s="72"/>
      <c r="BU161" s="72"/>
      <c r="BV161" s="72"/>
      <c r="BW161" s="72"/>
    </row>
    <row r="162" spans="1:75" ht="14.25" customHeight="1" x14ac:dyDescent="0.15">
      <c r="A162" s="82"/>
      <c r="B162" s="108"/>
      <c r="C162" s="108"/>
      <c r="D162" s="110"/>
      <c r="E162" s="95"/>
      <c r="F162" s="93"/>
      <c r="G162" s="112"/>
      <c r="H162" s="114"/>
      <c r="I162" s="99"/>
      <c r="J162" s="97"/>
      <c r="K162" s="100"/>
      <c r="L162" s="101"/>
      <c r="M162" s="103"/>
      <c r="N162" s="105"/>
      <c r="O162" s="106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3"/>
      <c r="BK162" s="23"/>
      <c r="BL162" s="23"/>
      <c r="BM162" s="23"/>
      <c r="BN162" s="23"/>
      <c r="BO162" s="23"/>
      <c r="BP162" s="23"/>
      <c r="BQ162" s="23"/>
      <c r="BR162" s="23"/>
      <c r="BS162" s="23"/>
      <c r="BT162" s="23"/>
      <c r="BU162" s="23"/>
      <c r="BV162" s="23"/>
      <c r="BW162" s="23"/>
    </row>
    <row r="163" spans="1:75" ht="14.25" customHeight="1" x14ac:dyDescent="0.15">
      <c r="A163" s="83"/>
      <c r="B163" s="109"/>
      <c r="C163" s="109"/>
      <c r="D163" s="111"/>
      <c r="E163" s="96"/>
      <c r="F163" s="94"/>
      <c r="G163" s="113"/>
      <c r="H163" s="115"/>
      <c r="I163" s="99"/>
      <c r="J163" s="98"/>
      <c r="K163" s="100"/>
      <c r="L163" s="102"/>
      <c r="M163" s="104"/>
      <c r="N163" s="105"/>
      <c r="O163" s="107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72"/>
      <c r="AP163" s="72"/>
      <c r="AQ163" s="72"/>
      <c r="AR163" s="72"/>
      <c r="AS163" s="72"/>
      <c r="AT163" s="72"/>
      <c r="AU163" s="72"/>
      <c r="AV163" s="72"/>
      <c r="AW163" s="72"/>
      <c r="AX163" s="72"/>
      <c r="AY163" s="72"/>
      <c r="AZ163" s="72"/>
      <c r="BA163" s="72"/>
      <c r="BB163" s="72"/>
      <c r="BC163" s="72"/>
      <c r="BD163" s="72"/>
      <c r="BE163" s="72"/>
      <c r="BF163" s="72"/>
      <c r="BG163" s="72"/>
      <c r="BH163" s="72"/>
      <c r="BI163" s="72"/>
      <c r="BJ163" s="72"/>
      <c r="BK163" s="72"/>
      <c r="BL163" s="72"/>
      <c r="BM163" s="72"/>
      <c r="BN163" s="72"/>
      <c r="BO163" s="72"/>
      <c r="BP163" s="72"/>
      <c r="BQ163" s="72"/>
      <c r="BR163" s="72"/>
      <c r="BS163" s="72"/>
      <c r="BT163" s="72"/>
      <c r="BU163" s="72"/>
      <c r="BV163" s="72"/>
      <c r="BW163" s="72"/>
    </row>
    <row r="164" spans="1:75" ht="14.25" customHeight="1" x14ac:dyDescent="0.15">
      <c r="A164" s="82"/>
      <c r="B164" s="108"/>
      <c r="C164" s="108"/>
      <c r="D164" s="110"/>
      <c r="E164" s="95"/>
      <c r="F164" s="93"/>
      <c r="G164" s="112"/>
      <c r="H164" s="114"/>
      <c r="I164" s="99"/>
      <c r="J164" s="97"/>
      <c r="K164" s="100"/>
      <c r="L164" s="101"/>
      <c r="M164" s="103"/>
      <c r="N164" s="105"/>
      <c r="O164" s="106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  <c r="BK164" s="23"/>
      <c r="BL164" s="23"/>
      <c r="BM164" s="23"/>
      <c r="BN164" s="23"/>
      <c r="BO164" s="23"/>
      <c r="BP164" s="23"/>
      <c r="BQ164" s="23"/>
      <c r="BR164" s="23"/>
      <c r="BS164" s="23"/>
      <c r="BT164" s="23"/>
      <c r="BU164" s="23"/>
      <c r="BV164" s="23"/>
      <c r="BW164" s="23"/>
    </row>
    <row r="165" spans="1:75" ht="14.25" customHeight="1" x14ac:dyDescent="0.15">
      <c r="A165" s="83"/>
      <c r="B165" s="109"/>
      <c r="C165" s="109"/>
      <c r="D165" s="111"/>
      <c r="E165" s="96"/>
      <c r="F165" s="94"/>
      <c r="G165" s="113"/>
      <c r="H165" s="115"/>
      <c r="I165" s="99"/>
      <c r="J165" s="98"/>
      <c r="K165" s="100"/>
      <c r="L165" s="102"/>
      <c r="M165" s="104"/>
      <c r="N165" s="105"/>
      <c r="O165" s="107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72"/>
      <c r="AP165" s="72"/>
      <c r="AQ165" s="72"/>
      <c r="AR165" s="72"/>
      <c r="AS165" s="72"/>
      <c r="AT165" s="72"/>
      <c r="AU165" s="72"/>
      <c r="AV165" s="72"/>
      <c r="AW165" s="72"/>
      <c r="AX165" s="72"/>
      <c r="AY165" s="72"/>
      <c r="AZ165" s="72"/>
      <c r="BA165" s="72"/>
      <c r="BB165" s="72"/>
      <c r="BC165" s="72"/>
      <c r="BD165" s="72"/>
      <c r="BE165" s="72"/>
      <c r="BF165" s="72"/>
      <c r="BG165" s="72"/>
      <c r="BH165" s="72"/>
      <c r="BI165" s="72"/>
      <c r="BJ165" s="72"/>
      <c r="BK165" s="72"/>
      <c r="BL165" s="72"/>
      <c r="BM165" s="72"/>
      <c r="BN165" s="72"/>
      <c r="BO165" s="72"/>
      <c r="BP165" s="72"/>
      <c r="BQ165" s="72"/>
      <c r="BR165" s="72"/>
      <c r="BS165" s="72"/>
      <c r="BT165" s="72"/>
      <c r="BU165" s="72"/>
      <c r="BV165" s="72"/>
      <c r="BW165" s="72"/>
    </row>
    <row r="166" spans="1:75" ht="14.25" customHeight="1" x14ac:dyDescent="0.15">
      <c r="A166" s="82"/>
      <c r="B166" s="108"/>
      <c r="C166" s="108"/>
      <c r="D166" s="110"/>
      <c r="E166" s="95"/>
      <c r="F166" s="93"/>
      <c r="G166" s="112"/>
      <c r="H166" s="114"/>
      <c r="I166" s="99"/>
      <c r="J166" s="97"/>
      <c r="K166" s="100"/>
      <c r="L166" s="101"/>
      <c r="M166" s="103"/>
      <c r="N166" s="105"/>
      <c r="O166" s="106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  <c r="BK166" s="23"/>
      <c r="BL166" s="23"/>
      <c r="BM166" s="23"/>
      <c r="BN166" s="23"/>
      <c r="BO166" s="23"/>
      <c r="BP166" s="23"/>
      <c r="BQ166" s="23"/>
      <c r="BR166" s="23"/>
      <c r="BS166" s="23"/>
      <c r="BT166" s="23"/>
      <c r="BU166" s="23"/>
      <c r="BV166" s="23"/>
      <c r="BW166" s="23"/>
    </row>
    <row r="167" spans="1:75" ht="14.25" customHeight="1" x14ac:dyDescent="0.15">
      <c r="A167" s="83"/>
      <c r="B167" s="109"/>
      <c r="C167" s="109"/>
      <c r="D167" s="111"/>
      <c r="E167" s="96"/>
      <c r="F167" s="94"/>
      <c r="G167" s="113"/>
      <c r="H167" s="115"/>
      <c r="I167" s="99"/>
      <c r="J167" s="98"/>
      <c r="K167" s="100"/>
      <c r="L167" s="102"/>
      <c r="M167" s="104"/>
      <c r="N167" s="105"/>
      <c r="O167" s="107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  <c r="AP167" s="72"/>
      <c r="AQ167" s="72"/>
      <c r="AR167" s="72"/>
      <c r="AS167" s="72"/>
      <c r="AT167" s="72"/>
      <c r="AU167" s="72"/>
      <c r="AV167" s="72"/>
      <c r="AW167" s="72"/>
      <c r="AX167" s="72"/>
      <c r="AY167" s="72"/>
      <c r="AZ167" s="72"/>
      <c r="BA167" s="72"/>
      <c r="BB167" s="72"/>
      <c r="BC167" s="72"/>
      <c r="BD167" s="72"/>
      <c r="BE167" s="72"/>
      <c r="BF167" s="72"/>
      <c r="BG167" s="72"/>
      <c r="BH167" s="72"/>
      <c r="BI167" s="72"/>
      <c r="BJ167" s="72"/>
      <c r="BK167" s="72"/>
      <c r="BL167" s="72"/>
      <c r="BM167" s="72"/>
      <c r="BN167" s="72"/>
      <c r="BO167" s="72"/>
      <c r="BP167" s="72"/>
      <c r="BQ167" s="72"/>
      <c r="BR167" s="72"/>
      <c r="BS167" s="72"/>
      <c r="BT167" s="72"/>
      <c r="BU167" s="72"/>
      <c r="BV167" s="72"/>
      <c r="BW167" s="72"/>
    </row>
    <row r="168" spans="1:75" ht="14.25" customHeight="1" x14ac:dyDescent="0.15">
      <c r="A168" s="82"/>
      <c r="B168" s="108"/>
      <c r="C168" s="108"/>
      <c r="D168" s="110"/>
      <c r="E168" s="95"/>
      <c r="F168" s="93"/>
      <c r="G168" s="112"/>
      <c r="H168" s="114"/>
      <c r="I168" s="99"/>
      <c r="J168" s="97"/>
      <c r="K168" s="100"/>
      <c r="L168" s="101"/>
      <c r="M168" s="103"/>
      <c r="N168" s="105"/>
      <c r="O168" s="106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/>
      <c r="BK168" s="23"/>
      <c r="BL168" s="23"/>
      <c r="BM168" s="23"/>
      <c r="BN168" s="23"/>
      <c r="BO168" s="23"/>
      <c r="BP168" s="23"/>
      <c r="BQ168" s="23"/>
      <c r="BR168" s="23"/>
      <c r="BS168" s="23"/>
      <c r="BT168" s="23"/>
      <c r="BU168" s="23"/>
      <c r="BV168" s="23"/>
      <c r="BW168" s="23"/>
    </row>
    <row r="169" spans="1:75" ht="14.25" customHeight="1" x14ac:dyDescent="0.15">
      <c r="A169" s="83"/>
      <c r="B169" s="109"/>
      <c r="C169" s="109"/>
      <c r="D169" s="111"/>
      <c r="E169" s="96"/>
      <c r="F169" s="94"/>
      <c r="G169" s="113"/>
      <c r="H169" s="115"/>
      <c r="I169" s="99"/>
      <c r="J169" s="98"/>
      <c r="K169" s="100"/>
      <c r="L169" s="102"/>
      <c r="M169" s="104"/>
      <c r="N169" s="105"/>
      <c r="O169" s="107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  <c r="AP169" s="72"/>
      <c r="AQ169" s="72"/>
      <c r="AR169" s="72"/>
      <c r="AS169" s="72"/>
      <c r="AT169" s="72"/>
      <c r="AU169" s="72"/>
      <c r="AV169" s="72"/>
      <c r="AW169" s="72"/>
      <c r="AX169" s="72"/>
      <c r="AY169" s="72"/>
      <c r="AZ169" s="72"/>
      <c r="BA169" s="72"/>
      <c r="BB169" s="72"/>
      <c r="BC169" s="72"/>
      <c r="BD169" s="72"/>
      <c r="BE169" s="72"/>
      <c r="BF169" s="72"/>
      <c r="BG169" s="72"/>
      <c r="BH169" s="72"/>
      <c r="BI169" s="72"/>
      <c r="BJ169" s="72"/>
      <c r="BK169" s="72"/>
      <c r="BL169" s="72"/>
      <c r="BM169" s="72"/>
      <c r="BN169" s="72"/>
      <c r="BO169" s="72"/>
      <c r="BP169" s="72"/>
      <c r="BQ169" s="72"/>
      <c r="BR169" s="72"/>
      <c r="BS169" s="72"/>
      <c r="BT169" s="72"/>
      <c r="BU169" s="72"/>
      <c r="BV169" s="72"/>
      <c r="BW169" s="72"/>
    </row>
    <row r="170" spans="1:75" ht="14.25" customHeight="1" x14ac:dyDescent="0.15">
      <c r="A170" s="82"/>
      <c r="B170" s="118"/>
      <c r="C170" s="118"/>
      <c r="D170" s="110"/>
      <c r="E170" s="95"/>
      <c r="F170" s="93"/>
      <c r="G170" s="112"/>
      <c r="H170" s="114"/>
      <c r="I170" s="99"/>
      <c r="J170" s="97"/>
      <c r="K170" s="100"/>
      <c r="L170" s="101"/>
      <c r="M170" s="103"/>
      <c r="N170" s="105"/>
      <c r="O170" s="106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  <c r="BK170" s="23"/>
      <c r="BL170" s="23"/>
      <c r="BM170" s="23"/>
      <c r="BN170" s="23"/>
      <c r="BO170" s="23"/>
      <c r="BP170" s="23"/>
      <c r="BQ170" s="23"/>
      <c r="BR170" s="23"/>
      <c r="BS170" s="23"/>
      <c r="BT170" s="23"/>
      <c r="BU170" s="23"/>
      <c r="BV170" s="23"/>
      <c r="BW170" s="23"/>
    </row>
    <row r="171" spans="1:75" ht="14.25" customHeight="1" x14ac:dyDescent="0.15">
      <c r="A171" s="83"/>
      <c r="B171" s="119"/>
      <c r="C171" s="119"/>
      <c r="D171" s="111"/>
      <c r="E171" s="96"/>
      <c r="F171" s="94"/>
      <c r="G171" s="113"/>
      <c r="H171" s="115"/>
      <c r="I171" s="99"/>
      <c r="J171" s="98"/>
      <c r="K171" s="100"/>
      <c r="L171" s="102"/>
      <c r="M171" s="104"/>
      <c r="N171" s="105"/>
      <c r="O171" s="107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  <c r="AP171" s="72"/>
      <c r="AQ171" s="72"/>
      <c r="AR171" s="72"/>
      <c r="AS171" s="72"/>
      <c r="AT171" s="72"/>
      <c r="AU171" s="72"/>
      <c r="AV171" s="72"/>
      <c r="AW171" s="72"/>
      <c r="AX171" s="72"/>
      <c r="AY171" s="72"/>
      <c r="AZ171" s="72"/>
      <c r="BA171" s="72"/>
      <c r="BB171" s="72"/>
      <c r="BC171" s="72"/>
      <c r="BD171" s="72"/>
      <c r="BE171" s="72"/>
      <c r="BF171" s="72"/>
      <c r="BG171" s="72"/>
      <c r="BH171" s="72"/>
      <c r="BI171" s="72"/>
      <c r="BJ171" s="72"/>
      <c r="BK171" s="72"/>
      <c r="BL171" s="72"/>
      <c r="BM171" s="72"/>
      <c r="BN171" s="72"/>
      <c r="BO171" s="72"/>
      <c r="BP171" s="72"/>
      <c r="BQ171" s="72"/>
      <c r="BR171" s="72"/>
      <c r="BS171" s="72"/>
      <c r="BT171" s="72"/>
      <c r="BU171" s="72"/>
      <c r="BV171" s="72"/>
      <c r="BW171" s="72"/>
    </row>
    <row r="172" spans="1:75" ht="14.25" customHeight="1" x14ac:dyDescent="0.15">
      <c r="A172" s="82"/>
      <c r="B172" s="108"/>
      <c r="C172" s="108"/>
      <c r="D172" s="110"/>
      <c r="E172" s="95"/>
      <c r="F172" s="93"/>
      <c r="G172" s="112"/>
      <c r="H172" s="114"/>
      <c r="I172" s="99"/>
      <c r="J172" s="97"/>
      <c r="K172" s="100"/>
      <c r="L172" s="101"/>
      <c r="M172" s="103"/>
      <c r="N172" s="105"/>
      <c r="O172" s="106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  <c r="BK172" s="23"/>
      <c r="BL172" s="23"/>
      <c r="BM172" s="23"/>
      <c r="BN172" s="23"/>
      <c r="BO172" s="23"/>
      <c r="BP172" s="23"/>
      <c r="BQ172" s="23"/>
      <c r="BR172" s="23"/>
      <c r="BS172" s="23"/>
      <c r="BT172" s="23"/>
      <c r="BU172" s="23"/>
      <c r="BV172" s="23"/>
      <c r="BW172" s="23"/>
    </row>
    <row r="173" spans="1:75" ht="14.25" customHeight="1" x14ac:dyDescent="0.15">
      <c r="A173" s="83"/>
      <c r="B173" s="109"/>
      <c r="C173" s="109"/>
      <c r="D173" s="111"/>
      <c r="E173" s="96"/>
      <c r="F173" s="94"/>
      <c r="G173" s="113"/>
      <c r="H173" s="115"/>
      <c r="I173" s="99"/>
      <c r="J173" s="98"/>
      <c r="K173" s="100"/>
      <c r="L173" s="102"/>
      <c r="M173" s="104"/>
      <c r="N173" s="105"/>
      <c r="O173" s="107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  <c r="AP173" s="72"/>
      <c r="AQ173" s="72"/>
      <c r="AR173" s="72"/>
      <c r="AS173" s="72"/>
      <c r="AT173" s="72"/>
      <c r="AU173" s="72"/>
      <c r="AV173" s="72"/>
      <c r="AW173" s="72"/>
      <c r="AX173" s="72"/>
      <c r="AY173" s="72"/>
      <c r="AZ173" s="72"/>
      <c r="BA173" s="72"/>
      <c r="BB173" s="72"/>
      <c r="BC173" s="72"/>
      <c r="BD173" s="72"/>
      <c r="BE173" s="72"/>
      <c r="BF173" s="72"/>
      <c r="BG173" s="72"/>
      <c r="BH173" s="72"/>
      <c r="BI173" s="72"/>
      <c r="BJ173" s="72"/>
      <c r="BK173" s="72"/>
      <c r="BL173" s="72"/>
      <c r="BM173" s="72"/>
      <c r="BN173" s="72"/>
      <c r="BO173" s="72"/>
      <c r="BP173" s="72"/>
      <c r="BQ173" s="72"/>
      <c r="BR173" s="72"/>
      <c r="BS173" s="72"/>
      <c r="BT173" s="72"/>
      <c r="BU173" s="72"/>
      <c r="BV173" s="72"/>
      <c r="BW173" s="72"/>
    </row>
    <row r="174" spans="1:75" ht="14.25" customHeight="1" x14ac:dyDescent="0.15">
      <c r="A174" s="82"/>
      <c r="B174" s="108"/>
      <c r="C174" s="108"/>
      <c r="D174" s="110"/>
      <c r="E174" s="95"/>
      <c r="F174" s="93"/>
      <c r="G174" s="112"/>
      <c r="H174" s="114"/>
      <c r="I174" s="99"/>
      <c r="J174" s="97"/>
      <c r="K174" s="100"/>
      <c r="L174" s="101"/>
      <c r="M174" s="103"/>
      <c r="N174" s="105"/>
      <c r="O174" s="106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  <c r="BK174" s="23"/>
      <c r="BL174" s="23"/>
      <c r="BM174" s="23"/>
      <c r="BN174" s="23"/>
      <c r="BO174" s="23"/>
      <c r="BP174" s="23"/>
      <c r="BQ174" s="23"/>
      <c r="BR174" s="23"/>
      <c r="BS174" s="23"/>
      <c r="BT174" s="23"/>
      <c r="BU174" s="23"/>
      <c r="BV174" s="23"/>
      <c r="BW174" s="23"/>
    </row>
    <row r="175" spans="1:75" ht="14.25" customHeight="1" x14ac:dyDescent="0.15">
      <c r="A175" s="83"/>
      <c r="B175" s="109"/>
      <c r="C175" s="109"/>
      <c r="D175" s="111"/>
      <c r="E175" s="96"/>
      <c r="F175" s="94"/>
      <c r="G175" s="113"/>
      <c r="H175" s="115"/>
      <c r="I175" s="99"/>
      <c r="J175" s="98"/>
      <c r="K175" s="100"/>
      <c r="L175" s="102"/>
      <c r="M175" s="104"/>
      <c r="N175" s="105"/>
      <c r="O175" s="107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  <c r="AP175" s="72"/>
      <c r="AQ175" s="72"/>
      <c r="AR175" s="72"/>
      <c r="AS175" s="72"/>
      <c r="AT175" s="72"/>
      <c r="AU175" s="72"/>
      <c r="AV175" s="72"/>
      <c r="AW175" s="72"/>
      <c r="AX175" s="72"/>
      <c r="AY175" s="72"/>
      <c r="AZ175" s="72"/>
      <c r="BA175" s="72"/>
      <c r="BB175" s="72"/>
      <c r="BC175" s="72"/>
      <c r="BD175" s="72"/>
      <c r="BE175" s="72"/>
      <c r="BF175" s="72"/>
      <c r="BG175" s="72"/>
      <c r="BH175" s="72"/>
      <c r="BI175" s="72"/>
      <c r="BJ175" s="72"/>
      <c r="BK175" s="72"/>
      <c r="BL175" s="72"/>
      <c r="BM175" s="72"/>
      <c r="BN175" s="72"/>
      <c r="BO175" s="72"/>
      <c r="BP175" s="72"/>
      <c r="BQ175" s="72"/>
      <c r="BR175" s="72"/>
      <c r="BS175" s="72"/>
      <c r="BT175" s="72"/>
      <c r="BU175" s="72"/>
      <c r="BV175" s="72"/>
      <c r="BW175" s="72"/>
    </row>
    <row r="176" spans="1:75" ht="14.25" customHeight="1" x14ac:dyDescent="0.15">
      <c r="A176" s="82"/>
      <c r="B176" s="108"/>
      <c r="C176" s="108"/>
      <c r="D176" s="110"/>
      <c r="E176" s="95"/>
      <c r="F176" s="93"/>
      <c r="G176" s="112"/>
      <c r="H176" s="114"/>
      <c r="I176" s="99"/>
      <c r="J176" s="97"/>
      <c r="K176" s="100"/>
      <c r="L176" s="101"/>
      <c r="M176" s="103"/>
      <c r="N176" s="105"/>
      <c r="O176" s="106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/>
      <c r="BP176" s="23"/>
      <c r="BQ176" s="23"/>
      <c r="BR176" s="23"/>
      <c r="BS176" s="23"/>
      <c r="BT176" s="23"/>
      <c r="BU176" s="23"/>
      <c r="BV176" s="23"/>
      <c r="BW176" s="23"/>
    </row>
    <row r="177" spans="1:75" ht="14.25" customHeight="1" x14ac:dyDescent="0.15">
      <c r="A177" s="83"/>
      <c r="B177" s="109"/>
      <c r="C177" s="109"/>
      <c r="D177" s="111"/>
      <c r="E177" s="96"/>
      <c r="F177" s="94"/>
      <c r="G177" s="113"/>
      <c r="H177" s="115"/>
      <c r="I177" s="99"/>
      <c r="J177" s="98"/>
      <c r="K177" s="100"/>
      <c r="L177" s="102"/>
      <c r="M177" s="104"/>
      <c r="N177" s="105"/>
      <c r="O177" s="107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  <c r="AP177" s="72"/>
      <c r="AQ177" s="72"/>
      <c r="AR177" s="72"/>
      <c r="AS177" s="72"/>
      <c r="AT177" s="72"/>
      <c r="AU177" s="72"/>
      <c r="AV177" s="72"/>
      <c r="AW177" s="72"/>
      <c r="AX177" s="72"/>
      <c r="AY177" s="72"/>
      <c r="AZ177" s="72"/>
      <c r="BA177" s="72"/>
      <c r="BB177" s="72"/>
      <c r="BC177" s="72"/>
      <c r="BD177" s="72"/>
      <c r="BE177" s="72"/>
      <c r="BF177" s="72"/>
      <c r="BG177" s="72"/>
      <c r="BH177" s="72"/>
      <c r="BI177" s="72"/>
      <c r="BJ177" s="72"/>
      <c r="BK177" s="72"/>
      <c r="BL177" s="72"/>
      <c r="BM177" s="72"/>
      <c r="BN177" s="72"/>
      <c r="BO177" s="72"/>
      <c r="BP177" s="72"/>
      <c r="BQ177" s="72"/>
      <c r="BR177" s="72"/>
      <c r="BS177" s="72"/>
      <c r="BT177" s="72"/>
      <c r="BU177" s="72"/>
      <c r="BV177" s="72"/>
      <c r="BW177" s="72"/>
    </row>
    <row r="178" spans="1:75" ht="14.25" customHeight="1" x14ac:dyDescent="0.15">
      <c r="A178" s="82"/>
      <c r="B178" s="108"/>
      <c r="C178" s="108"/>
      <c r="D178" s="110"/>
      <c r="E178" s="95"/>
      <c r="F178" s="93"/>
      <c r="G178" s="112"/>
      <c r="H178" s="114"/>
      <c r="I178" s="99"/>
      <c r="J178" s="97"/>
      <c r="K178" s="100"/>
      <c r="L178" s="101"/>
      <c r="M178" s="103"/>
      <c r="N178" s="105"/>
      <c r="O178" s="106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3"/>
      <c r="BK178" s="23"/>
      <c r="BL178" s="23"/>
      <c r="BM178" s="23"/>
      <c r="BN178" s="23"/>
      <c r="BO178" s="23"/>
      <c r="BP178" s="23"/>
      <c r="BQ178" s="23"/>
      <c r="BR178" s="23"/>
      <c r="BS178" s="23"/>
      <c r="BT178" s="23"/>
      <c r="BU178" s="23"/>
      <c r="BV178" s="23"/>
      <c r="BW178" s="23"/>
    </row>
    <row r="179" spans="1:75" ht="14.25" customHeight="1" x14ac:dyDescent="0.15">
      <c r="A179" s="83"/>
      <c r="B179" s="109"/>
      <c r="C179" s="109"/>
      <c r="D179" s="111"/>
      <c r="E179" s="96"/>
      <c r="F179" s="94"/>
      <c r="G179" s="113"/>
      <c r="H179" s="115"/>
      <c r="I179" s="99"/>
      <c r="J179" s="98"/>
      <c r="K179" s="100"/>
      <c r="L179" s="102"/>
      <c r="M179" s="104"/>
      <c r="N179" s="105"/>
      <c r="O179" s="107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P179" s="72"/>
      <c r="AQ179" s="72"/>
      <c r="AR179" s="72"/>
      <c r="AS179" s="72"/>
      <c r="AT179" s="72"/>
      <c r="AU179" s="72"/>
      <c r="AV179" s="72"/>
      <c r="AW179" s="72"/>
      <c r="AX179" s="72"/>
      <c r="AY179" s="72"/>
      <c r="AZ179" s="72"/>
      <c r="BA179" s="72"/>
      <c r="BB179" s="72"/>
      <c r="BC179" s="72"/>
      <c r="BD179" s="72"/>
      <c r="BE179" s="72"/>
      <c r="BF179" s="72"/>
      <c r="BG179" s="72"/>
      <c r="BH179" s="72"/>
      <c r="BI179" s="72"/>
      <c r="BJ179" s="72"/>
      <c r="BK179" s="72"/>
      <c r="BL179" s="72"/>
      <c r="BM179" s="72"/>
      <c r="BN179" s="72"/>
      <c r="BO179" s="72"/>
      <c r="BP179" s="72"/>
      <c r="BQ179" s="72"/>
      <c r="BR179" s="72"/>
      <c r="BS179" s="72"/>
      <c r="BT179" s="72"/>
      <c r="BU179" s="72"/>
      <c r="BV179" s="72"/>
      <c r="BW179" s="72"/>
    </row>
    <row r="180" spans="1:75" ht="14.25" customHeight="1" x14ac:dyDescent="0.15">
      <c r="A180" s="82"/>
      <c r="B180" s="108"/>
      <c r="C180" s="108"/>
      <c r="D180" s="110"/>
      <c r="E180" s="95"/>
      <c r="F180" s="93"/>
      <c r="G180" s="112"/>
      <c r="H180" s="114"/>
      <c r="I180" s="99"/>
      <c r="J180" s="97"/>
      <c r="K180" s="100"/>
      <c r="L180" s="101"/>
      <c r="M180" s="103"/>
      <c r="N180" s="105"/>
      <c r="O180" s="106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3"/>
      <c r="BK180" s="23"/>
      <c r="BL180" s="23"/>
      <c r="BM180" s="23"/>
      <c r="BN180" s="23"/>
      <c r="BO180" s="23"/>
      <c r="BP180" s="23"/>
      <c r="BQ180" s="23"/>
      <c r="BR180" s="23"/>
      <c r="BS180" s="23"/>
      <c r="BT180" s="23"/>
      <c r="BU180" s="23"/>
      <c r="BV180" s="23"/>
      <c r="BW180" s="23"/>
    </row>
    <row r="181" spans="1:75" ht="14.25" customHeight="1" x14ac:dyDescent="0.15">
      <c r="A181" s="83"/>
      <c r="B181" s="109"/>
      <c r="C181" s="109"/>
      <c r="D181" s="111"/>
      <c r="E181" s="96"/>
      <c r="F181" s="94"/>
      <c r="G181" s="113"/>
      <c r="H181" s="115"/>
      <c r="I181" s="99"/>
      <c r="J181" s="98"/>
      <c r="K181" s="100"/>
      <c r="L181" s="102"/>
      <c r="M181" s="104"/>
      <c r="N181" s="105"/>
      <c r="O181" s="107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  <c r="AP181" s="72"/>
      <c r="AQ181" s="72"/>
      <c r="AR181" s="72"/>
      <c r="AS181" s="72"/>
      <c r="AT181" s="72"/>
      <c r="AU181" s="72"/>
      <c r="AV181" s="72"/>
      <c r="AW181" s="72"/>
      <c r="AX181" s="72"/>
      <c r="AY181" s="72"/>
      <c r="AZ181" s="72"/>
      <c r="BA181" s="72"/>
      <c r="BB181" s="72"/>
      <c r="BC181" s="72"/>
      <c r="BD181" s="72"/>
      <c r="BE181" s="72"/>
      <c r="BF181" s="72"/>
      <c r="BG181" s="72"/>
      <c r="BH181" s="72"/>
      <c r="BI181" s="72"/>
      <c r="BJ181" s="72"/>
      <c r="BK181" s="72"/>
      <c r="BL181" s="72"/>
      <c r="BM181" s="72"/>
      <c r="BN181" s="72"/>
      <c r="BO181" s="72"/>
      <c r="BP181" s="72"/>
      <c r="BQ181" s="72"/>
      <c r="BR181" s="72"/>
      <c r="BS181" s="72"/>
      <c r="BT181" s="72"/>
      <c r="BU181" s="72"/>
      <c r="BV181" s="72"/>
      <c r="BW181" s="72"/>
    </row>
    <row r="182" spans="1:75" ht="14.25" customHeight="1" x14ac:dyDescent="0.15">
      <c r="A182" s="82"/>
      <c r="B182" s="118"/>
      <c r="C182" s="108"/>
      <c r="D182" s="110"/>
      <c r="E182" s="95"/>
      <c r="F182" s="93"/>
      <c r="G182" s="112"/>
      <c r="H182" s="114"/>
      <c r="I182" s="99"/>
      <c r="J182" s="97"/>
      <c r="K182" s="100"/>
      <c r="L182" s="101"/>
      <c r="M182" s="103"/>
      <c r="N182" s="105"/>
      <c r="O182" s="106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  <c r="BK182" s="23"/>
      <c r="BL182" s="23"/>
      <c r="BM182" s="23"/>
      <c r="BN182" s="23"/>
      <c r="BO182" s="23"/>
      <c r="BP182" s="23"/>
      <c r="BQ182" s="23"/>
      <c r="BR182" s="23"/>
      <c r="BS182" s="23"/>
      <c r="BT182" s="23"/>
      <c r="BU182" s="23"/>
      <c r="BV182" s="23"/>
      <c r="BW182" s="23"/>
    </row>
    <row r="183" spans="1:75" ht="14.25" customHeight="1" x14ac:dyDescent="0.15">
      <c r="A183" s="83"/>
      <c r="B183" s="119"/>
      <c r="C183" s="109"/>
      <c r="D183" s="111"/>
      <c r="E183" s="96"/>
      <c r="F183" s="94"/>
      <c r="G183" s="113"/>
      <c r="H183" s="115"/>
      <c r="I183" s="99"/>
      <c r="J183" s="98"/>
      <c r="K183" s="100"/>
      <c r="L183" s="102"/>
      <c r="M183" s="104"/>
      <c r="N183" s="105"/>
      <c r="O183" s="107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  <c r="AP183" s="72"/>
      <c r="AQ183" s="72"/>
      <c r="AR183" s="72"/>
      <c r="AS183" s="72"/>
      <c r="AT183" s="72"/>
      <c r="AU183" s="72"/>
      <c r="AV183" s="72"/>
      <c r="AW183" s="72"/>
      <c r="AX183" s="72"/>
      <c r="AY183" s="72"/>
      <c r="AZ183" s="72"/>
      <c r="BA183" s="72"/>
      <c r="BB183" s="72"/>
      <c r="BC183" s="72"/>
      <c r="BD183" s="72"/>
      <c r="BE183" s="72"/>
      <c r="BF183" s="72"/>
      <c r="BG183" s="72"/>
      <c r="BH183" s="72"/>
      <c r="BI183" s="72"/>
      <c r="BJ183" s="72"/>
      <c r="BK183" s="72"/>
      <c r="BL183" s="72"/>
      <c r="BM183" s="72"/>
      <c r="BN183" s="72"/>
      <c r="BO183" s="72"/>
      <c r="BP183" s="72"/>
      <c r="BQ183" s="72"/>
      <c r="BR183" s="72"/>
      <c r="BS183" s="72"/>
      <c r="BT183" s="72"/>
      <c r="BU183" s="72"/>
      <c r="BV183" s="72"/>
      <c r="BW183" s="72"/>
    </row>
    <row r="184" spans="1:75" ht="14.25" customHeight="1" x14ac:dyDescent="0.15">
      <c r="A184" s="82"/>
      <c r="B184" s="108"/>
      <c r="C184" s="108"/>
      <c r="D184" s="110"/>
      <c r="E184" s="95"/>
      <c r="F184" s="93"/>
      <c r="G184" s="112"/>
      <c r="H184" s="114"/>
      <c r="I184" s="99"/>
      <c r="J184" s="97"/>
      <c r="K184" s="100"/>
      <c r="L184" s="101"/>
      <c r="M184" s="103"/>
      <c r="N184" s="105"/>
      <c r="O184" s="106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/>
      <c r="BP184" s="23"/>
      <c r="BQ184" s="23"/>
      <c r="BR184" s="23"/>
      <c r="BS184" s="23"/>
      <c r="BT184" s="23"/>
      <c r="BU184" s="23"/>
      <c r="BV184" s="23"/>
      <c r="BW184" s="23"/>
    </row>
    <row r="185" spans="1:75" ht="14.25" customHeight="1" x14ac:dyDescent="0.15">
      <c r="A185" s="83"/>
      <c r="B185" s="109"/>
      <c r="C185" s="109"/>
      <c r="D185" s="111"/>
      <c r="E185" s="96"/>
      <c r="F185" s="94"/>
      <c r="G185" s="113"/>
      <c r="H185" s="115"/>
      <c r="I185" s="99"/>
      <c r="J185" s="98"/>
      <c r="K185" s="100"/>
      <c r="L185" s="102"/>
      <c r="M185" s="104"/>
      <c r="N185" s="105"/>
      <c r="O185" s="107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  <c r="AP185" s="72"/>
      <c r="AQ185" s="72"/>
      <c r="AR185" s="72"/>
      <c r="AS185" s="72"/>
      <c r="AT185" s="72"/>
      <c r="AU185" s="72"/>
      <c r="AV185" s="72"/>
      <c r="AW185" s="72"/>
      <c r="AX185" s="72"/>
      <c r="AY185" s="72"/>
      <c r="AZ185" s="72"/>
      <c r="BA185" s="72"/>
      <c r="BB185" s="72"/>
      <c r="BC185" s="72"/>
      <c r="BD185" s="72"/>
      <c r="BE185" s="72"/>
      <c r="BF185" s="72"/>
      <c r="BG185" s="72"/>
      <c r="BH185" s="72"/>
      <c r="BI185" s="72"/>
      <c r="BJ185" s="72"/>
      <c r="BK185" s="72"/>
      <c r="BL185" s="72"/>
      <c r="BM185" s="72"/>
      <c r="BN185" s="72"/>
      <c r="BO185" s="72"/>
      <c r="BP185" s="72"/>
      <c r="BQ185" s="72"/>
      <c r="BR185" s="72"/>
      <c r="BS185" s="72"/>
      <c r="BT185" s="72"/>
      <c r="BU185" s="72"/>
      <c r="BV185" s="72"/>
      <c r="BW185" s="72"/>
    </row>
    <row r="186" spans="1:75" ht="14.25" customHeight="1" x14ac:dyDescent="0.15">
      <c r="A186" s="82"/>
      <c r="B186" s="108"/>
      <c r="C186" s="108"/>
      <c r="D186" s="110"/>
      <c r="E186" s="95"/>
      <c r="F186" s="93"/>
      <c r="G186" s="112"/>
      <c r="H186" s="114"/>
      <c r="I186" s="99"/>
      <c r="J186" s="97"/>
      <c r="K186" s="100"/>
      <c r="L186" s="101"/>
      <c r="M186" s="103"/>
      <c r="N186" s="105"/>
      <c r="O186" s="106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3"/>
      <c r="BK186" s="23"/>
      <c r="BL186" s="23"/>
      <c r="BM186" s="23"/>
      <c r="BN186" s="23"/>
      <c r="BO186" s="23"/>
      <c r="BP186" s="23"/>
      <c r="BQ186" s="23"/>
      <c r="BR186" s="23"/>
      <c r="BS186" s="23"/>
      <c r="BT186" s="23"/>
      <c r="BU186" s="23"/>
      <c r="BV186" s="23"/>
      <c r="BW186" s="23"/>
    </row>
    <row r="187" spans="1:75" ht="14.25" customHeight="1" x14ac:dyDescent="0.15">
      <c r="A187" s="83"/>
      <c r="B187" s="109"/>
      <c r="C187" s="109"/>
      <c r="D187" s="111"/>
      <c r="E187" s="96"/>
      <c r="F187" s="94"/>
      <c r="G187" s="113"/>
      <c r="H187" s="115"/>
      <c r="I187" s="99"/>
      <c r="J187" s="98"/>
      <c r="K187" s="100"/>
      <c r="L187" s="102"/>
      <c r="M187" s="104"/>
      <c r="N187" s="105"/>
      <c r="O187" s="107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2"/>
      <c r="AQ187" s="72"/>
      <c r="AR187" s="72"/>
      <c r="AS187" s="72"/>
      <c r="AT187" s="72"/>
      <c r="AU187" s="72"/>
      <c r="AV187" s="72"/>
      <c r="AW187" s="72"/>
      <c r="AX187" s="72"/>
      <c r="AY187" s="72"/>
      <c r="AZ187" s="72"/>
      <c r="BA187" s="72"/>
      <c r="BB187" s="72"/>
      <c r="BC187" s="72"/>
      <c r="BD187" s="72"/>
      <c r="BE187" s="72"/>
      <c r="BF187" s="72"/>
      <c r="BG187" s="72"/>
      <c r="BH187" s="72"/>
      <c r="BI187" s="72"/>
      <c r="BJ187" s="72"/>
      <c r="BK187" s="72"/>
      <c r="BL187" s="72"/>
      <c r="BM187" s="72"/>
      <c r="BN187" s="72"/>
      <c r="BO187" s="72"/>
      <c r="BP187" s="72"/>
      <c r="BQ187" s="72"/>
      <c r="BR187" s="72"/>
      <c r="BS187" s="72"/>
      <c r="BT187" s="72"/>
      <c r="BU187" s="72"/>
      <c r="BV187" s="72"/>
      <c r="BW187" s="72"/>
    </row>
    <row r="188" spans="1:75" ht="14.25" customHeight="1" x14ac:dyDescent="0.15">
      <c r="A188" s="82"/>
      <c r="B188" s="118"/>
      <c r="C188" s="108"/>
      <c r="D188" s="110"/>
      <c r="E188" s="95"/>
      <c r="F188" s="93"/>
      <c r="G188" s="112"/>
      <c r="H188" s="114"/>
      <c r="I188" s="99"/>
      <c r="J188" s="97"/>
      <c r="K188" s="100"/>
      <c r="L188" s="101"/>
      <c r="M188" s="103"/>
      <c r="N188" s="105"/>
      <c r="O188" s="106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  <c r="BK188" s="23"/>
      <c r="BL188" s="23"/>
      <c r="BM188" s="23"/>
      <c r="BN188" s="23"/>
      <c r="BO188" s="23"/>
      <c r="BP188" s="23"/>
      <c r="BQ188" s="23"/>
      <c r="BR188" s="23"/>
      <c r="BS188" s="23"/>
      <c r="BT188" s="23"/>
      <c r="BU188" s="23"/>
      <c r="BV188" s="23"/>
      <c r="BW188" s="23"/>
    </row>
    <row r="189" spans="1:75" ht="14.25" customHeight="1" x14ac:dyDescent="0.15">
      <c r="A189" s="83"/>
      <c r="B189" s="119"/>
      <c r="C189" s="109"/>
      <c r="D189" s="111"/>
      <c r="E189" s="96"/>
      <c r="F189" s="94"/>
      <c r="G189" s="113"/>
      <c r="H189" s="115"/>
      <c r="I189" s="99"/>
      <c r="J189" s="98"/>
      <c r="K189" s="100"/>
      <c r="L189" s="102"/>
      <c r="M189" s="104"/>
      <c r="N189" s="105"/>
      <c r="O189" s="107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2"/>
      <c r="AQ189" s="72"/>
      <c r="AR189" s="72"/>
      <c r="AS189" s="72"/>
      <c r="AT189" s="72"/>
      <c r="AU189" s="72"/>
      <c r="AV189" s="72"/>
      <c r="AW189" s="72"/>
      <c r="AX189" s="72"/>
      <c r="AY189" s="72"/>
      <c r="AZ189" s="72"/>
      <c r="BA189" s="72"/>
      <c r="BB189" s="72"/>
      <c r="BC189" s="72"/>
      <c r="BD189" s="72"/>
      <c r="BE189" s="72"/>
      <c r="BF189" s="72"/>
      <c r="BG189" s="72"/>
      <c r="BH189" s="72"/>
      <c r="BI189" s="72"/>
      <c r="BJ189" s="72"/>
      <c r="BK189" s="72"/>
      <c r="BL189" s="72"/>
      <c r="BM189" s="72"/>
      <c r="BN189" s="72"/>
      <c r="BO189" s="72"/>
      <c r="BP189" s="72"/>
      <c r="BQ189" s="72"/>
      <c r="BR189" s="72"/>
      <c r="BS189" s="72"/>
      <c r="BT189" s="72"/>
      <c r="BU189" s="72"/>
      <c r="BV189" s="72"/>
      <c r="BW189" s="72"/>
    </row>
    <row r="190" spans="1:75" ht="14.25" customHeight="1" x14ac:dyDescent="0.15">
      <c r="A190" s="82"/>
      <c r="B190" s="108"/>
      <c r="C190" s="108"/>
      <c r="D190" s="110"/>
      <c r="E190" s="95"/>
      <c r="F190" s="93"/>
      <c r="G190" s="112"/>
      <c r="H190" s="114"/>
      <c r="I190" s="99"/>
      <c r="J190" s="97"/>
      <c r="K190" s="100"/>
      <c r="L190" s="101"/>
      <c r="M190" s="103"/>
      <c r="N190" s="105"/>
      <c r="O190" s="106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  <c r="BJ190" s="23"/>
      <c r="BK190" s="23"/>
      <c r="BL190" s="23"/>
      <c r="BM190" s="23"/>
      <c r="BN190" s="23"/>
      <c r="BO190" s="23"/>
      <c r="BP190" s="23"/>
      <c r="BQ190" s="23"/>
      <c r="BR190" s="23"/>
      <c r="BS190" s="23"/>
      <c r="BT190" s="23"/>
      <c r="BU190" s="23"/>
      <c r="BV190" s="23"/>
      <c r="BW190" s="23"/>
    </row>
    <row r="191" spans="1:75" ht="14.25" customHeight="1" x14ac:dyDescent="0.15">
      <c r="A191" s="83"/>
      <c r="B191" s="109"/>
      <c r="C191" s="109"/>
      <c r="D191" s="111"/>
      <c r="E191" s="96"/>
      <c r="F191" s="94"/>
      <c r="G191" s="113"/>
      <c r="H191" s="115"/>
      <c r="I191" s="99"/>
      <c r="J191" s="98"/>
      <c r="K191" s="100"/>
      <c r="L191" s="102"/>
      <c r="M191" s="104"/>
      <c r="N191" s="105"/>
      <c r="O191" s="107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2"/>
      <c r="AQ191" s="72"/>
      <c r="AR191" s="72"/>
      <c r="AS191" s="72"/>
      <c r="AT191" s="72"/>
      <c r="AU191" s="72"/>
      <c r="AV191" s="72"/>
      <c r="AW191" s="72"/>
      <c r="AX191" s="72"/>
      <c r="AY191" s="72"/>
      <c r="AZ191" s="72"/>
      <c r="BA191" s="72"/>
      <c r="BB191" s="72"/>
      <c r="BC191" s="72"/>
      <c r="BD191" s="72"/>
      <c r="BE191" s="72"/>
      <c r="BF191" s="72"/>
      <c r="BG191" s="72"/>
      <c r="BH191" s="72"/>
      <c r="BI191" s="72"/>
      <c r="BJ191" s="72"/>
      <c r="BK191" s="72"/>
      <c r="BL191" s="72"/>
      <c r="BM191" s="72"/>
      <c r="BN191" s="72"/>
      <c r="BO191" s="72"/>
      <c r="BP191" s="72"/>
      <c r="BQ191" s="72"/>
      <c r="BR191" s="72"/>
      <c r="BS191" s="72"/>
      <c r="BT191" s="72"/>
      <c r="BU191" s="72"/>
      <c r="BV191" s="72"/>
      <c r="BW191" s="72"/>
    </row>
    <row r="192" spans="1:75" ht="14.25" customHeight="1" x14ac:dyDescent="0.15">
      <c r="A192" s="82"/>
      <c r="B192" s="118"/>
      <c r="C192" s="118"/>
      <c r="D192" s="110"/>
      <c r="E192" s="95"/>
      <c r="F192" s="93"/>
      <c r="G192" s="112"/>
      <c r="H192" s="114"/>
      <c r="I192" s="99"/>
      <c r="J192" s="97"/>
      <c r="K192" s="100"/>
      <c r="L192" s="101"/>
      <c r="M192" s="103"/>
      <c r="N192" s="105"/>
      <c r="O192" s="106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  <c r="BD192" s="23"/>
      <c r="BE192" s="23"/>
      <c r="BF192" s="23"/>
      <c r="BG192" s="23"/>
      <c r="BH192" s="23"/>
      <c r="BI192" s="23"/>
      <c r="BJ192" s="23"/>
      <c r="BK192" s="23"/>
      <c r="BL192" s="23"/>
      <c r="BM192" s="23"/>
      <c r="BN192" s="23"/>
      <c r="BO192" s="23"/>
      <c r="BP192" s="23"/>
      <c r="BQ192" s="23"/>
      <c r="BR192" s="23"/>
      <c r="BS192" s="23"/>
      <c r="BT192" s="23"/>
      <c r="BU192" s="23"/>
      <c r="BV192" s="23"/>
      <c r="BW192" s="23"/>
    </row>
    <row r="193" spans="1:75" ht="14.25" customHeight="1" x14ac:dyDescent="0.15">
      <c r="A193" s="83"/>
      <c r="B193" s="119"/>
      <c r="C193" s="119"/>
      <c r="D193" s="111"/>
      <c r="E193" s="96"/>
      <c r="F193" s="94"/>
      <c r="G193" s="113"/>
      <c r="H193" s="115"/>
      <c r="I193" s="99"/>
      <c r="J193" s="98"/>
      <c r="K193" s="100"/>
      <c r="L193" s="102"/>
      <c r="M193" s="104"/>
      <c r="N193" s="105"/>
      <c r="O193" s="107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  <c r="AP193" s="72"/>
      <c r="AQ193" s="72"/>
      <c r="AR193" s="72"/>
      <c r="AS193" s="72"/>
      <c r="AT193" s="72"/>
      <c r="AU193" s="72"/>
      <c r="AV193" s="72"/>
      <c r="AW193" s="72"/>
      <c r="AX193" s="72"/>
      <c r="AY193" s="72"/>
      <c r="AZ193" s="72"/>
      <c r="BA193" s="72"/>
      <c r="BB193" s="72"/>
      <c r="BC193" s="72"/>
      <c r="BD193" s="72"/>
      <c r="BE193" s="72"/>
      <c r="BF193" s="72"/>
      <c r="BG193" s="72"/>
      <c r="BH193" s="72"/>
      <c r="BI193" s="72"/>
      <c r="BJ193" s="72"/>
      <c r="BK193" s="72"/>
      <c r="BL193" s="72"/>
      <c r="BM193" s="72"/>
      <c r="BN193" s="72"/>
      <c r="BO193" s="72"/>
      <c r="BP193" s="72"/>
      <c r="BQ193" s="72"/>
      <c r="BR193" s="72"/>
      <c r="BS193" s="72"/>
      <c r="BT193" s="72"/>
      <c r="BU193" s="72"/>
      <c r="BV193" s="72"/>
      <c r="BW193" s="72"/>
    </row>
    <row r="194" spans="1:75" ht="14.25" customHeight="1" x14ac:dyDescent="0.15">
      <c r="A194" s="82"/>
      <c r="B194" s="108"/>
      <c r="C194" s="108"/>
      <c r="D194" s="110"/>
      <c r="E194" s="95"/>
      <c r="F194" s="93"/>
      <c r="G194" s="112"/>
      <c r="H194" s="114"/>
      <c r="I194" s="99"/>
      <c r="J194" s="97"/>
      <c r="K194" s="100"/>
      <c r="L194" s="101"/>
      <c r="M194" s="103"/>
      <c r="N194" s="105"/>
      <c r="O194" s="106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23"/>
      <c r="BK194" s="23"/>
      <c r="BL194" s="23"/>
      <c r="BM194" s="23"/>
      <c r="BN194" s="23"/>
      <c r="BO194" s="23"/>
      <c r="BP194" s="23"/>
      <c r="BQ194" s="23"/>
      <c r="BR194" s="23"/>
      <c r="BS194" s="23"/>
      <c r="BT194" s="23"/>
      <c r="BU194" s="23"/>
      <c r="BV194" s="23"/>
      <c r="BW194" s="23"/>
    </row>
    <row r="195" spans="1:75" ht="14.25" customHeight="1" x14ac:dyDescent="0.15">
      <c r="A195" s="83"/>
      <c r="B195" s="109"/>
      <c r="C195" s="109"/>
      <c r="D195" s="111"/>
      <c r="E195" s="96"/>
      <c r="F195" s="94"/>
      <c r="G195" s="113"/>
      <c r="H195" s="115"/>
      <c r="I195" s="99"/>
      <c r="J195" s="98"/>
      <c r="K195" s="100"/>
      <c r="L195" s="102"/>
      <c r="M195" s="104"/>
      <c r="N195" s="105"/>
      <c r="O195" s="107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  <c r="AP195" s="72"/>
      <c r="AQ195" s="72"/>
      <c r="AR195" s="72"/>
      <c r="AS195" s="72"/>
      <c r="AT195" s="72"/>
      <c r="AU195" s="72"/>
      <c r="AV195" s="72"/>
      <c r="AW195" s="72"/>
      <c r="AX195" s="72"/>
      <c r="AY195" s="72"/>
      <c r="AZ195" s="72"/>
      <c r="BA195" s="72"/>
      <c r="BB195" s="72"/>
      <c r="BC195" s="72"/>
      <c r="BD195" s="72"/>
      <c r="BE195" s="72"/>
      <c r="BF195" s="72"/>
      <c r="BG195" s="72"/>
      <c r="BH195" s="72"/>
      <c r="BI195" s="72"/>
      <c r="BJ195" s="72"/>
      <c r="BK195" s="72"/>
      <c r="BL195" s="72"/>
      <c r="BM195" s="72"/>
      <c r="BN195" s="72"/>
      <c r="BO195" s="72"/>
      <c r="BP195" s="72"/>
      <c r="BQ195" s="72"/>
      <c r="BR195" s="72"/>
      <c r="BS195" s="72"/>
      <c r="BT195" s="72"/>
      <c r="BU195" s="72"/>
      <c r="BV195" s="72"/>
      <c r="BW195" s="72"/>
    </row>
    <row r="196" spans="1:75" ht="14.25" customHeight="1" x14ac:dyDescent="0.15">
      <c r="A196" s="82"/>
      <c r="B196" s="108"/>
      <c r="C196" s="108"/>
      <c r="D196" s="110"/>
      <c r="E196" s="95"/>
      <c r="F196" s="93"/>
      <c r="G196" s="112"/>
      <c r="H196" s="114"/>
      <c r="I196" s="99"/>
      <c r="J196" s="97"/>
      <c r="K196" s="100"/>
      <c r="L196" s="101"/>
      <c r="M196" s="103"/>
      <c r="N196" s="105"/>
      <c r="O196" s="106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  <c r="BK196" s="23"/>
      <c r="BL196" s="23"/>
      <c r="BM196" s="23"/>
      <c r="BN196" s="23"/>
      <c r="BO196" s="23"/>
      <c r="BP196" s="23"/>
      <c r="BQ196" s="23"/>
      <c r="BR196" s="23"/>
      <c r="BS196" s="23"/>
      <c r="BT196" s="23"/>
      <c r="BU196" s="23"/>
      <c r="BV196" s="23"/>
      <c r="BW196" s="23"/>
    </row>
    <row r="197" spans="1:75" ht="14.25" customHeight="1" x14ac:dyDescent="0.15">
      <c r="A197" s="83"/>
      <c r="B197" s="109"/>
      <c r="C197" s="109"/>
      <c r="D197" s="111"/>
      <c r="E197" s="96"/>
      <c r="F197" s="94"/>
      <c r="G197" s="113"/>
      <c r="H197" s="115"/>
      <c r="I197" s="99"/>
      <c r="J197" s="98"/>
      <c r="K197" s="100"/>
      <c r="L197" s="102"/>
      <c r="M197" s="104"/>
      <c r="N197" s="105"/>
      <c r="O197" s="107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72"/>
      <c r="AP197" s="72"/>
      <c r="AQ197" s="72"/>
      <c r="AR197" s="72"/>
      <c r="AS197" s="72"/>
      <c r="AT197" s="72"/>
      <c r="AU197" s="72"/>
      <c r="AV197" s="72"/>
      <c r="AW197" s="72"/>
      <c r="AX197" s="72"/>
      <c r="AY197" s="72"/>
      <c r="AZ197" s="72"/>
      <c r="BA197" s="72"/>
      <c r="BB197" s="72"/>
      <c r="BC197" s="72"/>
      <c r="BD197" s="72"/>
      <c r="BE197" s="72"/>
      <c r="BF197" s="72"/>
      <c r="BG197" s="72"/>
      <c r="BH197" s="72"/>
      <c r="BI197" s="72"/>
      <c r="BJ197" s="72"/>
      <c r="BK197" s="72"/>
      <c r="BL197" s="72"/>
      <c r="BM197" s="72"/>
      <c r="BN197" s="72"/>
      <c r="BO197" s="72"/>
      <c r="BP197" s="72"/>
      <c r="BQ197" s="72"/>
      <c r="BR197" s="72"/>
      <c r="BS197" s="72"/>
      <c r="BT197" s="72"/>
      <c r="BU197" s="72"/>
      <c r="BV197" s="72"/>
      <c r="BW197" s="72"/>
    </row>
    <row r="198" spans="1:75" ht="14.25" customHeight="1" x14ac:dyDescent="0.15">
      <c r="A198" s="82"/>
      <c r="B198" s="108"/>
      <c r="C198" s="108"/>
      <c r="D198" s="110"/>
      <c r="E198" s="95"/>
      <c r="F198" s="93"/>
      <c r="G198" s="112"/>
      <c r="H198" s="114"/>
      <c r="I198" s="99"/>
      <c r="J198" s="97"/>
      <c r="K198" s="100"/>
      <c r="L198" s="101"/>
      <c r="M198" s="103"/>
      <c r="N198" s="105"/>
      <c r="O198" s="106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  <c r="BH198" s="23"/>
      <c r="BI198" s="23"/>
      <c r="BJ198" s="23"/>
      <c r="BK198" s="23"/>
      <c r="BL198" s="23"/>
      <c r="BM198" s="23"/>
      <c r="BN198" s="23"/>
      <c r="BO198" s="23"/>
      <c r="BP198" s="23"/>
      <c r="BQ198" s="23"/>
      <c r="BR198" s="23"/>
      <c r="BS198" s="23"/>
      <c r="BT198" s="23"/>
      <c r="BU198" s="23"/>
      <c r="BV198" s="23"/>
      <c r="BW198" s="23"/>
    </row>
    <row r="199" spans="1:75" ht="14.25" customHeight="1" x14ac:dyDescent="0.15">
      <c r="A199" s="83"/>
      <c r="B199" s="109"/>
      <c r="C199" s="109"/>
      <c r="D199" s="111"/>
      <c r="E199" s="96"/>
      <c r="F199" s="94"/>
      <c r="G199" s="113"/>
      <c r="H199" s="115"/>
      <c r="I199" s="99"/>
      <c r="J199" s="98"/>
      <c r="K199" s="100"/>
      <c r="L199" s="102"/>
      <c r="M199" s="104"/>
      <c r="N199" s="105"/>
      <c r="O199" s="107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  <c r="AP199" s="72"/>
      <c r="AQ199" s="72"/>
      <c r="AR199" s="72"/>
      <c r="AS199" s="72"/>
      <c r="AT199" s="72"/>
      <c r="AU199" s="72"/>
      <c r="AV199" s="72"/>
      <c r="AW199" s="72"/>
      <c r="AX199" s="72"/>
      <c r="AY199" s="72"/>
      <c r="AZ199" s="72"/>
      <c r="BA199" s="72"/>
      <c r="BB199" s="72"/>
      <c r="BC199" s="72"/>
      <c r="BD199" s="72"/>
      <c r="BE199" s="72"/>
      <c r="BF199" s="72"/>
      <c r="BG199" s="72"/>
      <c r="BH199" s="72"/>
      <c r="BI199" s="72"/>
      <c r="BJ199" s="72"/>
      <c r="BK199" s="72"/>
      <c r="BL199" s="72"/>
      <c r="BM199" s="72"/>
      <c r="BN199" s="72"/>
      <c r="BO199" s="72"/>
      <c r="BP199" s="72"/>
      <c r="BQ199" s="72"/>
      <c r="BR199" s="72"/>
      <c r="BS199" s="72"/>
      <c r="BT199" s="72"/>
      <c r="BU199" s="72"/>
      <c r="BV199" s="72"/>
      <c r="BW199" s="72"/>
    </row>
    <row r="200" spans="1:75" ht="14.25" customHeight="1" x14ac:dyDescent="0.15">
      <c r="A200" s="82"/>
      <c r="B200" s="118"/>
      <c r="C200" s="108"/>
      <c r="D200" s="110"/>
      <c r="E200" s="95"/>
      <c r="F200" s="93"/>
      <c r="G200" s="112"/>
      <c r="H200" s="114"/>
      <c r="I200" s="99"/>
      <c r="J200" s="97"/>
      <c r="K200" s="100"/>
      <c r="L200" s="101"/>
      <c r="M200" s="103"/>
      <c r="N200" s="105"/>
      <c r="O200" s="106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  <c r="BD200" s="23"/>
      <c r="BE200" s="23"/>
      <c r="BF200" s="23"/>
      <c r="BG200" s="23"/>
      <c r="BH200" s="23"/>
      <c r="BI200" s="23"/>
      <c r="BJ200" s="23"/>
      <c r="BK200" s="23"/>
      <c r="BL200" s="23"/>
      <c r="BM200" s="23"/>
      <c r="BN200" s="23"/>
      <c r="BO200" s="23"/>
      <c r="BP200" s="23"/>
      <c r="BQ200" s="23"/>
      <c r="BR200" s="23"/>
      <c r="BS200" s="23"/>
      <c r="BT200" s="23"/>
      <c r="BU200" s="23"/>
      <c r="BV200" s="23"/>
      <c r="BW200" s="23"/>
    </row>
    <row r="201" spans="1:75" ht="14.25" customHeight="1" x14ac:dyDescent="0.15">
      <c r="A201" s="83"/>
      <c r="B201" s="119"/>
      <c r="C201" s="109"/>
      <c r="D201" s="111"/>
      <c r="E201" s="96"/>
      <c r="F201" s="94"/>
      <c r="G201" s="113"/>
      <c r="H201" s="115"/>
      <c r="I201" s="99"/>
      <c r="J201" s="98"/>
      <c r="K201" s="100"/>
      <c r="L201" s="102"/>
      <c r="M201" s="104"/>
      <c r="N201" s="105"/>
      <c r="O201" s="107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  <c r="AP201" s="72"/>
      <c r="AQ201" s="72"/>
      <c r="AR201" s="72"/>
      <c r="AS201" s="72"/>
      <c r="AT201" s="72"/>
      <c r="AU201" s="72"/>
      <c r="AV201" s="72"/>
      <c r="AW201" s="72"/>
      <c r="AX201" s="72"/>
      <c r="AY201" s="72"/>
      <c r="AZ201" s="72"/>
      <c r="BA201" s="72"/>
      <c r="BB201" s="72"/>
      <c r="BC201" s="72"/>
      <c r="BD201" s="72"/>
      <c r="BE201" s="72"/>
      <c r="BF201" s="72"/>
      <c r="BG201" s="72"/>
      <c r="BH201" s="72"/>
      <c r="BI201" s="72"/>
      <c r="BJ201" s="72"/>
      <c r="BK201" s="72"/>
      <c r="BL201" s="72"/>
      <c r="BM201" s="72"/>
      <c r="BN201" s="72"/>
      <c r="BO201" s="72"/>
      <c r="BP201" s="72"/>
      <c r="BQ201" s="72"/>
      <c r="BR201" s="72"/>
      <c r="BS201" s="72"/>
      <c r="BT201" s="72"/>
      <c r="BU201" s="72"/>
      <c r="BV201" s="72"/>
      <c r="BW201" s="72"/>
    </row>
    <row r="202" spans="1:75" ht="14.25" customHeight="1" x14ac:dyDescent="0.15">
      <c r="A202" s="82"/>
      <c r="B202" s="108"/>
      <c r="C202" s="108"/>
      <c r="D202" s="110"/>
      <c r="E202" s="95"/>
      <c r="F202" s="93"/>
      <c r="G202" s="112"/>
      <c r="H202" s="114"/>
      <c r="I202" s="99"/>
      <c r="J202" s="97"/>
      <c r="K202" s="100"/>
      <c r="L202" s="101"/>
      <c r="M202" s="103"/>
      <c r="N202" s="105"/>
      <c r="O202" s="106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3"/>
      <c r="BE202" s="23"/>
      <c r="BF202" s="23"/>
      <c r="BG202" s="23"/>
      <c r="BH202" s="23"/>
      <c r="BI202" s="23"/>
      <c r="BJ202" s="23"/>
      <c r="BK202" s="23"/>
      <c r="BL202" s="23"/>
      <c r="BM202" s="23"/>
      <c r="BN202" s="23"/>
      <c r="BO202" s="23"/>
      <c r="BP202" s="23"/>
      <c r="BQ202" s="23"/>
      <c r="BR202" s="23"/>
      <c r="BS202" s="23"/>
      <c r="BT202" s="23"/>
      <c r="BU202" s="23"/>
      <c r="BV202" s="23"/>
      <c r="BW202" s="23"/>
    </row>
    <row r="203" spans="1:75" ht="14.25" customHeight="1" x14ac:dyDescent="0.15">
      <c r="A203" s="83"/>
      <c r="B203" s="109"/>
      <c r="C203" s="109"/>
      <c r="D203" s="111"/>
      <c r="E203" s="96"/>
      <c r="F203" s="94"/>
      <c r="G203" s="113"/>
      <c r="H203" s="115"/>
      <c r="I203" s="99"/>
      <c r="J203" s="98"/>
      <c r="K203" s="100"/>
      <c r="L203" s="102"/>
      <c r="M203" s="104"/>
      <c r="N203" s="105"/>
      <c r="O203" s="107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  <c r="AP203" s="72"/>
      <c r="AQ203" s="72"/>
      <c r="AR203" s="72"/>
      <c r="AS203" s="72"/>
      <c r="AT203" s="72"/>
      <c r="AU203" s="72"/>
      <c r="AV203" s="72"/>
      <c r="AW203" s="72"/>
      <c r="AX203" s="72"/>
      <c r="AY203" s="72"/>
      <c r="AZ203" s="72"/>
      <c r="BA203" s="72"/>
      <c r="BB203" s="72"/>
      <c r="BC203" s="72"/>
      <c r="BD203" s="72"/>
      <c r="BE203" s="72"/>
      <c r="BF203" s="72"/>
      <c r="BG203" s="72"/>
      <c r="BH203" s="72"/>
      <c r="BI203" s="72"/>
      <c r="BJ203" s="72"/>
      <c r="BK203" s="72"/>
      <c r="BL203" s="72"/>
      <c r="BM203" s="72"/>
      <c r="BN203" s="72"/>
      <c r="BO203" s="72"/>
      <c r="BP203" s="72"/>
      <c r="BQ203" s="72"/>
      <c r="BR203" s="72"/>
      <c r="BS203" s="72"/>
      <c r="BT203" s="72"/>
      <c r="BU203" s="72"/>
      <c r="BV203" s="72"/>
      <c r="BW203" s="72"/>
    </row>
    <row r="204" spans="1:75" ht="14.25" customHeight="1" x14ac:dyDescent="0.15">
      <c r="A204" s="82"/>
      <c r="B204" s="108"/>
      <c r="C204" s="118"/>
      <c r="D204" s="110"/>
      <c r="E204" s="95"/>
      <c r="F204" s="93"/>
      <c r="G204" s="112"/>
      <c r="H204" s="114"/>
      <c r="I204" s="99"/>
      <c r="J204" s="97"/>
      <c r="K204" s="100"/>
      <c r="L204" s="101"/>
      <c r="M204" s="103"/>
      <c r="N204" s="105"/>
      <c r="O204" s="106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  <c r="BD204" s="23"/>
      <c r="BE204" s="23"/>
      <c r="BF204" s="23"/>
      <c r="BG204" s="23"/>
      <c r="BH204" s="23"/>
      <c r="BI204" s="23"/>
      <c r="BJ204" s="23"/>
      <c r="BK204" s="23"/>
      <c r="BL204" s="23"/>
      <c r="BM204" s="23"/>
      <c r="BN204" s="23"/>
      <c r="BO204" s="23"/>
      <c r="BP204" s="23"/>
      <c r="BQ204" s="23"/>
      <c r="BR204" s="23"/>
      <c r="BS204" s="23"/>
      <c r="BT204" s="23"/>
      <c r="BU204" s="23"/>
      <c r="BV204" s="23"/>
      <c r="BW204" s="23"/>
    </row>
    <row r="205" spans="1:75" ht="14.25" customHeight="1" x14ac:dyDescent="0.15">
      <c r="A205" s="83"/>
      <c r="B205" s="109"/>
      <c r="C205" s="119"/>
      <c r="D205" s="111"/>
      <c r="E205" s="96"/>
      <c r="F205" s="94"/>
      <c r="G205" s="113"/>
      <c r="H205" s="115"/>
      <c r="I205" s="99"/>
      <c r="J205" s="98"/>
      <c r="K205" s="100"/>
      <c r="L205" s="102"/>
      <c r="M205" s="104"/>
      <c r="N205" s="105"/>
      <c r="O205" s="107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72"/>
      <c r="AP205" s="72"/>
      <c r="AQ205" s="72"/>
      <c r="AR205" s="72"/>
      <c r="AS205" s="72"/>
      <c r="AT205" s="72"/>
      <c r="AU205" s="72"/>
      <c r="AV205" s="72"/>
      <c r="AW205" s="72"/>
      <c r="AX205" s="72"/>
      <c r="AY205" s="72"/>
      <c r="AZ205" s="72"/>
      <c r="BA205" s="72"/>
      <c r="BB205" s="72"/>
      <c r="BC205" s="72"/>
      <c r="BD205" s="72"/>
      <c r="BE205" s="72"/>
      <c r="BF205" s="72"/>
      <c r="BG205" s="72"/>
      <c r="BH205" s="72"/>
      <c r="BI205" s="72"/>
      <c r="BJ205" s="72"/>
      <c r="BK205" s="72"/>
      <c r="BL205" s="72"/>
      <c r="BM205" s="72"/>
      <c r="BN205" s="72"/>
      <c r="BO205" s="72"/>
      <c r="BP205" s="72"/>
      <c r="BQ205" s="72"/>
      <c r="BR205" s="72"/>
      <c r="BS205" s="72"/>
      <c r="BT205" s="72"/>
      <c r="BU205" s="72"/>
      <c r="BV205" s="72"/>
      <c r="BW205" s="72"/>
    </row>
    <row r="206" spans="1:75" ht="14.25" customHeight="1" x14ac:dyDescent="0.15">
      <c r="A206" s="82"/>
      <c r="B206" s="108"/>
      <c r="C206" s="108"/>
      <c r="D206" s="110"/>
      <c r="E206" s="95"/>
      <c r="F206" s="93"/>
      <c r="G206" s="112"/>
      <c r="H206" s="114"/>
      <c r="I206" s="99"/>
      <c r="J206" s="97"/>
      <c r="K206" s="100"/>
      <c r="L206" s="101"/>
      <c r="M206" s="103"/>
      <c r="N206" s="105"/>
      <c r="O206" s="106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  <c r="BD206" s="23"/>
      <c r="BE206" s="23"/>
      <c r="BF206" s="23"/>
      <c r="BG206" s="23"/>
      <c r="BH206" s="23"/>
      <c r="BI206" s="23"/>
      <c r="BJ206" s="23"/>
      <c r="BK206" s="23"/>
      <c r="BL206" s="23"/>
      <c r="BM206" s="23"/>
      <c r="BN206" s="23"/>
      <c r="BO206" s="23"/>
      <c r="BP206" s="23"/>
      <c r="BQ206" s="23"/>
      <c r="BR206" s="23"/>
      <c r="BS206" s="23"/>
      <c r="BT206" s="23"/>
      <c r="BU206" s="23"/>
      <c r="BV206" s="23"/>
      <c r="BW206" s="23"/>
    </row>
    <row r="207" spans="1:75" ht="14.25" customHeight="1" x14ac:dyDescent="0.15">
      <c r="A207" s="83"/>
      <c r="B207" s="109"/>
      <c r="C207" s="109"/>
      <c r="D207" s="111"/>
      <c r="E207" s="96"/>
      <c r="F207" s="94"/>
      <c r="G207" s="113"/>
      <c r="H207" s="115"/>
      <c r="I207" s="99"/>
      <c r="J207" s="98"/>
      <c r="K207" s="100"/>
      <c r="L207" s="102"/>
      <c r="M207" s="104"/>
      <c r="N207" s="105"/>
      <c r="O207" s="107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72"/>
      <c r="AP207" s="72"/>
      <c r="AQ207" s="72"/>
      <c r="AR207" s="72"/>
      <c r="AS207" s="72"/>
      <c r="AT207" s="72"/>
      <c r="AU207" s="72"/>
      <c r="AV207" s="72"/>
      <c r="AW207" s="72"/>
      <c r="AX207" s="72"/>
      <c r="AY207" s="72"/>
      <c r="AZ207" s="72"/>
      <c r="BA207" s="72"/>
      <c r="BB207" s="72"/>
      <c r="BC207" s="72"/>
      <c r="BD207" s="72"/>
      <c r="BE207" s="72"/>
      <c r="BF207" s="72"/>
      <c r="BG207" s="72"/>
      <c r="BH207" s="72"/>
      <c r="BI207" s="72"/>
      <c r="BJ207" s="72"/>
      <c r="BK207" s="72"/>
      <c r="BL207" s="72"/>
      <c r="BM207" s="72"/>
      <c r="BN207" s="72"/>
      <c r="BO207" s="72"/>
      <c r="BP207" s="72"/>
      <c r="BQ207" s="72"/>
      <c r="BR207" s="72"/>
      <c r="BS207" s="72"/>
      <c r="BT207" s="72"/>
      <c r="BU207" s="72"/>
      <c r="BV207" s="72"/>
      <c r="BW207" s="72"/>
    </row>
    <row r="208" spans="1:75" ht="14.25" customHeight="1" x14ac:dyDescent="0.15">
      <c r="A208" s="82"/>
      <c r="B208" s="118"/>
      <c r="C208" s="118"/>
      <c r="D208" s="120"/>
      <c r="E208" s="95"/>
      <c r="F208" s="93"/>
      <c r="G208" s="112"/>
      <c r="H208" s="114"/>
      <c r="I208" s="99"/>
      <c r="J208" s="97"/>
      <c r="K208" s="116"/>
      <c r="L208" s="101"/>
      <c r="M208" s="103"/>
      <c r="N208" s="157"/>
      <c r="O208" s="106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3"/>
      <c r="BK208" s="23"/>
      <c r="BL208" s="23"/>
      <c r="BM208" s="23"/>
      <c r="BN208" s="23"/>
      <c r="BO208" s="23"/>
      <c r="BP208" s="23"/>
      <c r="BQ208" s="23"/>
      <c r="BR208" s="23"/>
      <c r="BS208" s="23"/>
      <c r="BT208" s="23"/>
      <c r="BU208" s="23"/>
      <c r="BV208" s="23"/>
      <c r="BW208" s="23"/>
    </row>
    <row r="209" spans="1:75" ht="14.25" customHeight="1" x14ac:dyDescent="0.15">
      <c r="A209" s="83"/>
      <c r="B209" s="119"/>
      <c r="C209" s="119"/>
      <c r="D209" s="121"/>
      <c r="E209" s="96"/>
      <c r="F209" s="94"/>
      <c r="G209" s="113"/>
      <c r="H209" s="115"/>
      <c r="I209" s="99"/>
      <c r="J209" s="98"/>
      <c r="K209" s="117"/>
      <c r="L209" s="102"/>
      <c r="M209" s="104"/>
      <c r="N209" s="158"/>
      <c r="O209" s="107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72"/>
      <c r="AP209" s="72"/>
      <c r="AQ209" s="72"/>
      <c r="AR209" s="72"/>
      <c r="AS209" s="72"/>
      <c r="AT209" s="72"/>
      <c r="AU209" s="72"/>
      <c r="AV209" s="72"/>
      <c r="AW209" s="72"/>
      <c r="AX209" s="72"/>
      <c r="AY209" s="72"/>
      <c r="AZ209" s="72"/>
      <c r="BA209" s="72"/>
      <c r="BB209" s="72"/>
      <c r="BC209" s="72"/>
      <c r="BD209" s="72"/>
      <c r="BE209" s="72"/>
      <c r="BF209" s="72"/>
      <c r="BG209" s="72"/>
      <c r="BH209" s="72"/>
      <c r="BI209" s="72"/>
      <c r="BJ209" s="72"/>
      <c r="BK209" s="72"/>
      <c r="BL209" s="72"/>
      <c r="BM209" s="72"/>
      <c r="BN209" s="72"/>
      <c r="BO209" s="72"/>
      <c r="BP209" s="72"/>
      <c r="BQ209" s="72"/>
      <c r="BR209" s="72"/>
      <c r="BS209" s="72"/>
      <c r="BT209" s="72"/>
      <c r="BU209" s="72"/>
      <c r="BV209" s="72"/>
      <c r="BW209" s="72"/>
    </row>
    <row r="210" spans="1:75" ht="14.25" customHeight="1" x14ac:dyDescent="0.15">
      <c r="A210" s="82"/>
      <c r="B210" s="118"/>
      <c r="C210" s="118"/>
      <c r="D210" s="120"/>
      <c r="E210" s="95"/>
      <c r="F210" s="93"/>
      <c r="G210" s="112"/>
      <c r="H210" s="114"/>
      <c r="I210" s="99"/>
      <c r="J210" s="97"/>
      <c r="K210" s="116"/>
      <c r="L210" s="101"/>
      <c r="M210" s="103"/>
      <c r="N210" s="157"/>
      <c r="O210" s="106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  <c r="BD210" s="23"/>
      <c r="BE210" s="23"/>
      <c r="BF210" s="23"/>
      <c r="BG210" s="23"/>
      <c r="BH210" s="23"/>
      <c r="BI210" s="23"/>
      <c r="BJ210" s="23"/>
      <c r="BK210" s="23"/>
      <c r="BL210" s="23"/>
      <c r="BM210" s="23"/>
      <c r="BN210" s="23"/>
      <c r="BO210" s="23"/>
      <c r="BP210" s="23"/>
      <c r="BQ210" s="23"/>
      <c r="BR210" s="23"/>
      <c r="BS210" s="23"/>
      <c r="BT210" s="23"/>
      <c r="BU210" s="23"/>
      <c r="BV210" s="23"/>
      <c r="BW210" s="23"/>
    </row>
    <row r="211" spans="1:75" ht="14.25" customHeight="1" x14ac:dyDescent="0.15">
      <c r="A211" s="83"/>
      <c r="B211" s="119"/>
      <c r="C211" s="119"/>
      <c r="D211" s="121"/>
      <c r="E211" s="96"/>
      <c r="F211" s="94"/>
      <c r="G211" s="113"/>
      <c r="H211" s="115"/>
      <c r="I211" s="99"/>
      <c r="J211" s="98"/>
      <c r="K211" s="117"/>
      <c r="L211" s="102"/>
      <c r="M211" s="104"/>
      <c r="N211" s="158"/>
      <c r="O211" s="107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72"/>
      <c r="AP211" s="72"/>
      <c r="AQ211" s="72"/>
      <c r="AR211" s="72"/>
      <c r="AS211" s="72"/>
      <c r="AT211" s="72"/>
      <c r="AU211" s="72"/>
      <c r="AV211" s="72"/>
      <c r="AW211" s="72"/>
      <c r="AX211" s="72"/>
      <c r="AY211" s="72"/>
      <c r="AZ211" s="72"/>
      <c r="BA211" s="72"/>
      <c r="BB211" s="72"/>
      <c r="BC211" s="72"/>
      <c r="BD211" s="72"/>
      <c r="BE211" s="72"/>
      <c r="BF211" s="72"/>
      <c r="BG211" s="72"/>
      <c r="BH211" s="72"/>
      <c r="BI211" s="72"/>
      <c r="BJ211" s="72"/>
      <c r="BK211" s="72"/>
      <c r="BL211" s="72"/>
      <c r="BM211" s="72"/>
      <c r="BN211" s="72"/>
      <c r="BO211" s="72"/>
      <c r="BP211" s="72"/>
      <c r="BQ211" s="72"/>
      <c r="BR211" s="72"/>
      <c r="BS211" s="72"/>
      <c r="BT211" s="72"/>
      <c r="BU211" s="72"/>
      <c r="BV211" s="72"/>
      <c r="BW211" s="72"/>
    </row>
    <row r="212" spans="1:75" ht="14.25" customHeight="1" x14ac:dyDescent="0.15">
      <c r="A212" s="82"/>
      <c r="B212" s="108"/>
      <c r="C212" s="108"/>
      <c r="D212" s="110"/>
      <c r="E212" s="95"/>
      <c r="F212" s="93"/>
      <c r="G212" s="112"/>
      <c r="H212" s="114"/>
      <c r="I212" s="99"/>
      <c r="J212" s="97"/>
      <c r="K212" s="100"/>
      <c r="L212" s="101"/>
      <c r="M212" s="103"/>
      <c r="N212" s="105"/>
      <c r="O212" s="106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  <c r="BD212" s="23"/>
      <c r="BE212" s="23"/>
      <c r="BF212" s="23"/>
      <c r="BG212" s="23"/>
      <c r="BH212" s="23"/>
      <c r="BI212" s="23"/>
      <c r="BJ212" s="23"/>
      <c r="BK212" s="23"/>
      <c r="BL212" s="23"/>
      <c r="BM212" s="23"/>
      <c r="BN212" s="23"/>
      <c r="BO212" s="23"/>
      <c r="BP212" s="23"/>
      <c r="BQ212" s="23"/>
      <c r="BR212" s="23"/>
      <c r="BS212" s="23"/>
      <c r="BT212" s="23"/>
      <c r="BU212" s="23"/>
      <c r="BV212" s="23"/>
      <c r="BW212" s="23"/>
    </row>
    <row r="213" spans="1:75" ht="14.25" customHeight="1" x14ac:dyDescent="0.15">
      <c r="A213" s="83"/>
      <c r="B213" s="109"/>
      <c r="C213" s="109"/>
      <c r="D213" s="111"/>
      <c r="E213" s="96"/>
      <c r="F213" s="94"/>
      <c r="G213" s="113"/>
      <c r="H213" s="115"/>
      <c r="I213" s="99"/>
      <c r="J213" s="98"/>
      <c r="K213" s="100"/>
      <c r="L213" s="102"/>
      <c r="M213" s="104"/>
      <c r="N213" s="105"/>
      <c r="O213" s="107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  <c r="AP213" s="72"/>
      <c r="AQ213" s="72"/>
      <c r="AR213" s="72"/>
      <c r="AS213" s="72"/>
      <c r="AT213" s="72"/>
      <c r="AU213" s="72"/>
      <c r="AV213" s="72"/>
      <c r="AW213" s="72"/>
      <c r="AX213" s="72"/>
      <c r="AY213" s="72"/>
      <c r="AZ213" s="72"/>
      <c r="BA213" s="72"/>
      <c r="BB213" s="72"/>
      <c r="BC213" s="72"/>
      <c r="BD213" s="72"/>
      <c r="BE213" s="72"/>
      <c r="BF213" s="72"/>
      <c r="BG213" s="72"/>
      <c r="BH213" s="72"/>
      <c r="BI213" s="72"/>
      <c r="BJ213" s="72"/>
      <c r="BK213" s="72"/>
      <c r="BL213" s="72"/>
      <c r="BM213" s="72"/>
      <c r="BN213" s="72"/>
      <c r="BO213" s="72"/>
      <c r="BP213" s="72"/>
      <c r="BQ213" s="72"/>
      <c r="BR213" s="72"/>
      <c r="BS213" s="72"/>
      <c r="BT213" s="72"/>
      <c r="BU213" s="72"/>
      <c r="BV213" s="72"/>
      <c r="BW213" s="72"/>
    </row>
    <row r="214" spans="1:75" ht="14.25" customHeight="1" x14ac:dyDescent="0.15">
      <c r="A214" s="82"/>
      <c r="B214" s="108"/>
      <c r="C214" s="108"/>
      <c r="D214" s="110"/>
      <c r="E214" s="95"/>
      <c r="F214" s="93"/>
      <c r="G214" s="112"/>
      <c r="H214" s="154"/>
      <c r="I214" s="99"/>
      <c r="J214" s="97"/>
      <c r="K214" s="100"/>
      <c r="L214" s="101"/>
      <c r="M214" s="103"/>
      <c r="N214" s="105"/>
      <c r="O214" s="106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/>
      <c r="BP214" s="23"/>
      <c r="BQ214" s="23"/>
      <c r="BR214" s="23"/>
      <c r="BS214" s="23"/>
      <c r="BT214" s="23"/>
      <c r="BU214" s="23"/>
      <c r="BV214" s="23"/>
      <c r="BW214" s="23"/>
    </row>
    <row r="215" spans="1:75" ht="14.25" customHeight="1" x14ac:dyDescent="0.15">
      <c r="A215" s="83"/>
      <c r="B215" s="109"/>
      <c r="C215" s="109"/>
      <c r="D215" s="111"/>
      <c r="E215" s="96"/>
      <c r="F215" s="94"/>
      <c r="G215" s="113"/>
      <c r="H215" s="155"/>
      <c r="I215" s="99"/>
      <c r="J215" s="98"/>
      <c r="K215" s="100"/>
      <c r="L215" s="102"/>
      <c r="M215" s="104"/>
      <c r="N215" s="105"/>
      <c r="O215" s="107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72"/>
      <c r="AP215" s="72"/>
      <c r="AQ215" s="72"/>
      <c r="AR215" s="72"/>
      <c r="AS215" s="72"/>
      <c r="AT215" s="72"/>
      <c r="AU215" s="72"/>
      <c r="AV215" s="72"/>
      <c r="AW215" s="72"/>
      <c r="AX215" s="72"/>
      <c r="AY215" s="72"/>
      <c r="AZ215" s="72"/>
      <c r="BA215" s="72"/>
      <c r="BB215" s="72"/>
      <c r="BC215" s="72"/>
      <c r="BD215" s="72"/>
      <c r="BE215" s="72"/>
      <c r="BF215" s="72"/>
      <c r="BG215" s="72"/>
      <c r="BH215" s="72"/>
      <c r="BI215" s="72"/>
      <c r="BJ215" s="72"/>
      <c r="BK215" s="72"/>
      <c r="BL215" s="72"/>
      <c r="BM215" s="72"/>
      <c r="BN215" s="72"/>
      <c r="BO215" s="72"/>
      <c r="BP215" s="72"/>
      <c r="BQ215" s="72"/>
      <c r="BR215" s="72"/>
      <c r="BS215" s="72"/>
      <c r="BT215" s="72"/>
      <c r="BU215" s="72"/>
      <c r="BV215" s="72"/>
      <c r="BW215" s="72"/>
    </row>
    <row r="216" spans="1:75" ht="14.25" customHeight="1" x14ac:dyDescent="0.15">
      <c r="A216" s="82"/>
      <c r="B216" s="108"/>
      <c r="C216" s="108"/>
      <c r="D216" s="110"/>
      <c r="E216" s="95"/>
      <c r="F216" s="93"/>
      <c r="G216" s="112"/>
      <c r="H216" s="114"/>
      <c r="I216" s="99"/>
      <c r="J216" s="97"/>
      <c r="K216" s="100"/>
      <c r="L216" s="101"/>
      <c r="M216" s="103"/>
      <c r="N216" s="105"/>
      <c r="O216" s="106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  <c r="BD216" s="23"/>
      <c r="BE216" s="23"/>
      <c r="BF216" s="23"/>
      <c r="BG216" s="23"/>
      <c r="BH216" s="23"/>
      <c r="BI216" s="23"/>
      <c r="BJ216" s="23"/>
      <c r="BK216" s="23"/>
      <c r="BL216" s="23"/>
      <c r="BM216" s="23"/>
      <c r="BN216" s="23"/>
      <c r="BO216" s="23"/>
      <c r="BP216" s="23"/>
      <c r="BQ216" s="23"/>
      <c r="BR216" s="23"/>
      <c r="BS216" s="23"/>
      <c r="BT216" s="23"/>
      <c r="BU216" s="23"/>
      <c r="BV216" s="23"/>
      <c r="BW216" s="23"/>
    </row>
    <row r="217" spans="1:75" ht="14.25" customHeight="1" x14ac:dyDescent="0.15">
      <c r="A217" s="83"/>
      <c r="B217" s="109"/>
      <c r="C217" s="109"/>
      <c r="D217" s="111"/>
      <c r="E217" s="96"/>
      <c r="F217" s="94"/>
      <c r="G217" s="113"/>
      <c r="H217" s="115"/>
      <c r="I217" s="99"/>
      <c r="J217" s="98"/>
      <c r="K217" s="100"/>
      <c r="L217" s="102"/>
      <c r="M217" s="104"/>
      <c r="N217" s="105"/>
      <c r="O217" s="107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  <c r="AP217" s="72"/>
      <c r="AQ217" s="72"/>
      <c r="AR217" s="72"/>
      <c r="AS217" s="72"/>
      <c r="AT217" s="72"/>
      <c r="AU217" s="72"/>
      <c r="AV217" s="72"/>
      <c r="AW217" s="72"/>
      <c r="AX217" s="72"/>
      <c r="AY217" s="72"/>
      <c r="AZ217" s="72"/>
      <c r="BA217" s="72"/>
      <c r="BB217" s="72"/>
      <c r="BC217" s="72"/>
      <c r="BD217" s="72"/>
      <c r="BE217" s="72"/>
      <c r="BF217" s="72"/>
      <c r="BG217" s="72"/>
      <c r="BH217" s="72"/>
      <c r="BI217" s="72"/>
      <c r="BJ217" s="72"/>
      <c r="BK217" s="72"/>
      <c r="BL217" s="72"/>
      <c r="BM217" s="72"/>
      <c r="BN217" s="72"/>
      <c r="BO217" s="72"/>
      <c r="BP217" s="72"/>
      <c r="BQ217" s="72"/>
      <c r="BR217" s="72"/>
      <c r="BS217" s="72"/>
      <c r="BT217" s="72"/>
      <c r="BU217" s="72"/>
      <c r="BV217" s="72"/>
      <c r="BW217" s="72"/>
    </row>
    <row r="218" spans="1:75" ht="14.25" customHeight="1" x14ac:dyDescent="0.15">
      <c r="A218" s="82"/>
      <c r="B218" s="118"/>
      <c r="C218" s="118"/>
      <c r="D218" s="110"/>
      <c r="E218" s="95"/>
      <c r="F218" s="93"/>
      <c r="G218" s="112"/>
      <c r="H218" s="114"/>
      <c r="I218" s="99"/>
      <c r="J218" s="97"/>
      <c r="K218" s="100"/>
      <c r="L218" s="101"/>
      <c r="M218" s="103"/>
      <c r="N218" s="105"/>
      <c r="O218" s="106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  <c r="BD218" s="23"/>
      <c r="BE218" s="23"/>
      <c r="BF218" s="23"/>
      <c r="BG218" s="23"/>
      <c r="BH218" s="23"/>
      <c r="BI218" s="23"/>
      <c r="BJ218" s="23"/>
      <c r="BK218" s="23"/>
      <c r="BL218" s="23"/>
      <c r="BM218" s="23"/>
      <c r="BN218" s="23"/>
      <c r="BO218" s="23"/>
      <c r="BP218" s="23"/>
      <c r="BQ218" s="23"/>
      <c r="BR218" s="23"/>
      <c r="BS218" s="23"/>
      <c r="BT218" s="23"/>
      <c r="BU218" s="23"/>
      <c r="BV218" s="23"/>
      <c r="BW218" s="23"/>
    </row>
    <row r="219" spans="1:75" ht="14.25" customHeight="1" x14ac:dyDescent="0.15">
      <c r="A219" s="83"/>
      <c r="B219" s="119"/>
      <c r="C219" s="119"/>
      <c r="D219" s="111"/>
      <c r="E219" s="96"/>
      <c r="F219" s="94"/>
      <c r="G219" s="113"/>
      <c r="H219" s="115"/>
      <c r="I219" s="99"/>
      <c r="J219" s="98"/>
      <c r="K219" s="100"/>
      <c r="L219" s="102"/>
      <c r="M219" s="104"/>
      <c r="N219" s="105"/>
      <c r="O219" s="107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72"/>
      <c r="AP219" s="72"/>
      <c r="AQ219" s="72"/>
      <c r="AR219" s="72"/>
      <c r="AS219" s="72"/>
      <c r="AT219" s="72"/>
      <c r="AU219" s="72"/>
      <c r="AV219" s="72"/>
      <c r="AW219" s="72"/>
      <c r="AX219" s="72"/>
      <c r="AY219" s="72"/>
      <c r="AZ219" s="72"/>
      <c r="BA219" s="72"/>
      <c r="BB219" s="72"/>
      <c r="BC219" s="72"/>
      <c r="BD219" s="72"/>
      <c r="BE219" s="72"/>
      <c r="BF219" s="72"/>
      <c r="BG219" s="72"/>
      <c r="BH219" s="72"/>
      <c r="BI219" s="72"/>
      <c r="BJ219" s="72"/>
      <c r="BK219" s="72"/>
      <c r="BL219" s="72"/>
      <c r="BM219" s="72"/>
      <c r="BN219" s="72"/>
      <c r="BO219" s="72"/>
      <c r="BP219" s="72"/>
      <c r="BQ219" s="72"/>
      <c r="BR219" s="72"/>
      <c r="BS219" s="72"/>
      <c r="BT219" s="72"/>
      <c r="BU219" s="72"/>
      <c r="BV219" s="72"/>
      <c r="BW219" s="72"/>
    </row>
    <row r="220" spans="1:75" ht="14.25" customHeight="1" x14ac:dyDescent="0.15">
      <c r="A220" s="82"/>
      <c r="B220" s="108"/>
      <c r="C220" s="108"/>
      <c r="D220" s="110"/>
      <c r="E220" s="95"/>
      <c r="F220" s="93"/>
      <c r="G220" s="112"/>
      <c r="H220" s="114"/>
      <c r="I220" s="99"/>
      <c r="J220" s="97"/>
      <c r="K220" s="100"/>
      <c r="L220" s="101"/>
      <c r="M220" s="103"/>
      <c r="N220" s="105"/>
      <c r="O220" s="106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  <c r="BD220" s="23"/>
      <c r="BE220" s="23"/>
      <c r="BF220" s="23"/>
      <c r="BG220" s="23"/>
      <c r="BH220" s="23"/>
      <c r="BI220" s="23"/>
      <c r="BJ220" s="23"/>
      <c r="BK220" s="23"/>
      <c r="BL220" s="23"/>
      <c r="BM220" s="23"/>
      <c r="BN220" s="23"/>
      <c r="BO220" s="23"/>
      <c r="BP220" s="23"/>
      <c r="BQ220" s="23"/>
      <c r="BR220" s="23"/>
      <c r="BS220" s="23"/>
      <c r="BT220" s="23"/>
      <c r="BU220" s="23"/>
      <c r="BV220" s="23"/>
      <c r="BW220" s="23"/>
    </row>
    <row r="221" spans="1:75" ht="14.25" customHeight="1" x14ac:dyDescent="0.15">
      <c r="A221" s="83"/>
      <c r="B221" s="109"/>
      <c r="C221" s="109"/>
      <c r="D221" s="111"/>
      <c r="E221" s="96"/>
      <c r="F221" s="94"/>
      <c r="G221" s="113"/>
      <c r="H221" s="115"/>
      <c r="I221" s="99"/>
      <c r="J221" s="98"/>
      <c r="K221" s="100"/>
      <c r="L221" s="102"/>
      <c r="M221" s="104"/>
      <c r="N221" s="105"/>
      <c r="O221" s="107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72"/>
      <c r="AP221" s="72"/>
      <c r="AQ221" s="72"/>
      <c r="AR221" s="72"/>
      <c r="AS221" s="72"/>
      <c r="AT221" s="72"/>
      <c r="AU221" s="72"/>
      <c r="AV221" s="72"/>
      <c r="AW221" s="72"/>
      <c r="AX221" s="72"/>
      <c r="AY221" s="72"/>
      <c r="AZ221" s="72"/>
      <c r="BA221" s="72"/>
      <c r="BB221" s="72"/>
      <c r="BC221" s="72"/>
      <c r="BD221" s="72"/>
      <c r="BE221" s="72"/>
      <c r="BF221" s="72"/>
      <c r="BG221" s="72"/>
      <c r="BH221" s="72"/>
      <c r="BI221" s="72"/>
      <c r="BJ221" s="72"/>
      <c r="BK221" s="72"/>
      <c r="BL221" s="72"/>
      <c r="BM221" s="72"/>
      <c r="BN221" s="72"/>
      <c r="BO221" s="72"/>
      <c r="BP221" s="72"/>
      <c r="BQ221" s="72"/>
      <c r="BR221" s="72"/>
      <c r="BS221" s="72"/>
      <c r="BT221" s="72"/>
      <c r="BU221" s="72"/>
      <c r="BV221" s="72"/>
      <c r="BW221" s="72"/>
    </row>
    <row r="222" spans="1:75" ht="14.25" customHeight="1" x14ac:dyDescent="0.15">
      <c r="A222" s="82"/>
      <c r="B222" s="108"/>
      <c r="C222" s="108"/>
      <c r="D222" s="110"/>
      <c r="E222" s="95"/>
      <c r="F222" s="93"/>
      <c r="G222" s="112"/>
      <c r="H222" s="114"/>
      <c r="I222" s="99"/>
      <c r="J222" s="97"/>
      <c r="K222" s="100"/>
      <c r="L222" s="101"/>
      <c r="M222" s="103"/>
      <c r="N222" s="105"/>
      <c r="O222" s="106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  <c r="BD222" s="23"/>
      <c r="BE222" s="23"/>
      <c r="BF222" s="23"/>
      <c r="BG222" s="23"/>
      <c r="BH222" s="23"/>
      <c r="BI222" s="23"/>
      <c r="BJ222" s="23"/>
      <c r="BK222" s="23"/>
      <c r="BL222" s="23"/>
      <c r="BM222" s="23"/>
      <c r="BN222" s="23"/>
      <c r="BO222" s="23"/>
      <c r="BP222" s="23"/>
      <c r="BQ222" s="23"/>
      <c r="BR222" s="23"/>
      <c r="BS222" s="23"/>
      <c r="BT222" s="23"/>
      <c r="BU222" s="23"/>
      <c r="BV222" s="23"/>
      <c r="BW222" s="23"/>
    </row>
    <row r="223" spans="1:75" ht="14.25" customHeight="1" x14ac:dyDescent="0.15">
      <c r="A223" s="83"/>
      <c r="B223" s="109"/>
      <c r="C223" s="109"/>
      <c r="D223" s="111"/>
      <c r="E223" s="96"/>
      <c r="F223" s="94"/>
      <c r="G223" s="113"/>
      <c r="H223" s="115"/>
      <c r="I223" s="99"/>
      <c r="J223" s="98"/>
      <c r="K223" s="100"/>
      <c r="L223" s="102"/>
      <c r="M223" s="104"/>
      <c r="N223" s="105"/>
      <c r="O223" s="107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  <c r="AP223" s="72"/>
      <c r="AQ223" s="72"/>
      <c r="AR223" s="72"/>
      <c r="AS223" s="72"/>
      <c r="AT223" s="72"/>
      <c r="AU223" s="72"/>
      <c r="AV223" s="72"/>
      <c r="AW223" s="72"/>
      <c r="AX223" s="72"/>
      <c r="AY223" s="72"/>
      <c r="AZ223" s="72"/>
      <c r="BA223" s="72"/>
      <c r="BB223" s="72"/>
      <c r="BC223" s="72"/>
      <c r="BD223" s="72"/>
      <c r="BE223" s="72"/>
      <c r="BF223" s="72"/>
      <c r="BG223" s="72"/>
      <c r="BH223" s="72"/>
      <c r="BI223" s="72"/>
      <c r="BJ223" s="72"/>
      <c r="BK223" s="72"/>
      <c r="BL223" s="72"/>
      <c r="BM223" s="72"/>
      <c r="BN223" s="72"/>
      <c r="BO223" s="72"/>
      <c r="BP223" s="72"/>
      <c r="BQ223" s="72"/>
      <c r="BR223" s="72"/>
      <c r="BS223" s="72"/>
      <c r="BT223" s="72"/>
      <c r="BU223" s="72"/>
      <c r="BV223" s="72"/>
      <c r="BW223" s="72"/>
    </row>
    <row r="224" spans="1:75" ht="14.25" customHeight="1" x14ac:dyDescent="0.15">
      <c r="A224" s="82"/>
      <c r="B224" s="108"/>
      <c r="C224" s="108"/>
      <c r="D224" s="110"/>
      <c r="E224" s="95"/>
      <c r="F224" s="93"/>
      <c r="G224" s="112"/>
      <c r="H224" s="114"/>
      <c r="I224" s="99"/>
      <c r="J224" s="97"/>
      <c r="K224" s="100"/>
      <c r="L224" s="101"/>
      <c r="M224" s="103"/>
      <c r="N224" s="105"/>
      <c r="O224" s="106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/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/>
      <c r="BP224" s="23"/>
      <c r="BQ224" s="23"/>
      <c r="BR224" s="23"/>
      <c r="BS224" s="23"/>
      <c r="BT224" s="23"/>
      <c r="BU224" s="23"/>
      <c r="BV224" s="23"/>
      <c r="BW224" s="23"/>
    </row>
    <row r="225" spans="1:75" ht="14.25" customHeight="1" x14ac:dyDescent="0.15">
      <c r="A225" s="83"/>
      <c r="B225" s="109"/>
      <c r="C225" s="109"/>
      <c r="D225" s="111"/>
      <c r="E225" s="96"/>
      <c r="F225" s="94"/>
      <c r="G225" s="113"/>
      <c r="H225" s="115"/>
      <c r="I225" s="99"/>
      <c r="J225" s="98"/>
      <c r="K225" s="100"/>
      <c r="L225" s="102"/>
      <c r="M225" s="104"/>
      <c r="N225" s="105"/>
      <c r="O225" s="107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  <c r="AP225" s="72"/>
      <c r="AQ225" s="72"/>
      <c r="AR225" s="72"/>
      <c r="AS225" s="72"/>
      <c r="AT225" s="72"/>
      <c r="AU225" s="72"/>
      <c r="AV225" s="72"/>
      <c r="AW225" s="72"/>
      <c r="AX225" s="72"/>
      <c r="AY225" s="72"/>
      <c r="AZ225" s="72"/>
      <c r="BA225" s="72"/>
      <c r="BB225" s="72"/>
      <c r="BC225" s="72"/>
      <c r="BD225" s="72"/>
      <c r="BE225" s="72"/>
      <c r="BF225" s="72"/>
      <c r="BG225" s="72"/>
      <c r="BH225" s="72"/>
      <c r="BI225" s="72"/>
      <c r="BJ225" s="72"/>
      <c r="BK225" s="72"/>
      <c r="BL225" s="72"/>
      <c r="BM225" s="72"/>
      <c r="BN225" s="72"/>
      <c r="BO225" s="72"/>
      <c r="BP225" s="72"/>
      <c r="BQ225" s="72"/>
      <c r="BR225" s="72"/>
      <c r="BS225" s="72"/>
      <c r="BT225" s="72"/>
      <c r="BU225" s="72"/>
      <c r="BV225" s="72"/>
      <c r="BW225" s="72"/>
    </row>
    <row r="226" spans="1:75" ht="14.25" customHeight="1" x14ac:dyDescent="0.15">
      <c r="A226" s="82"/>
      <c r="B226" s="108"/>
      <c r="C226" s="108"/>
      <c r="D226" s="110"/>
      <c r="E226" s="95"/>
      <c r="F226" s="93"/>
      <c r="G226" s="112"/>
      <c r="H226" s="114"/>
      <c r="I226" s="99"/>
      <c r="J226" s="97"/>
      <c r="K226" s="100"/>
      <c r="L226" s="101"/>
      <c r="M226" s="103"/>
      <c r="N226" s="105"/>
      <c r="O226" s="106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  <c r="BA226" s="23"/>
      <c r="BB226" s="23"/>
      <c r="BC226" s="23"/>
      <c r="BD226" s="23"/>
      <c r="BE226" s="23"/>
      <c r="BF226" s="23"/>
      <c r="BG226" s="23"/>
      <c r="BH226" s="23"/>
      <c r="BI226" s="23"/>
      <c r="BJ226" s="23"/>
      <c r="BK226" s="23"/>
      <c r="BL226" s="23"/>
      <c r="BM226" s="23"/>
      <c r="BN226" s="23"/>
      <c r="BO226" s="23"/>
      <c r="BP226" s="23"/>
      <c r="BQ226" s="23"/>
      <c r="BR226" s="23"/>
      <c r="BS226" s="23"/>
      <c r="BT226" s="23"/>
      <c r="BU226" s="23"/>
      <c r="BV226" s="23"/>
      <c r="BW226" s="23"/>
    </row>
    <row r="227" spans="1:75" ht="14.25" customHeight="1" x14ac:dyDescent="0.15">
      <c r="A227" s="83"/>
      <c r="B227" s="109"/>
      <c r="C227" s="109"/>
      <c r="D227" s="111"/>
      <c r="E227" s="96"/>
      <c r="F227" s="94"/>
      <c r="G227" s="113"/>
      <c r="H227" s="115"/>
      <c r="I227" s="99"/>
      <c r="J227" s="98"/>
      <c r="K227" s="100"/>
      <c r="L227" s="102"/>
      <c r="M227" s="104"/>
      <c r="N227" s="105"/>
      <c r="O227" s="107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  <c r="AP227" s="72"/>
      <c r="AQ227" s="72"/>
      <c r="AR227" s="72"/>
      <c r="AS227" s="72"/>
      <c r="AT227" s="72"/>
      <c r="AU227" s="72"/>
      <c r="AV227" s="72"/>
      <c r="AW227" s="72"/>
      <c r="AX227" s="72"/>
      <c r="AY227" s="72"/>
      <c r="AZ227" s="72"/>
      <c r="BA227" s="72"/>
      <c r="BB227" s="72"/>
      <c r="BC227" s="72"/>
      <c r="BD227" s="72"/>
      <c r="BE227" s="72"/>
      <c r="BF227" s="72"/>
      <c r="BG227" s="72"/>
      <c r="BH227" s="72"/>
      <c r="BI227" s="72"/>
      <c r="BJ227" s="72"/>
      <c r="BK227" s="72"/>
      <c r="BL227" s="72"/>
      <c r="BM227" s="72"/>
      <c r="BN227" s="72"/>
      <c r="BO227" s="72"/>
      <c r="BP227" s="72"/>
      <c r="BQ227" s="72"/>
      <c r="BR227" s="72"/>
      <c r="BS227" s="72"/>
      <c r="BT227" s="72"/>
      <c r="BU227" s="72"/>
      <c r="BV227" s="72"/>
      <c r="BW227" s="72"/>
    </row>
    <row r="228" spans="1:75" ht="14.25" customHeight="1" x14ac:dyDescent="0.15">
      <c r="A228" s="82"/>
      <c r="B228" s="108"/>
      <c r="C228" s="108"/>
      <c r="D228" s="110"/>
      <c r="E228" s="95"/>
      <c r="F228" s="93"/>
      <c r="G228" s="112"/>
      <c r="H228" s="114"/>
      <c r="I228" s="99"/>
      <c r="J228" s="97"/>
      <c r="K228" s="100"/>
      <c r="L228" s="101"/>
      <c r="M228" s="103"/>
      <c r="N228" s="105"/>
      <c r="O228" s="106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  <c r="BD228" s="23"/>
      <c r="BE228" s="23"/>
      <c r="BF228" s="23"/>
      <c r="BG228" s="23"/>
      <c r="BH228" s="23"/>
      <c r="BI228" s="23"/>
      <c r="BJ228" s="23"/>
      <c r="BK228" s="23"/>
      <c r="BL228" s="23"/>
      <c r="BM228" s="23"/>
      <c r="BN228" s="23"/>
      <c r="BO228" s="23"/>
      <c r="BP228" s="23"/>
      <c r="BQ228" s="23"/>
      <c r="BR228" s="23"/>
      <c r="BS228" s="23"/>
      <c r="BT228" s="23"/>
      <c r="BU228" s="23"/>
      <c r="BV228" s="23"/>
      <c r="BW228" s="23"/>
    </row>
    <row r="229" spans="1:75" ht="14.25" customHeight="1" x14ac:dyDescent="0.15">
      <c r="A229" s="83"/>
      <c r="B229" s="109"/>
      <c r="C229" s="109"/>
      <c r="D229" s="111"/>
      <c r="E229" s="96"/>
      <c r="F229" s="94"/>
      <c r="G229" s="113"/>
      <c r="H229" s="115"/>
      <c r="I229" s="99"/>
      <c r="J229" s="98"/>
      <c r="K229" s="100"/>
      <c r="L229" s="102"/>
      <c r="M229" s="104"/>
      <c r="N229" s="105"/>
      <c r="O229" s="107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72"/>
      <c r="AP229" s="72"/>
      <c r="AQ229" s="72"/>
      <c r="AR229" s="72"/>
      <c r="AS229" s="72"/>
      <c r="AT229" s="72"/>
      <c r="AU229" s="72"/>
      <c r="AV229" s="72"/>
      <c r="AW229" s="72"/>
      <c r="AX229" s="72"/>
      <c r="AY229" s="72"/>
      <c r="AZ229" s="72"/>
      <c r="BA229" s="72"/>
      <c r="BB229" s="72"/>
      <c r="BC229" s="72"/>
      <c r="BD229" s="72"/>
      <c r="BE229" s="72"/>
      <c r="BF229" s="72"/>
      <c r="BG229" s="72"/>
      <c r="BH229" s="72"/>
      <c r="BI229" s="72"/>
      <c r="BJ229" s="72"/>
      <c r="BK229" s="72"/>
      <c r="BL229" s="72"/>
      <c r="BM229" s="72"/>
      <c r="BN229" s="72"/>
      <c r="BO229" s="72"/>
      <c r="BP229" s="72"/>
      <c r="BQ229" s="72"/>
      <c r="BR229" s="72"/>
      <c r="BS229" s="72"/>
      <c r="BT229" s="72"/>
      <c r="BU229" s="72"/>
      <c r="BV229" s="72"/>
      <c r="BW229" s="72"/>
    </row>
    <row r="230" spans="1:75" ht="14.25" customHeight="1" x14ac:dyDescent="0.15">
      <c r="A230" s="82"/>
      <c r="B230" s="108"/>
      <c r="C230" s="108"/>
      <c r="D230" s="110"/>
      <c r="E230" s="95"/>
      <c r="F230" s="93"/>
      <c r="G230" s="112"/>
      <c r="H230" s="114"/>
      <c r="I230" s="99"/>
      <c r="J230" s="97"/>
      <c r="K230" s="100"/>
      <c r="L230" s="101"/>
      <c r="M230" s="103"/>
      <c r="N230" s="105"/>
      <c r="O230" s="106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  <c r="BA230" s="23"/>
      <c r="BB230" s="23"/>
      <c r="BC230" s="23"/>
      <c r="BD230" s="23"/>
      <c r="BE230" s="23"/>
      <c r="BF230" s="23"/>
      <c r="BG230" s="23"/>
      <c r="BH230" s="23"/>
      <c r="BI230" s="23"/>
      <c r="BJ230" s="23"/>
      <c r="BK230" s="23"/>
      <c r="BL230" s="23"/>
      <c r="BM230" s="23"/>
      <c r="BN230" s="23"/>
      <c r="BO230" s="23"/>
      <c r="BP230" s="23"/>
      <c r="BQ230" s="23"/>
      <c r="BR230" s="23"/>
      <c r="BS230" s="23"/>
      <c r="BT230" s="23"/>
      <c r="BU230" s="23"/>
      <c r="BV230" s="23"/>
      <c r="BW230" s="23"/>
    </row>
    <row r="231" spans="1:75" ht="14.25" customHeight="1" x14ac:dyDescent="0.15">
      <c r="A231" s="83"/>
      <c r="B231" s="109"/>
      <c r="C231" s="109"/>
      <c r="D231" s="111"/>
      <c r="E231" s="96"/>
      <c r="F231" s="94"/>
      <c r="G231" s="113"/>
      <c r="H231" s="115"/>
      <c r="I231" s="99"/>
      <c r="J231" s="98"/>
      <c r="K231" s="100"/>
      <c r="L231" s="102"/>
      <c r="M231" s="104"/>
      <c r="N231" s="105"/>
      <c r="O231" s="107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72"/>
      <c r="AP231" s="72"/>
      <c r="AQ231" s="72"/>
      <c r="AR231" s="72"/>
      <c r="AS231" s="72"/>
      <c r="AT231" s="72"/>
      <c r="AU231" s="72"/>
      <c r="AV231" s="72"/>
      <c r="AW231" s="72"/>
      <c r="AX231" s="72"/>
      <c r="AY231" s="72"/>
      <c r="AZ231" s="72"/>
      <c r="BA231" s="72"/>
      <c r="BB231" s="72"/>
      <c r="BC231" s="72"/>
      <c r="BD231" s="72"/>
      <c r="BE231" s="72"/>
      <c r="BF231" s="72"/>
      <c r="BG231" s="72"/>
      <c r="BH231" s="72"/>
      <c r="BI231" s="72"/>
      <c r="BJ231" s="72"/>
      <c r="BK231" s="72"/>
      <c r="BL231" s="72"/>
      <c r="BM231" s="72"/>
      <c r="BN231" s="72"/>
      <c r="BO231" s="72"/>
      <c r="BP231" s="72"/>
      <c r="BQ231" s="72"/>
      <c r="BR231" s="72"/>
      <c r="BS231" s="72"/>
      <c r="BT231" s="72"/>
      <c r="BU231" s="72"/>
      <c r="BV231" s="72"/>
      <c r="BW231" s="72"/>
    </row>
    <row r="232" spans="1:75" ht="14.25" customHeight="1" x14ac:dyDescent="0.15">
      <c r="A232" s="82"/>
      <c r="B232" s="108"/>
      <c r="C232" s="108"/>
      <c r="D232" s="110"/>
      <c r="E232" s="95"/>
      <c r="F232" s="93"/>
      <c r="G232" s="112"/>
      <c r="H232" s="114"/>
      <c r="I232" s="99"/>
      <c r="J232" s="97"/>
      <c r="K232" s="100"/>
      <c r="L232" s="101"/>
      <c r="M232" s="103"/>
      <c r="N232" s="105"/>
      <c r="O232" s="106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  <c r="BD232" s="23"/>
      <c r="BE232" s="23"/>
      <c r="BF232" s="23"/>
      <c r="BG232" s="23"/>
      <c r="BH232" s="23"/>
      <c r="BI232" s="23"/>
      <c r="BJ232" s="23"/>
      <c r="BK232" s="23"/>
      <c r="BL232" s="23"/>
      <c r="BM232" s="23"/>
      <c r="BN232" s="23"/>
      <c r="BO232" s="23"/>
      <c r="BP232" s="23"/>
      <c r="BQ232" s="23"/>
      <c r="BR232" s="23"/>
      <c r="BS232" s="23"/>
      <c r="BT232" s="23"/>
      <c r="BU232" s="23"/>
      <c r="BV232" s="23"/>
      <c r="BW232" s="23"/>
    </row>
    <row r="233" spans="1:75" ht="14.25" customHeight="1" x14ac:dyDescent="0.15">
      <c r="A233" s="83"/>
      <c r="B233" s="109"/>
      <c r="C233" s="109"/>
      <c r="D233" s="111"/>
      <c r="E233" s="96"/>
      <c r="F233" s="94"/>
      <c r="G233" s="113"/>
      <c r="H233" s="115"/>
      <c r="I233" s="99"/>
      <c r="J233" s="98"/>
      <c r="K233" s="100"/>
      <c r="L233" s="102"/>
      <c r="M233" s="104"/>
      <c r="N233" s="105"/>
      <c r="O233" s="107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  <c r="AP233" s="72"/>
      <c r="AQ233" s="72"/>
      <c r="AR233" s="72"/>
      <c r="AS233" s="72"/>
      <c r="AT233" s="72"/>
      <c r="AU233" s="72"/>
      <c r="AV233" s="72"/>
      <c r="AW233" s="72"/>
      <c r="AX233" s="72"/>
      <c r="AY233" s="72"/>
      <c r="AZ233" s="72"/>
      <c r="BA233" s="72"/>
      <c r="BB233" s="72"/>
      <c r="BC233" s="72"/>
      <c r="BD233" s="72"/>
      <c r="BE233" s="72"/>
      <c r="BF233" s="72"/>
      <c r="BG233" s="72"/>
      <c r="BH233" s="72"/>
      <c r="BI233" s="72"/>
      <c r="BJ233" s="72"/>
      <c r="BK233" s="72"/>
      <c r="BL233" s="72"/>
      <c r="BM233" s="72"/>
      <c r="BN233" s="72"/>
      <c r="BO233" s="72"/>
      <c r="BP233" s="72"/>
      <c r="BQ233" s="72"/>
      <c r="BR233" s="72"/>
      <c r="BS233" s="72"/>
      <c r="BT233" s="72"/>
      <c r="BU233" s="72"/>
      <c r="BV233" s="72"/>
      <c r="BW233" s="72"/>
    </row>
    <row r="234" spans="1:75" ht="14.25" customHeight="1" x14ac:dyDescent="0.15">
      <c r="A234" s="82"/>
      <c r="B234" s="108"/>
      <c r="C234" s="108"/>
      <c r="D234" s="110"/>
      <c r="E234" s="95"/>
      <c r="F234" s="93"/>
      <c r="G234" s="112"/>
      <c r="H234" s="114"/>
      <c r="I234" s="99"/>
      <c r="J234" s="97"/>
      <c r="K234" s="100"/>
      <c r="L234" s="101"/>
      <c r="M234" s="103"/>
      <c r="N234" s="105"/>
      <c r="O234" s="106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  <c r="BD234" s="23"/>
      <c r="BE234" s="23"/>
      <c r="BF234" s="23"/>
      <c r="BG234" s="23"/>
      <c r="BH234" s="23"/>
      <c r="BI234" s="23"/>
      <c r="BJ234" s="23"/>
      <c r="BK234" s="23"/>
      <c r="BL234" s="23"/>
      <c r="BM234" s="23"/>
      <c r="BN234" s="23"/>
      <c r="BO234" s="23"/>
      <c r="BP234" s="23"/>
      <c r="BQ234" s="23"/>
      <c r="BR234" s="23"/>
      <c r="BS234" s="23"/>
      <c r="BT234" s="23"/>
      <c r="BU234" s="23"/>
      <c r="BV234" s="23"/>
      <c r="BW234" s="23"/>
    </row>
    <row r="235" spans="1:75" ht="14.25" customHeight="1" x14ac:dyDescent="0.15">
      <c r="A235" s="83"/>
      <c r="B235" s="109"/>
      <c r="C235" s="109"/>
      <c r="D235" s="111"/>
      <c r="E235" s="96"/>
      <c r="F235" s="94"/>
      <c r="G235" s="113"/>
      <c r="H235" s="115"/>
      <c r="I235" s="99"/>
      <c r="J235" s="98"/>
      <c r="K235" s="100"/>
      <c r="L235" s="102"/>
      <c r="M235" s="104"/>
      <c r="N235" s="105"/>
      <c r="O235" s="107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72"/>
      <c r="AP235" s="72"/>
      <c r="AQ235" s="72"/>
      <c r="AR235" s="72"/>
      <c r="AS235" s="72"/>
      <c r="AT235" s="72"/>
      <c r="AU235" s="72"/>
      <c r="AV235" s="72"/>
      <c r="AW235" s="72"/>
      <c r="AX235" s="72"/>
      <c r="AY235" s="72"/>
      <c r="AZ235" s="72"/>
      <c r="BA235" s="72"/>
      <c r="BB235" s="72"/>
      <c r="BC235" s="72"/>
      <c r="BD235" s="72"/>
      <c r="BE235" s="72"/>
      <c r="BF235" s="72"/>
      <c r="BG235" s="72"/>
      <c r="BH235" s="72"/>
      <c r="BI235" s="72"/>
      <c r="BJ235" s="72"/>
      <c r="BK235" s="72"/>
      <c r="BL235" s="72"/>
      <c r="BM235" s="72"/>
      <c r="BN235" s="72"/>
      <c r="BO235" s="72"/>
      <c r="BP235" s="72"/>
      <c r="BQ235" s="72"/>
      <c r="BR235" s="72"/>
      <c r="BS235" s="72"/>
      <c r="BT235" s="72"/>
      <c r="BU235" s="72"/>
      <c r="BV235" s="72"/>
      <c r="BW235" s="72"/>
    </row>
    <row r="236" spans="1:75" ht="14.25" customHeight="1" x14ac:dyDescent="0.15">
      <c r="A236" s="82"/>
      <c r="B236" s="108"/>
      <c r="C236" s="118"/>
      <c r="D236" s="110"/>
      <c r="E236" s="95"/>
      <c r="F236" s="93"/>
      <c r="G236" s="112"/>
      <c r="H236" s="154"/>
      <c r="I236" s="99"/>
      <c r="J236" s="97"/>
      <c r="K236" s="100"/>
      <c r="L236" s="101"/>
      <c r="M236" s="103"/>
      <c r="N236" s="105"/>
      <c r="O236" s="106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  <c r="BD236" s="23"/>
      <c r="BE236" s="23"/>
      <c r="BF236" s="23"/>
      <c r="BG236" s="23"/>
      <c r="BH236" s="23"/>
      <c r="BI236" s="23"/>
      <c r="BJ236" s="23"/>
      <c r="BK236" s="23"/>
      <c r="BL236" s="23"/>
      <c r="BM236" s="23"/>
      <c r="BN236" s="23"/>
      <c r="BO236" s="23"/>
      <c r="BP236" s="23"/>
      <c r="BQ236" s="23"/>
      <c r="BR236" s="23"/>
      <c r="BS236" s="23"/>
      <c r="BT236" s="23"/>
      <c r="BU236" s="23"/>
      <c r="BV236" s="23"/>
      <c r="BW236" s="23"/>
    </row>
    <row r="237" spans="1:75" ht="14.25" customHeight="1" x14ac:dyDescent="0.15">
      <c r="A237" s="83"/>
      <c r="B237" s="109"/>
      <c r="C237" s="119"/>
      <c r="D237" s="111"/>
      <c r="E237" s="96"/>
      <c r="F237" s="94"/>
      <c r="G237" s="113"/>
      <c r="H237" s="155"/>
      <c r="I237" s="99"/>
      <c r="J237" s="98"/>
      <c r="K237" s="100"/>
      <c r="L237" s="102"/>
      <c r="M237" s="104"/>
      <c r="N237" s="105"/>
      <c r="O237" s="107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72"/>
      <c r="AP237" s="72"/>
      <c r="AQ237" s="72"/>
      <c r="AR237" s="72"/>
      <c r="AS237" s="72"/>
      <c r="AT237" s="72"/>
      <c r="AU237" s="72"/>
      <c r="AV237" s="72"/>
      <c r="AW237" s="72"/>
      <c r="AX237" s="72"/>
      <c r="AY237" s="72"/>
      <c r="AZ237" s="72"/>
      <c r="BA237" s="72"/>
      <c r="BB237" s="72"/>
      <c r="BC237" s="72"/>
      <c r="BD237" s="72"/>
      <c r="BE237" s="72"/>
      <c r="BF237" s="72"/>
      <c r="BG237" s="72"/>
      <c r="BH237" s="72"/>
      <c r="BI237" s="72"/>
      <c r="BJ237" s="72"/>
      <c r="BK237" s="72"/>
      <c r="BL237" s="72"/>
      <c r="BM237" s="72"/>
      <c r="BN237" s="72"/>
      <c r="BO237" s="72"/>
      <c r="BP237" s="72"/>
      <c r="BQ237" s="72"/>
      <c r="BR237" s="72"/>
      <c r="BS237" s="72"/>
      <c r="BT237" s="72"/>
      <c r="BU237" s="72"/>
      <c r="BV237" s="72"/>
      <c r="BW237" s="72"/>
    </row>
    <row r="238" spans="1:75" ht="14.25" customHeight="1" x14ac:dyDescent="0.15">
      <c r="A238" s="82"/>
      <c r="B238" s="108"/>
      <c r="C238" s="108"/>
      <c r="D238" s="110"/>
      <c r="E238" s="95"/>
      <c r="F238" s="93"/>
      <c r="G238" s="112"/>
      <c r="H238" s="114"/>
      <c r="I238" s="99"/>
      <c r="J238" s="97"/>
      <c r="K238" s="100"/>
      <c r="L238" s="101"/>
      <c r="M238" s="103"/>
      <c r="N238" s="105"/>
      <c r="O238" s="106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/>
      <c r="AZ238" s="23"/>
      <c r="BA238" s="23"/>
      <c r="BB238" s="23"/>
      <c r="BC238" s="23"/>
      <c r="BD238" s="23"/>
      <c r="BE238" s="23"/>
      <c r="BF238" s="23"/>
      <c r="BG238" s="23"/>
      <c r="BH238" s="23"/>
      <c r="BI238" s="23"/>
      <c r="BJ238" s="23"/>
      <c r="BK238" s="23"/>
      <c r="BL238" s="23"/>
      <c r="BM238" s="23"/>
      <c r="BN238" s="23"/>
      <c r="BO238" s="23"/>
      <c r="BP238" s="23"/>
      <c r="BQ238" s="23"/>
      <c r="BR238" s="23"/>
      <c r="BS238" s="23"/>
      <c r="BT238" s="23"/>
      <c r="BU238" s="23"/>
      <c r="BV238" s="23"/>
      <c r="BW238" s="23"/>
    </row>
    <row r="239" spans="1:75" ht="14.25" customHeight="1" x14ac:dyDescent="0.15">
      <c r="A239" s="83"/>
      <c r="B239" s="109"/>
      <c r="C239" s="109"/>
      <c r="D239" s="111"/>
      <c r="E239" s="96"/>
      <c r="F239" s="94"/>
      <c r="G239" s="113"/>
      <c r="H239" s="115"/>
      <c r="I239" s="99"/>
      <c r="J239" s="98"/>
      <c r="K239" s="100"/>
      <c r="L239" s="102"/>
      <c r="M239" s="104"/>
      <c r="N239" s="105"/>
      <c r="O239" s="107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72"/>
      <c r="AP239" s="72"/>
      <c r="AQ239" s="72"/>
      <c r="AR239" s="72"/>
      <c r="AS239" s="72"/>
      <c r="AT239" s="72"/>
      <c r="AU239" s="72"/>
      <c r="AV239" s="72"/>
      <c r="AW239" s="72"/>
      <c r="AX239" s="72"/>
      <c r="AY239" s="72"/>
      <c r="AZ239" s="72"/>
      <c r="BA239" s="72"/>
      <c r="BB239" s="72"/>
      <c r="BC239" s="72"/>
      <c r="BD239" s="72"/>
      <c r="BE239" s="72"/>
      <c r="BF239" s="72"/>
      <c r="BG239" s="72"/>
      <c r="BH239" s="72"/>
      <c r="BI239" s="72"/>
      <c r="BJ239" s="72"/>
      <c r="BK239" s="72"/>
      <c r="BL239" s="72"/>
      <c r="BM239" s="72"/>
      <c r="BN239" s="72"/>
      <c r="BO239" s="72"/>
      <c r="BP239" s="72"/>
      <c r="BQ239" s="72"/>
      <c r="BR239" s="72"/>
      <c r="BS239" s="72"/>
      <c r="BT239" s="72"/>
      <c r="BU239" s="72"/>
      <c r="BV239" s="72"/>
      <c r="BW239" s="72"/>
    </row>
    <row r="240" spans="1:75" ht="14.25" customHeight="1" x14ac:dyDescent="0.15">
      <c r="A240" s="82"/>
      <c r="B240" s="108"/>
      <c r="C240" s="108"/>
      <c r="D240" s="110"/>
      <c r="E240" s="95"/>
      <c r="F240" s="93"/>
      <c r="G240" s="112"/>
      <c r="H240" s="114"/>
      <c r="I240" s="99"/>
      <c r="J240" s="97"/>
      <c r="K240" s="100"/>
      <c r="L240" s="101"/>
      <c r="M240" s="103"/>
      <c r="N240" s="105"/>
      <c r="O240" s="106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  <c r="AZ240" s="23"/>
      <c r="BA240" s="23"/>
      <c r="BB240" s="23"/>
      <c r="BC240" s="23"/>
      <c r="BD240" s="23"/>
      <c r="BE240" s="23"/>
      <c r="BF240" s="23"/>
      <c r="BG240" s="23"/>
      <c r="BH240" s="23"/>
      <c r="BI240" s="23"/>
      <c r="BJ240" s="23"/>
      <c r="BK240" s="23"/>
      <c r="BL240" s="23"/>
      <c r="BM240" s="23"/>
      <c r="BN240" s="23"/>
      <c r="BO240" s="23"/>
      <c r="BP240" s="23"/>
      <c r="BQ240" s="23"/>
      <c r="BR240" s="23"/>
      <c r="BS240" s="23"/>
      <c r="BT240" s="23"/>
      <c r="BU240" s="23"/>
      <c r="BV240" s="23"/>
      <c r="BW240" s="23"/>
    </row>
    <row r="241" spans="1:75" ht="14.25" customHeight="1" x14ac:dyDescent="0.15">
      <c r="A241" s="83"/>
      <c r="B241" s="109"/>
      <c r="C241" s="109"/>
      <c r="D241" s="111"/>
      <c r="E241" s="96"/>
      <c r="F241" s="94"/>
      <c r="G241" s="113"/>
      <c r="H241" s="115"/>
      <c r="I241" s="99"/>
      <c r="J241" s="98"/>
      <c r="K241" s="100"/>
      <c r="L241" s="102"/>
      <c r="M241" s="104"/>
      <c r="N241" s="105"/>
      <c r="O241" s="107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  <c r="AP241" s="72"/>
      <c r="AQ241" s="72"/>
      <c r="AR241" s="72"/>
      <c r="AS241" s="72"/>
      <c r="AT241" s="72"/>
      <c r="AU241" s="72"/>
      <c r="AV241" s="72"/>
      <c r="AW241" s="72"/>
      <c r="AX241" s="72"/>
      <c r="AY241" s="72"/>
      <c r="AZ241" s="72"/>
      <c r="BA241" s="72"/>
      <c r="BB241" s="72"/>
      <c r="BC241" s="72"/>
      <c r="BD241" s="72"/>
      <c r="BE241" s="72"/>
      <c r="BF241" s="72"/>
      <c r="BG241" s="72"/>
      <c r="BH241" s="72"/>
      <c r="BI241" s="72"/>
      <c r="BJ241" s="72"/>
      <c r="BK241" s="72"/>
      <c r="BL241" s="72"/>
      <c r="BM241" s="72"/>
      <c r="BN241" s="72"/>
      <c r="BO241" s="72"/>
      <c r="BP241" s="72"/>
      <c r="BQ241" s="72"/>
      <c r="BR241" s="72"/>
      <c r="BS241" s="72"/>
      <c r="BT241" s="72"/>
      <c r="BU241" s="72"/>
      <c r="BV241" s="72"/>
      <c r="BW241" s="72"/>
    </row>
    <row r="242" spans="1:75" ht="14.25" customHeight="1" x14ac:dyDescent="0.15">
      <c r="A242" s="82"/>
      <c r="B242" s="108"/>
      <c r="C242" s="108"/>
      <c r="D242" s="110"/>
      <c r="E242" s="95"/>
      <c r="F242" s="93"/>
      <c r="G242" s="112"/>
      <c r="H242" s="114"/>
      <c r="I242" s="99"/>
      <c r="J242" s="97"/>
      <c r="K242" s="100"/>
      <c r="L242" s="101"/>
      <c r="M242" s="103"/>
      <c r="N242" s="105"/>
      <c r="O242" s="106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  <c r="BA242" s="23"/>
      <c r="BB242" s="23"/>
      <c r="BC242" s="23"/>
      <c r="BD242" s="23"/>
      <c r="BE242" s="23"/>
      <c r="BF242" s="23"/>
      <c r="BG242" s="23"/>
      <c r="BH242" s="23"/>
      <c r="BI242" s="23"/>
      <c r="BJ242" s="23"/>
      <c r="BK242" s="23"/>
      <c r="BL242" s="23"/>
      <c r="BM242" s="23"/>
      <c r="BN242" s="23"/>
      <c r="BO242" s="23"/>
      <c r="BP242" s="23"/>
      <c r="BQ242" s="23"/>
      <c r="BR242" s="23"/>
      <c r="BS242" s="23"/>
      <c r="BT242" s="23"/>
      <c r="BU242" s="23"/>
      <c r="BV242" s="23"/>
      <c r="BW242" s="23"/>
    </row>
    <row r="243" spans="1:75" ht="14.25" customHeight="1" x14ac:dyDescent="0.15">
      <c r="A243" s="83"/>
      <c r="B243" s="109"/>
      <c r="C243" s="109"/>
      <c r="D243" s="111"/>
      <c r="E243" s="96"/>
      <c r="F243" s="94"/>
      <c r="G243" s="113"/>
      <c r="H243" s="115"/>
      <c r="I243" s="99"/>
      <c r="J243" s="98"/>
      <c r="K243" s="100"/>
      <c r="L243" s="102"/>
      <c r="M243" s="104"/>
      <c r="N243" s="105"/>
      <c r="O243" s="107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  <c r="AP243" s="72"/>
      <c r="AQ243" s="72"/>
      <c r="AR243" s="72"/>
      <c r="AS243" s="72"/>
      <c r="AT243" s="72"/>
      <c r="AU243" s="72"/>
      <c r="AV243" s="72"/>
      <c r="AW243" s="72"/>
      <c r="AX243" s="72"/>
      <c r="AY243" s="72"/>
      <c r="AZ243" s="72"/>
      <c r="BA243" s="72"/>
      <c r="BB243" s="72"/>
      <c r="BC243" s="72"/>
      <c r="BD243" s="72"/>
      <c r="BE243" s="72"/>
      <c r="BF243" s="72"/>
      <c r="BG243" s="72"/>
      <c r="BH243" s="72"/>
      <c r="BI243" s="72"/>
      <c r="BJ243" s="72"/>
      <c r="BK243" s="72"/>
      <c r="BL243" s="72"/>
      <c r="BM243" s="72"/>
      <c r="BN243" s="72"/>
      <c r="BO243" s="72"/>
      <c r="BP243" s="72"/>
      <c r="BQ243" s="72"/>
      <c r="BR243" s="72"/>
      <c r="BS243" s="72"/>
      <c r="BT243" s="72"/>
      <c r="BU243" s="72"/>
      <c r="BV243" s="72"/>
      <c r="BW243" s="72"/>
    </row>
    <row r="244" spans="1:75" ht="14.25" customHeight="1" x14ac:dyDescent="0.15">
      <c r="A244" s="82"/>
      <c r="B244" s="108"/>
      <c r="C244" s="108"/>
      <c r="D244" s="110"/>
      <c r="E244" s="95"/>
      <c r="F244" s="93"/>
      <c r="G244" s="112"/>
      <c r="H244" s="114"/>
      <c r="I244" s="99"/>
      <c r="J244" s="97"/>
      <c r="K244" s="100"/>
      <c r="L244" s="101"/>
      <c r="M244" s="103"/>
      <c r="N244" s="105"/>
      <c r="O244" s="106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  <c r="AY244" s="23"/>
      <c r="AZ244" s="23"/>
      <c r="BA244" s="23"/>
      <c r="BB244" s="23"/>
      <c r="BC244" s="23"/>
      <c r="BD244" s="23"/>
      <c r="BE244" s="23"/>
      <c r="BF244" s="23"/>
      <c r="BG244" s="23"/>
      <c r="BH244" s="23"/>
      <c r="BI244" s="23"/>
      <c r="BJ244" s="23"/>
      <c r="BK244" s="23"/>
      <c r="BL244" s="23"/>
      <c r="BM244" s="23"/>
      <c r="BN244" s="23"/>
      <c r="BO244" s="23"/>
      <c r="BP244" s="23"/>
      <c r="BQ244" s="23"/>
      <c r="BR244" s="23"/>
      <c r="BS244" s="23"/>
      <c r="BT244" s="23"/>
      <c r="BU244" s="23"/>
      <c r="BV244" s="23"/>
      <c r="BW244" s="23"/>
    </row>
    <row r="245" spans="1:75" ht="14.25" customHeight="1" x14ac:dyDescent="0.15">
      <c r="A245" s="83"/>
      <c r="B245" s="109"/>
      <c r="C245" s="109"/>
      <c r="D245" s="111"/>
      <c r="E245" s="96"/>
      <c r="F245" s="94"/>
      <c r="G245" s="113"/>
      <c r="H245" s="115"/>
      <c r="I245" s="99"/>
      <c r="J245" s="98"/>
      <c r="K245" s="100"/>
      <c r="L245" s="102"/>
      <c r="M245" s="104"/>
      <c r="N245" s="105"/>
      <c r="O245" s="107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  <c r="AP245" s="72"/>
      <c r="AQ245" s="72"/>
      <c r="AR245" s="72"/>
      <c r="AS245" s="72"/>
      <c r="AT245" s="72"/>
      <c r="AU245" s="72"/>
      <c r="AV245" s="72"/>
      <c r="AW245" s="72"/>
      <c r="AX245" s="72"/>
      <c r="AY245" s="72"/>
      <c r="AZ245" s="72"/>
      <c r="BA245" s="72"/>
      <c r="BB245" s="72"/>
      <c r="BC245" s="72"/>
      <c r="BD245" s="72"/>
      <c r="BE245" s="72"/>
      <c r="BF245" s="72"/>
      <c r="BG245" s="72"/>
      <c r="BH245" s="72"/>
      <c r="BI245" s="72"/>
      <c r="BJ245" s="72"/>
      <c r="BK245" s="72"/>
      <c r="BL245" s="72"/>
      <c r="BM245" s="72"/>
      <c r="BN245" s="72"/>
      <c r="BO245" s="72"/>
      <c r="BP245" s="72"/>
      <c r="BQ245" s="72"/>
      <c r="BR245" s="72"/>
      <c r="BS245" s="72"/>
      <c r="BT245" s="72"/>
      <c r="BU245" s="72"/>
      <c r="BV245" s="72"/>
      <c r="BW245" s="72"/>
    </row>
    <row r="246" spans="1:75" ht="14.25" customHeight="1" x14ac:dyDescent="0.15">
      <c r="A246" s="82"/>
      <c r="B246" s="108"/>
      <c r="C246" s="108"/>
      <c r="D246" s="110"/>
      <c r="E246" s="95"/>
      <c r="F246" s="93"/>
      <c r="G246" s="112"/>
      <c r="H246" s="114"/>
      <c r="I246" s="99"/>
      <c r="J246" s="97"/>
      <c r="K246" s="100"/>
      <c r="L246" s="101"/>
      <c r="M246" s="103"/>
      <c r="N246" s="105"/>
      <c r="O246" s="106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  <c r="AY246" s="23"/>
      <c r="AZ246" s="23"/>
      <c r="BA246" s="23"/>
      <c r="BB246" s="23"/>
      <c r="BC246" s="23"/>
      <c r="BD246" s="23"/>
      <c r="BE246" s="23"/>
      <c r="BF246" s="23"/>
      <c r="BG246" s="23"/>
      <c r="BH246" s="23"/>
      <c r="BI246" s="23"/>
      <c r="BJ246" s="23"/>
      <c r="BK246" s="23"/>
      <c r="BL246" s="23"/>
      <c r="BM246" s="23"/>
      <c r="BN246" s="23"/>
      <c r="BO246" s="23"/>
      <c r="BP246" s="23"/>
      <c r="BQ246" s="23"/>
      <c r="BR246" s="23"/>
      <c r="BS246" s="23"/>
      <c r="BT246" s="23"/>
      <c r="BU246" s="23"/>
      <c r="BV246" s="23"/>
      <c r="BW246" s="23"/>
    </row>
    <row r="247" spans="1:75" ht="14.25" customHeight="1" x14ac:dyDescent="0.15">
      <c r="A247" s="83"/>
      <c r="B247" s="109"/>
      <c r="C247" s="109"/>
      <c r="D247" s="111"/>
      <c r="E247" s="96"/>
      <c r="F247" s="94"/>
      <c r="G247" s="113"/>
      <c r="H247" s="115"/>
      <c r="I247" s="99"/>
      <c r="J247" s="98"/>
      <c r="K247" s="100"/>
      <c r="L247" s="102"/>
      <c r="M247" s="104"/>
      <c r="N247" s="105"/>
      <c r="O247" s="107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  <c r="AP247" s="72"/>
      <c r="AQ247" s="72"/>
      <c r="AR247" s="72"/>
      <c r="AS247" s="72"/>
      <c r="AT247" s="72"/>
      <c r="AU247" s="72"/>
      <c r="AV247" s="72"/>
      <c r="AW247" s="72"/>
      <c r="AX247" s="72"/>
      <c r="AY247" s="72"/>
      <c r="AZ247" s="72"/>
      <c r="BA247" s="72"/>
      <c r="BB247" s="72"/>
      <c r="BC247" s="72"/>
      <c r="BD247" s="72"/>
      <c r="BE247" s="72"/>
      <c r="BF247" s="72"/>
      <c r="BG247" s="72"/>
      <c r="BH247" s="72"/>
      <c r="BI247" s="72"/>
      <c r="BJ247" s="72"/>
      <c r="BK247" s="72"/>
      <c r="BL247" s="72"/>
      <c r="BM247" s="72"/>
      <c r="BN247" s="72"/>
      <c r="BO247" s="72"/>
      <c r="BP247" s="72"/>
      <c r="BQ247" s="72"/>
      <c r="BR247" s="72"/>
      <c r="BS247" s="72"/>
      <c r="BT247" s="72"/>
      <c r="BU247" s="72"/>
      <c r="BV247" s="72"/>
      <c r="BW247" s="72"/>
    </row>
    <row r="248" spans="1:75" ht="14.25" customHeight="1" x14ac:dyDescent="0.15">
      <c r="A248" s="82"/>
      <c r="B248" s="108"/>
      <c r="C248" s="108"/>
      <c r="D248" s="110"/>
      <c r="E248" s="95"/>
      <c r="F248" s="93"/>
      <c r="G248" s="112"/>
      <c r="H248" s="114"/>
      <c r="I248" s="99"/>
      <c r="J248" s="97"/>
      <c r="K248" s="100"/>
      <c r="L248" s="101"/>
      <c r="M248" s="103"/>
      <c r="N248" s="105"/>
      <c r="O248" s="106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3"/>
      <c r="BC248" s="23"/>
      <c r="BD248" s="23"/>
      <c r="BE248" s="23"/>
      <c r="BF248" s="23"/>
      <c r="BG248" s="23"/>
      <c r="BH248" s="23"/>
      <c r="BI248" s="23"/>
      <c r="BJ248" s="23"/>
      <c r="BK248" s="23"/>
      <c r="BL248" s="23"/>
      <c r="BM248" s="23"/>
      <c r="BN248" s="23"/>
      <c r="BO248" s="23"/>
      <c r="BP248" s="23"/>
      <c r="BQ248" s="23"/>
      <c r="BR248" s="23"/>
      <c r="BS248" s="23"/>
      <c r="BT248" s="23"/>
      <c r="BU248" s="23"/>
      <c r="BV248" s="23"/>
      <c r="BW248" s="23"/>
    </row>
    <row r="249" spans="1:75" ht="14.25" customHeight="1" x14ac:dyDescent="0.15">
      <c r="A249" s="83"/>
      <c r="B249" s="109"/>
      <c r="C249" s="109"/>
      <c r="D249" s="111"/>
      <c r="E249" s="96"/>
      <c r="F249" s="94"/>
      <c r="G249" s="113"/>
      <c r="H249" s="115"/>
      <c r="I249" s="99"/>
      <c r="J249" s="98"/>
      <c r="K249" s="100"/>
      <c r="L249" s="102"/>
      <c r="M249" s="104"/>
      <c r="N249" s="105"/>
      <c r="O249" s="107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  <c r="AP249" s="72"/>
      <c r="AQ249" s="72"/>
      <c r="AR249" s="72"/>
      <c r="AS249" s="72"/>
      <c r="AT249" s="72"/>
      <c r="AU249" s="72"/>
      <c r="AV249" s="72"/>
      <c r="AW249" s="72"/>
      <c r="AX249" s="72"/>
      <c r="AY249" s="72"/>
      <c r="AZ249" s="72"/>
      <c r="BA249" s="72"/>
      <c r="BB249" s="72"/>
      <c r="BC249" s="72"/>
      <c r="BD249" s="72"/>
      <c r="BE249" s="72"/>
      <c r="BF249" s="72"/>
      <c r="BG249" s="72"/>
      <c r="BH249" s="72"/>
      <c r="BI249" s="72"/>
      <c r="BJ249" s="72"/>
      <c r="BK249" s="72"/>
      <c r="BL249" s="72"/>
      <c r="BM249" s="72"/>
      <c r="BN249" s="72"/>
      <c r="BO249" s="72"/>
      <c r="BP249" s="72"/>
      <c r="BQ249" s="72"/>
      <c r="BR249" s="72"/>
      <c r="BS249" s="72"/>
      <c r="BT249" s="72"/>
      <c r="BU249" s="72"/>
      <c r="BV249" s="72"/>
      <c r="BW249" s="72"/>
    </row>
    <row r="250" spans="1:75" ht="14.25" customHeight="1" x14ac:dyDescent="0.15">
      <c r="A250" s="82"/>
      <c r="B250" s="108"/>
      <c r="C250" s="118"/>
      <c r="D250" s="110"/>
      <c r="E250" s="95"/>
      <c r="F250" s="93"/>
      <c r="G250" s="112"/>
      <c r="H250" s="114"/>
      <c r="I250" s="99"/>
      <c r="J250" s="97"/>
      <c r="K250" s="100"/>
      <c r="L250" s="101"/>
      <c r="M250" s="103"/>
      <c r="N250" s="105"/>
      <c r="O250" s="106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  <c r="AY250" s="23"/>
      <c r="AZ250" s="23"/>
      <c r="BA250" s="23"/>
      <c r="BB250" s="23"/>
      <c r="BC250" s="23"/>
      <c r="BD250" s="23"/>
      <c r="BE250" s="23"/>
      <c r="BF250" s="23"/>
      <c r="BG250" s="23"/>
      <c r="BH250" s="23"/>
      <c r="BI250" s="23"/>
      <c r="BJ250" s="23"/>
      <c r="BK250" s="23"/>
      <c r="BL250" s="23"/>
      <c r="BM250" s="23"/>
      <c r="BN250" s="23"/>
      <c r="BO250" s="23"/>
      <c r="BP250" s="23"/>
      <c r="BQ250" s="23"/>
      <c r="BR250" s="23"/>
      <c r="BS250" s="23"/>
      <c r="BT250" s="23"/>
      <c r="BU250" s="23"/>
      <c r="BV250" s="23"/>
      <c r="BW250" s="23"/>
    </row>
    <row r="251" spans="1:75" ht="14.25" customHeight="1" x14ac:dyDescent="0.15">
      <c r="A251" s="83"/>
      <c r="B251" s="109"/>
      <c r="C251" s="119"/>
      <c r="D251" s="111"/>
      <c r="E251" s="96"/>
      <c r="F251" s="94"/>
      <c r="G251" s="113"/>
      <c r="H251" s="115"/>
      <c r="I251" s="99"/>
      <c r="J251" s="98"/>
      <c r="K251" s="100"/>
      <c r="L251" s="102"/>
      <c r="M251" s="104"/>
      <c r="N251" s="105"/>
      <c r="O251" s="107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72"/>
      <c r="AP251" s="72"/>
      <c r="AQ251" s="72"/>
      <c r="AR251" s="72"/>
      <c r="AS251" s="72"/>
      <c r="AT251" s="72"/>
      <c r="AU251" s="72"/>
      <c r="AV251" s="72"/>
      <c r="AW251" s="72"/>
      <c r="AX251" s="72"/>
      <c r="AY251" s="72"/>
      <c r="AZ251" s="72"/>
      <c r="BA251" s="72"/>
      <c r="BB251" s="72"/>
      <c r="BC251" s="72"/>
      <c r="BD251" s="72"/>
      <c r="BE251" s="72"/>
      <c r="BF251" s="72"/>
      <c r="BG251" s="72"/>
      <c r="BH251" s="72"/>
      <c r="BI251" s="72"/>
      <c r="BJ251" s="72"/>
      <c r="BK251" s="72"/>
      <c r="BL251" s="72"/>
      <c r="BM251" s="72"/>
      <c r="BN251" s="72"/>
      <c r="BO251" s="72"/>
      <c r="BP251" s="72"/>
      <c r="BQ251" s="72"/>
      <c r="BR251" s="72"/>
      <c r="BS251" s="72"/>
      <c r="BT251" s="72"/>
      <c r="BU251" s="72"/>
      <c r="BV251" s="72"/>
      <c r="BW251" s="72"/>
    </row>
    <row r="252" spans="1:75" ht="14.25" customHeight="1" x14ac:dyDescent="0.15">
      <c r="A252" s="82"/>
      <c r="B252" s="108"/>
      <c r="C252" s="108"/>
      <c r="D252" s="110"/>
      <c r="E252" s="95"/>
      <c r="F252" s="93"/>
      <c r="G252" s="112"/>
      <c r="H252" s="114"/>
      <c r="I252" s="99"/>
      <c r="J252" s="97"/>
      <c r="K252" s="100"/>
      <c r="L252" s="101"/>
      <c r="M252" s="103"/>
      <c r="N252" s="105"/>
      <c r="O252" s="106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/>
      <c r="BB252" s="23"/>
      <c r="BC252" s="23"/>
      <c r="BD252" s="23"/>
      <c r="BE252" s="23"/>
      <c r="BF252" s="23"/>
      <c r="BG252" s="23"/>
      <c r="BH252" s="23"/>
      <c r="BI252" s="23"/>
      <c r="BJ252" s="23"/>
      <c r="BK252" s="23"/>
      <c r="BL252" s="23"/>
      <c r="BM252" s="23"/>
      <c r="BN252" s="23"/>
      <c r="BO252" s="23"/>
      <c r="BP252" s="23"/>
      <c r="BQ252" s="23"/>
      <c r="BR252" s="23"/>
      <c r="BS252" s="23"/>
      <c r="BT252" s="23"/>
      <c r="BU252" s="23"/>
      <c r="BV252" s="23"/>
      <c r="BW252" s="23"/>
    </row>
    <row r="253" spans="1:75" ht="14.25" customHeight="1" x14ac:dyDescent="0.15">
      <c r="A253" s="83"/>
      <c r="B253" s="109"/>
      <c r="C253" s="109"/>
      <c r="D253" s="111"/>
      <c r="E253" s="96"/>
      <c r="F253" s="94"/>
      <c r="G253" s="113"/>
      <c r="H253" s="115"/>
      <c r="I253" s="99"/>
      <c r="J253" s="98"/>
      <c r="K253" s="100"/>
      <c r="L253" s="102"/>
      <c r="M253" s="104"/>
      <c r="N253" s="105"/>
      <c r="O253" s="107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72"/>
      <c r="AP253" s="72"/>
      <c r="AQ253" s="72"/>
      <c r="AR253" s="72"/>
      <c r="AS253" s="72"/>
      <c r="AT253" s="72"/>
      <c r="AU253" s="72"/>
      <c r="AV253" s="72"/>
      <c r="AW253" s="72"/>
      <c r="AX253" s="72"/>
      <c r="AY253" s="72"/>
      <c r="AZ253" s="72"/>
      <c r="BA253" s="72"/>
      <c r="BB253" s="72"/>
      <c r="BC253" s="72"/>
      <c r="BD253" s="72"/>
      <c r="BE253" s="72"/>
      <c r="BF253" s="72"/>
      <c r="BG253" s="72"/>
      <c r="BH253" s="72"/>
      <c r="BI253" s="72"/>
      <c r="BJ253" s="72"/>
      <c r="BK253" s="72"/>
      <c r="BL253" s="72"/>
      <c r="BM253" s="72"/>
      <c r="BN253" s="72"/>
      <c r="BO253" s="72"/>
      <c r="BP253" s="72"/>
      <c r="BQ253" s="72"/>
      <c r="BR253" s="72"/>
      <c r="BS253" s="72"/>
      <c r="BT253" s="72"/>
      <c r="BU253" s="72"/>
      <c r="BV253" s="72"/>
      <c r="BW253" s="72"/>
    </row>
    <row r="254" spans="1:75" ht="14.25" customHeight="1" x14ac:dyDescent="0.15">
      <c r="A254" s="82"/>
      <c r="B254" s="108"/>
      <c r="C254" s="118"/>
      <c r="D254" s="110"/>
      <c r="E254" s="95"/>
      <c r="F254" s="93"/>
      <c r="G254" s="112"/>
      <c r="H254" s="114"/>
      <c r="I254" s="99"/>
      <c r="J254" s="97"/>
      <c r="K254" s="100"/>
      <c r="L254" s="101"/>
      <c r="M254" s="103"/>
      <c r="N254" s="105"/>
      <c r="O254" s="106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3"/>
      <c r="BB254" s="23"/>
      <c r="BC254" s="23"/>
      <c r="BD254" s="23"/>
      <c r="BE254" s="23"/>
      <c r="BF254" s="23"/>
      <c r="BG254" s="23"/>
      <c r="BH254" s="23"/>
      <c r="BI254" s="23"/>
      <c r="BJ254" s="23"/>
      <c r="BK254" s="23"/>
      <c r="BL254" s="23"/>
      <c r="BM254" s="23"/>
      <c r="BN254" s="23"/>
      <c r="BO254" s="23"/>
      <c r="BP254" s="23"/>
      <c r="BQ254" s="23"/>
      <c r="BR254" s="23"/>
      <c r="BS254" s="23"/>
      <c r="BT254" s="23"/>
      <c r="BU254" s="23"/>
      <c r="BV254" s="23"/>
      <c r="BW254" s="23"/>
    </row>
    <row r="255" spans="1:75" ht="14.25" customHeight="1" x14ac:dyDescent="0.15">
      <c r="A255" s="83"/>
      <c r="B255" s="109"/>
      <c r="C255" s="119"/>
      <c r="D255" s="111"/>
      <c r="E255" s="96"/>
      <c r="F255" s="94"/>
      <c r="G255" s="113"/>
      <c r="H255" s="115"/>
      <c r="I255" s="99"/>
      <c r="J255" s="98"/>
      <c r="K255" s="100"/>
      <c r="L255" s="102"/>
      <c r="M255" s="104"/>
      <c r="N255" s="105"/>
      <c r="O255" s="107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72"/>
      <c r="AP255" s="72"/>
      <c r="AQ255" s="72"/>
      <c r="AR255" s="72"/>
      <c r="AS255" s="72"/>
      <c r="AT255" s="72"/>
      <c r="AU255" s="72"/>
      <c r="AV255" s="72"/>
      <c r="AW255" s="72"/>
      <c r="AX255" s="72"/>
      <c r="AY255" s="72"/>
      <c r="AZ255" s="72"/>
      <c r="BA255" s="72"/>
      <c r="BB255" s="72"/>
      <c r="BC255" s="72"/>
      <c r="BD255" s="72"/>
      <c r="BE255" s="72"/>
      <c r="BF255" s="72"/>
      <c r="BG255" s="72"/>
      <c r="BH255" s="72"/>
      <c r="BI255" s="72"/>
      <c r="BJ255" s="72"/>
      <c r="BK255" s="72"/>
      <c r="BL255" s="72"/>
      <c r="BM255" s="72"/>
      <c r="BN255" s="72"/>
      <c r="BO255" s="72"/>
      <c r="BP255" s="72"/>
      <c r="BQ255" s="72"/>
      <c r="BR255" s="72"/>
      <c r="BS255" s="72"/>
      <c r="BT255" s="72"/>
      <c r="BU255" s="72"/>
      <c r="BV255" s="72"/>
      <c r="BW255" s="72"/>
    </row>
    <row r="256" spans="1:75" ht="14.25" customHeight="1" x14ac:dyDescent="0.15">
      <c r="A256" s="82"/>
      <c r="B256" s="108"/>
      <c r="C256" s="108"/>
      <c r="D256" s="110"/>
      <c r="E256" s="95"/>
      <c r="F256" s="93"/>
      <c r="G256" s="112"/>
      <c r="H256" s="114"/>
      <c r="I256" s="99"/>
      <c r="J256" s="97"/>
      <c r="K256" s="100"/>
      <c r="L256" s="101"/>
      <c r="M256" s="103"/>
      <c r="N256" s="105"/>
      <c r="O256" s="106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  <c r="AY256" s="23"/>
      <c r="AZ256" s="23"/>
      <c r="BA256" s="23"/>
      <c r="BB256" s="23"/>
      <c r="BC256" s="23"/>
      <c r="BD256" s="23"/>
      <c r="BE256" s="23"/>
      <c r="BF256" s="23"/>
      <c r="BG256" s="23"/>
      <c r="BH256" s="23"/>
      <c r="BI256" s="23"/>
      <c r="BJ256" s="23"/>
      <c r="BK256" s="23"/>
      <c r="BL256" s="23"/>
      <c r="BM256" s="23"/>
      <c r="BN256" s="23"/>
      <c r="BO256" s="23"/>
      <c r="BP256" s="23"/>
      <c r="BQ256" s="23"/>
      <c r="BR256" s="23"/>
      <c r="BS256" s="23"/>
      <c r="BT256" s="23"/>
      <c r="BU256" s="23"/>
      <c r="BV256" s="23"/>
      <c r="BW256" s="23"/>
    </row>
    <row r="257" spans="1:75" ht="14.25" customHeight="1" x14ac:dyDescent="0.15">
      <c r="A257" s="83"/>
      <c r="B257" s="109"/>
      <c r="C257" s="109"/>
      <c r="D257" s="111"/>
      <c r="E257" s="96"/>
      <c r="F257" s="94"/>
      <c r="G257" s="113"/>
      <c r="H257" s="115"/>
      <c r="I257" s="99"/>
      <c r="J257" s="98"/>
      <c r="K257" s="100"/>
      <c r="L257" s="102"/>
      <c r="M257" s="104"/>
      <c r="N257" s="105"/>
      <c r="O257" s="107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72"/>
      <c r="AP257" s="72"/>
      <c r="AQ257" s="72"/>
      <c r="AR257" s="72"/>
      <c r="AS257" s="72"/>
      <c r="AT257" s="72"/>
      <c r="AU257" s="72"/>
      <c r="AV257" s="72"/>
      <c r="AW257" s="72"/>
      <c r="AX257" s="72"/>
      <c r="AY257" s="72"/>
      <c r="AZ257" s="72"/>
      <c r="BA257" s="72"/>
      <c r="BB257" s="72"/>
      <c r="BC257" s="72"/>
      <c r="BD257" s="72"/>
      <c r="BE257" s="72"/>
      <c r="BF257" s="72"/>
      <c r="BG257" s="72"/>
      <c r="BH257" s="72"/>
      <c r="BI257" s="72"/>
      <c r="BJ257" s="72"/>
      <c r="BK257" s="72"/>
      <c r="BL257" s="72"/>
      <c r="BM257" s="72"/>
      <c r="BN257" s="72"/>
      <c r="BO257" s="72"/>
      <c r="BP257" s="72"/>
      <c r="BQ257" s="72"/>
      <c r="BR257" s="72"/>
      <c r="BS257" s="72"/>
      <c r="BT257" s="72"/>
      <c r="BU257" s="72"/>
      <c r="BV257" s="72"/>
      <c r="BW257" s="72"/>
    </row>
    <row r="258" spans="1:75" ht="14.25" customHeight="1" x14ac:dyDescent="0.15">
      <c r="A258" s="82"/>
      <c r="B258" s="108"/>
      <c r="C258" s="118"/>
      <c r="D258" s="110"/>
      <c r="E258" s="95"/>
      <c r="F258" s="93"/>
      <c r="G258" s="112"/>
      <c r="H258" s="114"/>
      <c r="I258" s="99"/>
      <c r="J258" s="97"/>
      <c r="K258" s="100"/>
      <c r="L258" s="101"/>
      <c r="M258" s="103"/>
      <c r="N258" s="105"/>
      <c r="O258" s="106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  <c r="AL258" s="23"/>
      <c r="AM258" s="23"/>
      <c r="AN258" s="23"/>
      <c r="AO258" s="23"/>
      <c r="AP258" s="23"/>
      <c r="AQ258" s="23"/>
      <c r="AR258" s="23"/>
      <c r="AS258" s="23"/>
      <c r="AT258" s="23"/>
      <c r="AU258" s="23"/>
      <c r="AV258" s="23"/>
      <c r="AW258" s="23"/>
      <c r="AX258" s="23"/>
      <c r="AY258" s="23"/>
      <c r="AZ258" s="23"/>
      <c r="BA258" s="23"/>
      <c r="BB258" s="23"/>
      <c r="BC258" s="23"/>
      <c r="BD258" s="23"/>
      <c r="BE258" s="23"/>
      <c r="BF258" s="23"/>
      <c r="BG258" s="23"/>
      <c r="BH258" s="23"/>
      <c r="BI258" s="23"/>
      <c r="BJ258" s="23"/>
      <c r="BK258" s="23"/>
      <c r="BL258" s="23"/>
      <c r="BM258" s="23"/>
      <c r="BN258" s="23"/>
      <c r="BO258" s="23"/>
      <c r="BP258" s="23"/>
      <c r="BQ258" s="23"/>
      <c r="BR258" s="23"/>
      <c r="BS258" s="23"/>
      <c r="BT258" s="23"/>
      <c r="BU258" s="23"/>
      <c r="BV258" s="23"/>
      <c r="BW258" s="23"/>
    </row>
    <row r="259" spans="1:75" ht="14.25" customHeight="1" x14ac:dyDescent="0.15">
      <c r="A259" s="83"/>
      <c r="B259" s="109"/>
      <c r="C259" s="119"/>
      <c r="D259" s="111"/>
      <c r="E259" s="96"/>
      <c r="F259" s="94"/>
      <c r="G259" s="113"/>
      <c r="H259" s="115"/>
      <c r="I259" s="99"/>
      <c r="J259" s="98"/>
      <c r="K259" s="100"/>
      <c r="L259" s="102"/>
      <c r="M259" s="104"/>
      <c r="N259" s="105"/>
      <c r="O259" s="107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72"/>
      <c r="AP259" s="72"/>
      <c r="AQ259" s="72"/>
      <c r="AR259" s="72"/>
      <c r="AS259" s="72"/>
      <c r="AT259" s="72"/>
      <c r="AU259" s="72"/>
      <c r="AV259" s="72"/>
      <c r="AW259" s="72"/>
      <c r="AX259" s="72"/>
      <c r="AY259" s="72"/>
      <c r="AZ259" s="72"/>
      <c r="BA259" s="72"/>
      <c r="BB259" s="72"/>
      <c r="BC259" s="72"/>
      <c r="BD259" s="72"/>
      <c r="BE259" s="72"/>
      <c r="BF259" s="72"/>
      <c r="BG259" s="72"/>
      <c r="BH259" s="72"/>
      <c r="BI259" s="72"/>
      <c r="BJ259" s="72"/>
      <c r="BK259" s="72"/>
      <c r="BL259" s="72"/>
      <c r="BM259" s="72"/>
      <c r="BN259" s="72"/>
      <c r="BO259" s="72"/>
      <c r="BP259" s="72"/>
      <c r="BQ259" s="72"/>
      <c r="BR259" s="72"/>
      <c r="BS259" s="72"/>
      <c r="BT259" s="72"/>
      <c r="BU259" s="72"/>
      <c r="BV259" s="72"/>
      <c r="BW259" s="72"/>
    </row>
    <row r="260" spans="1:75" ht="14.25" customHeight="1" x14ac:dyDescent="0.15">
      <c r="A260" s="82"/>
      <c r="B260" s="108"/>
      <c r="C260" s="118"/>
      <c r="D260" s="110"/>
      <c r="E260" s="95"/>
      <c r="F260" s="93"/>
      <c r="G260" s="112"/>
      <c r="H260" s="114"/>
      <c r="I260" s="99"/>
      <c r="J260" s="97"/>
      <c r="K260" s="100"/>
      <c r="L260" s="101"/>
      <c r="M260" s="103"/>
      <c r="N260" s="105"/>
      <c r="O260" s="106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3"/>
      <c r="BB260" s="23"/>
      <c r="BC260" s="23"/>
      <c r="BD260" s="23"/>
      <c r="BE260" s="23"/>
      <c r="BF260" s="23"/>
      <c r="BG260" s="23"/>
      <c r="BH260" s="23"/>
      <c r="BI260" s="23"/>
      <c r="BJ260" s="23"/>
      <c r="BK260" s="23"/>
      <c r="BL260" s="23"/>
      <c r="BM260" s="23"/>
      <c r="BN260" s="23"/>
      <c r="BO260" s="23"/>
      <c r="BP260" s="23"/>
      <c r="BQ260" s="23"/>
      <c r="BR260" s="23"/>
      <c r="BS260" s="23"/>
      <c r="BT260" s="23"/>
      <c r="BU260" s="23"/>
      <c r="BV260" s="23"/>
      <c r="BW260" s="23"/>
    </row>
    <row r="261" spans="1:75" ht="14.25" customHeight="1" x14ac:dyDescent="0.15">
      <c r="A261" s="83"/>
      <c r="B261" s="109"/>
      <c r="C261" s="119"/>
      <c r="D261" s="111"/>
      <c r="E261" s="96"/>
      <c r="F261" s="94"/>
      <c r="G261" s="113"/>
      <c r="H261" s="115"/>
      <c r="I261" s="99"/>
      <c r="J261" s="98"/>
      <c r="K261" s="100"/>
      <c r="L261" s="102"/>
      <c r="M261" s="104"/>
      <c r="N261" s="105"/>
      <c r="O261" s="107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72"/>
      <c r="AP261" s="72"/>
      <c r="AQ261" s="72"/>
      <c r="AR261" s="72"/>
      <c r="AS261" s="72"/>
      <c r="AT261" s="72"/>
      <c r="AU261" s="72"/>
      <c r="AV261" s="72"/>
      <c r="AW261" s="72"/>
      <c r="AX261" s="72"/>
      <c r="AY261" s="72"/>
      <c r="AZ261" s="72"/>
      <c r="BA261" s="72"/>
      <c r="BB261" s="72"/>
      <c r="BC261" s="72"/>
      <c r="BD261" s="72"/>
      <c r="BE261" s="72"/>
      <c r="BF261" s="72"/>
      <c r="BG261" s="72"/>
      <c r="BH261" s="72"/>
      <c r="BI261" s="72"/>
      <c r="BJ261" s="72"/>
      <c r="BK261" s="72"/>
      <c r="BL261" s="72"/>
      <c r="BM261" s="72"/>
      <c r="BN261" s="72"/>
      <c r="BO261" s="72"/>
      <c r="BP261" s="72"/>
      <c r="BQ261" s="72"/>
      <c r="BR261" s="72"/>
      <c r="BS261" s="72"/>
      <c r="BT261" s="72"/>
      <c r="BU261" s="72"/>
      <c r="BV261" s="72"/>
      <c r="BW261" s="72"/>
    </row>
    <row r="262" spans="1:75" ht="14.25" customHeight="1" x14ac:dyDescent="0.15">
      <c r="A262" s="82"/>
      <c r="B262" s="108"/>
      <c r="C262" s="108"/>
      <c r="D262" s="110"/>
      <c r="E262" s="95"/>
      <c r="F262" s="93"/>
      <c r="G262" s="112"/>
      <c r="H262" s="114"/>
      <c r="I262" s="99"/>
      <c r="J262" s="97"/>
      <c r="K262" s="100"/>
      <c r="L262" s="101"/>
      <c r="M262" s="103"/>
      <c r="N262" s="105"/>
      <c r="O262" s="106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  <c r="AL262" s="23"/>
      <c r="AM262" s="23"/>
      <c r="AN262" s="23"/>
      <c r="AO262" s="23"/>
      <c r="AP262" s="23"/>
      <c r="AQ262" s="23"/>
      <c r="AR262" s="23"/>
      <c r="AS262" s="23"/>
      <c r="AT262" s="23"/>
      <c r="AU262" s="23"/>
      <c r="AV262" s="23"/>
      <c r="AW262" s="23"/>
      <c r="AX262" s="23"/>
      <c r="AY262" s="23"/>
      <c r="AZ262" s="23"/>
      <c r="BA262" s="23"/>
      <c r="BB262" s="23"/>
      <c r="BC262" s="23"/>
      <c r="BD262" s="23"/>
      <c r="BE262" s="23"/>
      <c r="BF262" s="23"/>
      <c r="BG262" s="23"/>
      <c r="BH262" s="23"/>
      <c r="BI262" s="23"/>
      <c r="BJ262" s="23"/>
      <c r="BK262" s="23"/>
      <c r="BL262" s="23"/>
      <c r="BM262" s="23"/>
      <c r="BN262" s="23"/>
      <c r="BO262" s="23"/>
      <c r="BP262" s="23"/>
      <c r="BQ262" s="23"/>
      <c r="BR262" s="23"/>
      <c r="BS262" s="23"/>
      <c r="BT262" s="23"/>
      <c r="BU262" s="23"/>
      <c r="BV262" s="23"/>
      <c r="BW262" s="23"/>
    </row>
    <row r="263" spans="1:75" ht="14.25" customHeight="1" x14ac:dyDescent="0.15">
      <c r="A263" s="83"/>
      <c r="B263" s="109"/>
      <c r="C263" s="109"/>
      <c r="D263" s="111"/>
      <c r="E263" s="96"/>
      <c r="F263" s="94"/>
      <c r="G263" s="113"/>
      <c r="H263" s="115"/>
      <c r="I263" s="99"/>
      <c r="J263" s="98"/>
      <c r="K263" s="100"/>
      <c r="L263" s="102"/>
      <c r="M263" s="104"/>
      <c r="N263" s="105"/>
      <c r="O263" s="107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  <c r="AA263" s="72"/>
      <c r="AB263" s="72"/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72"/>
      <c r="AP263" s="72"/>
      <c r="AQ263" s="72"/>
      <c r="AR263" s="72"/>
      <c r="AS263" s="72"/>
      <c r="AT263" s="72"/>
      <c r="AU263" s="72"/>
      <c r="AV263" s="72"/>
      <c r="AW263" s="72"/>
      <c r="AX263" s="72"/>
      <c r="AY263" s="72"/>
      <c r="AZ263" s="72"/>
      <c r="BA263" s="72"/>
      <c r="BB263" s="72"/>
      <c r="BC263" s="72"/>
      <c r="BD263" s="72"/>
      <c r="BE263" s="72"/>
      <c r="BF263" s="72"/>
      <c r="BG263" s="72"/>
      <c r="BH263" s="72"/>
      <c r="BI263" s="72"/>
      <c r="BJ263" s="72"/>
      <c r="BK263" s="72"/>
      <c r="BL263" s="72"/>
      <c r="BM263" s="72"/>
      <c r="BN263" s="72"/>
      <c r="BO263" s="72"/>
      <c r="BP263" s="72"/>
      <c r="BQ263" s="72"/>
      <c r="BR263" s="72"/>
      <c r="BS263" s="72"/>
      <c r="BT263" s="72"/>
      <c r="BU263" s="72"/>
      <c r="BV263" s="72"/>
      <c r="BW263" s="72"/>
    </row>
    <row r="264" spans="1:75" ht="14.25" customHeight="1" x14ac:dyDescent="0.15">
      <c r="A264" s="82"/>
      <c r="B264" s="108"/>
      <c r="C264" s="108"/>
      <c r="D264" s="110"/>
      <c r="E264" s="95"/>
      <c r="F264" s="93"/>
      <c r="G264" s="112"/>
      <c r="H264" s="114"/>
      <c r="I264" s="99"/>
      <c r="J264" s="97"/>
      <c r="K264" s="100"/>
      <c r="L264" s="101"/>
      <c r="M264" s="103"/>
      <c r="N264" s="105"/>
      <c r="O264" s="106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/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/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/>
      <c r="BP264" s="23"/>
      <c r="BQ264" s="23"/>
      <c r="BR264" s="23"/>
      <c r="BS264" s="23"/>
      <c r="BT264" s="23"/>
      <c r="BU264" s="23"/>
      <c r="BV264" s="23"/>
      <c r="BW264" s="23"/>
    </row>
    <row r="265" spans="1:75" ht="14.25" customHeight="1" x14ac:dyDescent="0.15">
      <c r="A265" s="83"/>
      <c r="B265" s="109"/>
      <c r="C265" s="109"/>
      <c r="D265" s="111"/>
      <c r="E265" s="96"/>
      <c r="F265" s="94"/>
      <c r="G265" s="113"/>
      <c r="H265" s="115"/>
      <c r="I265" s="99"/>
      <c r="J265" s="98"/>
      <c r="K265" s="100"/>
      <c r="L265" s="102"/>
      <c r="M265" s="104"/>
      <c r="N265" s="105"/>
      <c r="O265" s="107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  <c r="AP265" s="72"/>
      <c r="AQ265" s="72"/>
      <c r="AR265" s="72"/>
      <c r="AS265" s="72"/>
      <c r="AT265" s="72"/>
      <c r="AU265" s="72"/>
      <c r="AV265" s="72"/>
      <c r="AW265" s="72"/>
      <c r="AX265" s="72"/>
      <c r="AY265" s="72"/>
      <c r="AZ265" s="72"/>
      <c r="BA265" s="72"/>
      <c r="BB265" s="72"/>
      <c r="BC265" s="72"/>
      <c r="BD265" s="72"/>
      <c r="BE265" s="72"/>
      <c r="BF265" s="72"/>
      <c r="BG265" s="72"/>
      <c r="BH265" s="72"/>
      <c r="BI265" s="72"/>
      <c r="BJ265" s="72"/>
      <c r="BK265" s="72"/>
      <c r="BL265" s="72"/>
      <c r="BM265" s="72"/>
      <c r="BN265" s="72"/>
      <c r="BO265" s="72"/>
      <c r="BP265" s="72"/>
      <c r="BQ265" s="72"/>
      <c r="BR265" s="72"/>
      <c r="BS265" s="72"/>
      <c r="BT265" s="72"/>
      <c r="BU265" s="72"/>
      <c r="BV265" s="72"/>
      <c r="BW265" s="72"/>
    </row>
    <row r="266" spans="1:75" ht="14.25" customHeight="1" x14ac:dyDescent="0.15">
      <c r="A266" s="82"/>
      <c r="B266" s="108"/>
      <c r="C266" s="108"/>
      <c r="D266" s="110"/>
      <c r="E266" s="95"/>
      <c r="F266" s="93"/>
      <c r="G266" s="112"/>
      <c r="H266" s="114"/>
      <c r="I266" s="99"/>
      <c r="J266" s="97"/>
      <c r="K266" s="100"/>
      <c r="L266" s="101"/>
      <c r="M266" s="103"/>
      <c r="N266" s="105"/>
      <c r="O266" s="106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  <c r="AO266" s="23"/>
      <c r="AP266" s="23"/>
      <c r="AQ266" s="23"/>
      <c r="AR266" s="23"/>
      <c r="AS266" s="23"/>
      <c r="AT266" s="23"/>
      <c r="AU266" s="23"/>
      <c r="AV266" s="23"/>
      <c r="AW266" s="23"/>
      <c r="AX266" s="23"/>
      <c r="AY266" s="23"/>
      <c r="AZ266" s="23"/>
      <c r="BA266" s="23"/>
      <c r="BB266" s="23"/>
      <c r="BC266" s="23"/>
      <c r="BD266" s="23"/>
      <c r="BE266" s="23"/>
      <c r="BF266" s="23"/>
      <c r="BG266" s="23"/>
      <c r="BH266" s="23"/>
      <c r="BI266" s="23"/>
      <c r="BJ266" s="23"/>
      <c r="BK266" s="23"/>
      <c r="BL266" s="23"/>
      <c r="BM266" s="23"/>
      <c r="BN266" s="23"/>
      <c r="BO266" s="23"/>
      <c r="BP266" s="23"/>
      <c r="BQ266" s="23"/>
      <c r="BR266" s="23"/>
      <c r="BS266" s="23"/>
      <c r="BT266" s="23"/>
      <c r="BU266" s="23"/>
      <c r="BV266" s="23"/>
      <c r="BW266" s="23"/>
    </row>
    <row r="267" spans="1:75" ht="14.25" customHeight="1" x14ac:dyDescent="0.15">
      <c r="A267" s="83"/>
      <c r="B267" s="109"/>
      <c r="C267" s="109"/>
      <c r="D267" s="111"/>
      <c r="E267" s="96"/>
      <c r="F267" s="94"/>
      <c r="G267" s="113"/>
      <c r="H267" s="115"/>
      <c r="I267" s="99"/>
      <c r="J267" s="98"/>
      <c r="K267" s="100"/>
      <c r="L267" s="102"/>
      <c r="M267" s="104"/>
      <c r="N267" s="105"/>
      <c r="O267" s="107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72"/>
      <c r="AP267" s="72"/>
      <c r="AQ267" s="72"/>
      <c r="AR267" s="72"/>
      <c r="AS267" s="72"/>
      <c r="AT267" s="72"/>
      <c r="AU267" s="72"/>
      <c r="AV267" s="72"/>
      <c r="AW267" s="72"/>
      <c r="AX267" s="72"/>
      <c r="AY267" s="72"/>
      <c r="AZ267" s="72"/>
      <c r="BA267" s="72"/>
      <c r="BB267" s="72"/>
      <c r="BC267" s="72"/>
      <c r="BD267" s="72"/>
      <c r="BE267" s="72"/>
      <c r="BF267" s="72"/>
      <c r="BG267" s="72"/>
      <c r="BH267" s="72"/>
      <c r="BI267" s="72"/>
      <c r="BJ267" s="72"/>
      <c r="BK267" s="72"/>
      <c r="BL267" s="72"/>
      <c r="BM267" s="72"/>
      <c r="BN267" s="72"/>
      <c r="BO267" s="72"/>
      <c r="BP267" s="72"/>
      <c r="BQ267" s="72"/>
      <c r="BR267" s="72"/>
      <c r="BS267" s="72"/>
      <c r="BT267" s="72"/>
      <c r="BU267" s="72"/>
      <c r="BV267" s="72"/>
      <c r="BW267" s="72"/>
    </row>
    <row r="268" spans="1:75" ht="14.25" customHeight="1" x14ac:dyDescent="0.15">
      <c r="A268" s="82"/>
      <c r="B268" s="118"/>
      <c r="C268" s="118"/>
      <c r="D268" s="110"/>
      <c r="E268" s="95"/>
      <c r="F268" s="93"/>
      <c r="G268" s="112"/>
      <c r="H268" s="114"/>
      <c r="I268" s="99"/>
      <c r="J268" s="97"/>
      <c r="K268" s="116"/>
      <c r="L268" s="101"/>
      <c r="M268" s="103"/>
      <c r="N268" s="157"/>
      <c r="O268" s="106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  <c r="AO268" s="23"/>
      <c r="AP268" s="23"/>
      <c r="AQ268" s="23"/>
      <c r="AR268" s="23"/>
      <c r="AS268" s="23"/>
      <c r="AT268" s="23"/>
      <c r="AU268" s="23"/>
      <c r="AV268" s="23"/>
      <c r="AW268" s="23"/>
      <c r="AX268" s="23"/>
      <c r="AY268" s="23"/>
      <c r="AZ268" s="23"/>
      <c r="BA268" s="23"/>
      <c r="BB268" s="23"/>
      <c r="BC268" s="23"/>
      <c r="BD268" s="23"/>
      <c r="BE268" s="23"/>
      <c r="BF268" s="23"/>
      <c r="BG268" s="23"/>
      <c r="BH268" s="23"/>
      <c r="BI268" s="23"/>
      <c r="BJ268" s="23"/>
      <c r="BK268" s="23"/>
      <c r="BL268" s="23"/>
      <c r="BM268" s="23"/>
      <c r="BN268" s="23"/>
      <c r="BO268" s="23"/>
      <c r="BP268" s="23"/>
      <c r="BQ268" s="23"/>
      <c r="BR268" s="23"/>
      <c r="BS268" s="23"/>
      <c r="BT268" s="23"/>
      <c r="BU268" s="23"/>
      <c r="BV268" s="23"/>
      <c r="BW268" s="23"/>
    </row>
    <row r="269" spans="1:75" ht="14.25" customHeight="1" x14ac:dyDescent="0.15">
      <c r="A269" s="83"/>
      <c r="B269" s="119"/>
      <c r="C269" s="119"/>
      <c r="D269" s="111"/>
      <c r="E269" s="96"/>
      <c r="F269" s="94"/>
      <c r="G269" s="113"/>
      <c r="H269" s="115"/>
      <c r="I269" s="99"/>
      <c r="J269" s="98"/>
      <c r="K269" s="117"/>
      <c r="L269" s="102"/>
      <c r="M269" s="104"/>
      <c r="N269" s="158"/>
      <c r="O269" s="107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72"/>
      <c r="AP269" s="72"/>
      <c r="AQ269" s="72"/>
      <c r="AR269" s="72"/>
      <c r="AS269" s="72"/>
      <c r="AT269" s="72"/>
      <c r="AU269" s="72"/>
      <c r="AV269" s="72"/>
      <c r="AW269" s="72"/>
      <c r="AX269" s="72"/>
      <c r="AY269" s="72"/>
      <c r="AZ269" s="72"/>
      <c r="BA269" s="72"/>
      <c r="BB269" s="72"/>
      <c r="BC269" s="72"/>
      <c r="BD269" s="72"/>
      <c r="BE269" s="72"/>
      <c r="BF269" s="72"/>
      <c r="BG269" s="72"/>
      <c r="BH269" s="72"/>
      <c r="BI269" s="72"/>
      <c r="BJ269" s="72"/>
      <c r="BK269" s="72"/>
      <c r="BL269" s="72"/>
      <c r="BM269" s="72"/>
      <c r="BN269" s="72"/>
      <c r="BO269" s="72"/>
      <c r="BP269" s="72"/>
      <c r="BQ269" s="72"/>
      <c r="BR269" s="72"/>
      <c r="BS269" s="72"/>
      <c r="BT269" s="72"/>
      <c r="BU269" s="72"/>
      <c r="BV269" s="72"/>
      <c r="BW269" s="72"/>
    </row>
    <row r="270" spans="1:75" ht="14.25" customHeight="1" x14ac:dyDescent="0.15">
      <c r="A270" s="82"/>
      <c r="B270" s="108"/>
      <c r="C270" s="108"/>
      <c r="D270" s="110"/>
      <c r="E270" s="95"/>
      <c r="F270" s="93"/>
      <c r="G270" s="112"/>
      <c r="H270" s="114"/>
      <c r="I270" s="99"/>
      <c r="J270" s="97"/>
      <c r="K270" s="100"/>
      <c r="L270" s="101"/>
      <c r="M270" s="103"/>
      <c r="N270" s="105"/>
      <c r="O270" s="106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  <c r="AO270" s="23"/>
      <c r="AP270" s="23"/>
      <c r="AQ270" s="23"/>
      <c r="AR270" s="23"/>
      <c r="AS270" s="23"/>
      <c r="AT270" s="23"/>
      <c r="AU270" s="23"/>
      <c r="AV270" s="23"/>
      <c r="AW270" s="23"/>
      <c r="AX270" s="23"/>
      <c r="AY270" s="23"/>
      <c r="AZ270" s="23"/>
      <c r="BA270" s="23"/>
      <c r="BB270" s="23"/>
      <c r="BC270" s="23"/>
      <c r="BD270" s="23"/>
      <c r="BE270" s="23"/>
      <c r="BF270" s="23"/>
      <c r="BG270" s="23"/>
      <c r="BH270" s="23"/>
      <c r="BI270" s="23"/>
      <c r="BJ270" s="23"/>
      <c r="BK270" s="23"/>
      <c r="BL270" s="23"/>
      <c r="BM270" s="23"/>
      <c r="BN270" s="23"/>
      <c r="BO270" s="23"/>
      <c r="BP270" s="23"/>
      <c r="BQ270" s="23"/>
      <c r="BR270" s="23"/>
      <c r="BS270" s="23"/>
      <c r="BT270" s="23"/>
      <c r="BU270" s="23"/>
      <c r="BV270" s="23"/>
      <c r="BW270" s="23"/>
    </row>
    <row r="271" spans="1:75" ht="14.25" customHeight="1" x14ac:dyDescent="0.15">
      <c r="A271" s="83"/>
      <c r="B271" s="109"/>
      <c r="C271" s="109"/>
      <c r="D271" s="111"/>
      <c r="E271" s="96"/>
      <c r="F271" s="94"/>
      <c r="G271" s="113"/>
      <c r="H271" s="115"/>
      <c r="I271" s="99"/>
      <c r="J271" s="98"/>
      <c r="K271" s="100"/>
      <c r="L271" s="102"/>
      <c r="M271" s="104"/>
      <c r="N271" s="105"/>
      <c r="O271" s="107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72"/>
      <c r="AP271" s="72"/>
      <c r="AQ271" s="72"/>
      <c r="AR271" s="72"/>
      <c r="AS271" s="72"/>
      <c r="AT271" s="72"/>
      <c r="AU271" s="72"/>
      <c r="AV271" s="72"/>
      <c r="AW271" s="72"/>
      <c r="AX271" s="72"/>
      <c r="AY271" s="72"/>
      <c r="AZ271" s="72"/>
      <c r="BA271" s="72"/>
      <c r="BB271" s="72"/>
      <c r="BC271" s="72"/>
      <c r="BD271" s="72"/>
      <c r="BE271" s="72"/>
      <c r="BF271" s="72"/>
      <c r="BG271" s="72"/>
      <c r="BH271" s="72"/>
      <c r="BI271" s="72"/>
      <c r="BJ271" s="72"/>
      <c r="BK271" s="72"/>
      <c r="BL271" s="72"/>
      <c r="BM271" s="72"/>
      <c r="BN271" s="72"/>
      <c r="BO271" s="72"/>
      <c r="BP271" s="72"/>
      <c r="BQ271" s="72"/>
      <c r="BR271" s="72"/>
      <c r="BS271" s="72"/>
      <c r="BT271" s="72"/>
      <c r="BU271" s="72"/>
      <c r="BV271" s="72"/>
      <c r="BW271" s="72"/>
    </row>
    <row r="272" spans="1:75" ht="14.25" customHeight="1" x14ac:dyDescent="0.15">
      <c r="A272" s="82"/>
      <c r="B272" s="108"/>
      <c r="C272" s="108"/>
      <c r="D272" s="110"/>
      <c r="E272" s="95"/>
      <c r="F272" s="93"/>
      <c r="G272" s="112"/>
      <c r="H272" s="114"/>
      <c r="I272" s="99"/>
      <c r="J272" s="97"/>
      <c r="K272" s="100"/>
      <c r="L272" s="101"/>
      <c r="M272" s="103"/>
      <c r="N272" s="105"/>
      <c r="O272" s="106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  <c r="AQ272" s="23"/>
      <c r="AR272" s="23"/>
      <c r="AS272" s="23"/>
      <c r="AT272" s="23"/>
      <c r="AU272" s="23"/>
      <c r="AV272" s="23"/>
      <c r="AW272" s="23"/>
      <c r="AX272" s="23"/>
      <c r="AY272" s="23"/>
      <c r="AZ272" s="23"/>
      <c r="BA272" s="23"/>
      <c r="BB272" s="23"/>
      <c r="BC272" s="23"/>
      <c r="BD272" s="23"/>
      <c r="BE272" s="23"/>
      <c r="BF272" s="23"/>
      <c r="BG272" s="23"/>
      <c r="BH272" s="23"/>
      <c r="BI272" s="23"/>
      <c r="BJ272" s="23"/>
      <c r="BK272" s="23"/>
      <c r="BL272" s="23"/>
      <c r="BM272" s="23"/>
      <c r="BN272" s="23"/>
      <c r="BO272" s="23"/>
      <c r="BP272" s="23"/>
      <c r="BQ272" s="23"/>
      <c r="BR272" s="23"/>
      <c r="BS272" s="23"/>
      <c r="BT272" s="23"/>
      <c r="BU272" s="23"/>
      <c r="BV272" s="23"/>
      <c r="BW272" s="23"/>
    </row>
    <row r="273" spans="1:75" ht="14.25" customHeight="1" x14ac:dyDescent="0.15">
      <c r="A273" s="83"/>
      <c r="B273" s="109"/>
      <c r="C273" s="109"/>
      <c r="D273" s="111"/>
      <c r="E273" s="96"/>
      <c r="F273" s="94"/>
      <c r="G273" s="113"/>
      <c r="H273" s="115"/>
      <c r="I273" s="99"/>
      <c r="J273" s="98"/>
      <c r="K273" s="100"/>
      <c r="L273" s="102"/>
      <c r="M273" s="104"/>
      <c r="N273" s="105"/>
      <c r="O273" s="107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72"/>
      <c r="AP273" s="72"/>
      <c r="AQ273" s="72"/>
      <c r="AR273" s="72"/>
      <c r="AS273" s="72"/>
      <c r="AT273" s="72"/>
      <c r="AU273" s="72"/>
      <c r="AV273" s="72"/>
      <c r="AW273" s="72"/>
      <c r="AX273" s="72"/>
      <c r="AY273" s="72"/>
      <c r="AZ273" s="72"/>
      <c r="BA273" s="72"/>
      <c r="BB273" s="72"/>
      <c r="BC273" s="72"/>
      <c r="BD273" s="72"/>
      <c r="BE273" s="72"/>
      <c r="BF273" s="72"/>
      <c r="BG273" s="72"/>
      <c r="BH273" s="72"/>
      <c r="BI273" s="72"/>
      <c r="BJ273" s="72"/>
      <c r="BK273" s="72"/>
      <c r="BL273" s="72"/>
      <c r="BM273" s="72"/>
      <c r="BN273" s="72"/>
      <c r="BO273" s="72"/>
      <c r="BP273" s="72"/>
      <c r="BQ273" s="72"/>
      <c r="BR273" s="72"/>
      <c r="BS273" s="72"/>
      <c r="BT273" s="72"/>
      <c r="BU273" s="72"/>
      <c r="BV273" s="72"/>
      <c r="BW273" s="72"/>
    </row>
    <row r="274" spans="1:75" ht="14.25" customHeight="1" x14ac:dyDescent="0.15">
      <c r="A274" s="82"/>
      <c r="B274" s="108"/>
      <c r="C274" s="118"/>
      <c r="D274" s="110"/>
      <c r="E274" s="95"/>
      <c r="F274" s="93"/>
      <c r="G274" s="112"/>
      <c r="H274" s="114"/>
      <c r="I274" s="99"/>
      <c r="J274" s="97"/>
      <c r="K274" s="100"/>
      <c r="L274" s="101"/>
      <c r="M274" s="103"/>
      <c r="N274" s="105"/>
      <c r="O274" s="106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3"/>
      <c r="BB274" s="23"/>
      <c r="BC274" s="23"/>
      <c r="BD274" s="23"/>
      <c r="BE274" s="23"/>
      <c r="BF274" s="23"/>
      <c r="BG274" s="23"/>
      <c r="BH274" s="23"/>
      <c r="BI274" s="23"/>
      <c r="BJ274" s="23"/>
      <c r="BK274" s="23"/>
      <c r="BL274" s="23"/>
      <c r="BM274" s="23"/>
      <c r="BN274" s="23"/>
      <c r="BO274" s="23"/>
      <c r="BP274" s="23"/>
      <c r="BQ274" s="23"/>
      <c r="BR274" s="23"/>
      <c r="BS274" s="23"/>
      <c r="BT274" s="23"/>
      <c r="BU274" s="23"/>
      <c r="BV274" s="23"/>
      <c r="BW274" s="23"/>
    </row>
    <row r="275" spans="1:75" ht="14.25" customHeight="1" x14ac:dyDescent="0.15">
      <c r="A275" s="83"/>
      <c r="B275" s="109"/>
      <c r="C275" s="119"/>
      <c r="D275" s="111"/>
      <c r="E275" s="96"/>
      <c r="F275" s="94"/>
      <c r="G275" s="113"/>
      <c r="H275" s="115"/>
      <c r="I275" s="99"/>
      <c r="J275" s="98"/>
      <c r="K275" s="100"/>
      <c r="L275" s="102"/>
      <c r="M275" s="104"/>
      <c r="N275" s="105"/>
      <c r="O275" s="107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72"/>
      <c r="AP275" s="72"/>
      <c r="AQ275" s="72"/>
      <c r="AR275" s="72"/>
      <c r="AS275" s="72"/>
      <c r="AT275" s="72"/>
      <c r="AU275" s="72"/>
      <c r="AV275" s="72"/>
      <c r="AW275" s="72"/>
      <c r="AX275" s="72"/>
      <c r="AY275" s="72"/>
      <c r="AZ275" s="72"/>
      <c r="BA275" s="72"/>
      <c r="BB275" s="72"/>
      <c r="BC275" s="72"/>
      <c r="BD275" s="72"/>
      <c r="BE275" s="72"/>
      <c r="BF275" s="72"/>
      <c r="BG275" s="72"/>
      <c r="BH275" s="72"/>
      <c r="BI275" s="72"/>
      <c r="BJ275" s="72"/>
      <c r="BK275" s="72"/>
      <c r="BL275" s="72"/>
      <c r="BM275" s="72"/>
      <c r="BN275" s="72"/>
      <c r="BO275" s="72"/>
      <c r="BP275" s="72"/>
      <c r="BQ275" s="72"/>
      <c r="BR275" s="72"/>
      <c r="BS275" s="72"/>
      <c r="BT275" s="72"/>
      <c r="BU275" s="72"/>
      <c r="BV275" s="72"/>
      <c r="BW275" s="72"/>
    </row>
    <row r="276" spans="1:75" ht="14.25" customHeight="1" x14ac:dyDescent="0.15">
      <c r="A276" s="82"/>
      <c r="B276" s="108"/>
      <c r="C276" s="118"/>
      <c r="D276" s="110"/>
      <c r="E276" s="95"/>
      <c r="F276" s="93"/>
      <c r="G276" s="112"/>
      <c r="H276" s="114"/>
      <c r="I276" s="99"/>
      <c r="J276" s="97"/>
      <c r="K276" s="100"/>
      <c r="L276" s="101"/>
      <c r="M276" s="103"/>
      <c r="N276" s="105"/>
      <c r="O276" s="106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  <c r="AS276" s="23"/>
      <c r="AT276" s="23"/>
      <c r="AU276" s="23"/>
      <c r="AV276" s="23"/>
      <c r="AW276" s="23"/>
      <c r="AX276" s="23"/>
      <c r="AY276" s="23"/>
      <c r="AZ276" s="23"/>
      <c r="BA276" s="23"/>
      <c r="BB276" s="23"/>
      <c r="BC276" s="23"/>
      <c r="BD276" s="23"/>
      <c r="BE276" s="23"/>
      <c r="BF276" s="23"/>
      <c r="BG276" s="23"/>
      <c r="BH276" s="23"/>
      <c r="BI276" s="23"/>
      <c r="BJ276" s="23"/>
      <c r="BK276" s="23"/>
      <c r="BL276" s="23"/>
      <c r="BM276" s="23"/>
      <c r="BN276" s="23"/>
      <c r="BO276" s="23"/>
      <c r="BP276" s="23"/>
      <c r="BQ276" s="23"/>
      <c r="BR276" s="23"/>
      <c r="BS276" s="23"/>
      <c r="BT276" s="23"/>
      <c r="BU276" s="23"/>
      <c r="BV276" s="23"/>
      <c r="BW276" s="23"/>
    </row>
    <row r="277" spans="1:75" ht="14.25" customHeight="1" x14ac:dyDescent="0.15">
      <c r="A277" s="83"/>
      <c r="B277" s="109"/>
      <c r="C277" s="119"/>
      <c r="D277" s="111"/>
      <c r="E277" s="96"/>
      <c r="F277" s="94"/>
      <c r="G277" s="113"/>
      <c r="H277" s="115"/>
      <c r="I277" s="99"/>
      <c r="J277" s="98"/>
      <c r="K277" s="100"/>
      <c r="L277" s="102"/>
      <c r="M277" s="104"/>
      <c r="N277" s="105"/>
      <c r="O277" s="107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72"/>
      <c r="AP277" s="72"/>
      <c r="AQ277" s="72"/>
      <c r="AR277" s="72"/>
      <c r="AS277" s="72"/>
      <c r="AT277" s="72"/>
      <c r="AU277" s="72"/>
      <c r="AV277" s="72"/>
      <c r="AW277" s="72"/>
      <c r="AX277" s="72"/>
      <c r="AY277" s="72"/>
      <c r="AZ277" s="72"/>
      <c r="BA277" s="72"/>
      <c r="BB277" s="72"/>
      <c r="BC277" s="72"/>
      <c r="BD277" s="72"/>
      <c r="BE277" s="72"/>
      <c r="BF277" s="72"/>
      <c r="BG277" s="72"/>
      <c r="BH277" s="72"/>
      <c r="BI277" s="72"/>
      <c r="BJ277" s="72"/>
      <c r="BK277" s="72"/>
      <c r="BL277" s="72"/>
      <c r="BM277" s="72"/>
      <c r="BN277" s="72"/>
      <c r="BO277" s="72"/>
      <c r="BP277" s="72"/>
      <c r="BQ277" s="72"/>
      <c r="BR277" s="72"/>
      <c r="BS277" s="72"/>
      <c r="BT277" s="72"/>
      <c r="BU277" s="72"/>
      <c r="BV277" s="72"/>
      <c r="BW277" s="72"/>
    </row>
    <row r="278" spans="1:75" ht="14.25" customHeight="1" x14ac:dyDescent="0.15">
      <c r="A278" s="82"/>
      <c r="B278" s="108"/>
      <c r="C278" s="108"/>
      <c r="D278" s="110"/>
      <c r="E278" s="95"/>
      <c r="F278" s="93"/>
      <c r="G278" s="112"/>
      <c r="H278" s="114"/>
      <c r="I278" s="99"/>
      <c r="J278" s="97"/>
      <c r="K278" s="100"/>
      <c r="L278" s="101"/>
      <c r="M278" s="103"/>
      <c r="N278" s="105"/>
      <c r="O278" s="106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  <c r="AR278" s="23"/>
      <c r="AS278" s="23"/>
      <c r="AT278" s="23"/>
      <c r="AU278" s="23"/>
      <c r="AV278" s="23"/>
      <c r="AW278" s="23"/>
      <c r="AX278" s="23"/>
      <c r="AY278" s="23"/>
      <c r="AZ278" s="23"/>
      <c r="BA278" s="23"/>
      <c r="BB278" s="23"/>
      <c r="BC278" s="23"/>
      <c r="BD278" s="23"/>
      <c r="BE278" s="23"/>
      <c r="BF278" s="23"/>
      <c r="BG278" s="23"/>
      <c r="BH278" s="23"/>
      <c r="BI278" s="23"/>
      <c r="BJ278" s="23"/>
      <c r="BK278" s="23"/>
      <c r="BL278" s="23"/>
      <c r="BM278" s="23"/>
      <c r="BN278" s="23"/>
      <c r="BO278" s="23"/>
      <c r="BP278" s="23"/>
      <c r="BQ278" s="23"/>
      <c r="BR278" s="23"/>
      <c r="BS278" s="23"/>
      <c r="BT278" s="23"/>
      <c r="BU278" s="23"/>
      <c r="BV278" s="23"/>
      <c r="BW278" s="23"/>
    </row>
    <row r="279" spans="1:75" ht="14.25" customHeight="1" x14ac:dyDescent="0.15">
      <c r="A279" s="83"/>
      <c r="B279" s="109"/>
      <c r="C279" s="109"/>
      <c r="D279" s="111"/>
      <c r="E279" s="96"/>
      <c r="F279" s="94"/>
      <c r="G279" s="113"/>
      <c r="H279" s="115"/>
      <c r="I279" s="99"/>
      <c r="J279" s="98"/>
      <c r="K279" s="100"/>
      <c r="L279" s="102"/>
      <c r="M279" s="104"/>
      <c r="N279" s="105"/>
      <c r="O279" s="107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72"/>
      <c r="AP279" s="72"/>
      <c r="AQ279" s="72"/>
      <c r="AR279" s="72"/>
      <c r="AS279" s="72"/>
      <c r="AT279" s="72"/>
      <c r="AU279" s="72"/>
      <c r="AV279" s="72"/>
      <c r="AW279" s="72"/>
      <c r="AX279" s="72"/>
      <c r="AY279" s="72"/>
      <c r="AZ279" s="72"/>
      <c r="BA279" s="72"/>
      <c r="BB279" s="72"/>
      <c r="BC279" s="72"/>
      <c r="BD279" s="72"/>
      <c r="BE279" s="72"/>
      <c r="BF279" s="72"/>
      <c r="BG279" s="72"/>
      <c r="BH279" s="72"/>
      <c r="BI279" s="72"/>
      <c r="BJ279" s="72"/>
      <c r="BK279" s="72"/>
      <c r="BL279" s="72"/>
      <c r="BM279" s="72"/>
      <c r="BN279" s="72"/>
      <c r="BO279" s="72"/>
      <c r="BP279" s="72"/>
      <c r="BQ279" s="72"/>
      <c r="BR279" s="72"/>
      <c r="BS279" s="72"/>
      <c r="BT279" s="72"/>
      <c r="BU279" s="72"/>
      <c r="BV279" s="72"/>
      <c r="BW279" s="72"/>
    </row>
    <row r="280" spans="1:75" ht="14.25" customHeight="1" x14ac:dyDescent="0.15">
      <c r="A280" s="82"/>
      <c r="B280" s="118"/>
      <c r="C280" s="118"/>
      <c r="D280" s="110"/>
      <c r="E280" s="95"/>
      <c r="F280" s="93"/>
      <c r="G280" s="112"/>
      <c r="H280" s="114"/>
      <c r="I280" s="99"/>
      <c r="J280" s="97"/>
      <c r="K280" s="100"/>
      <c r="L280" s="101"/>
      <c r="M280" s="103"/>
      <c r="N280" s="105"/>
      <c r="O280" s="106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3"/>
      <c r="BB280" s="23"/>
      <c r="BC280" s="23"/>
      <c r="BD280" s="23"/>
      <c r="BE280" s="23"/>
      <c r="BF280" s="23"/>
      <c r="BG280" s="23"/>
      <c r="BH280" s="23"/>
      <c r="BI280" s="23"/>
      <c r="BJ280" s="23"/>
      <c r="BK280" s="23"/>
      <c r="BL280" s="23"/>
      <c r="BM280" s="23"/>
      <c r="BN280" s="23"/>
      <c r="BO280" s="23"/>
      <c r="BP280" s="23"/>
      <c r="BQ280" s="23"/>
      <c r="BR280" s="23"/>
      <c r="BS280" s="23"/>
      <c r="BT280" s="23"/>
      <c r="BU280" s="23"/>
      <c r="BV280" s="23"/>
      <c r="BW280" s="23"/>
    </row>
    <row r="281" spans="1:75" ht="14.25" customHeight="1" x14ac:dyDescent="0.15">
      <c r="A281" s="83"/>
      <c r="B281" s="119"/>
      <c r="C281" s="119"/>
      <c r="D281" s="111"/>
      <c r="E281" s="96"/>
      <c r="F281" s="94"/>
      <c r="G281" s="113"/>
      <c r="H281" s="115"/>
      <c r="I281" s="99"/>
      <c r="J281" s="98"/>
      <c r="K281" s="100"/>
      <c r="L281" s="102"/>
      <c r="M281" s="104"/>
      <c r="N281" s="105"/>
      <c r="O281" s="107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72"/>
      <c r="AP281" s="72"/>
      <c r="AQ281" s="72"/>
      <c r="AR281" s="72"/>
      <c r="AS281" s="72"/>
      <c r="AT281" s="72"/>
      <c r="AU281" s="72"/>
      <c r="AV281" s="72"/>
      <c r="AW281" s="72"/>
      <c r="AX281" s="72"/>
      <c r="AY281" s="72"/>
      <c r="AZ281" s="72"/>
      <c r="BA281" s="72"/>
      <c r="BB281" s="72"/>
      <c r="BC281" s="72"/>
      <c r="BD281" s="72"/>
      <c r="BE281" s="72"/>
      <c r="BF281" s="72"/>
      <c r="BG281" s="72"/>
      <c r="BH281" s="72"/>
      <c r="BI281" s="72"/>
      <c r="BJ281" s="72"/>
      <c r="BK281" s="72"/>
      <c r="BL281" s="72"/>
      <c r="BM281" s="72"/>
      <c r="BN281" s="72"/>
      <c r="BO281" s="72"/>
      <c r="BP281" s="72"/>
      <c r="BQ281" s="72"/>
      <c r="BR281" s="72"/>
      <c r="BS281" s="72"/>
      <c r="BT281" s="72"/>
      <c r="BU281" s="72"/>
      <c r="BV281" s="72"/>
      <c r="BW281" s="72"/>
    </row>
    <row r="282" spans="1:75" ht="14.25" customHeight="1" x14ac:dyDescent="0.15">
      <c r="A282" s="82"/>
      <c r="B282" s="108"/>
      <c r="C282" s="108"/>
      <c r="D282" s="110"/>
      <c r="E282" s="95"/>
      <c r="F282" s="93"/>
      <c r="G282" s="112"/>
      <c r="H282" s="114"/>
      <c r="I282" s="99"/>
      <c r="J282" s="97"/>
      <c r="K282" s="100"/>
      <c r="L282" s="101"/>
      <c r="M282" s="103"/>
      <c r="N282" s="105"/>
      <c r="O282" s="106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  <c r="AL282" s="23"/>
      <c r="AM282" s="23"/>
      <c r="AN282" s="23"/>
      <c r="AO282" s="23"/>
      <c r="AP282" s="23"/>
      <c r="AQ282" s="23"/>
      <c r="AR282" s="23"/>
      <c r="AS282" s="23"/>
      <c r="AT282" s="23"/>
      <c r="AU282" s="23"/>
      <c r="AV282" s="23"/>
      <c r="AW282" s="23"/>
      <c r="AX282" s="23"/>
      <c r="AY282" s="23"/>
      <c r="AZ282" s="23"/>
      <c r="BA282" s="23"/>
      <c r="BB282" s="23"/>
      <c r="BC282" s="23"/>
      <c r="BD282" s="23"/>
      <c r="BE282" s="23"/>
      <c r="BF282" s="23"/>
      <c r="BG282" s="23"/>
      <c r="BH282" s="23"/>
      <c r="BI282" s="23"/>
      <c r="BJ282" s="23"/>
      <c r="BK282" s="23"/>
      <c r="BL282" s="23"/>
      <c r="BM282" s="23"/>
      <c r="BN282" s="23"/>
      <c r="BO282" s="23"/>
      <c r="BP282" s="23"/>
      <c r="BQ282" s="23"/>
      <c r="BR282" s="23"/>
      <c r="BS282" s="23"/>
      <c r="BT282" s="23"/>
      <c r="BU282" s="23"/>
      <c r="BV282" s="23"/>
      <c r="BW282" s="23"/>
    </row>
    <row r="283" spans="1:75" ht="14.25" customHeight="1" x14ac:dyDescent="0.15">
      <c r="A283" s="83"/>
      <c r="B283" s="109"/>
      <c r="C283" s="109"/>
      <c r="D283" s="111"/>
      <c r="E283" s="96"/>
      <c r="F283" s="94"/>
      <c r="G283" s="113"/>
      <c r="H283" s="115"/>
      <c r="I283" s="99"/>
      <c r="J283" s="98"/>
      <c r="K283" s="100"/>
      <c r="L283" s="102"/>
      <c r="M283" s="104"/>
      <c r="N283" s="105"/>
      <c r="O283" s="107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72"/>
      <c r="AP283" s="72"/>
      <c r="AQ283" s="72"/>
      <c r="AR283" s="72"/>
      <c r="AS283" s="72"/>
      <c r="AT283" s="72"/>
      <c r="AU283" s="72"/>
      <c r="AV283" s="72"/>
      <c r="AW283" s="72"/>
      <c r="AX283" s="72"/>
      <c r="AY283" s="72"/>
      <c r="AZ283" s="72"/>
      <c r="BA283" s="72"/>
      <c r="BB283" s="72"/>
      <c r="BC283" s="72"/>
      <c r="BD283" s="72"/>
      <c r="BE283" s="72"/>
      <c r="BF283" s="72"/>
      <c r="BG283" s="72"/>
      <c r="BH283" s="72"/>
      <c r="BI283" s="72"/>
      <c r="BJ283" s="72"/>
      <c r="BK283" s="72"/>
      <c r="BL283" s="72"/>
      <c r="BM283" s="72"/>
      <c r="BN283" s="72"/>
      <c r="BO283" s="72"/>
      <c r="BP283" s="72"/>
      <c r="BQ283" s="72"/>
      <c r="BR283" s="72"/>
      <c r="BS283" s="72"/>
      <c r="BT283" s="72"/>
      <c r="BU283" s="72"/>
      <c r="BV283" s="72"/>
      <c r="BW283" s="72"/>
    </row>
    <row r="284" spans="1:75" ht="14.25" customHeight="1" x14ac:dyDescent="0.15">
      <c r="A284" s="82"/>
      <c r="B284" s="108"/>
      <c r="C284" s="108"/>
      <c r="D284" s="110"/>
      <c r="E284" s="95"/>
      <c r="F284" s="93"/>
      <c r="G284" s="112"/>
      <c r="H284" s="114"/>
      <c r="I284" s="99"/>
      <c r="J284" s="97"/>
      <c r="K284" s="100"/>
      <c r="L284" s="101"/>
      <c r="M284" s="103"/>
      <c r="N284" s="105"/>
      <c r="O284" s="106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  <c r="AO284" s="23"/>
      <c r="AP284" s="23"/>
      <c r="AQ284" s="23"/>
      <c r="AR284" s="23"/>
      <c r="AS284" s="23"/>
      <c r="AT284" s="23"/>
      <c r="AU284" s="23"/>
      <c r="AV284" s="23"/>
      <c r="AW284" s="23"/>
      <c r="AX284" s="23"/>
      <c r="AY284" s="23"/>
      <c r="AZ284" s="23"/>
      <c r="BA284" s="23"/>
      <c r="BB284" s="23"/>
      <c r="BC284" s="23"/>
      <c r="BD284" s="23"/>
      <c r="BE284" s="23"/>
      <c r="BF284" s="23"/>
      <c r="BG284" s="23"/>
      <c r="BH284" s="23"/>
      <c r="BI284" s="23"/>
      <c r="BJ284" s="23"/>
      <c r="BK284" s="23"/>
      <c r="BL284" s="23"/>
      <c r="BM284" s="23"/>
      <c r="BN284" s="23"/>
      <c r="BO284" s="23"/>
      <c r="BP284" s="23"/>
      <c r="BQ284" s="23"/>
      <c r="BR284" s="23"/>
      <c r="BS284" s="23"/>
      <c r="BT284" s="23"/>
      <c r="BU284" s="23"/>
      <c r="BV284" s="23"/>
      <c r="BW284" s="23"/>
    </row>
    <row r="285" spans="1:75" ht="14.25" customHeight="1" x14ac:dyDescent="0.15">
      <c r="A285" s="83"/>
      <c r="B285" s="109"/>
      <c r="C285" s="109"/>
      <c r="D285" s="111"/>
      <c r="E285" s="96"/>
      <c r="F285" s="94"/>
      <c r="G285" s="113"/>
      <c r="H285" s="115"/>
      <c r="I285" s="99"/>
      <c r="J285" s="98"/>
      <c r="K285" s="100"/>
      <c r="L285" s="102"/>
      <c r="M285" s="104"/>
      <c r="N285" s="105"/>
      <c r="O285" s="107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  <c r="AF285" s="72"/>
      <c r="AG285" s="72"/>
      <c r="AH285" s="72"/>
      <c r="AI285" s="72"/>
      <c r="AJ285" s="72"/>
      <c r="AK285" s="72"/>
      <c r="AL285" s="72"/>
      <c r="AM285" s="72"/>
      <c r="AN285" s="72"/>
      <c r="AO285" s="72"/>
      <c r="AP285" s="72"/>
      <c r="AQ285" s="72"/>
      <c r="AR285" s="72"/>
      <c r="AS285" s="72"/>
      <c r="AT285" s="72"/>
      <c r="AU285" s="72"/>
      <c r="AV285" s="72"/>
      <c r="AW285" s="72"/>
      <c r="AX285" s="72"/>
      <c r="AY285" s="72"/>
      <c r="AZ285" s="72"/>
      <c r="BA285" s="72"/>
      <c r="BB285" s="72"/>
      <c r="BC285" s="72"/>
      <c r="BD285" s="72"/>
      <c r="BE285" s="72"/>
      <c r="BF285" s="72"/>
      <c r="BG285" s="72"/>
      <c r="BH285" s="72"/>
      <c r="BI285" s="72"/>
      <c r="BJ285" s="72"/>
      <c r="BK285" s="72"/>
      <c r="BL285" s="72"/>
      <c r="BM285" s="72"/>
      <c r="BN285" s="72"/>
      <c r="BO285" s="72"/>
      <c r="BP285" s="72"/>
      <c r="BQ285" s="72"/>
      <c r="BR285" s="72"/>
      <c r="BS285" s="72"/>
      <c r="BT285" s="72"/>
      <c r="BU285" s="72"/>
      <c r="BV285" s="72"/>
      <c r="BW285" s="72"/>
    </row>
    <row r="286" spans="1:75" ht="14.25" customHeight="1" x14ac:dyDescent="0.15">
      <c r="A286" s="82"/>
      <c r="B286" s="108"/>
      <c r="C286" s="108"/>
      <c r="D286" s="110"/>
      <c r="E286" s="95"/>
      <c r="F286" s="93"/>
      <c r="G286" s="112"/>
      <c r="H286" s="114"/>
      <c r="I286" s="99"/>
      <c r="J286" s="97"/>
      <c r="K286" s="100"/>
      <c r="L286" s="101"/>
      <c r="M286" s="103"/>
      <c r="N286" s="105"/>
      <c r="O286" s="106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  <c r="BA286" s="23"/>
      <c r="BB286" s="23"/>
      <c r="BC286" s="23"/>
      <c r="BD286" s="23"/>
      <c r="BE286" s="23"/>
      <c r="BF286" s="23"/>
      <c r="BG286" s="23"/>
      <c r="BH286" s="23"/>
      <c r="BI286" s="23"/>
      <c r="BJ286" s="23"/>
      <c r="BK286" s="23"/>
      <c r="BL286" s="23"/>
      <c r="BM286" s="23"/>
      <c r="BN286" s="23"/>
      <c r="BO286" s="23"/>
      <c r="BP286" s="23"/>
      <c r="BQ286" s="23"/>
      <c r="BR286" s="23"/>
      <c r="BS286" s="23"/>
      <c r="BT286" s="23"/>
      <c r="BU286" s="23"/>
      <c r="BV286" s="23"/>
      <c r="BW286" s="23"/>
    </row>
    <row r="287" spans="1:75" ht="14.25" customHeight="1" x14ac:dyDescent="0.15">
      <c r="A287" s="83"/>
      <c r="B287" s="109"/>
      <c r="C287" s="109"/>
      <c r="D287" s="111"/>
      <c r="E287" s="96"/>
      <c r="F287" s="94"/>
      <c r="G287" s="113"/>
      <c r="H287" s="115"/>
      <c r="I287" s="99"/>
      <c r="J287" s="98"/>
      <c r="K287" s="100"/>
      <c r="L287" s="102"/>
      <c r="M287" s="104"/>
      <c r="N287" s="105"/>
      <c r="O287" s="107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72"/>
      <c r="AP287" s="72"/>
      <c r="AQ287" s="72"/>
      <c r="AR287" s="72"/>
      <c r="AS287" s="72"/>
      <c r="AT287" s="72"/>
      <c r="AU287" s="72"/>
      <c r="AV287" s="72"/>
      <c r="AW287" s="72"/>
      <c r="AX287" s="72"/>
      <c r="AY287" s="72"/>
      <c r="AZ287" s="72"/>
      <c r="BA287" s="72"/>
      <c r="BB287" s="72"/>
      <c r="BC287" s="72"/>
      <c r="BD287" s="72"/>
      <c r="BE287" s="72"/>
      <c r="BF287" s="72"/>
      <c r="BG287" s="72"/>
      <c r="BH287" s="72"/>
      <c r="BI287" s="72"/>
      <c r="BJ287" s="72"/>
      <c r="BK287" s="72"/>
      <c r="BL287" s="72"/>
      <c r="BM287" s="72"/>
      <c r="BN287" s="72"/>
      <c r="BO287" s="72"/>
      <c r="BP287" s="72"/>
      <c r="BQ287" s="72"/>
      <c r="BR287" s="72"/>
      <c r="BS287" s="72"/>
      <c r="BT287" s="72"/>
      <c r="BU287" s="72"/>
      <c r="BV287" s="72"/>
      <c r="BW287" s="72"/>
    </row>
    <row r="288" spans="1:75" ht="14.25" customHeight="1" x14ac:dyDescent="0.15">
      <c r="A288" s="82"/>
      <c r="B288" s="108"/>
      <c r="C288" s="108"/>
      <c r="D288" s="110"/>
      <c r="E288" s="95"/>
      <c r="F288" s="93"/>
      <c r="G288" s="112"/>
      <c r="H288" s="114"/>
      <c r="I288" s="99"/>
      <c r="J288" s="97"/>
      <c r="K288" s="100"/>
      <c r="L288" s="101"/>
      <c r="M288" s="103"/>
      <c r="N288" s="105"/>
      <c r="O288" s="106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  <c r="AL288" s="23"/>
      <c r="AM288" s="23"/>
      <c r="AN288" s="23"/>
      <c r="AO288" s="23"/>
      <c r="AP288" s="23"/>
      <c r="AQ288" s="23"/>
      <c r="AR288" s="23"/>
      <c r="AS288" s="23"/>
      <c r="AT288" s="23"/>
      <c r="AU288" s="23"/>
      <c r="AV288" s="23"/>
      <c r="AW288" s="23"/>
      <c r="AX288" s="23"/>
      <c r="AY288" s="23"/>
      <c r="AZ288" s="23"/>
      <c r="BA288" s="23"/>
      <c r="BB288" s="23"/>
      <c r="BC288" s="23"/>
      <c r="BD288" s="23"/>
      <c r="BE288" s="23"/>
      <c r="BF288" s="23"/>
      <c r="BG288" s="23"/>
      <c r="BH288" s="23"/>
      <c r="BI288" s="23"/>
      <c r="BJ288" s="23"/>
      <c r="BK288" s="23"/>
      <c r="BL288" s="23"/>
      <c r="BM288" s="23"/>
      <c r="BN288" s="23"/>
      <c r="BO288" s="23"/>
      <c r="BP288" s="23"/>
      <c r="BQ288" s="23"/>
      <c r="BR288" s="23"/>
      <c r="BS288" s="23"/>
      <c r="BT288" s="23"/>
      <c r="BU288" s="23"/>
      <c r="BV288" s="23"/>
      <c r="BW288" s="23"/>
    </row>
    <row r="289" spans="1:75" ht="14.25" customHeight="1" x14ac:dyDescent="0.15">
      <c r="A289" s="83"/>
      <c r="B289" s="109"/>
      <c r="C289" s="109"/>
      <c r="D289" s="111"/>
      <c r="E289" s="96"/>
      <c r="F289" s="94"/>
      <c r="G289" s="113"/>
      <c r="H289" s="115"/>
      <c r="I289" s="99"/>
      <c r="J289" s="98"/>
      <c r="K289" s="100"/>
      <c r="L289" s="102"/>
      <c r="M289" s="104"/>
      <c r="N289" s="105"/>
      <c r="O289" s="107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72"/>
      <c r="AP289" s="72"/>
      <c r="AQ289" s="72"/>
      <c r="AR289" s="72"/>
      <c r="AS289" s="72"/>
      <c r="AT289" s="72"/>
      <c r="AU289" s="72"/>
      <c r="AV289" s="72"/>
      <c r="AW289" s="72"/>
      <c r="AX289" s="72"/>
      <c r="AY289" s="72"/>
      <c r="AZ289" s="72"/>
      <c r="BA289" s="72"/>
      <c r="BB289" s="72"/>
      <c r="BC289" s="72"/>
      <c r="BD289" s="72"/>
      <c r="BE289" s="72"/>
      <c r="BF289" s="72"/>
      <c r="BG289" s="72"/>
      <c r="BH289" s="72"/>
      <c r="BI289" s="72"/>
      <c r="BJ289" s="72"/>
      <c r="BK289" s="72"/>
      <c r="BL289" s="72"/>
      <c r="BM289" s="72"/>
      <c r="BN289" s="72"/>
      <c r="BO289" s="72"/>
      <c r="BP289" s="72"/>
      <c r="BQ289" s="72"/>
      <c r="BR289" s="72"/>
      <c r="BS289" s="72"/>
      <c r="BT289" s="72"/>
      <c r="BU289" s="72"/>
      <c r="BV289" s="72"/>
      <c r="BW289" s="72"/>
    </row>
    <row r="290" spans="1:75" ht="14.25" customHeight="1" x14ac:dyDescent="0.15">
      <c r="A290" s="82"/>
      <c r="B290" s="108"/>
      <c r="C290" s="118"/>
      <c r="D290" s="110"/>
      <c r="E290" s="95"/>
      <c r="F290" s="93"/>
      <c r="G290" s="112"/>
      <c r="H290" s="114"/>
      <c r="I290" s="99"/>
      <c r="J290" s="97"/>
      <c r="K290" s="100"/>
      <c r="L290" s="101"/>
      <c r="M290" s="103"/>
      <c r="N290" s="105"/>
      <c r="O290" s="106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  <c r="BA290" s="23"/>
      <c r="BB290" s="23"/>
      <c r="BC290" s="23"/>
      <c r="BD290" s="23"/>
      <c r="BE290" s="23"/>
      <c r="BF290" s="23"/>
      <c r="BG290" s="23"/>
      <c r="BH290" s="23"/>
      <c r="BI290" s="23"/>
      <c r="BJ290" s="23"/>
      <c r="BK290" s="23"/>
      <c r="BL290" s="23"/>
      <c r="BM290" s="23"/>
      <c r="BN290" s="23"/>
      <c r="BO290" s="23"/>
      <c r="BP290" s="23"/>
      <c r="BQ290" s="23"/>
      <c r="BR290" s="23"/>
      <c r="BS290" s="23"/>
      <c r="BT290" s="23"/>
      <c r="BU290" s="23"/>
      <c r="BV290" s="23"/>
      <c r="BW290" s="23"/>
    </row>
    <row r="291" spans="1:75" ht="14.25" customHeight="1" x14ac:dyDescent="0.15">
      <c r="A291" s="83"/>
      <c r="B291" s="109"/>
      <c r="C291" s="119"/>
      <c r="D291" s="111"/>
      <c r="E291" s="96"/>
      <c r="F291" s="94"/>
      <c r="G291" s="113"/>
      <c r="H291" s="115"/>
      <c r="I291" s="99"/>
      <c r="J291" s="98"/>
      <c r="K291" s="100"/>
      <c r="L291" s="102"/>
      <c r="M291" s="104"/>
      <c r="N291" s="105"/>
      <c r="O291" s="107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72"/>
      <c r="AP291" s="72"/>
      <c r="AQ291" s="72"/>
      <c r="AR291" s="72"/>
      <c r="AS291" s="72"/>
      <c r="AT291" s="72"/>
      <c r="AU291" s="72"/>
      <c r="AV291" s="72"/>
      <c r="AW291" s="72"/>
      <c r="AX291" s="72"/>
      <c r="AY291" s="72"/>
      <c r="AZ291" s="72"/>
      <c r="BA291" s="72"/>
      <c r="BB291" s="72"/>
      <c r="BC291" s="72"/>
      <c r="BD291" s="72"/>
      <c r="BE291" s="72"/>
      <c r="BF291" s="72"/>
      <c r="BG291" s="72"/>
      <c r="BH291" s="72"/>
      <c r="BI291" s="72"/>
      <c r="BJ291" s="72"/>
      <c r="BK291" s="72"/>
      <c r="BL291" s="72"/>
      <c r="BM291" s="72"/>
      <c r="BN291" s="72"/>
      <c r="BO291" s="72"/>
      <c r="BP291" s="72"/>
      <c r="BQ291" s="72"/>
      <c r="BR291" s="72"/>
      <c r="BS291" s="72"/>
      <c r="BT291" s="72"/>
      <c r="BU291" s="72"/>
      <c r="BV291" s="72"/>
      <c r="BW291" s="72"/>
    </row>
    <row r="292" spans="1:75" ht="14.25" customHeight="1" x14ac:dyDescent="0.15">
      <c r="A292" s="82"/>
      <c r="B292" s="118"/>
      <c r="C292" s="108"/>
      <c r="D292" s="110"/>
      <c r="E292" s="95"/>
      <c r="F292" s="93"/>
      <c r="G292" s="112"/>
      <c r="H292" s="114"/>
      <c r="I292" s="99"/>
      <c r="J292" s="97"/>
      <c r="K292" s="100"/>
      <c r="L292" s="101"/>
      <c r="M292" s="103"/>
      <c r="N292" s="105"/>
      <c r="O292" s="106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23"/>
      <c r="AQ292" s="23"/>
      <c r="AR292" s="23"/>
      <c r="AS292" s="23"/>
      <c r="AT292" s="23"/>
      <c r="AU292" s="23"/>
      <c r="AV292" s="23"/>
      <c r="AW292" s="23"/>
      <c r="AX292" s="23"/>
      <c r="AY292" s="23"/>
      <c r="AZ292" s="23"/>
      <c r="BA292" s="23"/>
      <c r="BB292" s="23"/>
      <c r="BC292" s="23"/>
      <c r="BD292" s="23"/>
      <c r="BE292" s="23"/>
      <c r="BF292" s="23"/>
      <c r="BG292" s="23"/>
      <c r="BH292" s="23"/>
      <c r="BI292" s="23"/>
      <c r="BJ292" s="23"/>
      <c r="BK292" s="23"/>
      <c r="BL292" s="23"/>
      <c r="BM292" s="23"/>
      <c r="BN292" s="23"/>
      <c r="BO292" s="23"/>
      <c r="BP292" s="23"/>
      <c r="BQ292" s="23"/>
      <c r="BR292" s="23"/>
      <c r="BS292" s="23"/>
      <c r="BT292" s="23"/>
      <c r="BU292" s="23"/>
      <c r="BV292" s="23"/>
      <c r="BW292" s="23"/>
    </row>
    <row r="293" spans="1:75" ht="14.25" customHeight="1" x14ac:dyDescent="0.15">
      <c r="A293" s="83"/>
      <c r="B293" s="119"/>
      <c r="C293" s="109"/>
      <c r="D293" s="111"/>
      <c r="E293" s="96"/>
      <c r="F293" s="94"/>
      <c r="G293" s="113"/>
      <c r="H293" s="115"/>
      <c r="I293" s="99"/>
      <c r="J293" s="98"/>
      <c r="K293" s="100"/>
      <c r="L293" s="102"/>
      <c r="M293" s="104"/>
      <c r="N293" s="105"/>
      <c r="O293" s="107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72"/>
      <c r="AP293" s="72"/>
      <c r="AQ293" s="72"/>
      <c r="AR293" s="72"/>
      <c r="AS293" s="72"/>
      <c r="AT293" s="72"/>
      <c r="AU293" s="72"/>
      <c r="AV293" s="72"/>
      <c r="AW293" s="72"/>
      <c r="AX293" s="72"/>
      <c r="AY293" s="72"/>
      <c r="AZ293" s="72"/>
      <c r="BA293" s="72"/>
      <c r="BB293" s="72"/>
      <c r="BC293" s="72"/>
      <c r="BD293" s="72"/>
      <c r="BE293" s="72"/>
      <c r="BF293" s="72"/>
      <c r="BG293" s="72"/>
      <c r="BH293" s="72"/>
      <c r="BI293" s="72"/>
      <c r="BJ293" s="72"/>
      <c r="BK293" s="72"/>
      <c r="BL293" s="72"/>
      <c r="BM293" s="72"/>
      <c r="BN293" s="72"/>
      <c r="BO293" s="72"/>
      <c r="BP293" s="72"/>
      <c r="BQ293" s="72"/>
      <c r="BR293" s="72"/>
      <c r="BS293" s="72"/>
      <c r="BT293" s="72"/>
      <c r="BU293" s="72"/>
      <c r="BV293" s="72"/>
      <c r="BW293" s="72"/>
    </row>
    <row r="294" spans="1:75" ht="14.25" customHeight="1" x14ac:dyDescent="0.15">
      <c r="A294" s="82"/>
      <c r="B294" s="118"/>
      <c r="C294" s="108"/>
      <c r="D294" s="110"/>
      <c r="E294" s="95"/>
      <c r="F294" s="93"/>
      <c r="G294" s="112"/>
      <c r="H294" s="114"/>
      <c r="I294" s="99"/>
      <c r="J294" s="97"/>
      <c r="K294" s="100"/>
      <c r="L294" s="101"/>
      <c r="M294" s="103"/>
      <c r="N294" s="105"/>
      <c r="O294" s="106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  <c r="AL294" s="23"/>
      <c r="AM294" s="23"/>
      <c r="AN294" s="23"/>
      <c r="AO294" s="23"/>
      <c r="AP294" s="23"/>
      <c r="AQ294" s="23"/>
      <c r="AR294" s="23"/>
      <c r="AS294" s="23"/>
      <c r="AT294" s="23"/>
      <c r="AU294" s="23"/>
      <c r="AV294" s="23"/>
      <c r="AW294" s="23"/>
      <c r="AX294" s="23"/>
      <c r="AY294" s="23"/>
      <c r="AZ294" s="23"/>
      <c r="BA294" s="23"/>
      <c r="BB294" s="23"/>
      <c r="BC294" s="23"/>
      <c r="BD294" s="23"/>
      <c r="BE294" s="23"/>
      <c r="BF294" s="23"/>
      <c r="BG294" s="23"/>
      <c r="BH294" s="23"/>
      <c r="BI294" s="23"/>
      <c r="BJ294" s="23"/>
      <c r="BK294" s="23"/>
      <c r="BL294" s="23"/>
      <c r="BM294" s="23"/>
      <c r="BN294" s="23"/>
      <c r="BO294" s="23"/>
      <c r="BP294" s="23"/>
      <c r="BQ294" s="23"/>
      <c r="BR294" s="23"/>
      <c r="BS294" s="23"/>
      <c r="BT294" s="23"/>
      <c r="BU294" s="23"/>
      <c r="BV294" s="23"/>
      <c r="BW294" s="23"/>
    </row>
    <row r="295" spans="1:75" ht="14.25" customHeight="1" x14ac:dyDescent="0.15">
      <c r="A295" s="83"/>
      <c r="B295" s="119"/>
      <c r="C295" s="109"/>
      <c r="D295" s="111"/>
      <c r="E295" s="96"/>
      <c r="F295" s="94"/>
      <c r="G295" s="113"/>
      <c r="H295" s="115"/>
      <c r="I295" s="99"/>
      <c r="J295" s="98"/>
      <c r="K295" s="100"/>
      <c r="L295" s="102"/>
      <c r="M295" s="104"/>
      <c r="N295" s="105"/>
      <c r="O295" s="107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72"/>
      <c r="AP295" s="72"/>
      <c r="AQ295" s="72"/>
      <c r="AR295" s="72"/>
      <c r="AS295" s="72"/>
      <c r="AT295" s="72"/>
      <c r="AU295" s="72"/>
      <c r="AV295" s="72"/>
      <c r="AW295" s="72"/>
      <c r="AX295" s="72"/>
      <c r="AY295" s="72"/>
      <c r="AZ295" s="72"/>
      <c r="BA295" s="72"/>
      <c r="BB295" s="72"/>
      <c r="BC295" s="72"/>
      <c r="BD295" s="72"/>
      <c r="BE295" s="72"/>
      <c r="BF295" s="72"/>
      <c r="BG295" s="72"/>
      <c r="BH295" s="72"/>
      <c r="BI295" s="72"/>
      <c r="BJ295" s="72"/>
      <c r="BK295" s="72"/>
      <c r="BL295" s="72"/>
      <c r="BM295" s="72"/>
      <c r="BN295" s="72"/>
      <c r="BO295" s="72"/>
      <c r="BP295" s="72"/>
      <c r="BQ295" s="72"/>
      <c r="BR295" s="72"/>
      <c r="BS295" s="72"/>
      <c r="BT295" s="72"/>
      <c r="BU295" s="72"/>
      <c r="BV295" s="72"/>
      <c r="BW295" s="72"/>
    </row>
    <row r="296" spans="1:75" ht="14.25" customHeight="1" x14ac:dyDescent="0.15">
      <c r="A296" s="82"/>
      <c r="B296" s="108"/>
      <c r="C296" s="108"/>
      <c r="D296" s="110"/>
      <c r="E296" s="95"/>
      <c r="F296" s="93"/>
      <c r="G296" s="112"/>
      <c r="H296" s="114"/>
      <c r="I296" s="99"/>
      <c r="J296" s="97"/>
      <c r="K296" s="100"/>
      <c r="L296" s="101"/>
      <c r="M296" s="103"/>
      <c r="N296" s="105"/>
      <c r="O296" s="106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23"/>
      <c r="AQ296" s="23"/>
      <c r="AR296" s="23"/>
      <c r="AS296" s="23"/>
      <c r="AT296" s="23"/>
      <c r="AU296" s="23"/>
      <c r="AV296" s="23"/>
      <c r="AW296" s="23"/>
      <c r="AX296" s="23"/>
      <c r="AY296" s="23"/>
      <c r="AZ296" s="23"/>
      <c r="BA296" s="23"/>
      <c r="BB296" s="23"/>
      <c r="BC296" s="23"/>
      <c r="BD296" s="23"/>
      <c r="BE296" s="23"/>
      <c r="BF296" s="23"/>
      <c r="BG296" s="23"/>
      <c r="BH296" s="23"/>
      <c r="BI296" s="23"/>
      <c r="BJ296" s="23"/>
      <c r="BK296" s="23"/>
      <c r="BL296" s="23"/>
      <c r="BM296" s="23"/>
      <c r="BN296" s="23"/>
      <c r="BO296" s="23"/>
      <c r="BP296" s="23"/>
      <c r="BQ296" s="23"/>
      <c r="BR296" s="23"/>
      <c r="BS296" s="23"/>
      <c r="BT296" s="23"/>
      <c r="BU296" s="23"/>
      <c r="BV296" s="23"/>
      <c r="BW296" s="23"/>
    </row>
    <row r="297" spans="1:75" ht="14.25" customHeight="1" x14ac:dyDescent="0.15">
      <c r="A297" s="83"/>
      <c r="B297" s="109"/>
      <c r="C297" s="109"/>
      <c r="D297" s="111"/>
      <c r="E297" s="96"/>
      <c r="F297" s="94"/>
      <c r="G297" s="113"/>
      <c r="H297" s="115"/>
      <c r="I297" s="99"/>
      <c r="J297" s="98"/>
      <c r="K297" s="100"/>
      <c r="L297" s="102"/>
      <c r="M297" s="104"/>
      <c r="N297" s="105"/>
      <c r="O297" s="107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72"/>
      <c r="AP297" s="72"/>
      <c r="AQ297" s="72"/>
      <c r="AR297" s="72"/>
      <c r="AS297" s="72"/>
      <c r="AT297" s="72"/>
      <c r="AU297" s="72"/>
      <c r="AV297" s="72"/>
      <c r="AW297" s="72"/>
      <c r="AX297" s="72"/>
      <c r="AY297" s="72"/>
      <c r="AZ297" s="72"/>
      <c r="BA297" s="72"/>
      <c r="BB297" s="72"/>
      <c r="BC297" s="72"/>
      <c r="BD297" s="72"/>
      <c r="BE297" s="72"/>
      <c r="BF297" s="72"/>
      <c r="BG297" s="72"/>
      <c r="BH297" s="72"/>
      <c r="BI297" s="72"/>
      <c r="BJ297" s="72"/>
      <c r="BK297" s="72"/>
      <c r="BL297" s="72"/>
      <c r="BM297" s="72"/>
      <c r="BN297" s="72"/>
      <c r="BO297" s="72"/>
      <c r="BP297" s="72"/>
      <c r="BQ297" s="72"/>
      <c r="BR297" s="72"/>
      <c r="BS297" s="72"/>
      <c r="BT297" s="72"/>
      <c r="BU297" s="72"/>
      <c r="BV297" s="72"/>
      <c r="BW297" s="72"/>
    </row>
    <row r="298" spans="1:75" ht="14.25" customHeight="1" x14ac:dyDescent="0.15">
      <c r="A298" s="82"/>
      <c r="B298" s="108"/>
      <c r="C298" s="108"/>
      <c r="D298" s="110"/>
      <c r="E298" s="95"/>
      <c r="F298" s="93"/>
      <c r="G298" s="112"/>
      <c r="H298" s="114"/>
      <c r="I298" s="99"/>
      <c r="J298" s="97"/>
      <c r="K298" s="100"/>
      <c r="L298" s="101"/>
      <c r="M298" s="103"/>
      <c r="N298" s="105"/>
      <c r="O298" s="106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  <c r="AL298" s="23"/>
      <c r="AM298" s="23"/>
      <c r="AN298" s="23"/>
      <c r="AO298" s="23"/>
      <c r="AP298" s="23"/>
      <c r="AQ298" s="23"/>
      <c r="AR298" s="23"/>
      <c r="AS298" s="23"/>
      <c r="AT298" s="23"/>
      <c r="AU298" s="23"/>
      <c r="AV298" s="23"/>
      <c r="AW298" s="23"/>
      <c r="AX298" s="23"/>
      <c r="AY298" s="23"/>
      <c r="AZ298" s="23"/>
      <c r="BA298" s="23"/>
      <c r="BB298" s="23"/>
      <c r="BC298" s="23"/>
      <c r="BD298" s="23"/>
      <c r="BE298" s="23"/>
      <c r="BF298" s="23"/>
      <c r="BG298" s="23"/>
      <c r="BH298" s="23"/>
      <c r="BI298" s="23"/>
      <c r="BJ298" s="23"/>
      <c r="BK298" s="23"/>
      <c r="BL298" s="23"/>
      <c r="BM298" s="23"/>
      <c r="BN298" s="23"/>
      <c r="BO298" s="23"/>
      <c r="BP298" s="23"/>
      <c r="BQ298" s="23"/>
      <c r="BR298" s="23"/>
      <c r="BS298" s="23"/>
      <c r="BT298" s="23"/>
      <c r="BU298" s="23"/>
      <c r="BV298" s="23"/>
      <c r="BW298" s="23"/>
    </row>
    <row r="299" spans="1:75" ht="14.25" customHeight="1" x14ac:dyDescent="0.15">
      <c r="A299" s="83"/>
      <c r="B299" s="109"/>
      <c r="C299" s="109"/>
      <c r="D299" s="111"/>
      <c r="E299" s="96"/>
      <c r="F299" s="94"/>
      <c r="G299" s="113"/>
      <c r="H299" s="115"/>
      <c r="I299" s="99"/>
      <c r="J299" s="98"/>
      <c r="K299" s="100"/>
      <c r="L299" s="102"/>
      <c r="M299" s="104"/>
      <c r="N299" s="105"/>
      <c r="O299" s="107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72"/>
      <c r="AP299" s="72"/>
      <c r="AQ299" s="72"/>
      <c r="AR299" s="72"/>
      <c r="AS299" s="72"/>
      <c r="AT299" s="72"/>
      <c r="AU299" s="72"/>
      <c r="AV299" s="72"/>
      <c r="AW299" s="72"/>
      <c r="AX299" s="72"/>
      <c r="AY299" s="72"/>
      <c r="AZ299" s="72"/>
      <c r="BA299" s="72"/>
      <c r="BB299" s="72"/>
      <c r="BC299" s="72"/>
      <c r="BD299" s="72"/>
      <c r="BE299" s="72"/>
      <c r="BF299" s="72"/>
      <c r="BG299" s="72"/>
      <c r="BH299" s="72"/>
      <c r="BI299" s="72"/>
      <c r="BJ299" s="72"/>
      <c r="BK299" s="72"/>
      <c r="BL299" s="72"/>
      <c r="BM299" s="72"/>
      <c r="BN299" s="72"/>
      <c r="BO299" s="72"/>
      <c r="BP299" s="72"/>
      <c r="BQ299" s="72"/>
      <c r="BR299" s="72"/>
      <c r="BS299" s="72"/>
      <c r="BT299" s="72"/>
      <c r="BU299" s="72"/>
      <c r="BV299" s="72"/>
      <c r="BW299" s="72"/>
    </row>
    <row r="300" spans="1:75" ht="14.25" customHeight="1" x14ac:dyDescent="0.15">
      <c r="A300" s="82"/>
      <c r="B300" s="108"/>
      <c r="C300" s="118"/>
      <c r="D300" s="110"/>
      <c r="E300" s="95"/>
      <c r="F300" s="93"/>
      <c r="G300" s="112"/>
      <c r="H300" s="114"/>
      <c r="I300" s="99"/>
      <c r="J300" s="97"/>
      <c r="K300" s="100"/>
      <c r="L300" s="101"/>
      <c r="M300" s="103"/>
      <c r="N300" s="105"/>
      <c r="O300" s="106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23"/>
      <c r="AZ300" s="23"/>
      <c r="BA300" s="23"/>
      <c r="BB300" s="23"/>
      <c r="BC300" s="23"/>
      <c r="BD300" s="23"/>
      <c r="BE300" s="23"/>
      <c r="BF300" s="23"/>
      <c r="BG300" s="23"/>
      <c r="BH300" s="23"/>
      <c r="BI300" s="23"/>
      <c r="BJ300" s="23"/>
      <c r="BK300" s="23"/>
      <c r="BL300" s="23"/>
      <c r="BM300" s="23"/>
      <c r="BN300" s="23"/>
      <c r="BO300" s="23"/>
      <c r="BP300" s="23"/>
      <c r="BQ300" s="23"/>
      <c r="BR300" s="23"/>
      <c r="BS300" s="23"/>
      <c r="BT300" s="23"/>
      <c r="BU300" s="23"/>
      <c r="BV300" s="23"/>
      <c r="BW300" s="23"/>
    </row>
    <row r="301" spans="1:75" ht="14.25" customHeight="1" x14ac:dyDescent="0.15">
      <c r="A301" s="83"/>
      <c r="B301" s="109"/>
      <c r="C301" s="119"/>
      <c r="D301" s="111"/>
      <c r="E301" s="96"/>
      <c r="F301" s="94"/>
      <c r="G301" s="113"/>
      <c r="H301" s="115"/>
      <c r="I301" s="99"/>
      <c r="J301" s="98"/>
      <c r="K301" s="100"/>
      <c r="L301" s="102"/>
      <c r="M301" s="104"/>
      <c r="N301" s="105"/>
      <c r="O301" s="107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  <c r="AA301" s="72"/>
      <c r="AB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72"/>
      <c r="AP301" s="72"/>
      <c r="AQ301" s="72"/>
      <c r="AR301" s="72"/>
      <c r="AS301" s="72"/>
      <c r="AT301" s="72"/>
      <c r="AU301" s="72"/>
      <c r="AV301" s="72"/>
      <c r="AW301" s="72"/>
      <c r="AX301" s="72"/>
      <c r="AY301" s="72"/>
      <c r="AZ301" s="72"/>
      <c r="BA301" s="72"/>
      <c r="BB301" s="72"/>
      <c r="BC301" s="72"/>
      <c r="BD301" s="72"/>
      <c r="BE301" s="72"/>
      <c r="BF301" s="72"/>
      <c r="BG301" s="72"/>
      <c r="BH301" s="72"/>
      <c r="BI301" s="72"/>
      <c r="BJ301" s="72"/>
      <c r="BK301" s="72"/>
      <c r="BL301" s="72"/>
      <c r="BM301" s="72"/>
      <c r="BN301" s="72"/>
      <c r="BO301" s="72"/>
      <c r="BP301" s="72"/>
      <c r="BQ301" s="72"/>
      <c r="BR301" s="72"/>
      <c r="BS301" s="72"/>
      <c r="BT301" s="72"/>
      <c r="BU301" s="72"/>
      <c r="BV301" s="72"/>
      <c r="BW301" s="72"/>
    </row>
    <row r="302" spans="1:75" ht="14.25" customHeight="1" x14ac:dyDescent="0.15">
      <c r="A302" s="82"/>
      <c r="B302" s="108"/>
      <c r="C302" s="108"/>
      <c r="D302" s="110"/>
      <c r="E302" s="95"/>
      <c r="F302" s="93"/>
      <c r="G302" s="112"/>
      <c r="H302" s="114"/>
      <c r="I302" s="99"/>
      <c r="J302" s="97"/>
      <c r="K302" s="100"/>
      <c r="L302" s="101"/>
      <c r="M302" s="103"/>
      <c r="N302" s="105"/>
      <c r="O302" s="106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  <c r="AL302" s="23"/>
      <c r="AM302" s="23"/>
      <c r="AN302" s="23"/>
      <c r="AO302" s="23"/>
      <c r="AP302" s="23"/>
      <c r="AQ302" s="23"/>
      <c r="AR302" s="23"/>
      <c r="AS302" s="23"/>
      <c r="AT302" s="23"/>
      <c r="AU302" s="23"/>
      <c r="AV302" s="23"/>
      <c r="AW302" s="23"/>
      <c r="AX302" s="23"/>
      <c r="AY302" s="23"/>
      <c r="AZ302" s="23"/>
      <c r="BA302" s="23"/>
      <c r="BB302" s="23"/>
      <c r="BC302" s="23"/>
      <c r="BD302" s="23"/>
      <c r="BE302" s="23"/>
      <c r="BF302" s="23"/>
      <c r="BG302" s="23"/>
      <c r="BH302" s="23"/>
      <c r="BI302" s="23"/>
      <c r="BJ302" s="23"/>
      <c r="BK302" s="23"/>
      <c r="BL302" s="23"/>
      <c r="BM302" s="23"/>
      <c r="BN302" s="23"/>
      <c r="BO302" s="23"/>
      <c r="BP302" s="23"/>
      <c r="BQ302" s="23"/>
      <c r="BR302" s="23"/>
      <c r="BS302" s="23"/>
      <c r="BT302" s="23"/>
      <c r="BU302" s="23"/>
      <c r="BV302" s="23"/>
      <c r="BW302" s="23"/>
    </row>
    <row r="303" spans="1:75" ht="14.25" customHeight="1" x14ac:dyDescent="0.15">
      <c r="A303" s="83"/>
      <c r="B303" s="109"/>
      <c r="C303" s="109"/>
      <c r="D303" s="111"/>
      <c r="E303" s="96"/>
      <c r="F303" s="94"/>
      <c r="G303" s="113"/>
      <c r="H303" s="115"/>
      <c r="I303" s="99"/>
      <c r="J303" s="98"/>
      <c r="K303" s="100"/>
      <c r="L303" s="102"/>
      <c r="M303" s="104"/>
      <c r="N303" s="105"/>
      <c r="O303" s="107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72"/>
      <c r="AP303" s="72"/>
      <c r="AQ303" s="72"/>
      <c r="AR303" s="72"/>
      <c r="AS303" s="72"/>
      <c r="AT303" s="72"/>
      <c r="AU303" s="72"/>
      <c r="AV303" s="72"/>
      <c r="AW303" s="72"/>
      <c r="AX303" s="72"/>
      <c r="AY303" s="72"/>
      <c r="AZ303" s="72"/>
      <c r="BA303" s="72"/>
      <c r="BB303" s="72"/>
      <c r="BC303" s="72"/>
      <c r="BD303" s="72"/>
      <c r="BE303" s="72"/>
      <c r="BF303" s="72"/>
      <c r="BG303" s="72"/>
      <c r="BH303" s="72"/>
      <c r="BI303" s="72"/>
      <c r="BJ303" s="72"/>
      <c r="BK303" s="72"/>
      <c r="BL303" s="72"/>
      <c r="BM303" s="72"/>
      <c r="BN303" s="72"/>
      <c r="BO303" s="72"/>
      <c r="BP303" s="72"/>
      <c r="BQ303" s="72"/>
      <c r="BR303" s="72"/>
      <c r="BS303" s="72"/>
      <c r="BT303" s="72"/>
      <c r="BU303" s="72"/>
      <c r="BV303" s="72"/>
      <c r="BW303" s="72"/>
    </row>
    <row r="304" spans="1:75" ht="14.25" customHeight="1" x14ac:dyDescent="0.15">
      <c r="A304" s="82"/>
      <c r="B304" s="108"/>
      <c r="C304" s="108"/>
      <c r="D304" s="110"/>
      <c r="E304" s="95"/>
      <c r="F304" s="93"/>
      <c r="G304" s="112"/>
      <c r="H304" s="114"/>
      <c r="I304" s="99"/>
      <c r="J304" s="97"/>
      <c r="K304" s="100"/>
      <c r="L304" s="101"/>
      <c r="M304" s="103"/>
      <c r="N304" s="105"/>
      <c r="O304" s="106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/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/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/>
      <c r="BP304" s="23"/>
      <c r="BQ304" s="23"/>
      <c r="BR304" s="23"/>
      <c r="BS304" s="23"/>
      <c r="BT304" s="23"/>
      <c r="BU304" s="23"/>
      <c r="BV304" s="23"/>
      <c r="BW304" s="23"/>
    </row>
    <row r="305" spans="1:75" ht="14.25" customHeight="1" x14ac:dyDescent="0.15">
      <c r="A305" s="83"/>
      <c r="B305" s="109"/>
      <c r="C305" s="109"/>
      <c r="D305" s="111"/>
      <c r="E305" s="96"/>
      <c r="F305" s="94"/>
      <c r="G305" s="113"/>
      <c r="H305" s="115"/>
      <c r="I305" s="99"/>
      <c r="J305" s="98"/>
      <c r="K305" s="100"/>
      <c r="L305" s="102"/>
      <c r="M305" s="104"/>
      <c r="N305" s="105"/>
      <c r="O305" s="107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72"/>
      <c r="AP305" s="72"/>
      <c r="AQ305" s="72"/>
      <c r="AR305" s="72"/>
      <c r="AS305" s="72"/>
      <c r="AT305" s="72"/>
      <c r="AU305" s="72"/>
      <c r="AV305" s="72"/>
      <c r="AW305" s="72"/>
      <c r="AX305" s="72"/>
      <c r="AY305" s="72"/>
      <c r="AZ305" s="72"/>
      <c r="BA305" s="72"/>
      <c r="BB305" s="72"/>
      <c r="BC305" s="72"/>
      <c r="BD305" s="72"/>
      <c r="BE305" s="72"/>
      <c r="BF305" s="72"/>
      <c r="BG305" s="72"/>
      <c r="BH305" s="72"/>
      <c r="BI305" s="72"/>
      <c r="BJ305" s="72"/>
      <c r="BK305" s="72"/>
      <c r="BL305" s="72"/>
      <c r="BM305" s="72"/>
      <c r="BN305" s="72"/>
      <c r="BO305" s="72"/>
      <c r="BP305" s="72"/>
      <c r="BQ305" s="72"/>
      <c r="BR305" s="72"/>
      <c r="BS305" s="72"/>
      <c r="BT305" s="72"/>
      <c r="BU305" s="72"/>
      <c r="BV305" s="72"/>
      <c r="BW305" s="72"/>
    </row>
    <row r="306" spans="1:75" ht="14.25" customHeight="1" x14ac:dyDescent="0.15">
      <c r="A306" s="82"/>
      <c r="B306" s="108"/>
      <c r="C306" s="108"/>
      <c r="D306" s="110"/>
      <c r="E306" s="95"/>
      <c r="F306" s="93"/>
      <c r="G306" s="112"/>
      <c r="H306" s="114"/>
      <c r="I306" s="99"/>
      <c r="J306" s="97"/>
      <c r="K306" s="100"/>
      <c r="L306" s="101"/>
      <c r="M306" s="103"/>
      <c r="N306" s="105"/>
      <c r="O306" s="106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  <c r="BA306" s="23"/>
      <c r="BB306" s="23"/>
      <c r="BC306" s="23"/>
      <c r="BD306" s="23"/>
      <c r="BE306" s="23"/>
      <c r="BF306" s="23"/>
      <c r="BG306" s="23"/>
      <c r="BH306" s="23"/>
      <c r="BI306" s="23"/>
      <c r="BJ306" s="23"/>
      <c r="BK306" s="23"/>
      <c r="BL306" s="23"/>
      <c r="BM306" s="23"/>
      <c r="BN306" s="23"/>
      <c r="BO306" s="23"/>
      <c r="BP306" s="23"/>
      <c r="BQ306" s="23"/>
      <c r="BR306" s="23"/>
      <c r="BS306" s="23"/>
      <c r="BT306" s="23"/>
      <c r="BU306" s="23"/>
      <c r="BV306" s="23"/>
      <c r="BW306" s="23"/>
    </row>
    <row r="307" spans="1:75" ht="14.25" customHeight="1" x14ac:dyDescent="0.15">
      <c r="A307" s="83"/>
      <c r="B307" s="109"/>
      <c r="C307" s="109"/>
      <c r="D307" s="111"/>
      <c r="E307" s="96"/>
      <c r="F307" s="94"/>
      <c r="G307" s="113"/>
      <c r="H307" s="115"/>
      <c r="I307" s="99"/>
      <c r="J307" s="98"/>
      <c r="K307" s="100"/>
      <c r="L307" s="102"/>
      <c r="M307" s="104"/>
      <c r="N307" s="105"/>
      <c r="O307" s="107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72"/>
      <c r="AP307" s="72"/>
      <c r="AQ307" s="72"/>
      <c r="AR307" s="72"/>
      <c r="AS307" s="72"/>
      <c r="AT307" s="72"/>
      <c r="AU307" s="72"/>
      <c r="AV307" s="72"/>
      <c r="AW307" s="72"/>
      <c r="AX307" s="72"/>
      <c r="AY307" s="72"/>
      <c r="AZ307" s="72"/>
      <c r="BA307" s="72"/>
      <c r="BB307" s="72"/>
      <c r="BC307" s="72"/>
      <c r="BD307" s="72"/>
      <c r="BE307" s="72"/>
      <c r="BF307" s="72"/>
      <c r="BG307" s="72"/>
      <c r="BH307" s="72"/>
      <c r="BI307" s="72"/>
      <c r="BJ307" s="72"/>
      <c r="BK307" s="72"/>
      <c r="BL307" s="72"/>
      <c r="BM307" s="72"/>
      <c r="BN307" s="72"/>
      <c r="BO307" s="72"/>
      <c r="BP307" s="72"/>
      <c r="BQ307" s="72"/>
      <c r="BR307" s="72"/>
      <c r="BS307" s="72"/>
      <c r="BT307" s="72"/>
      <c r="BU307" s="72"/>
      <c r="BV307" s="72"/>
      <c r="BW307" s="72"/>
    </row>
    <row r="308" spans="1:75" ht="14.25" customHeight="1" x14ac:dyDescent="0.15">
      <c r="A308" s="82"/>
      <c r="B308" s="108"/>
      <c r="C308" s="108"/>
      <c r="D308" s="110"/>
      <c r="E308" s="95"/>
      <c r="F308" s="93"/>
      <c r="G308" s="112"/>
      <c r="H308" s="114"/>
      <c r="I308" s="99"/>
      <c r="J308" s="97"/>
      <c r="K308" s="100"/>
      <c r="L308" s="101"/>
      <c r="M308" s="103"/>
      <c r="N308" s="105"/>
      <c r="O308" s="106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  <c r="AL308" s="23"/>
      <c r="AM308" s="23"/>
      <c r="AN308" s="23"/>
      <c r="AO308" s="23"/>
      <c r="AP308" s="23"/>
      <c r="AQ308" s="23"/>
      <c r="AR308" s="23"/>
      <c r="AS308" s="23"/>
      <c r="AT308" s="23"/>
      <c r="AU308" s="23"/>
      <c r="AV308" s="23"/>
      <c r="AW308" s="23"/>
      <c r="AX308" s="23"/>
      <c r="AY308" s="23"/>
      <c r="AZ308" s="23"/>
      <c r="BA308" s="23"/>
      <c r="BB308" s="23"/>
      <c r="BC308" s="23"/>
      <c r="BD308" s="23"/>
      <c r="BE308" s="23"/>
      <c r="BF308" s="23"/>
      <c r="BG308" s="23"/>
      <c r="BH308" s="23"/>
      <c r="BI308" s="23"/>
      <c r="BJ308" s="23"/>
      <c r="BK308" s="23"/>
      <c r="BL308" s="23"/>
      <c r="BM308" s="23"/>
      <c r="BN308" s="23"/>
      <c r="BO308" s="23"/>
      <c r="BP308" s="23"/>
      <c r="BQ308" s="23"/>
      <c r="BR308" s="23"/>
      <c r="BS308" s="23"/>
      <c r="BT308" s="23"/>
      <c r="BU308" s="23"/>
      <c r="BV308" s="23"/>
      <c r="BW308" s="23"/>
    </row>
    <row r="309" spans="1:75" ht="14.25" customHeight="1" x14ac:dyDescent="0.15">
      <c r="A309" s="83"/>
      <c r="B309" s="109"/>
      <c r="C309" s="109"/>
      <c r="D309" s="111"/>
      <c r="E309" s="96"/>
      <c r="F309" s="94"/>
      <c r="G309" s="113"/>
      <c r="H309" s="115"/>
      <c r="I309" s="99"/>
      <c r="J309" s="98"/>
      <c r="K309" s="100"/>
      <c r="L309" s="102"/>
      <c r="M309" s="104"/>
      <c r="N309" s="105"/>
      <c r="O309" s="107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72"/>
      <c r="AP309" s="72"/>
      <c r="AQ309" s="72"/>
      <c r="AR309" s="72"/>
      <c r="AS309" s="72"/>
      <c r="AT309" s="72"/>
      <c r="AU309" s="72"/>
      <c r="AV309" s="72"/>
      <c r="AW309" s="72"/>
      <c r="AX309" s="72"/>
      <c r="AY309" s="72"/>
      <c r="AZ309" s="72"/>
      <c r="BA309" s="72"/>
      <c r="BB309" s="72"/>
      <c r="BC309" s="72"/>
      <c r="BD309" s="72"/>
      <c r="BE309" s="72"/>
      <c r="BF309" s="72"/>
      <c r="BG309" s="72"/>
      <c r="BH309" s="72"/>
      <c r="BI309" s="72"/>
      <c r="BJ309" s="72"/>
      <c r="BK309" s="72"/>
      <c r="BL309" s="72"/>
      <c r="BM309" s="72"/>
      <c r="BN309" s="72"/>
      <c r="BO309" s="72"/>
      <c r="BP309" s="72"/>
      <c r="BQ309" s="72"/>
      <c r="BR309" s="72"/>
      <c r="BS309" s="72"/>
      <c r="BT309" s="72"/>
      <c r="BU309" s="72"/>
      <c r="BV309" s="72"/>
      <c r="BW309" s="72"/>
    </row>
    <row r="310" spans="1:75" ht="14.25" customHeight="1" x14ac:dyDescent="0.15">
      <c r="A310" s="82"/>
      <c r="B310" s="108"/>
      <c r="C310" s="108"/>
      <c r="D310" s="110"/>
      <c r="E310" s="95"/>
      <c r="F310" s="93"/>
      <c r="G310" s="112"/>
      <c r="H310" s="114"/>
      <c r="I310" s="99"/>
      <c r="J310" s="97"/>
      <c r="K310" s="100"/>
      <c r="L310" s="101"/>
      <c r="M310" s="103"/>
      <c r="N310" s="105"/>
      <c r="O310" s="106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  <c r="AL310" s="23"/>
      <c r="AM310" s="23"/>
      <c r="AN310" s="23"/>
      <c r="AO310" s="23"/>
      <c r="AP310" s="23"/>
      <c r="AQ310" s="23"/>
      <c r="AR310" s="23"/>
      <c r="AS310" s="23"/>
      <c r="AT310" s="23"/>
      <c r="AU310" s="23"/>
      <c r="AV310" s="23"/>
      <c r="AW310" s="23"/>
      <c r="AX310" s="23"/>
      <c r="AY310" s="23"/>
      <c r="AZ310" s="23"/>
      <c r="BA310" s="23"/>
      <c r="BB310" s="23"/>
      <c r="BC310" s="23"/>
      <c r="BD310" s="23"/>
      <c r="BE310" s="23"/>
      <c r="BF310" s="23"/>
      <c r="BG310" s="23"/>
      <c r="BH310" s="23"/>
      <c r="BI310" s="23"/>
      <c r="BJ310" s="23"/>
      <c r="BK310" s="23"/>
      <c r="BL310" s="23"/>
      <c r="BM310" s="23"/>
      <c r="BN310" s="23"/>
      <c r="BO310" s="23"/>
      <c r="BP310" s="23"/>
      <c r="BQ310" s="23"/>
      <c r="BR310" s="23"/>
      <c r="BS310" s="23"/>
      <c r="BT310" s="23"/>
      <c r="BU310" s="23"/>
      <c r="BV310" s="23"/>
      <c r="BW310" s="23"/>
    </row>
    <row r="311" spans="1:75" ht="14.25" customHeight="1" x14ac:dyDescent="0.15">
      <c r="A311" s="83"/>
      <c r="B311" s="109"/>
      <c r="C311" s="109"/>
      <c r="D311" s="111"/>
      <c r="E311" s="96"/>
      <c r="F311" s="94"/>
      <c r="G311" s="113"/>
      <c r="H311" s="115"/>
      <c r="I311" s="99"/>
      <c r="J311" s="98"/>
      <c r="K311" s="100"/>
      <c r="L311" s="102"/>
      <c r="M311" s="104"/>
      <c r="N311" s="105"/>
      <c r="O311" s="107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72"/>
      <c r="AP311" s="72"/>
      <c r="AQ311" s="72"/>
      <c r="AR311" s="72"/>
      <c r="AS311" s="72"/>
      <c r="AT311" s="72"/>
      <c r="AU311" s="72"/>
      <c r="AV311" s="72"/>
      <c r="AW311" s="72"/>
      <c r="AX311" s="72"/>
      <c r="AY311" s="72"/>
      <c r="AZ311" s="72"/>
      <c r="BA311" s="72"/>
      <c r="BB311" s="72"/>
      <c r="BC311" s="72"/>
      <c r="BD311" s="72"/>
      <c r="BE311" s="72"/>
      <c r="BF311" s="72"/>
      <c r="BG311" s="72"/>
      <c r="BH311" s="72"/>
      <c r="BI311" s="72"/>
      <c r="BJ311" s="72"/>
      <c r="BK311" s="72"/>
      <c r="BL311" s="72"/>
      <c r="BM311" s="72"/>
      <c r="BN311" s="72"/>
      <c r="BO311" s="72"/>
      <c r="BP311" s="72"/>
      <c r="BQ311" s="72"/>
      <c r="BR311" s="72"/>
      <c r="BS311" s="72"/>
      <c r="BT311" s="72"/>
      <c r="BU311" s="72"/>
      <c r="BV311" s="72"/>
      <c r="BW311" s="72"/>
    </row>
    <row r="312" spans="1:75" ht="14.25" customHeight="1" x14ac:dyDescent="0.15">
      <c r="A312" s="82"/>
      <c r="B312" s="108"/>
      <c r="C312" s="108"/>
      <c r="D312" s="110"/>
      <c r="E312" s="95"/>
      <c r="F312" s="93"/>
      <c r="G312" s="112"/>
      <c r="H312" s="114"/>
      <c r="I312" s="99"/>
      <c r="J312" s="97"/>
      <c r="K312" s="100"/>
      <c r="L312" s="101"/>
      <c r="M312" s="103"/>
      <c r="N312" s="105"/>
      <c r="O312" s="106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  <c r="BA312" s="23"/>
      <c r="BB312" s="23"/>
      <c r="BC312" s="23"/>
      <c r="BD312" s="23"/>
      <c r="BE312" s="23"/>
      <c r="BF312" s="23"/>
      <c r="BG312" s="23"/>
      <c r="BH312" s="23"/>
      <c r="BI312" s="23"/>
      <c r="BJ312" s="23"/>
      <c r="BK312" s="23"/>
      <c r="BL312" s="23"/>
      <c r="BM312" s="23"/>
      <c r="BN312" s="23"/>
      <c r="BO312" s="23"/>
      <c r="BP312" s="23"/>
      <c r="BQ312" s="23"/>
      <c r="BR312" s="23"/>
      <c r="BS312" s="23"/>
      <c r="BT312" s="23"/>
      <c r="BU312" s="23"/>
      <c r="BV312" s="23"/>
      <c r="BW312" s="23"/>
    </row>
    <row r="313" spans="1:75" ht="14.25" customHeight="1" x14ac:dyDescent="0.15">
      <c r="A313" s="83"/>
      <c r="B313" s="109"/>
      <c r="C313" s="109"/>
      <c r="D313" s="111"/>
      <c r="E313" s="96"/>
      <c r="F313" s="94"/>
      <c r="G313" s="113"/>
      <c r="H313" s="115"/>
      <c r="I313" s="99"/>
      <c r="J313" s="98"/>
      <c r="K313" s="100"/>
      <c r="L313" s="102"/>
      <c r="M313" s="104"/>
      <c r="N313" s="105"/>
      <c r="O313" s="107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72"/>
      <c r="AP313" s="72"/>
      <c r="AQ313" s="72"/>
      <c r="AR313" s="72"/>
      <c r="AS313" s="72"/>
      <c r="AT313" s="72"/>
      <c r="AU313" s="72"/>
      <c r="AV313" s="72"/>
      <c r="AW313" s="72"/>
      <c r="AX313" s="72"/>
      <c r="AY313" s="72"/>
      <c r="AZ313" s="72"/>
      <c r="BA313" s="72"/>
      <c r="BB313" s="72"/>
      <c r="BC313" s="72"/>
      <c r="BD313" s="72"/>
      <c r="BE313" s="72"/>
      <c r="BF313" s="72"/>
      <c r="BG313" s="72"/>
      <c r="BH313" s="72"/>
      <c r="BI313" s="72"/>
      <c r="BJ313" s="72"/>
      <c r="BK313" s="72"/>
      <c r="BL313" s="72"/>
      <c r="BM313" s="72"/>
      <c r="BN313" s="72"/>
      <c r="BO313" s="72"/>
      <c r="BP313" s="72"/>
      <c r="BQ313" s="72"/>
      <c r="BR313" s="72"/>
      <c r="BS313" s="72"/>
      <c r="BT313" s="72"/>
      <c r="BU313" s="72"/>
      <c r="BV313" s="72"/>
      <c r="BW313" s="72"/>
    </row>
    <row r="314" spans="1:75" ht="14.25" customHeight="1" x14ac:dyDescent="0.15">
      <c r="A314" s="82"/>
      <c r="B314" s="108"/>
      <c r="C314" s="108"/>
      <c r="D314" s="110"/>
      <c r="E314" s="95"/>
      <c r="F314" s="93"/>
      <c r="G314" s="112"/>
      <c r="H314" s="114"/>
      <c r="I314" s="99"/>
      <c r="J314" s="97"/>
      <c r="K314" s="100"/>
      <c r="L314" s="101"/>
      <c r="M314" s="103"/>
      <c r="N314" s="105"/>
      <c r="O314" s="106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  <c r="AL314" s="23"/>
      <c r="AM314" s="23"/>
      <c r="AN314" s="23"/>
      <c r="AO314" s="23"/>
      <c r="AP314" s="23"/>
      <c r="AQ314" s="23"/>
      <c r="AR314" s="23"/>
      <c r="AS314" s="23"/>
      <c r="AT314" s="23"/>
      <c r="AU314" s="23"/>
      <c r="AV314" s="23"/>
      <c r="AW314" s="23"/>
      <c r="AX314" s="23"/>
      <c r="AY314" s="23"/>
      <c r="AZ314" s="23"/>
      <c r="BA314" s="23"/>
      <c r="BB314" s="23"/>
      <c r="BC314" s="23"/>
      <c r="BD314" s="23"/>
      <c r="BE314" s="23"/>
      <c r="BF314" s="23"/>
      <c r="BG314" s="23"/>
      <c r="BH314" s="23"/>
      <c r="BI314" s="23"/>
      <c r="BJ314" s="23"/>
      <c r="BK314" s="23"/>
      <c r="BL314" s="23"/>
      <c r="BM314" s="23"/>
      <c r="BN314" s="23"/>
      <c r="BO314" s="23"/>
      <c r="BP314" s="23"/>
      <c r="BQ314" s="23"/>
      <c r="BR314" s="23"/>
      <c r="BS314" s="23"/>
      <c r="BT314" s="23"/>
      <c r="BU314" s="23"/>
      <c r="BV314" s="23"/>
      <c r="BW314" s="23"/>
    </row>
    <row r="315" spans="1:75" ht="14.25" customHeight="1" x14ac:dyDescent="0.15">
      <c r="A315" s="83"/>
      <c r="B315" s="109"/>
      <c r="C315" s="109"/>
      <c r="D315" s="111"/>
      <c r="E315" s="96"/>
      <c r="F315" s="94"/>
      <c r="G315" s="113"/>
      <c r="H315" s="115"/>
      <c r="I315" s="99"/>
      <c r="J315" s="98"/>
      <c r="K315" s="100"/>
      <c r="L315" s="102"/>
      <c r="M315" s="104"/>
      <c r="N315" s="105"/>
      <c r="O315" s="107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72"/>
      <c r="AP315" s="72"/>
      <c r="AQ315" s="72"/>
      <c r="AR315" s="72"/>
      <c r="AS315" s="72"/>
      <c r="AT315" s="72"/>
      <c r="AU315" s="72"/>
      <c r="AV315" s="72"/>
      <c r="AW315" s="72"/>
      <c r="AX315" s="72"/>
      <c r="AY315" s="72"/>
      <c r="AZ315" s="72"/>
      <c r="BA315" s="72"/>
      <c r="BB315" s="72"/>
      <c r="BC315" s="72"/>
      <c r="BD315" s="72"/>
      <c r="BE315" s="72"/>
      <c r="BF315" s="72"/>
      <c r="BG315" s="72"/>
      <c r="BH315" s="72"/>
      <c r="BI315" s="72"/>
      <c r="BJ315" s="72"/>
      <c r="BK315" s="72"/>
      <c r="BL315" s="72"/>
      <c r="BM315" s="72"/>
      <c r="BN315" s="72"/>
      <c r="BO315" s="72"/>
      <c r="BP315" s="72"/>
      <c r="BQ315" s="72"/>
      <c r="BR315" s="72"/>
      <c r="BS315" s="72"/>
      <c r="BT315" s="72"/>
      <c r="BU315" s="72"/>
      <c r="BV315" s="72"/>
      <c r="BW315" s="72"/>
    </row>
    <row r="316" spans="1:75" ht="14.25" customHeight="1" x14ac:dyDescent="0.15">
      <c r="A316" s="82"/>
      <c r="B316" s="159"/>
      <c r="C316" s="118"/>
      <c r="D316" s="120"/>
      <c r="E316" s="95"/>
      <c r="F316" s="93"/>
      <c r="G316" s="112"/>
      <c r="H316" s="114"/>
      <c r="I316" s="124"/>
      <c r="J316" s="97"/>
      <c r="K316" s="116"/>
      <c r="L316" s="101"/>
      <c r="M316" s="103"/>
      <c r="N316" s="157"/>
      <c r="O316" s="106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23"/>
      <c r="AQ316" s="23"/>
      <c r="AR316" s="23"/>
      <c r="AS316" s="23"/>
      <c r="AT316" s="23"/>
      <c r="AU316" s="23"/>
      <c r="AV316" s="23"/>
      <c r="AW316" s="23"/>
      <c r="AX316" s="23"/>
      <c r="AY316" s="23"/>
      <c r="AZ316" s="23"/>
      <c r="BA316" s="23"/>
      <c r="BB316" s="23"/>
      <c r="BC316" s="23"/>
      <c r="BD316" s="23"/>
      <c r="BE316" s="23"/>
      <c r="BF316" s="23"/>
      <c r="BG316" s="23"/>
      <c r="BH316" s="23"/>
      <c r="BI316" s="23"/>
      <c r="BJ316" s="23"/>
      <c r="BK316" s="23"/>
      <c r="BL316" s="23"/>
      <c r="BM316" s="23"/>
      <c r="BN316" s="23"/>
      <c r="BO316" s="23"/>
      <c r="BP316" s="23"/>
      <c r="BQ316" s="23"/>
      <c r="BR316" s="23"/>
      <c r="BS316" s="23"/>
      <c r="BT316" s="23"/>
      <c r="BU316" s="23"/>
      <c r="BV316" s="23"/>
      <c r="BW316" s="23"/>
    </row>
    <row r="317" spans="1:75" ht="14.25" customHeight="1" x14ac:dyDescent="0.15">
      <c r="A317" s="83"/>
      <c r="B317" s="160"/>
      <c r="C317" s="119"/>
      <c r="D317" s="121"/>
      <c r="E317" s="96"/>
      <c r="F317" s="94"/>
      <c r="G317" s="113"/>
      <c r="H317" s="115"/>
      <c r="I317" s="125"/>
      <c r="J317" s="98"/>
      <c r="K317" s="117"/>
      <c r="L317" s="102"/>
      <c r="M317" s="156"/>
      <c r="N317" s="158"/>
      <c r="O317" s="107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72"/>
      <c r="AP317" s="72"/>
      <c r="AQ317" s="72"/>
      <c r="AR317" s="72"/>
      <c r="AS317" s="72"/>
      <c r="AT317" s="72"/>
      <c r="AU317" s="72"/>
      <c r="AV317" s="72"/>
      <c r="AW317" s="72"/>
      <c r="AX317" s="72"/>
      <c r="AY317" s="72"/>
      <c r="AZ317" s="72"/>
      <c r="BA317" s="72"/>
      <c r="BB317" s="72"/>
      <c r="BC317" s="72"/>
      <c r="BD317" s="72"/>
      <c r="BE317" s="72"/>
      <c r="BF317" s="72"/>
      <c r="BG317" s="72"/>
      <c r="BH317" s="72"/>
      <c r="BI317" s="72"/>
      <c r="BJ317" s="72"/>
      <c r="BK317" s="72"/>
      <c r="BL317" s="72"/>
      <c r="BM317" s="72"/>
      <c r="BN317" s="72"/>
      <c r="BO317" s="72"/>
      <c r="BP317" s="72"/>
      <c r="BQ317" s="72"/>
      <c r="BR317" s="72"/>
      <c r="BS317" s="72"/>
      <c r="BT317" s="72"/>
      <c r="BU317" s="72"/>
      <c r="BV317" s="72"/>
      <c r="BW317" s="72"/>
    </row>
    <row r="318" spans="1:75" ht="14.25" customHeight="1" x14ac:dyDescent="0.15">
      <c r="A318" s="82"/>
      <c r="B318" s="108"/>
      <c r="C318" s="108"/>
      <c r="D318" s="110"/>
      <c r="E318" s="95"/>
      <c r="F318" s="93"/>
      <c r="G318" s="112"/>
      <c r="H318" s="114"/>
      <c r="I318" s="99"/>
      <c r="J318" s="97"/>
      <c r="K318" s="100"/>
      <c r="L318" s="101"/>
      <c r="M318" s="103"/>
      <c r="N318" s="105"/>
      <c r="O318" s="106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  <c r="AL318" s="23"/>
      <c r="AM318" s="23"/>
      <c r="AN318" s="23"/>
      <c r="AO318" s="23"/>
      <c r="AP318" s="23"/>
      <c r="AQ318" s="23"/>
      <c r="AR318" s="23"/>
      <c r="AS318" s="23"/>
      <c r="AT318" s="23"/>
      <c r="AU318" s="23"/>
      <c r="AV318" s="23"/>
      <c r="AW318" s="23"/>
      <c r="AX318" s="23"/>
      <c r="AY318" s="23"/>
      <c r="AZ318" s="23"/>
      <c r="BA318" s="23"/>
      <c r="BB318" s="23"/>
      <c r="BC318" s="23"/>
      <c r="BD318" s="23"/>
      <c r="BE318" s="23"/>
      <c r="BF318" s="23"/>
      <c r="BG318" s="23"/>
      <c r="BH318" s="23"/>
      <c r="BI318" s="23"/>
      <c r="BJ318" s="23"/>
      <c r="BK318" s="23"/>
      <c r="BL318" s="23"/>
      <c r="BM318" s="23"/>
      <c r="BN318" s="23"/>
      <c r="BO318" s="23"/>
      <c r="BP318" s="23"/>
      <c r="BQ318" s="23"/>
      <c r="BR318" s="23"/>
      <c r="BS318" s="23"/>
      <c r="BT318" s="23"/>
      <c r="BU318" s="23"/>
      <c r="BV318" s="23"/>
      <c r="BW318" s="23"/>
    </row>
    <row r="319" spans="1:75" ht="14.25" customHeight="1" x14ac:dyDescent="0.15">
      <c r="A319" s="83"/>
      <c r="B319" s="109"/>
      <c r="C319" s="109"/>
      <c r="D319" s="111"/>
      <c r="E319" s="96"/>
      <c r="F319" s="94"/>
      <c r="G319" s="113"/>
      <c r="H319" s="115"/>
      <c r="I319" s="99"/>
      <c r="J319" s="98"/>
      <c r="K319" s="100"/>
      <c r="L319" s="102"/>
      <c r="M319" s="104"/>
      <c r="N319" s="105"/>
      <c r="O319" s="107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72"/>
      <c r="AP319" s="72"/>
      <c r="AQ319" s="72"/>
      <c r="AR319" s="72"/>
      <c r="AS319" s="72"/>
      <c r="AT319" s="72"/>
      <c r="AU319" s="72"/>
      <c r="AV319" s="72"/>
      <c r="AW319" s="72"/>
      <c r="AX319" s="72"/>
      <c r="AY319" s="72"/>
      <c r="AZ319" s="72"/>
      <c r="BA319" s="72"/>
      <c r="BB319" s="72"/>
      <c r="BC319" s="72"/>
      <c r="BD319" s="72"/>
      <c r="BE319" s="72"/>
      <c r="BF319" s="72"/>
      <c r="BG319" s="72"/>
      <c r="BH319" s="72"/>
      <c r="BI319" s="72"/>
      <c r="BJ319" s="72"/>
      <c r="BK319" s="72"/>
      <c r="BL319" s="72"/>
      <c r="BM319" s="72"/>
      <c r="BN319" s="72"/>
      <c r="BO319" s="72"/>
      <c r="BP319" s="72"/>
      <c r="BQ319" s="72"/>
      <c r="BR319" s="72"/>
      <c r="BS319" s="72"/>
      <c r="BT319" s="72"/>
      <c r="BU319" s="72"/>
      <c r="BV319" s="72"/>
      <c r="BW319" s="72"/>
    </row>
    <row r="320" spans="1:75" ht="14.25" customHeight="1" x14ac:dyDescent="0.15">
      <c r="A320" s="82"/>
      <c r="B320" s="108"/>
      <c r="C320" s="108"/>
      <c r="D320" s="110"/>
      <c r="E320" s="95"/>
      <c r="F320" s="93"/>
      <c r="G320" s="112"/>
      <c r="H320" s="114"/>
      <c r="I320" s="99"/>
      <c r="J320" s="97"/>
      <c r="K320" s="100"/>
      <c r="L320" s="101"/>
      <c r="M320" s="103"/>
      <c r="N320" s="105"/>
      <c r="O320" s="106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  <c r="AL320" s="23"/>
      <c r="AM320" s="23"/>
      <c r="AN320" s="23"/>
      <c r="AO320" s="23"/>
      <c r="AP320" s="23"/>
      <c r="AQ320" s="23"/>
      <c r="AR320" s="23"/>
      <c r="AS320" s="23"/>
      <c r="AT320" s="23"/>
      <c r="AU320" s="23"/>
      <c r="AV320" s="23"/>
      <c r="AW320" s="23"/>
      <c r="AX320" s="23"/>
      <c r="AY320" s="23"/>
      <c r="AZ320" s="23"/>
      <c r="BA320" s="23"/>
      <c r="BB320" s="23"/>
      <c r="BC320" s="23"/>
      <c r="BD320" s="23"/>
      <c r="BE320" s="23"/>
      <c r="BF320" s="23"/>
      <c r="BG320" s="23"/>
      <c r="BH320" s="23"/>
      <c r="BI320" s="23"/>
      <c r="BJ320" s="23"/>
      <c r="BK320" s="23"/>
      <c r="BL320" s="23"/>
      <c r="BM320" s="23"/>
      <c r="BN320" s="23"/>
      <c r="BO320" s="23"/>
      <c r="BP320" s="23"/>
      <c r="BQ320" s="23"/>
      <c r="BR320" s="23"/>
      <c r="BS320" s="23"/>
      <c r="BT320" s="23"/>
      <c r="BU320" s="23"/>
      <c r="BV320" s="23"/>
      <c r="BW320" s="23"/>
    </row>
    <row r="321" spans="1:75" ht="14.25" customHeight="1" x14ac:dyDescent="0.15">
      <c r="A321" s="83"/>
      <c r="B321" s="109"/>
      <c r="C321" s="109"/>
      <c r="D321" s="111"/>
      <c r="E321" s="96"/>
      <c r="F321" s="94"/>
      <c r="G321" s="113"/>
      <c r="H321" s="115"/>
      <c r="I321" s="99"/>
      <c r="J321" s="98"/>
      <c r="K321" s="100"/>
      <c r="L321" s="102"/>
      <c r="M321" s="104"/>
      <c r="N321" s="105"/>
      <c r="O321" s="107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72"/>
      <c r="AP321" s="72"/>
      <c r="AQ321" s="72"/>
      <c r="AR321" s="72"/>
      <c r="AS321" s="72"/>
      <c r="AT321" s="72"/>
      <c r="AU321" s="72"/>
      <c r="AV321" s="72"/>
      <c r="AW321" s="72"/>
      <c r="AX321" s="72"/>
      <c r="AY321" s="72"/>
      <c r="AZ321" s="72"/>
      <c r="BA321" s="72"/>
      <c r="BB321" s="72"/>
      <c r="BC321" s="72"/>
      <c r="BD321" s="72"/>
      <c r="BE321" s="72"/>
      <c r="BF321" s="72"/>
      <c r="BG321" s="72"/>
      <c r="BH321" s="72"/>
      <c r="BI321" s="72"/>
      <c r="BJ321" s="72"/>
      <c r="BK321" s="72"/>
      <c r="BL321" s="72"/>
      <c r="BM321" s="72"/>
      <c r="BN321" s="72"/>
      <c r="BO321" s="72"/>
      <c r="BP321" s="72"/>
      <c r="BQ321" s="72"/>
      <c r="BR321" s="72"/>
      <c r="BS321" s="72"/>
      <c r="BT321" s="72"/>
      <c r="BU321" s="72"/>
      <c r="BV321" s="72"/>
      <c r="BW321" s="72"/>
    </row>
    <row r="322" spans="1:75" ht="14.25" customHeight="1" x14ac:dyDescent="0.15">
      <c r="A322" s="82"/>
      <c r="B322" s="108"/>
      <c r="C322" s="108"/>
      <c r="D322" s="110"/>
      <c r="E322" s="95"/>
      <c r="F322" s="93"/>
      <c r="G322" s="112"/>
      <c r="H322" s="114"/>
      <c r="I322" s="99"/>
      <c r="J322" s="97"/>
      <c r="K322" s="100"/>
      <c r="L322" s="101"/>
      <c r="M322" s="103"/>
      <c r="N322" s="105"/>
      <c r="O322" s="106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  <c r="AL322" s="23"/>
      <c r="AM322" s="23"/>
      <c r="AN322" s="23"/>
      <c r="AO322" s="23"/>
      <c r="AP322" s="23"/>
      <c r="AQ322" s="23"/>
      <c r="AR322" s="23"/>
      <c r="AS322" s="23"/>
      <c r="AT322" s="23"/>
      <c r="AU322" s="23"/>
      <c r="AV322" s="23"/>
      <c r="AW322" s="23"/>
      <c r="AX322" s="23"/>
      <c r="AY322" s="23"/>
      <c r="AZ322" s="23"/>
      <c r="BA322" s="23"/>
      <c r="BB322" s="23"/>
      <c r="BC322" s="23"/>
      <c r="BD322" s="23"/>
      <c r="BE322" s="23"/>
      <c r="BF322" s="23"/>
      <c r="BG322" s="23"/>
      <c r="BH322" s="23"/>
      <c r="BI322" s="23"/>
      <c r="BJ322" s="23"/>
      <c r="BK322" s="23"/>
      <c r="BL322" s="23"/>
      <c r="BM322" s="23"/>
      <c r="BN322" s="23"/>
      <c r="BO322" s="23"/>
      <c r="BP322" s="23"/>
      <c r="BQ322" s="23"/>
      <c r="BR322" s="23"/>
      <c r="BS322" s="23"/>
      <c r="BT322" s="23"/>
      <c r="BU322" s="23"/>
      <c r="BV322" s="23"/>
      <c r="BW322" s="23"/>
    </row>
    <row r="323" spans="1:75" ht="14.25" customHeight="1" x14ac:dyDescent="0.15">
      <c r="A323" s="83"/>
      <c r="B323" s="109"/>
      <c r="C323" s="109"/>
      <c r="D323" s="111"/>
      <c r="E323" s="96"/>
      <c r="F323" s="94"/>
      <c r="G323" s="113"/>
      <c r="H323" s="115"/>
      <c r="I323" s="99"/>
      <c r="J323" s="98"/>
      <c r="K323" s="100"/>
      <c r="L323" s="102"/>
      <c r="M323" s="104"/>
      <c r="N323" s="105"/>
      <c r="O323" s="107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  <c r="AC323" s="72"/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72"/>
      <c r="AP323" s="72"/>
      <c r="AQ323" s="72"/>
      <c r="AR323" s="72"/>
      <c r="AS323" s="72"/>
      <c r="AT323" s="72"/>
      <c r="AU323" s="72"/>
      <c r="AV323" s="72"/>
      <c r="AW323" s="72"/>
      <c r="AX323" s="72"/>
      <c r="AY323" s="72"/>
      <c r="AZ323" s="72"/>
      <c r="BA323" s="72"/>
      <c r="BB323" s="72"/>
      <c r="BC323" s="72"/>
      <c r="BD323" s="72"/>
      <c r="BE323" s="72"/>
      <c r="BF323" s="72"/>
      <c r="BG323" s="72"/>
      <c r="BH323" s="72"/>
      <c r="BI323" s="72"/>
      <c r="BJ323" s="72"/>
      <c r="BK323" s="72"/>
      <c r="BL323" s="72"/>
      <c r="BM323" s="72"/>
      <c r="BN323" s="72"/>
      <c r="BO323" s="72"/>
      <c r="BP323" s="72"/>
      <c r="BQ323" s="72"/>
      <c r="BR323" s="72"/>
      <c r="BS323" s="72"/>
      <c r="BT323" s="72"/>
      <c r="BU323" s="72"/>
      <c r="BV323" s="72"/>
      <c r="BW323" s="72"/>
    </row>
    <row r="324" spans="1:75" ht="14.25" customHeight="1" x14ac:dyDescent="0.15">
      <c r="A324" s="82"/>
      <c r="B324" s="108"/>
      <c r="C324" s="108"/>
      <c r="D324" s="110"/>
      <c r="E324" s="95"/>
      <c r="F324" s="93"/>
      <c r="G324" s="112"/>
      <c r="H324" s="114"/>
      <c r="I324" s="99"/>
      <c r="J324" s="97"/>
      <c r="K324" s="100"/>
      <c r="L324" s="101"/>
      <c r="M324" s="103"/>
      <c r="N324" s="105"/>
      <c r="O324" s="106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  <c r="AL324" s="23"/>
      <c r="AM324" s="23"/>
      <c r="AN324" s="23"/>
      <c r="AO324" s="23"/>
      <c r="AP324" s="23"/>
      <c r="AQ324" s="23"/>
      <c r="AR324" s="23"/>
      <c r="AS324" s="23"/>
      <c r="AT324" s="23"/>
      <c r="AU324" s="23"/>
      <c r="AV324" s="23"/>
      <c r="AW324" s="23"/>
      <c r="AX324" s="23"/>
      <c r="AY324" s="23"/>
      <c r="AZ324" s="23"/>
      <c r="BA324" s="23"/>
      <c r="BB324" s="23"/>
      <c r="BC324" s="23"/>
      <c r="BD324" s="23"/>
      <c r="BE324" s="23"/>
      <c r="BF324" s="23"/>
      <c r="BG324" s="23"/>
      <c r="BH324" s="23"/>
      <c r="BI324" s="23"/>
      <c r="BJ324" s="23"/>
      <c r="BK324" s="23"/>
      <c r="BL324" s="23"/>
      <c r="BM324" s="23"/>
      <c r="BN324" s="23"/>
      <c r="BO324" s="23"/>
      <c r="BP324" s="23"/>
      <c r="BQ324" s="23"/>
      <c r="BR324" s="23"/>
      <c r="BS324" s="23"/>
      <c r="BT324" s="23"/>
      <c r="BU324" s="23"/>
      <c r="BV324" s="23"/>
      <c r="BW324" s="23"/>
    </row>
    <row r="325" spans="1:75" ht="14.25" customHeight="1" x14ac:dyDescent="0.15">
      <c r="A325" s="83"/>
      <c r="B325" s="109"/>
      <c r="C325" s="109"/>
      <c r="D325" s="111"/>
      <c r="E325" s="96"/>
      <c r="F325" s="94"/>
      <c r="G325" s="113"/>
      <c r="H325" s="115"/>
      <c r="I325" s="99"/>
      <c r="J325" s="98"/>
      <c r="K325" s="100"/>
      <c r="L325" s="102"/>
      <c r="M325" s="104"/>
      <c r="N325" s="105"/>
      <c r="O325" s="107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72"/>
      <c r="AP325" s="72"/>
      <c r="AQ325" s="72"/>
      <c r="AR325" s="72"/>
      <c r="AS325" s="72"/>
      <c r="AT325" s="72"/>
      <c r="AU325" s="72"/>
      <c r="AV325" s="72"/>
      <c r="AW325" s="72"/>
      <c r="AX325" s="72"/>
      <c r="AY325" s="72"/>
      <c r="AZ325" s="72"/>
      <c r="BA325" s="72"/>
      <c r="BB325" s="72"/>
      <c r="BC325" s="72"/>
      <c r="BD325" s="72"/>
      <c r="BE325" s="72"/>
      <c r="BF325" s="72"/>
      <c r="BG325" s="72"/>
      <c r="BH325" s="72"/>
      <c r="BI325" s="72"/>
      <c r="BJ325" s="72"/>
      <c r="BK325" s="72"/>
      <c r="BL325" s="72"/>
      <c r="BM325" s="72"/>
      <c r="BN325" s="72"/>
      <c r="BO325" s="72"/>
      <c r="BP325" s="72"/>
      <c r="BQ325" s="72"/>
      <c r="BR325" s="72"/>
      <c r="BS325" s="72"/>
      <c r="BT325" s="72"/>
      <c r="BU325" s="72"/>
      <c r="BV325" s="72"/>
      <c r="BW325" s="72"/>
    </row>
    <row r="326" spans="1:75" ht="14.25" customHeight="1" x14ac:dyDescent="0.15">
      <c r="A326" s="82"/>
      <c r="B326" s="108"/>
      <c r="C326" s="108"/>
      <c r="D326" s="110"/>
      <c r="E326" s="95"/>
      <c r="F326" s="93"/>
      <c r="G326" s="112"/>
      <c r="H326" s="114"/>
      <c r="I326" s="99"/>
      <c r="J326" s="97"/>
      <c r="K326" s="100"/>
      <c r="L326" s="101"/>
      <c r="M326" s="103"/>
      <c r="N326" s="105"/>
      <c r="O326" s="106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  <c r="AL326" s="23"/>
      <c r="AM326" s="23"/>
      <c r="AN326" s="23"/>
      <c r="AO326" s="23"/>
      <c r="AP326" s="23"/>
      <c r="AQ326" s="23"/>
      <c r="AR326" s="23"/>
      <c r="AS326" s="23"/>
      <c r="AT326" s="23"/>
      <c r="AU326" s="23"/>
      <c r="AV326" s="23"/>
      <c r="AW326" s="23"/>
      <c r="AX326" s="23"/>
      <c r="AY326" s="23"/>
      <c r="AZ326" s="23"/>
      <c r="BA326" s="23"/>
      <c r="BB326" s="23"/>
      <c r="BC326" s="23"/>
      <c r="BD326" s="23"/>
      <c r="BE326" s="23"/>
      <c r="BF326" s="23"/>
      <c r="BG326" s="23"/>
      <c r="BH326" s="23"/>
      <c r="BI326" s="23"/>
      <c r="BJ326" s="23"/>
      <c r="BK326" s="23"/>
      <c r="BL326" s="23"/>
      <c r="BM326" s="23"/>
      <c r="BN326" s="23"/>
      <c r="BO326" s="23"/>
      <c r="BP326" s="23"/>
      <c r="BQ326" s="23"/>
      <c r="BR326" s="23"/>
      <c r="BS326" s="23"/>
      <c r="BT326" s="23"/>
      <c r="BU326" s="23"/>
      <c r="BV326" s="23"/>
      <c r="BW326" s="23"/>
    </row>
    <row r="327" spans="1:75" ht="14.25" customHeight="1" x14ac:dyDescent="0.15">
      <c r="A327" s="83"/>
      <c r="B327" s="109"/>
      <c r="C327" s="109"/>
      <c r="D327" s="111"/>
      <c r="E327" s="96"/>
      <c r="F327" s="94"/>
      <c r="G327" s="113"/>
      <c r="H327" s="115"/>
      <c r="I327" s="99"/>
      <c r="J327" s="98"/>
      <c r="K327" s="100"/>
      <c r="L327" s="102"/>
      <c r="M327" s="104"/>
      <c r="N327" s="105"/>
      <c r="O327" s="107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72"/>
      <c r="AP327" s="72"/>
      <c r="AQ327" s="72"/>
      <c r="AR327" s="72"/>
      <c r="AS327" s="72"/>
      <c r="AT327" s="72"/>
      <c r="AU327" s="72"/>
      <c r="AV327" s="72"/>
      <c r="AW327" s="72"/>
      <c r="AX327" s="72"/>
      <c r="AY327" s="72"/>
      <c r="AZ327" s="72"/>
      <c r="BA327" s="72"/>
      <c r="BB327" s="72"/>
      <c r="BC327" s="72"/>
      <c r="BD327" s="72"/>
      <c r="BE327" s="72"/>
      <c r="BF327" s="72"/>
      <c r="BG327" s="72"/>
      <c r="BH327" s="72"/>
      <c r="BI327" s="72"/>
      <c r="BJ327" s="72"/>
      <c r="BK327" s="72"/>
      <c r="BL327" s="72"/>
      <c r="BM327" s="72"/>
      <c r="BN327" s="72"/>
      <c r="BO327" s="72"/>
      <c r="BP327" s="72"/>
      <c r="BQ327" s="72"/>
      <c r="BR327" s="72"/>
      <c r="BS327" s="72"/>
      <c r="BT327" s="72"/>
      <c r="BU327" s="72"/>
      <c r="BV327" s="72"/>
      <c r="BW327" s="72"/>
    </row>
    <row r="328" spans="1:75" ht="14.25" customHeight="1" x14ac:dyDescent="0.15">
      <c r="A328" s="82"/>
      <c r="B328" s="108"/>
      <c r="C328" s="108"/>
      <c r="D328" s="110"/>
      <c r="E328" s="95"/>
      <c r="F328" s="93"/>
      <c r="G328" s="112"/>
      <c r="H328" s="114"/>
      <c r="I328" s="99"/>
      <c r="J328" s="97"/>
      <c r="K328" s="100"/>
      <c r="L328" s="101"/>
      <c r="M328" s="103"/>
      <c r="N328" s="105"/>
      <c r="O328" s="106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/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/>
      <c r="BB328" s="23"/>
      <c r="BC328" s="23"/>
      <c r="BD328" s="23"/>
      <c r="BE328" s="23"/>
      <c r="BF328" s="23"/>
      <c r="BG328" s="23"/>
      <c r="BH328" s="23"/>
      <c r="BI328" s="23"/>
      <c r="BJ328" s="23"/>
      <c r="BK328" s="23"/>
      <c r="BL328" s="23"/>
      <c r="BM328" s="23"/>
      <c r="BN328" s="23"/>
      <c r="BO328" s="23"/>
      <c r="BP328" s="23"/>
      <c r="BQ328" s="23"/>
      <c r="BR328" s="23"/>
      <c r="BS328" s="23"/>
      <c r="BT328" s="23"/>
      <c r="BU328" s="23"/>
      <c r="BV328" s="23"/>
      <c r="BW328" s="23"/>
    </row>
    <row r="329" spans="1:75" ht="14.25" customHeight="1" x14ac:dyDescent="0.15">
      <c r="A329" s="83"/>
      <c r="B329" s="109"/>
      <c r="C329" s="109"/>
      <c r="D329" s="111"/>
      <c r="E329" s="96"/>
      <c r="F329" s="94"/>
      <c r="G329" s="113"/>
      <c r="H329" s="115"/>
      <c r="I329" s="99"/>
      <c r="J329" s="98"/>
      <c r="K329" s="100"/>
      <c r="L329" s="102"/>
      <c r="M329" s="104"/>
      <c r="N329" s="105"/>
      <c r="O329" s="107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72"/>
      <c r="AP329" s="72"/>
      <c r="AQ329" s="72"/>
      <c r="AR329" s="72"/>
      <c r="AS329" s="72"/>
      <c r="AT329" s="72"/>
      <c r="AU329" s="72"/>
      <c r="AV329" s="72"/>
      <c r="AW329" s="72"/>
      <c r="AX329" s="72"/>
      <c r="AY329" s="72"/>
      <c r="AZ329" s="72"/>
      <c r="BA329" s="72"/>
      <c r="BB329" s="72"/>
      <c r="BC329" s="72"/>
      <c r="BD329" s="72"/>
      <c r="BE329" s="72"/>
      <c r="BF329" s="72"/>
      <c r="BG329" s="72"/>
      <c r="BH329" s="72"/>
      <c r="BI329" s="72"/>
      <c r="BJ329" s="72"/>
      <c r="BK329" s="72"/>
      <c r="BL329" s="72"/>
      <c r="BM329" s="72"/>
      <c r="BN329" s="72"/>
      <c r="BO329" s="72"/>
      <c r="BP329" s="72"/>
      <c r="BQ329" s="72"/>
      <c r="BR329" s="72"/>
      <c r="BS329" s="72"/>
      <c r="BT329" s="72"/>
      <c r="BU329" s="72"/>
      <c r="BV329" s="72"/>
      <c r="BW329" s="72"/>
    </row>
    <row r="330" spans="1:75" ht="14.25" customHeight="1" x14ac:dyDescent="0.15">
      <c r="A330" s="82"/>
      <c r="B330" s="108"/>
      <c r="C330" s="108"/>
      <c r="D330" s="110"/>
      <c r="E330" s="95"/>
      <c r="F330" s="93"/>
      <c r="G330" s="112"/>
      <c r="H330" s="114"/>
      <c r="I330" s="99"/>
      <c r="J330" s="97"/>
      <c r="K330" s="100"/>
      <c r="L330" s="101"/>
      <c r="M330" s="103"/>
      <c r="N330" s="105"/>
      <c r="O330" s="106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  <c r="AL330" s="23"/>
      <c r="AM330" s="23"/>
      <c r="AN330" s="23"/>
      <c r="AO330" s="23"/>
      <c r="AP330" s="23"/>
      <c r="AQ330" s="23"/>
      <c r="AR330" s="23"/>
      <c r="AS330" s="23"/>
      <c r="AT330" s="23"/>
      <c r="AU330" s="23"/>
      <c r="AV330" s="23"/>
      <c r="AW330" s="23"/>
      <c r="AX330" s="23"/>
      <c r="AY330" s="23"/>
      <c r="AZ330" s="23"/>
      <c r="BA330" s="23"/>
      <c r="BB330" s="23"/>
      <c r="BC330" s="23"/>
      <c r="BD330" s="23"/>
      <c r="BE330" s="23"/>
      <c r="BF330" s="23"/>
      <c r="BG330" s="23"/>
      <c r="BH330" s="23"/>
      <c r="BI330" s="23"/>
      <c r="BJ330" s="23"/>
      <c r="BK330" s="23"/>
      <c r="BL330" s="23"/>
      <c r="BM330" s="23"/>
      <c r="BN330" s="23"/>
      <c r="BO330" s="23"/>
      <c r="BP330" s="23"/>
      <c r="BQ330" s="23"/>
      <c r="BR330" s="23"/>
      <c r="BS330" s="23"/>
      <c r="BT330" s="23"/>
      <c r="BU330" s="23"/>
      <c r="BV330" s="23"/>
      <c r="BW330" s="23"/>
    </row>
    <row r="331" spans="1:75" ht="14.25" customHeight="1" x14ac:dyDescent="0.15">
      <c r="A331" s="83"/>
      <c r="B331" s="109"/>
      <c r="C331" s="109"/>
      <c r="D331" s="111"/>
      <c r="E331" s="96"/>
      <c r="F331" s="94"/>
      <c r="G331" s="113"/>
      <c r="H331" s="115"/>
      <c r="I331" s="99"/>
      <c r="J331" s="98"/>
      <c r="K331" s="100"/>
      <c r="L331" s="102"/>
      <c r="M331" s="104"/>
      <c r="N331" s="105"/>
      <c r="O331" s="107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  <c r="AA331" s="72"/>
      <c r="AB331" s="72"/>
      <c r="AC331" s="72"/>
      <c r="AD331" s="72"/>
      <c r="AE331" s="72"/>
      <c r="AF331" s="72"/>
      <c r="AG331" s="72"/>
      <c r="AH331" s="72"/>
      <c r="AI331" s="72"/>
      <c r="AJ331" s="72"/>
      <c r="AK331" s="72"/>
      <c r="AL331" s="72"/>
      <c r="AM331" s="72"/>
      <c r="AN331" s="72"/>
      <c r="AO331" s="72"/>
      <c r="AP331" s="72"/>
      <c r="AQ331" s="72"/>
      <c r="AR331" s="72"/>
      <c r="AS331" s="72"/>
      <c r="AT331" s="72"/>
      <c r="AU331" s="72"/>
      <c r="AV331" s="72"/>
      <c r="AW331" s="72"/>
      <c r="AX331" s="72"/>
      <c r="AY331" s="72"/>
      <c r="AZ331" s="72"/>
      <c r="BA331" s="72"/>
      <c r="BB331" s="72"/>
      <c r="BC331" s="72"/>
      <c r="BD331" s="72"/>
      <c r="BE331" s="72"/>
      <c r="BF331" s="72"/>
      <c r="BG331" s="72"/>
      <c r="BH331" s="72"/>
      <c r="BI331" s="72"/>
      <c r="BJ331" s="72"/>
      <c r="BK331" s="72"/>
      <c r="BL331" s="72"/>
      <c r="BM331" s="72"/>
      <c r="BN331" s="72"/>
      <c r="BO331" s="72"/>
      <c r="BP331" s="72"/>
      <c r="BQ331" s="72"/>
      <c r="BR331" s="72"/>
      <c r="BS331" s="72"/>
      <c r="BT331" s="72"/>
      <c r="BU331" s="72"/>
      <c r="BV331" s="72"/>
      <c r="BW331" s="72"/>
    </row>
    <row r="332" spans="1:75" ht="14.25" customHeight="1" x14ac:dyDescent="0.15">
      <c r="A332" s="82"/>
      <c r="B332" s="108"/>
      <c r="C332" s="108"/>
      <c r="D332" s="110"/>
      <c r="E332" s="95"/>
      <c r="F332" s="93"/>
      <c r="G332" s="112"/>
      <c r="H332" s="114"/>
      <c r="I332" s="99"/>
      <c r="J332" s="97"/>
      <c r="K332" s="100"/>
      <c r="L332" s="101"/>
      <c r="M332" s="103"/>
      <c r="N332" s="105"/>
      <c r="O332" s="106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  <c r="AL332" s="23"/>
      <c r="AM332" s="23"/>
      <c r="AN332" s="23"/>
      <c r="AO332" s="23"/>
      <c r="AP332" s="23"/>
      <c r="AQ332" s="23"/>
      <c r="AR332" s="23"/>
      <c r="AS332" s="23"/>
      <c r="AT332" s="23"/>
      <c r="AU332" s="23"/>
      <c r="AV332" s="23"/>
      <c r="AW332" s="23"/>
      <c r="AX332" s="23"/>
      <c r="AY332" s="23"/>
      <c r="AZ332" s="23"/>
      <c r="BA332" s="23"/>
      <c r="BB332" s="23"/>
      <c r="BC332" s="23"/>
      <c r="BD332" s="23"/>
      <c r="BE332" s="23"/>
      <c r="BF332" s="23"/>
      <c r="BG332" s="23"/>
      <c r="BH332" s="23"/>
      <c r="BI332" s="23"/>
      <c r="BJ332" s="23"/>
      <c r="BK332" s="23"/>
      <c r="BL332" s="23"/>
      <c r="BM332" s="23"/>
      <c r="BN332" s="23"/>
      <c r="BO332" s="23"/>
      <c r="BP332" s="23"/>
      <c r="BQ332" s="23"/>
      <c r="BR332" s="23"/>
      <c r="BS332" s="23"/>
      <c r="BT332" s="23"/>
      <c r="BU332" s="23"/>
      <c r="BV332" s="23"/>
      <c r="BW332" s="23"/>
    </row>
    <row r="333" spans="1:75" ht="14.25" customHeight="1" x14ac:dyDescent="0.15">
      <c r="A333" s="83"/>
      <c r="B333" s="109"/>
      <c r="C333" s="109"/>
      <c r="D333" s="111"/>
      <c r="E333" s="96"/>
      <c r="F333" s="94"/>
      <c r="G333" s="113"/>
      <c r="H333" s="115"/>
      <c r="I333" s="99"/>
      <c r="J333" s="98"/>
      <c r="K333" s="100"/>
      <c r="L333" s="102"/>
      <c r="M333" s="104"/>
      <c r="N333" s="105"/>
      <c r="O333" s="107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  <c r="AA333" s="72"/>
      <c r="AB333" s="72"/>
      <c r="AC333" s="72"/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72"/>
      <c r="AP333" s="72"/>
      <c r="AQ333" s="72"/>
      <c r="AR333" s="72"/>
      <c r="AS333" s="72"/>
      <c r="AT333" s="72"/>
      <c r="AU333" s="72"/>
      <c r="AV333" s="72"/>
      <c r="AW333" s="72"/>
      <c r="AX333" s="72"/>
      <c r="AY333" s="72"/>
      <c r="AZ333" s="72"/>
      <c r="BA333" s="72"/>
      <c r="BB333" s="72"/>
      <c r="BC333" s="72"/>
      <c r="BD333" s="72"/>
      <c r="BE333" s="72"/>
      <c r="BF333" s="72"/>
      <c r="BG333" s="72"/>
      <c r="BH333" s="72"/>
      <c r="BI333" s="72"/>
      <c r="BJ333" s="72"/>
      <c r="BK333" s="72"/>
      <c r="BL333" s="72"/>
      <c r="BM333" s="72"/>
      <c r="BN333" s="72"/>
      <c r="BO333" s="72"/>
      <c r="BP333" s="72"/>
      <c r="BQ333" s="72"/>
      <c r="BR333" s="72"/>
      <c r="BS333" s="72"/>
      <c r="BT333" s="72"/>
      <c r="BU333" s="72"/>
      <c r="BV333" s="72"/>
      <c r="BW333" s="72"/>
    </row>
    <row r="334" spans="1:75" ht="14.25" customHeight="1" x14ac:dyDescent="0.15">
      <c r="A334" s="82"/>
      <c r="B334" s="108"/>
      <c r="C334" s="108"/>
      <c r="D334" s="110"/>
      <c r="E334" s="95"/>
      <c r="F334" s="93"/>
      <c r="G334" s="112"/>
      <c r="H334" s="114"/>
      <c r="I334" s="99"/>
      <c r="J334" s="97"/>
      <c r="K334" s="100"/>
      <c r="L334" s="101"/>
      <c r="M334" s="103"/>
      <c r="N334" s="105"/>
      <c r="O334" s="106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  <c r="AL334" s="23"/>
      <c r="AM334" s="23"/>
      <c r="AN334" s="23"/>
      <c r="AO334" s="23"/>
      <c r="AP334" s="23"/>
      <c r="AQ334" s="23"/>
      <c r="AR334" s="23"/>
      <c r="AS334" s="23"/>
      <c r="AT334" s="23"/>
      <c r="AU334" s="23"/>
      <c r="AV334" s="23"/>
      <c r="AW334" s="23"/>
      <c r="AX334" s="23"/>
      <c r="AY334" s="23"/>
      <c r="AZ334" s="23"/>
      <c r="BA334" s="23"/>
      <c r="BB334" s="23"/>
      <c r="BC334" s="23"/>
      <c r="BD334" s="23"/>
      <c r="BE334" s="23"/>
      <c r="BF334" s="23"/>
      <c r="BG334" s="23"/>
      <c r="BH334" s="23"/>
      <c r="BI334" s="23"/>
      <c r="BJ334" s="23"/>
      <c r="BK334" s="23"/>
      <c r="BL334" s="23"/>
      <c r="BM334" s="23"/>
      <c r="BN334" s="23"/>
      <c r="BO334" s="23"/>
      <c r="BP334" s="23"/>
      <c r="BQ334" s="23"/>
      <c r="BR334" s="23"/>
      <c r="BS334" s="23"/>
      <c r="BT334" s="23"/>
      <c r="BU334" s="23"/>
      <c r="BV334" s="23"/>
      <c r="BW334" s="23"/>
    </row>
    <row r="335" spans="1:75" ht="14.25" customHeight="1" x14ac:dyDescent="0.15">
      <c r="A335" s="83"/>
      <c r="B335" s="109"/>
      <c r="C335" s="109"/>
      <c r="D335" s="111"/>
      <c r="E335" s="96"/>
      <c r="F335" s="94"/>
      <c r="G335" s="113"/>
      <c r="H335" s="115"/>
      <c r="I335" s="99"/>
      <c r="J335" s="98"/>
      <c r="K335" s="100"/>
      <c r="L335" s="102"/>
      <c r="M335" s="104"/>
      <c r="N335" s="105"/>
      <c r="O335" s="107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  <c r="AA335" s="72"/>
      <c r="AB335" s="72"/>
      <c r="AC335" s="72"/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72"/>
      <c r="AP335" s="72"/>
      <c r="AQ335" s="72"/>
      <c r="AR335" s="72"/>
      <c r="AS335" s="72"/>
      <c r="AT335" s="72"/>
      <c r="AU335" s="72"/>
      <c r="AV335" s="72"/>
      <c r="AW335" s="72"/>
      <c r="AX335" s="72"/>
      <c r="AY335" s="72"/>
      <c r="AZ335" s="72"/>
      <c r="BA335" s="72"/>
      <c r="BB335" s="72"/>
      <c r="BC335" s="72"/>
      <c r="BD335" s="72"/>
      <c r="BE335" s="72"/>
      <c r="BF335" s="72"/>
      <c r="BG335" s="72"/>
      <c r="BH335" s="72"/>
      <c r="BI335" s="72"/>
      <c r="BJ335" s="72"/>
      <c r="BK335" s="72"/>
      <c r="BL335" s="72"/>
      <c r="BM335" s="72"/>
      <c r="BN335" s="72"/>
      <c r="BO335" s="72"/>
      <c r="BP335" s="72"/>
      <c r="BQ335" s="72"/>
      <c r="BR335" s="72"/>
      <c r="BS335" s="72"/>
      <c r="BT335" s="72"/>
      <c r="BU335" s="72"/>
      <c r="BV335" s="72"/>
      <c r="BW335" s="72"/>
    </row>
    <row r="336" spans="1:75" ht="14.25" customHeight="1" x14ac:dyDescent="0.15">
      <c r="A336" s="82"/>
      <c r="B336" s="118"/>
      <c r="C336" s="118"/>
      <c r="D336" s="110"/>
      <c r="E336" s="95"/>
      <c r="F336" s="93"/>
      <c r="G336" s="112"/>
      <c r="H336" s="114"/>
      <c r="I336" s="99"/>
      <c r="J336" s="97"/>
      <c r="K336" s="100"/>
      <c r="L336" s="101"/>
      <c r="M336" s="103"/>
      <c r="N336" s="105"/>
      <c r="O336" s="106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  <c r="AL336" s="23"/>
      <c r="AM336" s="23"/>
      <c r="AN336" s="23"/>
      <c r="AO336" s="23"/>
      <c r="AP336" s="23"/>
      <c r="AQ336" s="23"/>
      <c r="AR336" s="23"/>
      <c r="AS336" s="23"/>
      <c r="AT336" s="23"/>
      <c r="AU336" s="23"/>
      <c r="AV336" s="23"/>
      <c r="AW336" s="23"/>
      <c r="AX336" s="23"/>
      <c r="AY336" s="23"/>
      <c r="AZ336" s="23"/>
      <c r="BA336" s="23"/>
      <c r="BB336" s="23"/>
      <c r="BC336" s="23"/>
      <c r="BD336" s="23"/>
      <c r="BE336" s="23"/>
      <c r="BF336" s="23"/>
      <c r="BG336" s="23"/>
      <c r="BH336" s="23"/>
      <c r="BI336" s="23"/>
      <c r="BJ336" s="23"/>
      <c r="BK336" s="23"/>
      <c r="BL336" s="23"/>
      <c r="BM336" s="23"/>
      <c r="BN336" s="23"/>
      <c r="BO336" s="23"/>
      <c r="BP336" s="23"/>
      <c r="BQ336" s="23"/>
      <c r="BR336" s="23"/>
      <c r="BS336" s="23"/>
      <c r="BT336" s="23"/>
      <c r="BU336" s="23"/>
      <c r="BV336" s="23"/>
      <c r="BW336" s="23"/>
    </row>
    <row r="337" spans="1:75" ht="14.25" customHeight="1" x14ac:dyDescent="0.15">
      <c r="A337" s="83"/>
      <c r="B337" s="119"/>
      <c r="C337" s="119"/>
      <c r="D337" s="111"/>
      <c r="E337" s="96"/>
      <c r="F337" s="94"/>
      <c r="G337" s="113"/>
      <c r="H337" s="115"/>
      <c r="I337" s="99"/>
      <c r="J337" s="98"/>
      <c r="K337" s="100"/>
      <c r="L337" s="102"/>
      <c r="M337" s="104"/>
      <c r="N337" s="105"/>
      <c r="O337" s="107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  <c r="AA337" s="72"/>
      <c r="AB337" s="72"/>
      <c r="AC337" s="72"/>
      <c r="AD337" s="72"/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  <c r="AO337" s="72"/>
      <c r="AP337" s="72"/>
      <c r="AQ337" s="72"/>
      <c r="AR337" s="72"/>
      <c r="AS337" s="72"/>
      <c r="AT337" s="72"/>
      <c r="AU337" s="72"/>
      <c r="AV337" s="72"/>
      <c r="AW337" s="72"/>
      <c r="AX337" s="72"/>
      <c r="AY337" s="72"/>
      <c r="AZ337" s="72"/>
      <c r="BA337" s="72"/>
      <c r="BB337" s="72"/>
      <c r="BC337" s="72"/>
      <c r="BD337" s="72"/>
      <c r="BE337" s="72"/>
      <c r="BF337" s="72"/>
      <c r="BG337" s="72"/>
      <c r="BH337" s="72"/>
      <c r="BI337" s="72"/>
      <c r="BJ337" s="72"/>
      <c r="BK337" s="72"/>
      <c r="BL337" s="72"/>
      <c r="BM337" s="72"/>
      <c r="BN337" s="72"/>
      <c r="BO337" s="72"/>
      <c r="BP337" s="72"/>
      <c r="BQ337" s="72"/>
      <c r="BR337" s="72"/>
      <c r="BS337" s="72"/>
      <c r="BT337" s="72"/>
      <c r="BU337" s="72"/>
      <c r="BV337" s="72"/>
      <c r="BW337" s="72"/>
    </row>
    <row r="338" spans="1:75" ht="14.25" customHeight="1" x14ac:dyDescent="0.15">
      <c r="A338" s="82"/>
      <c r="B338" s="118"/>
      <c r="C338" s="118"/>
      <c r="D338" s="110"/>
      <c r="E338" s="95"/>
      <c r="F338" s="93"/>
      <c r="G338" s="112"/>
      <c r="H338" s="114"/>
      <c r="I338" s="99"/>
      <c r="J338" s="97"/>
      <c r="K338" s="100"/>
      <c r="L338" s="101"/>
      <c r="M338" s="103"/>
      <c r="N338" s="105"/>
      <c r="O338" s="106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  <c r="AL338" s="23"/>
      <c r="AM338" s="23"/>
      <c r="AN338" s="23"/>
      <c r="AO338" s="23"/>
      <c r="AP338" s="23"/>
      <c r="AQ338" s="23"/>
      <c r="AR338" s="23"/>
      <c r="AS338" s="23"/>
      <c r="AT338" s="23"/>
      <c r="AU338" s="23"/>
      <c r="AV338" s="23"/>
      <c r="AW338" s="23"/>
      <c r="AX338" s="23"/>
      <c r="AY338" s="23"/>
      <c r="AZ338" s="23"/>
      <c r="BA338" s="23"/>
      <c r="BB338" s="23"/>
      <c r="BC338" s="23"/>
      <c r="BD338" s="23"/>
      <c r="BE338" s="23"/>
      <c r="BF338" s="23"/>
      <c r="BG338" s="23"/>
      <c r="BH338" s="23"/>
      <c r="BI338" s="23"/>
      <c r="BJ338" s="23"/>
      <c r="BK338" s="23"/>
      <c r="BL338" s="23"/>
      <c r="BM338" s="23"/>
      <c r="BN338" s="23"/>
      <c r="BO338" s="23"/>
      <c r="BP338" s="23"/>
      <c r="BQ338" s="23"/>
      <c r="BR338" s="23"/>
      <c r="BS338" s="23"/>
      <c r="BT338" s="23"/>
      <c r="BU338" s="23"/>
      <c r="BV338" s="23"/>
      <c r="BW338" s="23"/>
    </row>
    <row r="339" spans="1:75" ht="14.25" customHeight="1" x14ac:dyDescent="0.15">
      <c r="A339" s="83"/>
      <c r="B339" s="119"/>
      <c r="C339" s="119"/>
      <c r="D339" s="111"/>
      <c r="E339" s="96"/>
      <c r="F339" s="94"/>
      <c r="G339" s="113"/>
      <c r="H339" s="115"/>
      <c r="I339" s="99"/>
      <c r="J339" s="98"/>
      <c r="K339" s="100"/>
      <c r="L339" s="102"/>
      <c r="M339" s="104"/>
      <c r="N339" s="105"/>
      <c r="O339" s="107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/>
      <c r="AB339" s="72"/>
      <c r="AC339" s="72"/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72"/>
      <c r="AP339" s="72"/>
      <c r="AQ339" s="72"/>
      <c r="AR339" s="72"/>
      <c r="AS339" s="72"/>
      <c r="AT339" s="72"/>
      <c r="AU339" s="72"/>
      <c r="AV339" s="72"/>
      <c r="AW339" s="72"/>
      <c r="AX339" s="72"/>
      <c r="AY339" s="72"/>
      <c r="AZ339" s="72"/>
      <c r="BA339" s="72"/>
      <c r="BB339" s="72"/>
      <c r="BC339" s="72"/>
      <c r="BD339" s="72"/>
      <c r="BE339" s="72"/>
      <c r="BF339" s="72"/>
      <c r="BG339" s="72"/>
      <c r="BH339" s="72"/>
      <c r="BI339" s="72"/>
      <c r="BJ339" s="72"/>
      <c r="BK339" s="72"/>
      <c r="BL339" s="72"/>
      <c r="BM339" s="72"/>
      <c r="BN339" s="72"/>
      <c r="BO339" s="72"/>
      <c r="BP339" s="72"/>
      <c r="BQ339" s="72"/>
      <c r="BR339" s="72"/>
      <c r="BS339" s="72"/>
      <c r="BT339" s="72"/>
      <c r="BU339" s="72"/>
      <c r="BV339" s="72"/>
      <c r="BW339" s="72"/>
    </row>
    <row r="340" spans="1:75" ht="14.25" customHeight="1" x14ac:dyDescent="0.15">
      <c r="A340" s="82"/>
      <c r="B340" s="118"/>
      <c r="C340" s="118"/>
      <c r="D340" s="110"/>
      <c r="E340" s="95"/>
      <c r="F340" s="93"/>
      <c r="G340" s="112"/>
      <c r="H340" s="114"/>
      <c r="I340" s="99"/>
      <c r="J340" s="97"/>
      <c r="K340" s="100"/>
      <c r="L340" s="101"/>
      <c r="M340" s="103"/>
      <c r="N340" s="105"/>
      <c r="O340" s="106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  <c r="AL340" s="23"/>
      <c r="AM340" s="23"/>
      <c r="AN340" s="23"/>
      <c r="AO340" s="23"/>
      <c r="AP340" s="23"/>
      <c r="AQ340" s="23"/>
      <c r="AR340" s="23"/>
      <c r="AS340" s="23"/>
      <c r="AT340" s="23"/>
      <c r="AU340" s="23"/>
      <c r="AV340" s="23"/>
      <c r="AW340" s="23"/>
      <c r="AX340" s="23"/>
      <c r="AY340" s="23"/>
      <c r="AZ340" s="23"/>
      <c r="BA340" s="23"/>
      <c r="BB340" s="23"/>
      <c r="BC340" s="23"/>
      <c r="BD340" s="23"/>
      <c r="BE340" s="23"/>
      <c r="BF340" s="23"/>
      <c r="BG340" s="23"/>
      <c r="BH340" s="23"/>
      <c r="BI340" s="23"/>
      <c r="BJ340" s="23"/>
      <c r="BK340" s="23"/>
      <c r="BL340" s="23"/>
      <c r="BM340" s="23"/>
      <c r="BN340" s="23"/>
      <c r="BO340" s="23"/>
      <c r="BP340" s="23"/>
      <c r="BQ340" s="23"/>
      <c r="BR340" s="23"/>
      <c r="BS340" s="23"/>
      <c r="BT340" s="23"/>
      <c r="BU340" s="23"/>
      <c r="BV340" s="23"/>
      <c r="BW340" s="23"/>
    </row>
    <row r="341" spans="1:75" ht="14.25" customHeight="1" x14ac:dyDescent="0.15">
      <c r="A341" s="83"/>
      <c r="B341" s="119"/>
      <c r="C341" s="119"/>
      <c r="D341" s="111"/>
      <c r="E341" s="96"/>
      <c r="F341" s="94"/>
      <c r="G341" s="113"/>
      <c r="H341" s="115"/>
      <c r="I341" s="99"/>
      <c r="J341" s="98"/>
      <c r="K341" s="100"/>
      <c r="L341" s="102"/>
      <c r="M341" s="104"/>
      <c r="N341" s="105"/>
      <c r="O341" s="107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72"/>
      <c r="AP341" s="72"/>
      <c r="AQ341" s="72"/>
      <c r="AR341" s="72"/>
      <c r="AS341" s="72"/>
      <c r="AT341" s="72"/>
      <c r="AU341" s="72"/>
      <c r="AV341" s="72"/>
      <c r="AW341" s="72"/>
      <c r="AX341" s="72"/>
      <c r="AY341" s="72"/>
      <c r="AZ341" s="72"/>
      <c r="BA341" s="72"/>
      <c r="BB341" s="72"/>
      <c r="BC341" s="72"/>
      <c r="BD341" s="72"/>
      <c r="BE341" s="72"/>
      <c r="BF341" s="72"/>
      <c r="BG341" s="72"/>
      <c r="BH341" s="72"/>
      <c r="BI341" s="72"/>
      <c r="BJ341" s="72"/>
      <c r="BK341" s="72"/>
      <c r="BL341" s="72"/>
      <c r="BM341" s="72"/>
      <c r="BN341" s="72"/>
      <c r="BO341" s="72"/>
      <c r="BP341" s="72"/>
      <c r="BQ341" s="72"/>
      <c r="BR341" s="72"/>
      <c r="BS341" s="72"/>
      <c r="BT341" s="72"/>
      <c r="BU341" s="72"/>
      <c r="BV341" s="72"/>
      <c r="BW341" s="72"/>
    </row>
    <row r="342" spans="1:75" ht="14.25" customHeight="1" x14ac:dyDescent="0.15">
      <c r="A342" s="82"/>
      <c r="B342" s="118"/>
      <c r="C342" s="118"/>
      <c r="D342" s="110"/>
      <c r="E342" s="95"/>
      <c r="F342" s="93"/>
      <c r="G342" s="112"/>
      <c r="H342" s="114"/>
      <c r="I342" s="99"/>
      <c r="J342" s="97"/>
      <c r="K342" s="100"/>
      <c r="L342" s="101"/>
      <c r="M342" s="103"/>
      <c r="N342" s="105"/>
      <c r="O342" s="106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  <c r="AL342" s="23"/>
      <c r="AM342" s="23"/>
      <c r="AN342" s="23"/>
      <c r="AO342" s="23"/>
      <c r="AP342" s="23"/>
      <c r="AQ342" s="23"/>
      <c r="AR342" s="23"/>
      <c r="AS342" s="23"/>
      <c r="AT342" s="23"/>
      <c r="AU342" s="23"/>
      <c r="AV342" s="23"/>
      <c r="AW342" s="23"/>
      <c r="AX342" s="23"/>
      <c r="AY342" s="23"/>
      <c r="AZ342" s="23"/>
      <c r="BA342" s="23"/>
      <c r="BB342" s="23"/>
      <c r="BC342" s="23"/>
      <c r="BD342" s="23"/>
      <c r="BE342" s="23"/>
      <c r="BF342" s="23"/>
      <c r="BG342" s="23"/>
      <c r="BH342" s="23"/>
      <c r="BI342" s="23"/>
      <c r="BJ342" s="23"/>
      <c r="BK342" s="23"/>
      <c r="BL342" s="23"/>
      <c r="BM342" s="23"/>
      <c r="BN342" s="23"/>
      <c r="BO342" s="23"/>
      <c r="BP342" s="23"/>
      <c r="BQ342" s="23"/>
      <c r="BR342" s="23"/>
      <c r="BS342" s="23"/>
      <c r="BT342" s="23"/>
      <c r="BU342" s="23"/>
      <c r="BV342" s="23"/>
      <c r="BW342" s="23"/>
    </row>
    <row r="343" spans="1:75" ht="14.25" customHeight="1" x14ac:dyDescent="0.15">
      <c r="A343" s="83"/>
      <c r="B343" s="119"/>
      <c r="C343" s="119"/>
      <c r="D343" s="111"/>
      <c r="E343" s="96"/>
      <c r="F343" s="94"/>
      <c r="G343" s="113"/>
      <c r="H343" s="115"/>
      <c r="I343" s="99"/>
      <c r="J343" s="98"/>
      <c r="K343" s="100"/>
      <c r="L343" s="102"/>
      <c r="M343" s="104"/>
      <c r="N343" s="105"/>
      <c r="O343" s="107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72"/>
      <c r="AP343" s="72"/>
      <c r="AQ343" s="72"/>
      <c r="AR343" s="72"/>
      <c r="AS343" s="72"/>
      <c r="AT343" s="72"/>
      <c r="AU343" s="72"/>
      <c r="AV343" s="72"/>
      <c r="AW343" s="72"/>
      <c r="AX343" s="72"/>
      <c r="AY343" s="72"/>
      <c r="AZ343" s="72"/>
      <c r="BA343" s="72"/>
      <c r="BB343" s="72"/>
      <c r="BC343" s="72"/>
      <c r="BD343" s="72"/>
      <c r="BE343" s="72"/>
      <c r="BF343" s="72"/>
      <c r="BG343" s="72"/>
      <c r="BH343" s="72"/>
      <c r="BI343" s="72"/>
      <c r="BJ343" s="72"/>
      <c r="BK343" s="72"/>
      <c r="BL343" s="72"/>
      <c r="BM343" s="72"/>
      <c r="BN343" s="72"/>
      <c r="BO343" s="72"/>
      <c r="BP343" s="72"/>
      <c r="BQ343" s="72"/>
      <c r="BR343" s="72"/>
      <c r="BS343" s="72"/>
      <c r="BT343" s="72"/>
      <c r="BU343" s="72"/>
      <c r="BV343" s="72"/>
      <c r="BW343" s="72"/>
    </row>
    <row r="344" spans="1:75" ht="14.25" customHeight="1" x14ac:dyDescent="0.15">
      <c r="A344" s="82"/>
      <c r="B344" s="118"/>
      <c r="C344" s="108"/>
      <c r="D344" s="110"/>
      <c r="E344" s="95"/>
      <c r="F344" s="93"/>
      <c r="G344" s="112"/>
      <c r="H344" s="114"/>
      <c r="I344" s="99"/>
      <c r="J344" s="97"/>
      <c r="K344" s="100"/>
      <c r="L344" s="101"/>
      <c r="M344" s="103"/>
      <c r="N344" s="105"/>
      <c r="O344" s="106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/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/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/>
      <c r="BP344" s="23"/>
      <c r="BQ344" s="23"/>
      <c r="BR344" s="23"/>
      <c r="BS344" s="23"/>
      <c r="BT344" s="23"/>
      <c r="BU344" s="23"/>
      <c r="BV344" s="23"/>
      <c r="BW344" s="23"/>
    </row>
    <row r="345" spans="1:75" ht="14.25" customHeight="1" x14ac:dyDescent="0.15">
      <c r="A345" s="83"/>
      <c r="B345" s="119"/>
      <c r="C345" s="109"/>
      <c r="D345" s="111"/>
      <c r="E345" s="96"/>
      <c r="F345" s="94"/>
      <c r="G345" s="113"/>
      <c r="H345" s="115"/>
      <c r="I345" s="99"/>
      <c r="J345" s="98"/>
      <c r="K345" s="100"/>
      <c r="L345" s="102"/>
      <c r="M345" s="104"/>
      <c r="N345" s="105"/>
      <c r="O345" s="107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72"/>
      <c r="AP345" s="72"/>
      <c r="AQ345" s="72"/>
      <c r="AR345" s="72"/>
      <c r="AS345" s="72"/>
      <c r="AT345" s="72"/>
      <c r="AU345" s="72"/>
      <c r="AV345" s="72"/>
      <c r="AW345" s="72"/>
      <c r="AX345" s="72"/>
      <c r="AY345" s="72"/>
      <c r="AZ345" s="72"/>
      <c r="BA345" s="72"/>
      <c r="BB345" s="72"/>
      <c r="BC345" s="72"/>
      <c r="BD345" s="72"/>
      <c r="BE345" s="72"/>
      <c r="BF345" s="72"/>
      <c r="BG345" s="72"/>
      <c r="BH345" s="72"/>
      <c r="BI345" s="72"/>
      <c r="BJ345" s="72"/>
      <c r="BK345" s="72"/>
      <c r="BL345" s="72"/>
      <c r="BM345" s="72"/>
      <c r="BN345" s="72"/>
      <c r="BO345" s="72"/>
      <c r="BP345" s="72"/>
      <c r="BQ345" s="72"/>
      <c r="BR345" s="72"/>
      <c r="BS345" s="72"/>
      <c r="BT345" s="72"/>
      <c r="BU345" s="72"/>
      <c r="BV345" s="72"/>
      <c r="BW345" s="72"/>
    </row>
    <row r="346" spans="1:75" ht="14.25" customHeight="1" x14ac:dyDescent="0.15">
      <c r="A346" s="82"/>
      <c r="B346" s="118"/>
      <c r="C346" s="108"/>
      <c r="D346" s="110"/>
      <c r="E346" s="95"/>
      <c r="F346" s="93"/>
      <c r="G346" s="112"/>
      <c r="H346" s="114"/>
      <c r="I346" s="99"/>
      <c r="J346" s="97"/>
      <c r="K346" s="100"/>
      <c r="L346" s="101"/>
      <c r="M346" s="103"/>
      <c r="N346" s="105"/>
      <c r="O346" s="106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  <c r="AL346" s="23"/>
      <c r="AM346" s="23"/>
      <c r="AN346" s="23"/>
      <c r="AO346" s="23"/>
      <c r="AP346" s="23"/>
      <c r="AQ346" s="23"/>
      <c r="AR346" s="23"/>
      <c r="AS346" s="23"/>
      <c r="AT346" s="23"/>
      <c r="AU346" s="23"/>
      <c r="AV346" s="23"/>
      <c r="AW346" s="23"/>
      <c r="AX346" s="23"/>
      <c r="AY346" s="23"/>
      <c r="AZ346" s="23"/>
      <c r="BA346" s="23"/>
      <c r="BB346" s="23"/>
      <c r="BC346" s="23"/>
      <c r="BD346" s="23"/>
      <c r="BE346" s="23"/>
      <c r="BF346" s="23"/>
      <c r="BG346" s="23"/>
      <c r="BH346" s="23"/>
      <c r="BI346" s="23"/>
      <c r="BJ346" s="23"/>
      <c r="BK346" s="23"/>
      <c r="BL346" s="23"/>
      <c r="BM346" s="23"/>
      <c r="BN346" s="23"/>
      <c r="BO346" s="23"/>
      <c r="BP346" s="23"/>
      <c r="BQ346" s="23"/>
      <c r="BR346" s="23"/>
      <c r="BS346" s="23"/>
      <c r="BT346" s="23"/>
      <c r="BU346" s="23"/>
      <c r="BV346" s="23"/>
      <c r="BW346" s="23"/>
    </row>
    <row r="347" spans="1:75" ht="14.25" customHeight="1" x14ac:dyDescent="0.15">
      <c r="A347" s="83"/>
      <c r="B347" s="119"/>
      <c r="C347" s="109"/>
      <c r="D347" s="111"/>
      <c r="E347" s="96"/>
      <c r="F347" s="94"/>
      <c r="G347" s="113"/>
      <c r="H347" s="115"/>
      <c r="I347" s="99"/>
      <c r="J347" s="98"/>
      <c r="K347" s="100"/>
      <c r="L347" s="102"/>
      <c r="M347" s="104"/>
      <c r="N347" s="105"/>
      <c r="O347" s="107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72"/>
      <c r="AP347" s="72"/>
      <c r="AQ347" s="72"/>
      <c r="AR347" s="72"/>
      <c r="AS347" s="72"/>
      <c r="AT347" s="72"/>
      <c r="AU347" s="72"/>
      <c r="AV347" s="72"/>
      <c r="AW347" s="72"/>
      <c r="AX347" s="72"/>
      <c r="AY347" s="72"/>
      <c r="AZ347" s="72"/>
      <c r="BA347" s="72"/>
      <c r="BB347" s="72"/>
      <c r="BC347" s="72"/>
      <c r="BD347" s="72"/>
      <c r="BE347" s="72"/>
      <c r="BF347" s="72"/>
      <c r="BG347" s="72"/>
      <c r="BH347" s="72"/>
      <c r="BI347" s="72"/>
      <c r="BJ347" s="72"/>
      <c r="BK347" s="72"/>
      <c r="BL347" s="72"/>
      <c r="BM347" s="72"/>
      <c r="BN347" s="72"/>
      <c r="BO347" s="72"/>
      <c r="BP347" s="72"/>
      <c r="BQ347" s="72"/>
      <c r="BR347" s="72"/>
      <c r="BS347" s="72"/>
      <c r="BT347" s="72"/>
      <c r="BU347" s="72"/>
      <c r="BV347" s="72"/>
      <c r="BW347" s="72"/>
    </row>
    <row r="348" spans="1:75" ht="14.25" customHeight="1" x14ac:dyDescent="0.15">
      <c r="A348" s="82"/>
      <c r="B348" s="118"/>
      <c r="C348" s="108"/>
      <c r="D348" s="110"/>
      <c r="E348" s="95"/>
      <c r="F348" s="93"/>
      <c r="G348" s="112"/>
      <c r="H348" s="114"/>
      <c r="I348" s="99"/>
      <c r="J348" s="97"/>
      <c r="K348" s="100"/>
      <c r="L348" s="101"/>
      <c r="M348" s="103"/>
      <c r="N348" s="105"/>
      <c r="O348" s="106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  <c r="AL348" s="23"/>
      <c r="AM348" s="23"/>
      <c r="AN348" s="23"/>
      <c r="AO348" s="23"/>
      <c r="AP348" s="23"/>
      <c r="AQ348" s="23"/>
      <c r="AR348" s="23"/>
      <c r="AS348" s="23"/>
      <c r="AT348" s="23"/>
      <c r="AU348" s="23"/>
      <c r="AV348" s="23"/>
      <c r="AW348" s="23"/>
      <c r="AX348" s="23"/>
      <c r="AY348" s="23"/>
      <c r="AZ348" s="23"/>
      <c r="BA348" s="23"/>
      <c r="BB348" s="23"/>
      <c r="BC348" s="23"/>
      <c r="BD348" s="23"/>
      <c r="BE348" s="23"/>
      <c r="BF348" s="23"/>
      <c r="BG348" s="23"/>
      <c r="BH348" s="23"/>
      <c r="BI348" s="23"/>
      <c r="BJ348" s="23"/>
      <c r="BK348" s="23"/>
      <c r="BL348" s="23"/>
      <c r="BM348" s="23"/>
      <c r="BN348" s="23"/>
      <c r="BO348" s="23"/>
      <c r="BP348" s="23"/>
      <c r="BQ348" s="23"/>
      <c r="BR348" s="23"/>
      <c r="BS348" s="23"/>
      <c r="BT348" s="23"/>
      <c r="BU348" s="23"/>
      <c r="BV348" s="23"/>
      <c r="BW348" s="23"/>
    </row>
    <row r="349" spans="1:75" ht="14.25" customHeight="1" x14ac:dyDescent="0.15">
      <c r="A349" s="83"/>
      <c r="B349" s="119"/>
      <c r="C349" s="109"/>
      <c r="D349" s="111"/>
      <c r="E349" s="96"/>
      <c r="F349" s="94"/>
      <c r="G349" s="113"/>
      <c r="H349" s="115"/>
      <c r="I349" s="99"/>
      <c r="J349" s="98"/>
      <c r="K349" s="100"/>
      <c r="L349" s="102"/>
      <c r="M349" s="104"/>
      <c r="N349" s="105"/>
      <c r="O349" s="107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72"/>
      <c r="AP349" s="72"/>
      <c r="AQ349" s="72"/>
      <c r="AR349" s="72"/>
      <c r="AS349" s="72"/>
      <c r="AT349" s="72"/>
      <c r="AU349" s="72"/>
      <c r="AV349" s="72"/>
      <c r="AW349" s="72"/>
      <c r="AX349" s="72"/>
      <c r="AY349" s="72"/>
      <c r="AZ349" s="72"/>
      <c r="BA349" s="72"/>
      <c r="BB349" s="72"/>
      <c r="BC349" s="72"/>
      <c r="BD349" s="72"/>
      <c r="BE349" s="72"/>
      <c r="BF349" s="72"/>
      <c r="BG349" s="72"/>
      <c r="BH349" s="72"/>
      <c r="BI349" s="72"/>
      <c r="BJ349" s="72"/>
      <c r="BK349" s="72"/>
      <c r="BL349" s="72"/>
      <c r="BM349" s="72"/>
      <c r="BN349" s="72"/>
      <c r="BO349" s="72"/>
      <c r="BP349" s="72"/>
      <c r="BQ349" s="72"/>
      <c r="BR349" s="72"/>
      <c r="BS349" s="72"/>
      <c r="BT349" s="72"/>
      <c r="BU349" s="72"/>
      <c r="BV349" s="72"/>
      <c r="BW349" s="72"/>
    </row>
    <row r="350" spans="1:75" ht="14.25" customHeight="1" x14ac:dyDescent="0.15">
      <c r="A350" s="82"/>
      <c r="B350" s="118"/>
      <c r="C350" s="108"/>
      <c r="D350" s="110"/>
      <c r="E350" s="95"/>
      <c r="F350" s="93"/>
      <c r="G350" s="112"/>
      <c r="H350" s="114"/>
      <c r="I350" s="99"/>
      <c r="J350" s="97"/>
      <c r="K350" s="100"/>
      <c r="L350" s="101"/>
      <c r="M350" s="103"/>
      <c r="N350" s="105"/>
      <c r="O350" s="106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  <c r="AL350" s="23"/>
      <c r="AM350" s="23"/>
      <c r="AN350" s="23"/>
      <c r="AO350" s="23"/>
      <c r="AP350" s="23"/>
      <c r="AQ350" s="23"/>
      <c r="AR350" s="23"/>
      <c r="AS350" s="23"/>
      <c r="AT350" s="23"/>
      <c r="AU350" s="23"/>
      <c r="AV350" s="23"/>
      <c r="AW350" s="23"/>
      <c r="AX350" s="23"/>
      <c r="AY350" s="23"/>
      <c r="AZ350" s="23"/>
      <c r="BA350" s="23"/>
      <c r="BB350" s="23"/>
      <c r="BC350" s="23"/>
      <c r="BD350" s="23"/>
      <c r="BE350" s="23"/>
      <c r="BF350" s="23"/>
      <c r="BG350" s="23"/>
      <c r="BH350" s="23"/>
      <c r="BI350" s="23"/>
      <c r="BJ350" s="23"/>
      <c r="BK350" s="23"/>
      <c r="BL350" s="23"/>
      <c r="BM350" s="23"/>
      <c r="BN350" s="23"/>
      <c r="BO350" s="23"/>
      <c r="BP350" s="23"/>
      <c r="BQ350" s="23"/>
      <c r="BR350" s="23"/>
      <c r="BS350" s="23"/>
      <c r="BT350" s="23"/>
      <c r="BU350" s="23"/>
      <c r="BV350" s="23"/>
      <c r="BW350" s="23"/>
    </row>
    <row r="351" spans="1:75" ht="14.25" customHeight="1" x14ac:dyDescent="0.15">
      <c r="A351" s="83"/>
      <c r="B351" s="119"/>
      <c r="C351" s="109"/>
      <c r="D351" s="111"/>
      <c r="E351" s="96"/>
      <c r="F351" s="94"/>
      <c r="G351" s="113"/>
      <c r="H351" s="115"/>
      <c r="I351" s="99"/>
      <c r="J351" s="98"/>
      <c r="K351" s="100"/>
      <c r="L351" s="102"/>
      <c r="M351" s="104"/>
      <c r="N351" s="105"/>
      <c r="O351" s="107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72"/>
      <c r="AP351" s="72"/>
      <c r="AQ351" s="72"/>
      <c r="AR351" s="72"/>
      <c r="AS351" s="72"/>
      <c r="AT351" s="72"/>
      <c r="AU351" s="72"/>
      <c r="AV351" s="72"/>
      <c r="AW351" s="72"/>
      <c r="AX351" s="72"/>
      <c r="AY351" s="72"/>
      <c r="AZ351" s="72"/>
      <c r="BA351" s="72"/>
      <c r="BB351" s="72"/>
      <c r="BC351" s="72"/>
      <c r="BD351" s="72"/>
      <c r="BE351" s="72"/>
      <c r="BF351" s="72"/>
      <c r="BG351" s="72"/>
      <c r="BH351" s="72"/>
      <c r="BI351" s="72"/>
      <c r="BJ351" s="72"/>
      <c r="BK351" s="72"/>
      <c r="BL351" s="72"/>
      <c r="BM351" s="72"/>
      <c r="BN351" s="72"/>
      <c r="BO351" s="72"/>
      <c r="BP351" s="72"/>
      <c r="BQ351" s="72"/>
      <c r="BR351" s="72"/>
      <c r="BS351" s="72"/>
      <c r="BT351" s="72"/>
      <c r="BU351" s="72"/>
      <c r="BV351" s="72"/>
      <c r="BW351" s="72"/>
    </row>
    <row r="352" spans="1:75" ht="14.25" customHeight="1" x14ac:dyDescent="0.15">
      <c r="A352" s="82"/>
      <c r="B352" s="118"/>
      <c r="C352" s="108"/>
      <c r="D352" s="110"/>
      <c r="E352" s="95"/>
      <c r="F352" s="93"/>
      <c r="G352" s="112"/>
      <c r="H352" s="114"/>
      <c r="I352" s="99"/>
      <c r="J352" s="97"/>
      <c r="K352" s="100"/>
      <c r="L352" s="101"/>
      <c r="M352" s="103"/>
      <c r="N352" s="105"/>
      <c r="O352" s="106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  <c r="AN352" s="23"/>
      <c r="AO352" s="23"/>
      <c r="AP352" s="23"/>
      <c r="AQ352" s="23"/>
      <c r="AR352" s="23"/>
      <c r="AS352" s="23"/>
      <c r="AT352" s="23"/>
      <c r="AU352" s="23"/>
      <c r="AV352" s="23"/>
      <c r="AW352" s="23"/>
      <c r="AX352" s="23"/>
      <c r="AY352" s="23"/>
      <c r="AZ352" s="23"/>
      <c r="BA352" s="23"/>
      <c r="BB352" s="23"/>
      <c r="BC352" s="23"/>
      <c r="BD352" s="23"/>
      <c r="BE352" s="23"/>
      <c r="BF352" s="23"/>
      <c r="BG352" s="23"/>
      <c r="BH352" s="23"/>
      <c r="BI352" s="23"/>
      <c r="BJ352" s="23"/>
      <c r="BK352" s="23"/>
      <c r="BL352" s="23"/>
      <c r="BM352" s="23"/>
      <c r="BN352" s="23"/>
      <c r="BO352" s="23"/>
      <c r="BP352" s="23"/>
      <c r="BQ352" s="23"/>
      <c r="BR352" s="23"/>
      <c r="BS352" s="23"/>
      <c r="BT352" s="23"/>
      <c r="BU352" s="23"/>
      <c r="BV352" s="23"/>
      <c r="BW352" s="23"/>
    </row>
    <row r="353" spans="1:75" ht="14.25" customHeight="1" x14ac:dyDescent="0.15">
      <c r="A353" s="83"/>
      <c r="B353" s="119"/>
      <c r="C353" s="109"/>
      <c r="D353" s="111"/>
      <c r="E353" s="96"/>
      <c r="F353" s="94"/>
      <c r="G353" s="113"/>
      <c r="H353" s="115"/>
      <c r="I353" s="99"/>
      <c r="J353" s="98"/>
      <c r="K353" s="100"/>
      <c r="L353" s="102"/>
      <c r="M353" s="104"/>
      <c r="N353" s="105"/>
      <c r="O353" s="107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72"/>
      <c r="AP353" s="72"/>
      <c r="AQ353" s="72"/>
      <c r="AR353" s="72"/>
      <c r="AS353" s="72"/>
      <c r="AT353" s="72"/>
      <c r="AU353" s="72"/>
      <c r="AV353" s="72"/>
      <c r="AW353" s="72"/>
      <c r="AX353" s="72"/>
      <c r="AY353" s="72"/>
      <c r="AZ353" s="72"/>
      <c r="BA353" s="72"/>
      <c r="BB353" s="72"/>
      <c r="BC353" s="72"/>
      <c r="BD353" s="72"/>
      <c r="BE353" s="72"/>
      <c r="BF353" s="72"/>
      <c r="BG353" s="72"/>
      <c r="BH353" s="72"/>
      <c r="BI353" s="72"/>
      <c r="BJ353" s="72"/>
      <c r="BK353" s="72"/>
      <c r="BL353" s="72"/>
      <c r="BM353" s="72"/>
      <c r="BN353" s="72"/>
      <c r="BO353" s="72"/>
      <c r="BP353" s="72"/>
      <c r="BQ353" s="72"/>
      <c r="BR353" s="72"/>
      <c r="BS353" s="72"/>
      <c r="BT353" s="72"/>
      <c r="BU353" s="72"/>
      <c r="BV353" s="72"/>
      <c r="BW353" s="72"/>
    </row>
    <row r="354" spans="1:75" ht="14.25" customHeight="1" x14ac:dyDescent="0.15">
      <c r="A354" s="82"/>
      <c r="B354" s="118"/>
      <c r="C354" s="108"/>
      <c r="D354" s="110"/>
      <c r="E354" s="95"/>
      <c r="F354" s="93"/>
      <c r="G354" s="112"/>
      <c r="H354" s="114"/>
      <c r="I354" s="99"/>
      <c r="J354" s="97"/>
      <c r="K354" s="100"/>
      <c r="L354" s="101"/>
      <c r="M354" s="103"/>
      <c r="N354" s="105"/>
      <c r="O354" s="106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  <c r="AL354" s="23"/>
      <c r="AM354" s="23"/>
      <c r="AN354" s="23"/>
      <c r="AO354" s="23"/>
      <c r="AP354" s="23"/>
      <c r="AQ354" s="23"/>
      <c r="AR354" s="23"/>
      <c r="AS354" s="23"/>
      <c r="AT354" s="23"/>
      <c r="AU354" s="23"/>
      <c r="AV354" s="23"/>
      <c r="AW354" s="23"/>
      <c r="AX354" s="23"/>
      <c r="AY354" s="23"/>
      <c r="AZ354" s="23"/>
      <c r="BA354" s="23"/>
      <c r="BB354" s="23"/>
      <c r="BC354" s="23"/>
      <c r="BD354" s="23"/>
      <c r="BE354" s="23"/>
      <c r="BF354" s="23"/>
      <c r="BG354" s="23"/>
      <c r="BH354" s="23"/>
      <c r="BI354" s="23"/>
      <c r="BJ354" s="23"/>
      <c r="BK354" s="23"/>
      <c r="BL354" s="23"/>
      <c r="BM354" s="23"/>
      <c r="BN354" s="23"/>
      <c r="BO354" s="23"/>
      <c r="BP354" s="23"/>
      <c r="BQ354" s="23"/>
      <c r="BR354" s="23"/>
      <c r="BS354" s="23"/>
      <c r="BT354" s="23"/>
      <c r="BU354" s="23"/>
      <c r="BV354" s="23"/>
      <c r="BW354" s="23"/>
    </row>
    <row r="355" spans="1:75" ht="14.25" customHeight="1" x14ac:dyDescent="0.15">
      <c r="A355" s="83"/>
      <c r="B355" s="119"/>
      <c r="C355" s="109"/>
      <c r="D355" s="111"/>
      <c r="E355" s="96"/>
      <c r="F355" s="94"/>
      <c r="G355" s="113"/>
      <c r="H355" s="115"/>
      <c r="I355" s="99"/>
      <c r="J355" s="98"/>
      <c r="K355" s="100"/>
      <c r="L355" s="102"/>
      <c r="M355" s="104"/>
      <c r="N355" s="105"/>
      <c r="O355" s="107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72"/>
      <c r="AP355" s="72"/>
      <c r="AQ355" s="72"/>
      <c r="AR355" s="72"/>
      <c r="AS355" s="72"/>
      <c r="AT355" s="72"/>
      <c r="AU355" s="72"/>
      <c r="AV355" s="72"/>
      <c r="AW355" s="72"/>
      <c r="AX355" s="72"/>
      <c r="AY355" s="72"/>
      <c r="AZ355" s="72"/>
      <c r="BA355" s="72"/>
      <c r="BB355" s="72"/>
      <c r="BC355" s="72"/>
      <c r="BD355" s="72"/>
      <c r="BE355" s="72"/>
      <c r="BF355" s="72"/>
      <c r="BG355" s="72"/>
      <c r="BH355" s="72"/>
      <c r="BI355" s="72"/>
      <c r="BJ355" s="72"/>
      <c r="BK355" s="72"/>
      <c r="BL355" s="72"/>
      <c r="BM355" s="72"/>
      <c r="BN355" s="72"/>
      <c r="BO355" s="72"/>
      <c r="BP355" s="72"/>
      <c r="BQ355" s="72"/>
      <c r="BR355" s="72"/>
      <c r="BS355" s="72"/>
      <c r="BT355" s="72"/>
      <c r="BU355" s="72"/>
      <c r="BV355" s="72"/>
      <c r="BW355" s="72"/>
    </row>
    <row r="356" spans="1:75" ht="14.25" customHeight="1" x14ac:dyDescent="0.15">
      <c r="A356" s="82"/>
      <c r="B356" s="118"/>
      <c r="C356" s="108"/>
      <c r="D356" s="110"/>
      <c r="E356" s="95"/>
      <c r="F356" s="93"/>
      <c r="G356" s="112"/>
      <c r="H356" s="114"/>
      <c r="I356" s="99"/>
      <c r="J356" s="97"/>
      <c r="K356" s="100"/>
      <c r="L356" s="101"/>
      <c r="M356" s="103"/>
      <c r="N356" s="105"/>
      <c r="O356" s="106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  <c r="AO356" s="23"/>
      <c r="AP356" s="23"/>
      <c r="AQ356" s="23"/>
      <c r="AR356" s="23"/>
      <c r="AS356" s="23"/>
      <c r="AT356" s="23"/>
      <c r="AU356" s="23"/>
      <c r="AV356" s="23"/>
      <c r="AW356" s="23"/>
      <c r="AX356" s="23"/>
      <c r="AY356" s="23"/>
      <c r="AZ356" s="23"/>
      <c r="BA356" s="23"/>
      <c r="BB356" s="23"/>
      <c r="BC356" s="23"/>
      <c r="BD356" s="23"/>
      <c r="BE356" s="23"/>
      <c r="BF356" s="23"/>
      <c r="BG356" s="23"/>
      <c r="BH356" s="23"/>
      <c r="BI356" s="23"/>
      <c r="BJ356" s="23"/>
      <c r="BK356" s="23"/>
      <c r="BL356" s="23"/>
      <c r="BM356" s="23"/>
      <c r="BN356" s="23"/>
      <c r="BO356" s="23"/>
      <c r="BP356" s="23"/>
      <c r="BQ356" s="23"/>
      <c r="BR356" s="23"/>
      <c r="BS356" s="23"/>
      <c r="BT356" s="23"/>
      <c r="BU356" s="23"/>
      <c r="BV356" s="23"/>
      <c r="BW356" s="23"/>
    </row>
    <row r="357" spans="1:75" ht="14.25" customHeight="1" x14ac:dyDescent="0.15">
      <c r="A357" s="83"/>
      <c r="B357" s="119"/>
      <c r="C357" s="109"/>
      <c r="D357" s="111"/>
      <c r="E357" s="96"/>
      <c r="F357" s="94"/>
      <c r="G357" s="113"/>
      <c r="H357" s="115"/>
      <c r="I357" s="99"/>
      <c r="J357" s="98"/>
      <c r="K357" s="100"/>
      <c r="L357" s="102"/>
      <c r="M357" s="104"/>
      <c r="N357" s="105"/>
      <c r="O357" s="107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72"/>
      <c r="AP357" s="72"/>
      <c r="AQ357" s="72"/>
      <c r="AR357" s="72"/>
      <c r="AS357" s="72"/>
      <c r="AT357" s="72"/>
      <c r="AU357" s="72"/>
      <c r="AV357" s="72"/>
      <c r="AW357" s="72"/>
      <c r="AX357" s="72"/>
      <c r="AY357" s="72"/>
      <c r="AZ357" s="72"/>
      <c r="BA357" s="72"/>
      <c r="BB357" s="72"/>
      <c r="BC357" s="72"/>
      <c r="BD357" s="72"/>
      <c r="BE357" s="72"/>
      <c r="BF357" s="72"/>
      <c r="BG357" s="72"/>
      <c r="BH357" s="72"/>
      <c r="BI357" s="72"/>
      <c r="BJ357" s="72"/>
      <c r="BK357" s="72"/>
      <c r="BL357" s="72"/>
      <c r="BM357" s="72"/>
      <c r="BN357" s="72"/>
      <c r="BO357" s="72"/>
      <c r="BP357" s="72"/>
      <c r="BQ357" s="72"/>
      <c r="BR357" s="72"/>
      <c r="BS357" s="72"/>
      <c r="BT357" s="72"/>
      <c r="BU357" s="72"/>
      <c r="BV357" s="72"/>
      <c r="BW357" s="72"/>
    </row>
    <row r="358" spans="1:75" ht="14.25" customHeight="1" x14ac:dyDescent="0.15">
      <c r="A358" s="82"/>
      <c r="B358" s="118"/>
      <c r="C358" s="108"/>
      <c r="D358" s="110"/>
      <c r="E358" s="95"/>
      <c r="F358" s="93"/>
      <c r="G358" s="112"/>
      <c r="H358" s="114"/>
      <c r="I358" s="99"/>
      <c r="J358" s="97"/>
      <c r="K358" s="100"/>
      <c r="L358" s="101"/>
      <c r="M358" s="103"/>
      <c r="N358" s="105"/>
      <c r="O358" s="106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  <c r="AO358" s="23"/>
      <c r="AP358" s="23"/>
      <c r="AQ358" s="23"/>
      <c r="AR358" s="23"/>
      <c r="AS358" s="23"/>
      <c r="AT358" s="23"/>
      <c r="AU358" s="23"/>
      <c r="AV358" s="23"/>
      <c r="AW358" s="23"/>
      <c r="AX358" s="23"/>
      <c r="AY358" s="23"/>
      <c r="AZ358" s="23"/>
      <c r="BA358" s="23"/>
      <c r="BB358" s="23"/>
      <c r="BC358" s="23"/>
      <c r="BD358" s="23"/>
      <c r="BE358" s="23"/>
      <c r="BF358" s="23"/>
      <c r="BG358" s="23"/>
      <c r="BH358" s="23"/>
      <c r="BI358" s="23"/>
      <c r="BJ358" s="23"/>
      <c r="BK358" s="23"/>
      <c r="BL358" s="23"/>
      <c r="BM358" s="23"/>
      <c r="BN358" s="23"/>
      <c r="BO358" s="23"/>
      <c r="BP358" s="23"/>
      <c r="BQ358" s="23"/>
      <c r="BR358" s="23"/>
      <c r="BS358" s="23"/>
      <c r="BT358" s="23"/>
      <c r="BU358" s="23"/>
      <c r="BV358" s="23"/>
      <c r="BW358" s="23"/>
    </row>
    <row r="359" spans="1:75" ht="14.25" customHeight="1" x14ac:dyDescent="0.15">
      <c r="A359" s="83"/>
      <c r="B359" s="119"/>
      <c r="C359" s="109"/>
      <c r="D359" s="111"/>
      <c r="E359" s="96"/>
      <c r="F359" s="94"/>
      <c r="G359" s="113"/>
      <c r="H359" s="115"/>
      <c r="I359" s="99"/>
      <c r="J359" s="98"/>
      <c r="K359" s="100"/>
      <c r="L359" s="102"/>
      <c r="M359" s="104"/>
      <c r="N359" s="105"/>
      <c r="O359" s="107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72"/>
      <c r="AP359" s="72"/>
      <c r="AQ359" s="72"/>
      <c r="AR359" s="72"/>
      <c r="AS359" s="72"/>
      <c r="AT359" s="72"/>
      <c r="AU359" s="72"/>
      <c r="AV359" s="72"/>
      <c r="AW359" s="72"/>
      <c r="AX359" s="72"/>
      <c r="AY359" s="72"/>
      <c r="AZ359" s="72"/>
      <c r="BA359" s="72"/>
      <c r="BB359" s="72"/>
      <c r="BC359" s="72"/>
      <c r="BD359" s="72"/>
      <c r="BE359" s="72"/>
      <c r="BF359" s="72"/>
      <c r="BG359" s="72"/>
      <c r="BH359" s="72"/>
      <c r="BI359" s="72"/>
      <c r="BJ359" s="72"/>
      <c r="BK359" s="72"/>
      <c r="BL359" s="72"/>
      <c r="BM359" s="72"/>
      <c r="BN359" s="72"/>
      <c r="BO359" s="72"/>
      <c r="BP359" s="72"/>
      <c r="BQ359" s="72"/>
      <c r="BR359" s="72"/>
      <c r="BS359" s="72"/>
      <c r="BT359" s="72"/>
      <c r="BU359" s="72"/>
      <c r="BV359" s="72"/>
      <c r="BW359" s="72"/>
    </row>
    <row r="360" spans="1:75" ht="14.25" customHeight="1" x14ac:dyDescent="0.15">
      <c r="A360" s="82"/>
      <c r="B360" s="118"/>
      <c r="C360" s="108"/>
      <c r="D360" s="110"/>
      <c r="E360" s="95"/>
      <c r="F360" s="93"/>
      <c r="G360" s="112"/>
      <c r="H360" s="114"/>
      <c r="I360" s="99"/>
      <c r="J360" s="97"/>
      <c r="K360" s="100"/>
      <c r="L360" s="101"/>
      <c r="M360" s="103"/>
      <c r="N360" s="105"/>
      <c r="O360" s="106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  <c r="AO360" s="23"/>
      <c r="AP360" s="23"/>
      <c r="AQ360" s="23"/>
      <c r="AR360" s="23"/>
      <c r="AS360" s="23"/>
      <c r="AT360" s="23"/>
      <c r="AU360" s="23"/>
      <c r="AV360" s="23"/>
      <c r="AW360" s="23"/>
      <c r="AX360" s="23"/>
      <c r="AY360" s="23"/>
      <c r="AZ360" s="23"/>
      <c r="BA360" s="23"/>
      <c r="BB360" s="23"/>
      <c r="BC360" s="23"/>
      <c r="BD360" s="23"/>
      <c r="BE360" s="23"/>
      <c r="BF360" s="23"/>
      <c r="BG360" s="23"/>
      <c r="BH360" s="23"/>
      <c r="BI360" s="23"/>
      <c r="BJ360" s="23"/>
      <c r="BK360" s="23"/>
      <c r="BL360" s="23"/>
      <c r="BM360" s="23"/>
      <c r="BN360" s="23"/>
      <c r="BO360" s="23"/>
      <c r="BP360" s="23"/>
      <c r="BQ360" s="23"/>
      <c r="BR360" s="23"/>
      <c r="BS360" s="23"/>
      <c r="BT360" s="23"/>
      <c r="BU360" s="23"/>
      <c r="BV360" s="23"/>
      <c r="BW360" s="23"/>
    </row>
    <row r="361" spans="1:75" ht="14.25" customHeight="1" x14ac:dyDescent="0.15">
      <c r="A361" s="83"/>
      <c r="B361" s="119"/>
      <c r="C361" s="109"/>
      <c r="D361" s="111"/>
      <c r="E361" s="96"/>
      <c r="F361" s="94"/>
      <c r="G361" s="113"/>
      <c r="H361" s="115"/>
      <c r="I361" s="99"/>
      <c r="J361" s="98"/>
      <c r="K361" s="100"/>
      <c r="L361" s="102"/>
      <c r="M361" s="104"/>
      <c r="N361" s="105"/>
      <c r="O361" s="107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72"/>
      <c r="AP361" s="72"/>
      <c r="AQ361" s="72"/>
      <c r="AR361" s="72"/>
      <c r="AS361" s="72"/>
      <c r="AT361" s="72"/>
      <c r="AU361" s="72"/>
      <c r="AV361" s="72"/>
      <c r="AW361" s="72"/>
      <c r="AX361" s="72"/>
      <c r="AY361" s="72"/>
      <c r="AZ361" s="72"/>
      <c r="BA361" s="72"/>
      <c r="BB361" s="72"/>
      <c r="BC361" s="72"/>
      <c r="BD361" s="72"/>
      <c r="BE361" s="72"/>
      <c r="BF361" s="72"/>
      <c r="BG361" s="72"/>
      <c r="BH361" s="72"/>
      <c r="BI361" s="72"/>
      <c r="BJ361" s="72"/>
      <c r="BK361" s="72"/>
      <c r="BL361" s="72"/>
      <c r="BM361" s="72"/>
      <c r="BN361" s="72"/>
      <c r="BO361" s="72"/>
      <c r="BP361" s="72"/>
      <c r="BQ361" s="72"/>
      <c r="BR361" s="72"/>
      <c r="BS361" s="72"/>
      <c r="BT361" s="72"/>
      <c r="BU361" s="72"/>
      <c r="BV361" s="72"/>
      <c r="BW361" s="72"/>
    </row>
    <row r="362" spans="1:75" ht="14.25" customHeight="1" x14ac:dyDescent="0.15">
      <c r="A362" s="82"/>
      <c r="B362" s="118"/>
      <c r="C362" s="108"/>
      <c r="D362" s="110"/>
      <c r="E362" s="95"/>
      <c r="F362" s="93"/>
      <c r="G362" s="112"/>
      <c r="H362" s="114"/>
      <c r="I362" s="99"/>
      <c r="J362" s="97"/>
      <c r="K362" s="100"/>
      <c r="L362" s="101"/>
      <c r="M362" s="103"/>
      <c r="N362" s="105"/>
      <c r="O362" s="106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  <c r="AO362" s="23"/>
      <c r="AP362" s="23"/>
      <c r="AQ362" s="23"/>
      <c r="AR362" s="23"/>
      <c r="AS362" s="23"/>
      <c r="AT362" s="23"/>
      <c r="AU362" s="23"/>
      <c r="AV362" s="23"/>
      <c r="AW362" s="23"/>
      <c r="AX362" s="23"/>
      <c r="AY362" s="23"/>
      <c r="AZ362" s="23"/>
      <c r="BA362" s="23"/>
      <c r="BB362" s="23"/>
      <c r="BC362" s="23"/>
      <c r="BD362" s="23"/>
      <c r="BE362" s="23"/>
      <c r="BF362" s="23"/>
      <c r="BG362" s="23"/>
      <c r="BH362" s="23"/>
      <c r="BI362" s="23"/>
      <c r="BJ362" s="23"/>
      <c r="BK362" s="23"/>
      <c r="BL362" s="23"/>
      <c r="BM362" s="23"/>
      <c r="BN362" s="23"/>
      <c r="BO362" s="23"/>
      <c r="BP362" s="23"/>
      <c r="BQ362" s="23"/>
      <c r="BR362" s="23"/>
      <c r="BS362" s="23"/>
      <c r="BT362" s="23"/>
      <c r="BU362" s="23"/>
      <c r="BV362" s="23"/>
      <c r="BW362" s="23"/>
    </row>
    <row r="363" spans="1:75" ht="14.25" customHeight="1" x14ac:dyDescent="0.15">
      <c r="A363" s="83"/>
      <c r="B363" s="119"/>
      <c r="C363" s="109"/>
      <c r="D363" s="111"/>
      <c r="E363" s="96"/>
      <c r="F363" s="94"/>
      <c r="G363" s="113"/>
      <c r="H363" s="115"/>
      <c r="I363" s="99"/>
      <c r="J363" s="98"/>
      <c r="K363" s="100"/>
      <c r="L363" s="102"/>
      <c r="M363" s="104"/>
      <c r="N363" s="105"/>
      <c r="O363" s="107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72"/>
      <c r="AP363" s="72"/>
      <c r="AQ363" s="72"/>
      <c r="AR363" s="72"/>
      <c r="AS363" s="72"/>
      <c r="AT363" s="72"/>
      <c r="AU363" s="72"/>
      <c r="AV363" s="72"/>
      <c r="AW363" s="72"/>
      <c r="AX363" s="72"/>
      <c r="AY363" s="72"/>
      <c r="AZ363" s="72"/>
      <c r="BA363" s="72"/>
      <c r="BB363" s="72"/>
      <c r="BC363" s="72"/>
      <c r="BD363" s="72"/>
      <c r="BE363" s="72"/>
      <c r="BF363" s="72"/>
      <c r="BG363" s="72"/>
      <c r="BH363" s="72"/>
      <c r="BI363" s="72"/>
      <c r="BJ363" s="72"/>
      <c r="BK363" s="72"/>
      <c r="BL363" s="72"/>
      <c r="BM363" s="72"/>
      <c r="BN363" s="72"/>
      <c r="BO363" s="72"/>
      <c r="BP363" s="72"/>
      <c r="BQ363" s="72"/>
      <c r="BR363" s="72"/>
      <c r="BS363" s="72"/>
      <c r="BT363" s="72"/>
      <c r="BU363" s="72"/>
      <c r="BV363" s="72"/>
      <c r="BW363" s="72"/>
    </row>
    <row r="364" spans="1:75" ht="14.25" customHeight="1" x14ac:dyDescent="0.15">
      <c r="A364" s="82"/>
      <c r="B364" s="108"/>
      <c r="C364" s="108"/>
      <c r="D364" s="110"/>
      <c r="E364" s="95"/>
      <c r="F364" s="93"/>
      <c r="G364" s="112"/>
      <c r="H364" s="114"/>
      <c r="I364" s="99"/>
      <c r="J364" s="97"/>
      <c r="K364" s="100"/>
      <c r="L364" s="101"/>
      <c r="M364" s="103"/>
      <c r="N364" s="105"/>
      <c r="O364" s="106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  <c r="AO364" s="23"/>
      <c r="AP364" s="23"/>
      <c r="AQ364" s="23"/>
      <c r="AR364" s="23"/>
      <c r="AS364" s="23"/>
      <c r="AT364" s="23"/>
      <c r="AU364" s="23"/>
      <c r="AV364" s="23"/>
      <c r="AW364" s="23"/>
      <c r="AX364" s="23"/>
      <c r="AY364" s="23"/>
      <c r="AZ364" s="23"/>
      <c r="BA364" s="23"/>
      <c r="BB364" s="23"/>
      <c r="BC364" s="23"/>
      <c r="BD364" s="23"/>
      <c r="BE364" s="23"/>
      <c r="BF364" s="23"/>
      <c r="BG364" s="23"/>
      <c r="BH364" s="23"/>
      <c r="BI364" s="23"/>
      <c r="BJ364" s="23"/>
      <c r="BK364" s="23"/>
      <c r="BL364" s="23"/>
      <c r="BM364" s="23"/>
      <c r="BN364" s="23"/>
      <c r="BO364" s="23"/>
      <c r="BP364" s="23"/>
      <c r="BQ364" s="23"/>
      <c r="BR364" s="23"/>
      <c r="BS364" s="23"/>
      <c r="BT364" s="23"/>
      <c r="BU364" s="23"/>
      <c r="BV364" s="23"/>
      <c r="BW364" s="23"/>
    </row>
    <row r="365" spans="1:75" ht="14.25" customHeight="1" x14ac:dyDescent="0.15">
      <c r="A365" s="83"/>
      <c r="B365" s="109"/>
      <c r="C365" s="109"/>
      <c r="D365" s="111"/>
      <c r="E365" s="96"/>
      <c r="F365" s="94"/>
      <c r="G365" s="113"/>
      <c r="H365" s="115"/>
      <c r="I365" s="99"/>
      <c r="J365" s="98"/>
      <c r="K365" s="100"/>
      <c r="L365" s="102"/>
      <c r="M365" s="104"/>
      <c r="N365" s="105"/>
      <c r="O365" s="107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72"/>
      <c r="AP365" s="72"/>
      <c r="AQ365" s="72"/>
      <c r="AR365" s="72"/>
      <c r="AS365" s="72"/>
      <c r="AT365" s="72"/>
      <c r="AU365" s="72"/>
      <c r="AV365" s="72"/>
      <c r="AW365" s="72"/>
      <c r="AX365" s="72"/>
      <c r="AY365" s="72"/>
      <c r="AZ365" s="72"/>
      <c r="BA365" s="72"/>
      <c r="BB365" s="72"/>
      <c r="BC365" s="72"/>
      <c r="BD365" s="72"/>
      <c r="BE365" s="72"/>
      <c r="BF365" s="72"/>
      <c r="BG365" s="72"/>
      <c r="BH365" s="72"/>
      <c r="BI365" s="72"/>
      <c r="BJ365" s="72"/>
      <c r="BK365" s="72"/>
      <c r="BL365" s="72"/>
      <c r="BM365" s="72"/>
      <c r="BN365" s="72"/>
      <c r="BO365" s="72"/>
      <c r="BP365" s="72"/>
      <c r="BQ365" s="72"/>
      <c r="BR365" s="72"/>
      <c r="BS365" s="72"/>
      <c r="BT365" s="72"/>
      <c r="BU365" s="72"/>
      <c r="BV365" s="72"/>
      <c r="BW365" s="72"/>
    </row>
    <row r="366" spans="1:75" ht="14.25" customHeight="1" x14ac:dyDescent="0.15">
      <c r="A366" s="82"/>
      <c r="B366" s="108"/>
      <c r="C366" s="108"/>
      <c r="D366" s="110"/>
      <c r="E366" s="95"/>
      <c r="F366" s="93"/>
      <c r="G366" s="112"/>
      <c r="H366" s="114"/>
      <c r="I366" s="99"/>
      <c r="J366" s="97"/>
      <c r="K366" s="100"/>
      <c r="L366" s="101"/>
      <c r="M366" s="103"/>
      <c r="N366" s="105"/>
      <c r="O366" s="106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  <c r="AY366" s="23"/>
      <c r="AZ366" s="23"/>
      <c r="BA366" s="23"/>
      <c r="BB366" s="23"/>
      <c r="BC366" s="23"/>
      <c r="BD366" s="23"/>
      <c r="BE366" s="23"/>
      <c r="BF366" s="23"/>
      <c r="BG366" s="23"/>
      <c r="BH366" s="23"/>
      <c r="BI366" s="23"/>
      <c r="BJ366" s="23"/>
      <c r="BK366" s="23"/>
      <c r="BL366" s="23"/>
      <c r="BM366" s="23"/>
      <c r="BN366" s="23"/>
      <c r="BO366" s="23"/>
      <c r="BP366" s="23"/>
      <c r="BQ366" s="23"/>
      <c r="BR366" s="23"/>
      <c r="BS366" s="23"/>
      <c r="BT366" s="23"/>
      <c r="BU366" s="23"/>
      <c r="BV366" s="23"/>
      <c r="BW366" s="23"/>
    </row>
    <row r="367" spans="1:75" ht="14.25" customHeight="1" x14ac:dyDescent="0.15">
      <c r="A367" s="83"/>
      <c r="B367" s="109"/>
      <c r="C367" s="109"/>
      <c r="D367" s="111"/>
      <c r="E367" s="96"/>
      <c r="F367" s="94"/>
      <c r="G367" s="113"/>
      <c r="H367" s="115"/>
      <c r="I367" s="99"/>
      <c r="J367" s="98"/>
      <c r="K367" s="100"/>
      <c r="L367" s="102"/>
      <c r="M367" s="104"/>
      <c r="N367" s="105"/>
      <c r="O367" s="107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72"/>
      <c r="AP367" s="72"/>
      <c r="AQ367" s="72"/>
      <c r="AR367" s="72"/>
      <c r="AS367" s="72"/>
      <c r="AT367" s="72"/>
      <c r="AU367" s="72"/>
      <c r="AV367" s="72"/>
      <c r="AW367" s="72"/>
      <c r="AX367" s="72"/>
      <c r="AY367" s="72"/>
      <c r="AZ367" s="72"/>
      <c r="BA367" s="72"/>
      <c r="BB367" s="72"/>
      <c r="BC367" s="72"/>
      <c r="BD367" s="72"/>
      <c r="BE367" s="72"/>
      <c r="BF367" s="72"/>
      <c r="BG367" s="72"/>
      <c r="BH367" s="72"/>
      <c r="BI367" s="72"/>
      <c r="BJ367" s="72"/>
      <c r="BK367" s="72"/>
      <c r="BL367" s="72"/>
      <c r="BM367" s="72"/>
      <c r="BN367" s="72"/>
      <c r="BO367" s="72"/>
      <c r="BP367" s="72"/>
      <c r="BQ367" s="72"/>
      <c r="BR367" s="72"/>
      <c r="BS367" s="72"/>
      <c r="BT367" s="72"/>
      <c r="BU367" s="72"/>
      <c r="BV367" s="72"/>
      <c r="BW367" s="72"/>
    </row>
    <row r="368" spans="1:75" ht="14.25" customHeight="1" x14ac:dyDescent="0.15">
      <c r="A368" s="82"/>
      <c r="B368" s="108"/>
      <c r="C368" s="118"/>
      <c r="D368" s="110"/>
      <c r="E368" s="95"/>
      <c r="F368" s="93"/>
      <c r="G368" s="112"/>
      <c r="H368" s="114"/>
      <c r="I368" s="99"/>
      <c r="J368" s="97"/>
      <c r="K368" s="100"/>
      <c r="L368" s="101"/>
      <c r="M368" s="103"/>
      <c r="N368" s="105"/>
      <c r="O368" s="106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  <c r="AO368" s="23"/>
      <c r="AP368" s="23"/>
      <c r="AQ368" s="23"/>
      <c r="AR368" s="23"/>
      <c r="AS368" s="23"/>
      <c r="AT368" s="23"/>
      <c r="AU368" s="23"/>
      <c r="AV368" s="23"/>
      <c r="AW368" s="23"/>
      <c r="AX368" s="23"/>
      <c r="AY368" s="23"/>
      <c r="AZ368" s="23"/>
      <c r="BA368" s="23"/>
      <c r="BB368" s="23"/>
      <c r="BC368" s="23"/>
      <c r="BD368" s="23"/>
      <c r="BE368" s="23"/>
      <c r="BF368" s="23"/>
      <c r="BG368" s="23"/>
      <c r="BH368" s="23"/>
      <c r="BI368" s="23"/>
      <c r="BJ368" s="23"/>
      <c r="BK368" s="23"/>
      <c r="BL368" s="23"/>
      <c r="BM368" s="23"/>
      <c r="BN368" s="23"/>
      <c r="BO368" s="23"/>
      <c r="BP368" s="23"/>
      <c r="BQ368" s="23"/>
      <c r="BR368" s="23"/>
      <c r="BS368" s="23"/>
      <c r="BT368" s="23"/>
      <c r="BU368" s="23"/>
      <c r="BV368" s="23"/>
      <c r="BW368" s="23"/>
    </row>
    <row r="369" spans="1:75" ht="14.25" customHeight="1" x14ac:dyDescent="0.15">
      <c r="A369" s="83"/>
      <c r="B369" s="109"/>
      <c r="C369" s="119"/>
      <c r="D369" s="111"/>
      <c r="E369" s="96"/>
      <c r="F369" s="94"/>
      <c r="G369" s="113"/>
      <c r="H369" s="115"/>
      <c r="I369" s="99"/>
      <c r="J369" s="98"/>
      <c r="K369" s="100"/>
      <c r="L369" s="102"/>
      <c r="M369" s="104"/>
      <c r="N369" s="105"/>
      <c r="O369" s="107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72"/>
      <c r="AP369" s="72"/>
      <c r="AQ369" s="72"/>
      <c r="AR369" s="72"/>
      <c r="AS369" s="72"/>
      <c r="AT369" s="72"/>
      <c r="AU369" s="72"/>
      <c r="AV369" s="72"/>
      <c r="AW369" s="72"/>
      <c r="AX369" s="72"/>
      <c r="AY369" s="72"/>
      <c r="AZ369" s="72"/>
      <c r="BA369" s="72"/>
      <c r="BB369" s="72"/>
      <c r="BC369" s="72"/>
      <c r="BD369" s="72"/>
      <c r="BE369" s="72"/>
      <c r="BF369" s="72"/>
      <c r="BG369" s="72"/>
      <c r="BH369" s="72"/>
      <c r="BI369" s="72"/>
      <c r="BJ369" s="72"/>
      <c r="BK369" s="72"/>
      <c r="BL369" s="72"/>
      <c r="BM369" s="72"/>
      <c r="BN369" s="72"/>
      <c r="BO369" s="72"/>
      <c r="BP369" s="72"/>
      <c r="BQ369" s="72"/>
      <c r="BR369" s="72"/>
      <c r="BS369" s="72"/>
      <c r="BT369" s="72"/>
      <c r="BU369" s="72"/>
      <c r="BV369" s="72"/>
      <c r="BW369" s="72"/>
    </row>
    <row r="370" spans="1:75" ht="14.25" customHeight="1" x14ac:dyDescent="0.15">
      <c r="A370" s="82"/>
      <c r="B370" s="108"/>
      <c r="C370" s="118"/>
      <c r="D370" s="110"/>
      <c r="E370" s="95"/>
      <c r="F370" s="93"/>
      <c r="G370" s="112"/>
      <c r="H370" s="114"/>
      <c r="I370" s="99"/>
      <c r="J370" s="97"/>
      <c r="K370" s="100"/>
      <c r="L370" s="101"/>
      <c r="M370" s="103"/>
      <c r="N370" s="105"/>
      <c r="O370" s="106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  <c r="AO370" s="23"/>
      <c r="AP370" s="23"/>
      <c r="AQ370" s="23"/>
      <c r="AR370" s="23"/>
      <c r="AS370" s="23"/>
      <c r="AT370" s="23"/>
      <c r="AU370" s="23"/>
      <c r="AV370" s="23"/>
      <c r="AW370" s="23"/>
      <c r="AX370" s="23"/>
      <c r="AY370" s="23"/>
      <c r="AZ370" s="23"/>
      <c r="BA370" s="23"/>
      <c r="BB370" s="23"/>
      <c r="BC370" s="23"/>
      <c r="BD370" s="23"/>
      <c r="BE370" s="23"/>
      <c r="BF370" s="23"/>
      <c r="BG370" s="23"/>
      <c r="BH370" s="23"/>
      <c r="BI370" s="23"/>
      <c r="BJ370" s="23"/>
      <c r="BK370" s="23"/>
      <c r="BL370" s="23"/>
      <c r="BM370" s="23"/>
      <c r="BN370" s="23"/>
      <c r="BO370" s="23"/>
      <c r="BP370" s="23"/>
      <c r="BQ370" s="23"/>
      <c r="BR370" s="23"/>
      <c r="BS370" s="23"/>
      <c r="BT370" s="23"/>
      <c r="BU370" s="23"/>
      <c r="BV370" s="23"/>
      <c r="BW370" s="23"/>
    </row>
    <row r="371" spans="1:75" ht="14.25" customHeight="1" x14ac:dyDescent="0.15">
      <c r="A371" s="83"/>
      <c r="B371" s="109"/>
      <c r="C371" s="119"/>
      <c r="D371" s="111"/>
      <c r="E371" s="96"/>
      <c r="F371" s="94"/>
      <c r="G371" s="113"/>
      <c r="H371" s="115"/>
      <c r="I371" s="99"/>
      <c r="J371" s="98"/>
      <c r="K371" s="100"/>
      <c r="L371" s="102"/>
      <c r="M371" s="104"/>
      <c r="N371" s="105"/>
      <c r="O371" s="107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72"/>
      <c r="AP371" s="72"/>
      <c r="AQ371" s="72"/>
      <c r="AR371" s="72"/>
      <c r="AS371" s="72"/>
      <c r="AT371" s="72"/>
      <c r="AU371" s="72"/>
      <c r="AV371" s="72"/>
      <c r="AW371" s="72"/>
      <c r="AX371" s="72"/>
      <c r="AY371" s="72"/>
      <c r="AZ371" s="72"/>
      <c r="BA371" s="72"/>
      <c r="BB371" s="72"/>
      <c r="BC371" s="72"/>
      <c r="BD371" s="72"/>
      <c r="BE371" s="72"/>
      <c r="BF371" s="72"/>
      <c r="BG371" s="72"/>
      <c r="BH371" s="72"/>
      <c r="BI371" s="72"/>
      <c r="BJ371" s="72"/>
      <c r="BK371" s="72"/>
      <c r="BL371" s="72"/>
      <c r="BM371" s="72"/>
      <c r="BN371" s="72"/>
      <c r="BO371" s="72"/>
      <c r="BP371" s="72"/>
      <c r="BQ371" s="72"/>
      <c r="BR371" s="72"/>
      <c r="BS371" s="72"/>
      <c r="BT371" s="72"/>
      <c r="BU371" s="72"/>
      <c r="BV371" s="72"/>
      <c r="BW371" s="72"/>
    </row>
    <row r="372" spans="1:75" ht="14.25" customHeight="1" x14ac:dyDescent="0.15">
      <c r="A372" s="82"/>
      <c r="B372" s="108"/>
      <c r="C372" s="118"/>
      <c r="D372" s="110"/>
      <c r="E372" s="95"/>
      <c r="F372" s="93"/>
      <c r="G372" s="112"/>
      <c r="H372" s="114"/>
      <c r="I372" s="99"/>
      <c r="J372" s="97"/>
      <c r="K372" s="100"/>
      <c r="L372" s="101"/>
      <c r="M372" s="103"/>
      <c r="N372" s="105"/>
      <c r="O372" s="106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  <c r="AO372" s="23"/>
      <c r="AP372" s="23"/>
      <c r="AQ372" s="23"/>
      <c r="AR372" s="23"/>
      <c r="AS372" s="23"/>
      <c r="AT372" s="23"/>
      <c r="AU372" s="23"/>
      <c r="AV372" s="23"/>
      <c r="AW372" s="23"/>
      <c r="AX372" s="23"/>
      <c r="AY372" s="23"/>
      <c r="AZ372" s="23"/>
      <c r="BA372" s="23"/>
      <c r="BB372" s="23"/>
      <c r="BC372" s="23"/>
      <c r="BD372" s="23"/>
      <c r="BE372" s="23"/>
      <c r="BF372" s="23"/>
      <c r="BG372" s="23"/>
      <c r="BH372" s="23"/>
      <c r="BI372" s="23"/>
      <c r="BJ372" s="23"/>
      <c r="BK372" s="23"/>
      <c r="BL372" s="23"/>
      <c r="BM372" s="23"/>
      <c r="BN372" s="23"/>
      <c r="BO372" s="23"/>
      <c r="BP372" s="23"/>
      <c r="BQ372" s="23"/>
      <c r="BR372" s="23"/>
      <c r="BS372" s="23"/>
      <c r="BT372" s="23"/>
      <c r="BU372" s="23"/>
      <c r="BV372" s="23"/>
      <c r="BW372" s="23"/>
    </row>
    <row r="373" spans="1:75" ht="14.25" customHeight="1" x14ac:dyDescent="0.15">
      <c r="A373" s="83"/>
      <c r="B373" s="109"/>
      <c r="C373" s="119"/>
      <c r="D373" s="111"/>
      <c r="E373" s="96"/>
      <c r="F373" s="94"/>
      <c r="G373" s="113"/>
      <c r="H373" s="115"/>
      <c r="I373" s="99"/>
      <c r="J373" s="98"/>
      <c r="K373" s="100"/>
      <c r="L373" s="102"/>
      <c r="M373" s="104"/>
      <c r="N373" s="105"/>
      <c r="O373" s="107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72"/>
      <c r="AP373" s="72"/>
      <c r="AQ373" s="72"/>
      <c r="AR373" s="72"/>
      <c r="AS373" s="72"/>
      <c r="AT373" s="72"/>
      <c r="AU373" s="72"/>
      <c r="AV373" s="72"/>
      <c r="AW373" s="72"/>
      <c r="AX373" s="72"/>
      <c r="AY373" s="72"/>
      <c r="AZ373" s="72"/>
      <c r="BA373" s="72"/>
      <c r="BB373" s="72"/>
      <c r="BC373" s="72"/>
      <c r="BD373" s="72"/>
      <c r="BE373" s="72"/>
      <c r="BF373" s="72"/>
      <c r="BG373" s="72"/>
      <c r="BH373" s="72"/>
      <c r="BI373" s="72"/>
      <c r="BJ373" s="72"/>
      <c r="BK373" s="72"/>
      <c r="BL373" s="72"/>
      <c r="BM373" s="72"/>
      <c r="BN373" s="72"/>
      <c r="BO373" s="72"/>
      <c r="BP373" s="72"/>
      <c r="BQ373" s="72"/>
      <c r="BR373" s="72"/>
      <c r="BS373" s="72"/>
      <c r="BT373" s="72"/>
      <c r="BU373" s="72"/>
      <c r="BV373" s="72"/>
      <c r="BW373" s="72"/>
    </row>
    <row r="374" spans="1:75" ht="14.25" customHeight="1" x14ac:dyDescent="0.15">
      <c r="A374" s="82"/>
      <c r="B374" s="108"/>
      <c r="C374" s="108"/>
      <c r="D374" s="110"/>
      <c r="E374" s="95"/>
      <c r="F374" s="93"/>
      <c r="G374" s="112"/>
      <c r="H374" s="114"/>
      <c r="I374" s="99"/>
      <c r="J374" s="97"/>
      <c r="K374" s="100"/>
      <c r="L374" s="101"/>
      <c r="M374" s="103"/>
      <c r="N374" s="105"/>
      <c r="O374" s="106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  <c r="AO374" s="23"/>
      <c r="AP374" s="23"/>
      <c r="AQ374" s="23"/>
      <c r="AR374" s="23"/>
      <c r="AS374" s="23"/>
      <c r="AT374" s="23"/>
      <c r="AU374" s="23"/>
      <c r="AV374" s="23"/>
      <c r="AW374" s="23"/>
      <c r="AX374" s="23"/>
      <c r="AY374" s="23"/>
      <c r="AZ374" s="23"/>
      <c r="BA374" s="23"/>
      <c r="BB374" s="23"/>
      <c r="BC374" s="23"/>
      <c r="BD374" s="23"/>
      <c r="BE374" s="23"/>
      <c r="BF374" s="23"/>
      <c r="BG374" s="23"/>
      <c r="BH374" s="23"/>
      <c r="BI374" s="23"/>
      <c r="BJ374" s="23"/>
      <c r="BK374" s="23"/>
      <c r="BL374" s="23"/>
      <c r="BM374" s="23"/>
      <c r="BN374" s="23"/>
      <c r="BO374" s="23"/>
      <c r="BP374" s="23"/>
      <c r="BQ374" s="23"/>
      <c r="BR374" s="23"/>
      <c r="BS374" s="23"/>
      <c r="BT374" s="23"/>
      <c r="BU374" s="23"/>
      <c r="BV374" s="23"/>
      <c r="BW374" s="23"/>
    </row>
    <row r="375" spans="1:75" ht="14.25" customHeight="1" x14ac:dyDescent="0.15">
      <c r="A375" s="83"/>
      <c r="B375" s="109"/>
      <c r="C375" s="109"/>
      <c r="D375" s="111"/>
      <c r="E375" s="96"/>
      <c r="F375" s="94"/>
      <c r="G375" s="113"/>
      <c r="H375" s="115"/>
      <c r="I375" s="99"/>
      <c r="J375" s="98"/>
      <c r="K375" s="100"/>
      <c r="L375" s="102"/>
      <c r="M375" s="104"/>
      <c r="N375" s="105"/>
      <c r="O375" s="107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72"/>
      <c r="AP375" s="72"/>
      <c r="AQ375" s="72"/>
      <c r="AR375" s="72"/>
      <c r="AS375" s="72"/>
      <c r="AT375" s="72"/>
      <c r="AU375" s="72"/>
      <c r="AV375" s="72"/>
      <c r="AW375" s="72"/>
      <c r="AX375" s="72"/>
      <c r="AY375" s="72"/>
      <c r="AZ375" s="72"/>
      <c r="BA375" s="72"/>
      <c r="BB375" s="72"/>
      <c r="BC375" s="72"/>
      <c r="BD375" s="72"/>
      <c r="BE375" s="72"/>
      <c r="BF375" s="72"/>
      <c r="BG375" s="72"/>
      <c r="BH375" s="72"/>
      <c r="BI375" s="72"/>
      <c r="BJ375" s="72"/>
      <c r="BK375" s="72"/>
      <c r="BL375" s="72"/>
      <c r="BM375" s="72"/>
      <c r="BN375" s="72"/>
      <c r="BO375" s="72"/>
      <c r="BP375" s="72"/>
      <c r="BQ375" s="72"/>
      <c r="BR375" s="72"/>
      <c r="BS375" s="72"/>
      <c r="BT375" s="72"/>
      <c r="BU375" s="72"/>
      <c r="BV375" s="72"/>
      <c r="BW375" s="72"/>
    </row>
    <row r="376" spans="1:75" ht="14.25" customHeight="1" x14ac:dyDescent="0.15">
      <c r="A376" s="82"/>
      <c r="B376" s="108"/>
      <c r="C376" s="108"/>
      <c r="D376" s="110"/>
      <c r="E376" s="95"/>
      <c r="F376" s="93"/>
      <c r="G376" s="112"/>
      <c r="H376" s="114"/>
      <c r="I376" s="99"/>
      <c r="J376" s="97"/>
      <c r="K376" s="100"/>
      <c r="L376" s="101"/>
      <c r="M376" s="103"/>
      <c r="N376" s="105"/>
      <c r="O376" s="106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  <c r="AO376" s="23"/>
      <c r="AP376" s="23"/>
      <c r="AQ376" s="23"/>
      <c r="AR376" s="23"/>
      <c r="AS376" s="23"/>
      <c r="AT376" s="23"/>
      <c r="AU376" s="23"/>
      <c r="AV376" s="23"/>
      <c r="AW376" s="23"/>
      <c r="AX376" s="23"/>
      <c r="AY376" s="23"/>
      <c r="AZ376" s="23"/>
      <c r="BA376" s="23"/>
      <c r="BB376" s="23"/>
      <c r="BC376" s="23"/>
      <c r="BD376" s="23"/>
      <c r="BE376" s="23"/>
      <c r="BF376" s="23"/>
      <c r="BG376" s="23"/>
      <c r="BH376" s="23"/>
      <c r="BI376" s="23"/>
      <c r="BJ376" s="23"/>
      <c r="BK376" s="23"/>
      <c r="BL376" s="23"/>
      <c r="BM376" s="23"/>
      <c r="BN376" s="23"/>
      <c r="BO376" s="23"/>
      <c r="BP376" s="23"/>
      <c r="BQ376" s="23"/>
      <c r="BR376" s="23"/>
      <c r="BS376" s="23"/>
      <c r="BT376" s="23"/>
      <c r="BU376" s="23"/>
      <c r="BV376" s="23"/>
      <c r="BW376" s="23"/>
    </row>
    <row r="377" spans="1:75" ht="14.25" customHeight="1" x14ac:dyDescent="0.15">
      <c r="A377" s="83"/>
      <c r="B377" s="109"/>
      <c r="C377" s="109"/>
      <c r="D377" s="111"/>
      <c r="E377" s="96"/>
      <c r="F377" s="94"/>
      <c r="G377" s="113"/>
      <c r="H377" s="115"/>
      <c r="I377" s="99"/>
      <c r="J377" s="98"/>
      <c r="K377" s="100"/>
      <c r="L377" s="102"/>
      <c r="M377" s="104"/>
      <c r="N377" s="105"/>
      <c r="O377" s="107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72"/>
      <c r="AP377" s="72"/>
      <c r="AQ377" s="72"/>
      <c r="AR377" s="72"/>
      <c r="AS377" s="72"/>
      <c r="AT377" s="72"/>
      <c r="AU377" s="72"/>
      <c r="AV377" s="72"/>
      <c r="AW377" s="72"/>
      <c r="AX377" s="72"/>
      <c r="AY377" s="72"/>
      <c r="AZ377" s="72"/>
      <c r="BA377" s="72"/>
      <c r="BB377" s="72"/>
      <c r="BC377" s="72"/>
      <c r="BD377" s="72"/>
      <c r="BE377" s="72"/>
      <c r="BF377" s="72"/>
      <c r="BG377" s="72"/>
      <c r="BH377" s="72"/>
      <c r="BI377" s="72"/>
      <c r="BJ377" s="72"/>
      <c r="BK377" s="72"/>
      <c r="BL377" s="72"/>
      <c r="BM377" s="72"/>
      <c r="BN377" s="72"/>
      <c r="BO377" s="72"/>
      <c r="BP377" s="72"/>
      <c r="BQ377" s="72"/>
      <c r="BR377" s="72"/>
      <c r="BS377" s="72"/>
      <c r="BT377" s="72"/>
      <c r="BU377" s="72"/>
      <c r="BV377" s="72"/>
      <c r="BW377" s="72"/>
    </row>
    <row r="378" spans="1:75" ht="14.25" customHeight="1" x14ac:dyDescent="0.15">
      <c r="A378" s="82"/>
      <c r="B378" s="108"/>
      <c r="C378" s="108"/>
      <c r="D378" s="110"/>
      <c r="E378" s="95"/>
      <c r="F378" s="93"/>
      <c r="G378" s="112"/>
      <c r="H378" s="114"/>
      <c r="I378" s="99"/>
      <c r="J378" s="97"/>
      <c r="K378" s="100"/>
      <c r="L378" s="101"/>
      <c r="M378" s="103"/>
      <c r="N378" s="105"/>
      <c r="O378" s="106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  <c r="AO378" s="23"/>
      <c r="AP378" s="23"/>
      <c r="AQ378" s="23"/>
      <c r="AR378" s="23"/>
      <c r="AS378" s="23"/>
      <c r="AT378" s="23"/>
      <c r="AU378" s="23"/>
      <c r="AV378" s="23"/>
      <c r="AW378" s="23"/>
      <c r="AX378" s="23"/>
      <c r="AY378" s="23"/>
      <c r="AZ378" s="23"/>
      <c r="BA378" s="23"/>
      <c r="BB378" s="23"/>
      <c r="BC378" s="23"/>
      <c r="BD378" s="23"/>
      <c r="BE378" s="23"/>
      <c r="BF378" s="23"/>
      <c r="BG378" s="23"/>
      <c r="BH378" s="23"/>
      <c r="BI378" s="23"/>
      <c r="BJ378" s="23"/>
      <c r="BK378" s="23"/>
      <c r="BL378" s="23"/>
      <c r="BM378" s="23"/>
      <c r="BN378" s="23"/>
      <c r="BO378" s="23"/>
      <c r="BP378" s="23"/>
      <c r="BQ378" s="23"/>
      <c r="BR378" s="23"/>
      <c r="BS378" s="23"/>
      <c r="BT378" s="23"/>
      <c r="BU378" s="23"/>
      <c r="BV378" s="23"/>
      <c r="BW378" s="23"/>
    </row>
    <row r="379" spans="1:75" ht="14.25" customHeight="1" x14ac:dyDescent="0.15">
      <c r="A379" s="83"/>
      <c r="B379" s="109"/>
      <c r="C379" s="109"/>
      <c r="D379" s="111"/>
      <c r="E379" s="96"/>
      <c r="F379" s="94"/>
      <c r="G379" s="113"/>
      <c r="H379" s="115"/>
      <c r="I379" s="99"/>
      <c r="J379" s="98"/>
      <c r="K379" s="100"/>
      <c r="L379" s="102"/>
      <c r="M379" s="104"/>
      <c r="N379" s="105"/>
      <c r="O379" s="107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72"/>
      <c r="AP379" s="72"/>
      <c r="AQ379" s="72"/>
      <c r="AR379" s="72"/>
      <c r="AS379" s="72"/>
      <c r="AT379" s="72"/>
      <c r="AU379" s="72"/>
      <c r="AV379" s="72"/>
      <c r="AW379" s="72"/>
      <c r="AX379" s="72"/>
      <c r="AY379" s="72"/>
      <c r="AZ379" s="72"/>
      <c r="BA379" s="72"/>
      <c r="BB379" s="72"/>
      <c r="BC379" s="72"/>
      <c r="BD379" s="72"/>
      <c r="BE379" s="72"/>
      <c r="BF379" s="72"/>
      <c r="BG379" s="72"/>
      <c r="BH379" s="72"/>
      <c r="BI379" s="72"/>
      <c r="BJ379" s="72"/>
      <c r="BK379" s="72"/>
      <c r="BL379" s="72"/>
      <c r="BM379" s="72"/>
      <c r="BN379" s="72"/>
      <c r="BO379" s="72"/>
      <c r="BP379" s="72"/>
      <c r="BQ379" s="72"/>
      <c r="BR379" s="72"/>
      <c r="BS379" s="72"/>
      <c r="BT379" s="72"/>
      <c r="BU379" s="72"/>
      <c r="BV379" s="72"/>
      <c r="BW379" s="72"/>
    </row>
    <row r="380" spans="1:75" ht="14.25" customHeight="1" x14ac:dyDescent="0.15">
      <c r="A380" s="82"/>
      <c r="B380" s="108"/>
      <c r="C380" s="108"/>
      <c r="D380" s="110"/>
      <c r="E380" s="95"/>
      <c r="F380" s="93"/>
      <c r="G380" s="112"/>
      <c r="H380" s="114"/>
      <c r="I380" s="99"/>
      <c r="J380" s="97"/>
      <c r="K380" s="100"/>
      <c r="L380" s="101"/>
      <c r="M380" s="103"/>
      <c r="N380" s="105"/>
      <c r="O380" s="106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  <c r="AO380" s="23"/>
      <c r="AP380" s="23"/>
      <c r="AQ380" s="23"/>
      <c r="AR380" s="23"/>
      <c r="AS380" s="23"/>
      <c r="AT380" s="23"/>
      <c r="AU380" s="23"/>
      <c r="AV380" s="23"/>
      <c r="AW380" s="23"/>
      <c r="AX380" s="23"/>
      <c r="AY380" s="23"/>
      <c r="AZ380" s="23"/>
      <c r="BA380" s="23"/>
      <c r="BB380" s="23"/>
      <c r="BC380" s="23"/>
      <c r="BD380" s="23"/>
      <c r="BE380" s="23"/>
      <c r="BF380" s="23"/>
      <c r="BG380" s="23"/>
      <c r="BH380" s="23"/>
      <c r="BI380" s="23"/>
      <c r="BJ380" s="23"/>
      <c r="BK380" s="23"/>
      <c r="BL380" s="23"/>
      <c r="BM380" s="23"/>
      <c r="BN380" s="23"/>
      <c r="BO380" s="23"/>
      <c r="BP380" s="23"/>
      <c r="BQ380" s="23"/>
      <c r="BR380" s="23"/>
      <c r="BS380" s="23"/>
      <c r="BT380" s="23"/>
      <c r="BU380" s="23"/>
      <c r="BV380" s="23"/>
      <c r="BW380" s="23"/>
    </row>
    <row r="381" spans="1:75" ht="14.25" customHeight="1" x14ac:dyDescent="0.15">
      <c r="A381" s="83"/>
      <c r="B381" s="109"/>
      <c r="C381" s="109"/>
      <c r="D381" s="111"/>
      <c r="E381" s="96"/>
      <c r="F381" s="94"/>
      <c r="G381" s="113"/>
      <c r="H381" s="115"/>
      <c r="I381" s="99"/>
      <c r="J381" s="98"/>
      <c r="K381" s="100"/>
      <c r="L381" s="102"/>
      <c r="M381" s="104"/>
      <c r="N381" s="105"/>
      <c r="O381" s="107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72"/>
      <c r="AP381" s="72"/>
      <c r="AQ381" s="72"/>
      <c r="AR381" s="72"/>
      <c r="AS381" s="72"/>
      <c r="AT381" s="72"/>
      <c r="AU381" s="72"/>
      <c r="AV381" s="72"/>
      <c r="AW381" s="72"/>
      <c r="AX381" s="72"/>
      <c r="AY381" s="72"/>
      <c r="AZ381" s="72"/>
      <c r="BA381" s="72"/>
      <c r="BB381" s="72"/>
      <c r="BC381" s="72"/>
      <c r="BD381" s="72"/>
      <c r="BE381" s="72"/>
      <c r="BF381" s="72"/>
      <c r="BG381" s="72"/>
      <c r="BH381" s="72"/>
      <c r="BI381" s="72"/>
      <c r="BJ381" s="72"/>
      <c r="BK381" s="72"/>
      <c r="BL381" s="72"/>
      <c r="BM381" s="72"/>
      <c r="BN381" s="72"/>
      <c r="BO381" s="72"/>
      <c r="BP381" s="72"/>
      <c r="BQ381" s="72"/>
      <c r="BR381" s="72"/>
      <c r="BS381" s="72"/>
      <c r="BT381" s="72"/>
      <c r="BU381" s="72"/>
      <c r="BV381" s="72"/>
      <c r="BW381" s="72"/>
    </row>
    <row r="382" spans="1:75" ht="14.25" customHeight="1" x14ac:dyDescent="0.15">
      <c r="A382" s="82"/>
      <c r="B382" s="108"/>
      <c r="C382" s="108"/>
      <c r="D382" s="110"/>
      <c r="E382" s="95"/>
      <c r="F382" s="93"/>
      <c r="G382" s="112"/>
      <c r="H382" s="114"/>
      <c r="I382" s="99"/>
      <c r="J382" s="97"/>
      <c r="K382" s="100"/>
      <c r="L382" s="101"/>
      <c r="M382" s="103"/>
      <c r="N382" s="105"/>
      <c r="O382" s="106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  <c r="AO382" s="23"/>
      <c r="AP382" s="23"/>
      <c r="AQ382" s="23"/>
      <c r="AR382" s="23"/>
      <c r="AS382" s="23"/>
      <c r="AT382" s="23"/>
      <c r="AU382" s="23"/>
      <c r="AV382" s="23"/>
      <c r="AW382" s="23"/>
      <c r="AX382" s="23"/>
      <c r="AY382" s="23"/>
      <c r="AZ382" s="23"/>
      <c r="BA382" s="23"/>
      <c r="BB382" s="23"/>
      <c r="BC382" s="23"/>
      <c r="BD382" s="23"/>
      <c r="BE382" s="23"/>
      <c r="BF382" s="23"/>
      <c r="BG382" s="23"/>
      <c r="BH382" s="23"/>
      <c r="BI382" s="23"/>
      <c r="BJ382" s="23"/>
      <c r="BK382" s="23"/>
      <c r="BL382" s="23"/>
      <c r="BM382" s="23"/>
      <c r="BN382" s="23"/>
      <c r="BO382" s="23"/>
      <c r="BP382" s="23"/>
      <c r="BQ382" s="23"/>
      <c r="BR382" s="23"/>
      <c r="BS382" s="23"/>
      <c r="BT382" s="23"/>
      <c r="BU382" s="23"/>
      <c r="BV382" s="23"/>
      <c r="BW382" s="23"/>
    </row>
    <row r="383" spans="1:75" ht="14.25" customHeight="1" x14ac:dyDescent="0.15">
      <c r="A383" s="83"/>
      <c r="B383" s="109"/>
      <c r="C383" s="109"/>
      <c r="D383" s="111"/>
      <c r="E383" s="96"/>
      <c r="F383" s="94"/>
      <c r="G383" s="113"/>
      <c r="H383" s="115"/>
      <c r="I383" s="99"/>
      <c r="J383" s="98"/>
      <c r="K383" s="100"/>
      <c r="L383" s="102"/>
      <c r="M383" s="104"/>
      <c r="N383" s="105"/>
      <c r="O383" s="107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72"/>
      <c r="AP383" s="72"/>
      <c r="AQ383" s="72"/>
      <c r="AR383" s="72"/>
      <c r="AS383" s="72"/>
      <c r="AT383" s="72"/>
      <c r="AU383" s="72"/>
      <c r="AV383" s="72"/>
      <c r="AW383" s="72"/>
      <c r="AX383" s="72"/>
      <c r="AY383" s="72"/>
      <c r="AZ383" s="72"/>
      <c r="BA383" s="72"/>
      <c r="BB383" s="72"/>
      <c r="BC383" s="72"/>
      <c r="BD383" s="72"/>
      <c r="BE383" s="72"/>
      <c r="BF383" s="72"/>
      <c r="BG383" s="72"/>
      <c r="BH383" s="72"/>
      <c r="BI383" s="72"/>
      <c r="BJ383" s="72"/>
      <c r="BK383" s="72"/>
      <c r="BL383" s="72"/>
      <c r="BM383" s="72"/>
      <c r="BN383" s="72"/>
      <c r="BO383" s="72"/>
      <c r="BP383" s="72"/>
      <c r="BQ383" s="72"/>
      <c r="BR383" s="72"/>
      <c r="BS383" s="72"/>
      <c r="BT383" s="72"/>
      <c r="BU383" s="72"/>
      <c r="BV383" s="72"/>
      <c r="BW383" s="72"/>
    </row>
    <row r="384" spans="1:75" ht="14.25" customHeight="1" x14ac:dyDescent="0.15">
      <c r="A384" s="82"/>
      <c r="B384" s="108"/>
      <c r="C384" s="108"/>
      <c r="D384" s="110"/>
      <c r="E384" s="95"/>
      <c r="F384" s="93"/>
      <c r="G384" s="112"/>
      <c r="H384" s="114"/>
      <c r="I384" s="99"/>
      <c r="J384" s="97"/>
      <c r="K384" s="100"/>
      <c r="L384" s="101"/>
      <c r="M384" s="103"/>
      <c r="N384" s="105"/>
      <c r="O384" s="106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/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/>
      <c r="BP384" s="23"/>
      <c r="BQ384" s="23"/>
      <c r="BR384" s="23"/>
      <c r="BS384" s="23"/>
      <c r="BT384" s="23"/>
      <c r="BU384" s="23"/>
      <c r="BV384" s="23"/>
      <c r="BW384" s="23"/>
    </row>
    <row r="385" spans="1:75" ht="14.25" customHeight="1" x14ac:dyDescent="0.15">
      <c r="A385" s="83"/>
      <c r="B385" s="109"/>
      <c r="C385" s="109"/>
      <c r="D385" s="111"/>
      <c r="E385" s="96"/>
      <c r="F385" s="94"/>
      <c r="G385" s="113"/>
      <c r="H385" s="115"/>
      <c r="I385" s="99"/>
      <c r="J385" s="98"/>
      <c r="K385" s="100"/>
      <c r="L385" s="102"/>
      <c r="M385" s="104"/>
      <c r="N385" s="105"/>
      <c r="O385" s="107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  <c r="AA385" s="72"/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72"/>
      <c r="AP385" s="72"/>
      <c r="AQ385" s="72"/>
      <c r="AR385" s="72"/>
      <c r="AS385" s="72"/>
      <c r="AT385" s="72"/>
      <c r="AU385" s="72"/>
      <c r="AV385" s="72"/>
      <c r="AW385" s="72"/>
      <c r="AX385" s="72"/>
      <c r="AY385" s="72"/>
      <c r="AZ385" s="72"/>
      <c r="BA385" s="72"/>
      <c r="BB385" s="72"/>
      <c r="BC385" s="72"/>
      <c r="BD385" s="72"/>
      <c r="BE385" s="72"/>
      <c r="BF385" s="72"/>
      <c r="BG385" s="72"/>
      <c r="BH385" s="72"/>
      <c r="BI385" s="72"/>
      <c r="BJ385" s="72"/>
      <c r="BK385" s="72"/>
      <c r="BL385" s="72"/>
      <c r="BM385" s="72"/>
      <c r="BN385" s="72"/>
      <c r="BO385" s="72"/>
      <c r="BP385" s="72"/>
      <c r="BQ385" s="72"/>
      <c r="BR385" s="72"/>
      <c r="BS385" s="72"/>
      <c r="BT385" s="72"/>
      <c r="BU385" s="72"/>
      <c r="BV385" s="72"/>
      <c r="BW385" s="72"/>
    </row>
    <row r="386" spans="1:75" ht="14.25" customHeight="1" x14ac:dyDescent="0.15">
      <c r="A386" s="82"/>
      <c r="B386" s="108"/>
      <c r="C386" s="108"/>
      <c r="D386" s="110"/>
      <c r="E386" s="95"/>
      <c r="F386" s="93"/>
      <c r="G386" s="112"/>
      <c r="H386" s="114"/>
      <c r="I386" s="99"/>
      <c r="J386" s="97"/>
      <c r="K386" s="100"/>
      <c r="L386" s="101"/>
      <c r="M386" s="103"/>
      <c r="N386" s="105"/>
      <c r="O386" s="106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  <c r="AO386" s="23"/>
      <c r="AP386" s="23"/>
      <c r="AQ386" s="23"/>
      <c r="AR386" s="23"/>
      <c r="AS386" s="23"/>
      <c r="AT386" s="23"/>
      <c r="AU386" s="23"/>
      <c r="AV386" s="23"/>
      <c r="AW386" s="23"/>
      <c r="AX386" s="23"/>
      <c r="AY386" s="23"/>
      <c r="AZ386" s="23"/>
      <c r="BA386" s="23"/>
      <c r="BB386" s="23"/>
      <c r="BC386" s="23"/>
      <c r="BD386" s="23"/>
      <c r="BE386" s="23"/>
      <c r="BF386" s="23"/>
      <c r="BG386" s="23"/>
      <c r="BH386" s="23"/>
      <c r="BI386" s="23"/>
      <c r="BJ386" s="23"/>
      <c r="BK386" s="23"/>
      <c r="BL386" s="23"/>
      <c r="BM386" s="23"/>
      <c r="BN386" s="23"/>
      <c r="BO386" s="23"/>
      <c r="BP386" s="23"/>
      <c r="BQ386" s="23"/>
      <c r="BR386" s="23"/>
      <c r="BS386" s="23"/>
      <c r="BT386" s="23"/>
      <c r="BU386" s="23"/>
      <c r="BV386" s="23"/>
      <c r="BW386" s="23"/>
    </row>
    <row r="387" spans="1:75" ht="14.25" customHeight="1" x14ac:dyDescent="0.15">
      <c r="A387" s="83"/>
      <c r="B387" s="109"/>
      <c r="C387" s="109"/>
      <c r="D387" s="111"/>
      <c r="E387" s="96"/>
      <c r="F387" s="94"/>
      <c r="G387" s="113"/>
      <c r="H387" s="115"/>
      <c r="I387" s="99"/>
      <c r="J387" s="98"/>
      <c r="K387" s="100"/>
      <c r="L387" s="102"/>
      <c r="M387" s="104"/>
      <c r="N387" s="105"/>
      <c r="O387" s="107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72"/>
      <c r="AP387" s="72"/>
      <c r="AQ387" s="72"/>
      <c r="AR387" s="72"/>
      <c r="AS387" s="72"/>
      <c r="AT387" s="72"/>
      <c r="AU387" s="72"/>
      <c r="AV387" s="72"/>
      <c r="AW387" s="72"/>
      <c r="AX387" s="72"/>
      <c r="AY387" s="72"/>
      <c r="AZ387" s="72"/>
      <c r="BA387" s="72"/>
      <c r="BB387" s="72"/>
      <c r="BC387" s="72"/>
      <c r="BD387" s="72"/>
      <c r="BE387" s="72"/>
      <c r="BF387" s="72"/>
      <c r="BG387" s="72"/>
      <c r="BH387" s="72"/>
      <c r="BI387" s="72"/>
      <c r="BJ387" s="72"/>
      <c r="BK387" s="72"/>
      <c r="BL387" s="72"/>
      <c r="BM387" s="72"/>
      <c r="BN387" s="72"/>
      <c r="BO387" s="72"/>
      <c r="BP387" s="72"/>
      <c r="BQ387" s="72"/>
      <c r="BR387" s="72"/>
      <c r="BS387" s="72"/>
      <c r="BT387" s="72"/>
      <c r="BU387" s="72"/>
      <c r="BV387" s="72"/>
      <c r="BW387" s="72"/>
    </row>
    <row r="388" spans="1:75" ht="14.25" customHeight="1" x14ac:dyDescent="0.15">
      <c r="A388" s="82"/>
      <c r="B388" s="108"/>
      <c r="C388" s="108"/>
      <c r="D388" s="110"/>
      <c r="E388" s="95"/>
      <c r="F388" s="93"/>
      <c r="G388" s="112"/>
      <c r="H388" s="114"/>
      <c r="I388" s="99"/>
      <c r="J388" s="97"/>
      <c r="K388" s="100"/>
      <c r="L388" s="101"/>
      <c r="M388" s="103"/>
      <c r="N388" s="105"/>
      <c r="O388" s="106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  <c r="AO388" s="23"/>
      <c r="AP388" s="23"/>
      <c r="AQ388" s="23"/>
      <c r="AR388" s="23"/>
      <c r="AS388" s="23"/>
      <c r="AT388" s="23"/>
      <c r="AU388" s="23"/>
      <c r="AV388" s="23"/>
      <c r="AW388" s="23"/>
      <c r="AX388" s="23"/>
      <c r="AY388" s="23"/>
      <c r="AZ388" s="23"/>
      <c r="BA388" s="23"/>
      <c r="BB388" s="23"/>
      <c r="BC388" s="23"/>
      <c r="BD388" s="23"/>
      <c r="BE388" s="23"/>
      <c r="BF388" s="23"/>
      <c r="BG388" s="23"/>
      <c r="BH388" s="23"/>
      <c r="BI388" s="23"/>
      <c r="BJ388" s="23"/>
      <c r="BK388" s="23"/>
      <c r="BL388" s="23"/>
      <c r="BM388" s="23"/>
      <c r="BN388" s="23"/>
      <c r="BO388" s="23"/>
      <c r="BP388" s="23"/>
      <c r="BQ388" s="23"/>
      <c r="BR388" s="23"/>
      <c r="BS388" s="23"/>
      <c r="BT388" s="23"/>
      <c r="BU388" s="23"/>
      <c r="BV388" s="23"/>
      <c r="BW388" s="23"/>
    </row>
    <row r="389" spans="1:75" ht="14.25" customHeight="1" x14ac:dyDescent="0.15">
      <c r="A389" s="83"/>
      <c r="B389" s="109"/>
      <c r="C389" s="109"/>
      <c r="D389" s="111"/>
      <c r="E389" s="96"/>
      <c r="F389" s="94"/>
      <c r="G389" s="113"/>
      <c r="H389" s="115"/>
      <c r="I389" s="99"/>
      <c r="J389" s="98"/>
      <c r="K389" s="100"/>
      <c r="L389" s="102"/>
      <c r="M389" s="104"/>
      <c r="N389" s="105"/>
      <c r="O389" s="107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72"/>
      <c r="AP389" s="72"/>
      <c r="AQ389" s="72"/>
      <c r="AR389" s="72"/>
      <c r="AS389" s="72"/>
      <c r="AT389" s="72"/>
      <c r="AU389" s="72"/>
      <c r="AV389" s="72"/>
      <c r="AW389" s="72"/>
      <c r="AX389" s="72"/>
      <c r="AY389" s="72"/>
      <c r="AZ389" s="72"/>
      <c r="BA389" s="72"/>
      <c r="BB389" s="72"/>
      <c r="BC389" s="72"/>
      <c r="BD389" s="72"/>
      <c r="BE389" s="72"/>
      <c r="BF389" s="72"/>
      <c r="BG389" s="72"/>
      <c r="BH389" s="72"/>
      <c r="BI389" s="72"/>
      <c r="BJ389" s="72"/>
      <c r="BK389" s="72"/>
      <c r="BL389" s="72"/>
      <c r="BM389" s="72"/>
      <c r="BN389" s="72"/>
      <c r="BO389" s="72"/>
      <c r="BP389" s="72"/>
      <c r="BQ389" s="72"/>
      <c r="BR389" s="72"/>
      <c r="BS389" s="72"/>
      <c r="BT389" s="72"/>
      <c r="BU389" s="72"/>
      <c r="BV389" s="72"/>
      <c r="BW389" s="72"/>
    </row>
    <row r="390" spans="1:75" ht="14.25" customHeight="1" x14ac:dyDescent="0.15">
      <c r="A390" s="82"/>
      <c r="B390" s="108"/>
      <c r="C390" s="108"/>
      <c r="D390" s="110"/>
      <c r="E390" s="95"/>
      <c r="F390" s="93"/>
      <c r="G390" s="112"/>
      <c r="H390" s="114"/>
      <c r="I390" s="99"/>
      <c r="J390" s="97"/>
      <c r="K390" s="100"/>
      <c r="L390" s="101"/>
      <c r="M390" s="103"/>
      <c r="N390" s="105"/>
      <c r="O390" s="106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  <c r="AO390" s="23"/>
      <c r="AP390" s="23"/>
      <c r="AQ390" s="23"/>
      <c r="AR390" s="23"/>
      <c r="AS390" s="23"/>
      <c r="AT390" s="23"/>
      <c r="AU390" s="23"/>
      <c r="AV390" s="23"/>
      <c r="AW390" s="23"/>
      <c r="AX390" s="23"/>
      <c r="AY390" s="23"/>
      <c r="AZ390" s="23"/>
      <c r="BA390" s="23"/>
      <c r="BB390" s="23"/>
      <c r="BC390" s="23"/>
      <c r="BD390" s="23"/>
      <c r="BE390" s="23"/>
      <c r="BF390" s="23"/>
      <c r="BG390" s="23"/>
      <c r="BH390" s="23"/>
      <c r="BI390" s="23"/>
      <c r="BJ390" s="23"/>
      <c r="BK390" s="23"/>
      <c r="BL390" s="23"/>
      <c r="BM390" s="23"/>
      <c r="BN390" s="23"/>
      <c r="BO390" s="23"/>
      <c r="BP390" s="23"/>
      <c r="BQ390" s="23"/>
      <c r="BR390" s="23"/>
      <c r="BS390" s="23"/>
      <c r="BT390" s="23"/>
      <c r="BU390" s="23"/>
      <c r="BV390" s="23"/>
      <c r="BW390" s="23"/>
    </row>
    <row r="391" spans="1:75" ht="14.25" customHeight="1" x14ac:dyDescent="0.15">
      <c r="A391" s="83"/>
      <c r="B391" s="109"/>
      <c r="C391" s="109"/>
      <c r="D391" s="111"/>
      <c r="E391" s="96"/>
      <c r="F391" s="94"/>
      <c r="G391" s="113"/>
      <c r="H391" s="115"/>
      <c r="I391" s="99"/>
      <c r="J391" s="98"/>
      <c r="K391" s="100"/>
      <c r="L391" s="102"/>
      <c r="M391" s="104"/>
      <c r="N391" s="105"/>
      <c r="O391" s="107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72"/>
      <c r="AP391" s="72"/>
      <c r="AQ391" s="72"/>
      <c r="AR391" s="72"/>
      <c r="AS391" s="72"/>
      <c r="AT391" s="72"/>
      <c r="AU391" s="72"/>
      <c r="AV391" s="72"/>
      <c r="AW391" s="72"/>
      <c r="AX391" s="72"/>
      <c r="AY391" s="72"/>
      <c r="AZ391" s="72"/>
      <c r="BA391" s="72"/>
      <c r="BB391" s="72"/>
      <c r="BC391" s="72"/>
      <c r="BD391" s="72"/>
      <c r="BE391" s="72"/>
      <c r="BF391" s="72"/>
      <c r="BG391" s="72"/>
      <c r="BH391" s="72"/>
      <c r="BI391" s="72"/>
      <c r="BJ391" s="72"/>
      <c r="BK391" s="72"/>
      <c r="BL391" s="72"/>
      <c r="BM391" s="72"/>
      <c r="BN391" s="72"/>
      <c r="BO391" s="72"/>
      <c r="BP391" s="72"/>
      <c r="BQ391" s="72"/>
      <c r="BR391" s="72"/>
      <c r="BS391" s="72"/>
      <c r="BT391" s="72"/>
      <c r="BU391" s="72"/>
      <c r="BV391" s="72"/>
      <c r="BW391" s="72"/>
    </row>
    <row r="392" spans="1:75" ht="14.25" customHeight="1" x14ac:dyDescent="0.15">
      <c r="A392" s="82"/>
      <c r="B392" s="108"/>
      <c r="C392" s="108"/>
      <c r="D392" s="110"/>
      <c r="E392" s="95"/>
      <c r="F392" s="93"/>
      <c r="G392" s="112"/>
      <c r="H392" s="114"/>
      <c r="I392" s="99"/>
      <c r="J392" s="97"/>
      <c r="K392" s="100"/>
      <c r="L392" s="101"/>
      <c r="M392" s="103"/>
      <c r="N392" s="105"/>
      <c r="O392" s="106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  <c r="AO392" s="23"/>
      <c r="AP392" s="23"/>
      <c r="AQ392" s="23"/>
      <c r="AR392" s="23"/>
      <c r="AS392" s="23"/>
      <c r="AT392" s="23"/>
      <c r="AU392" s="23"/>
      <c r="AV392" s="23"/>
      <c r="AW392" s="23"/>
      <c r="AX392" s="23"/>
      <c r="AY392" s="23"/>
      <c r="AZ392" s="23"/>
      <c r="BA392" s="23"/>
      <c r="BB392" s="23"/>
      <c r="BC392" s="23"/>
      <c r="BD392" s="23"/>
      <c r="BE392" s="23"/>
      <c r="BF392" s="23"/>
      <c r="BG392" s="23"/>
      <c r="BH392" s="23"/>
      <c r="BI392" s="23"/>
      <c r="BJ392" s="23"/>
      <c r="BK392" s="23"/>
      <c r="BL392" s="23"/>
      <c r="BM392" s="23"/>
      <c r="BN392" s="23"/>
      <c r="BO392" s="23"/>
      <c r="BP392" s="23"/>
      <c r="BQ392" s="23"/>
      <c r="BR392" s="23"/>
      <c r="BS392" s="23"/>
      <c r="BT392" s="23"/>
      <c r="BU392" s="23"/>
      <c r="BV392" s="23"/>
      <c r="BW392" s="23"/>
    </row>
    <row r="393" spans="1:75" ht="14.25" customHeight="1" x14ac:dyDescent="0.15">
      <c r="A393" s="83"/>
      <c r="B393" s="109"/>
      <c r="C393" s="109"/>
      <c r="D393" s="111"/>
      <c r="E393" s="96"/>
      <c r="F393" s="94"/>
      <c r="G393" s="113"/>
      <c r="H393" s="115"/>
      <c r="I393" s="99"/>
      <c r="J393" s="98"/>
      <c r="K393" s="100"/>
      <c r="L393" s="102"/>
      <c r="M393" s="104"/>
      <c r="N393" s="105"/>
      <c r="O393" s="107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72"/>
      <c r="AP393" s="72"/>
      <c r="AQ393" s="72"/>
      <c r="AR393" s="72"/>
      <c r="AS393" s="72"/>
      <c r="AT393" s="72"/>
      <c r="AU393" s="72"/>
      <c r="AV393" s="72"/>
      <c r="AW393" s="72"/>
      <c r="AX393" s="72"/>
      <c r="AY393" s="72"/>
      <c r="AZ393" s="72"/>
      <c r="BA393" s="72"/>
      <c r="BB393" s="72"/>
      <c r="BC393" s="72"/>
      <c r="BD393" s="72"/>
      <c r="BE393" s="72"/>
      <c r="BF393" s="72"/>
      <c r="BG393" s="72"/>
      <c r="BH393" s="72"/>
      <c r="BI393" s="72"/>
      <c r="BJ393" s="72"/>
      <c r="BK393" s="72"/>
      <c r="BL393" s="72"/>
      <c r="BM393" s="72"/>
      <c r="BN393" s="72"/>
      <c r="BO393" s="72"/>
      <c r="BP393" s="72"/>
      <c r="BQ393" s="72"/>
      <c r="BR393" s="72"/>
      <c r="BS393" s="72"/>
      <c r="BT393" s="72"/>
      <c r="BU393" s="72"/>
      <c r="BV393" s="72"/>
      <c r="BW393" s="72"/>
    </row>
    <row r="394" spans="1:75" ht="14.25" customHeight="1" x14ac:dyDescent="0.15">
      <c r="A394" s="82"/>
      <c r="B394" s="108"/>
      <c r="C394" s="108"/>
      <c r="D394" s="110"/>
      <c r="E394" s="95"/>
      <c r="F394" s="93"/>
      <c r="G394" s="112"/>
      <c r="H394" s="114"/>
      <c r="I394" s="99"/>
      <c r="J394" s="97"/>
      <c r="K394" s="100"/>
      <c r="L394" s="101"/>
      <c r="M394" s="103"/>
      <c r="N394" s="105"/>
      <c r="O394" s="106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  <c r="AO394" s="23"/>
      <c r="AP394" s="23"/>
      <c r="AQ394" s="23"/>
      <c r="AR394" s="23"/>
      <c r="AS394" s="23"/>
      <c r="AT394" s="23"/>
      <c r="AU394" s="23"/>
      <c r="AV394" s="23"/>
      <c r="AW394" s="23"/>
      <c r="AX394" s="23"/>
      <c r="AY394" s="23"/>
      <c r="AZ394" s="23"/>
      <c r="BA394" s="23"/>
      <c r="BB394" s="23"/>
      <c r="BC394" s="23"/>
      <c r="BD394" s="23"/>
      <c r="BE394" s="23"/>
      <c r="BF394" s="23"/>
      <c r="BG394" s="23"/>
      <c r="BH394" s="23"/>
      <c r="BI394" s="23"/>
      <c r="BJ394" s="23"/>
      <c r="BK394" s="23"/>
      <c r="BL394" s="23"/>
      <c r="BM394" s="23"/>
      <c r="BN394" s="23"/>
      <c r="BO394" s="23"/>
      <c r="BP394" s="23"/>
      <c r="BQ394" s="23"/>
      <c r="BR394" s="23"/>
      <c r="BS394" s="23"/>
      <c r="BT394" s="23"/>
      <c r="BU394" s="23"/>
      <c r="BV394" s="23"/>
      <c r="BW394" s="23"/>
    </row>
    <row r="395" spans="1:75" ht="14.25" customHeight="1" x14ac:dyDescent="0.15">
      <c r="A395" s="83"/>
      <c r="B395" s="109"/>
      <c r="C395" s="109"/>
      <c r="D395" s="111"/>
      <c r="E395" s="96"/>
      <c r="F395" s="94"/>
      <c r="G395" s="113"/>
      <c r="H395" s="115"/>
      <c r="I395" s="99"/>
      <c r="J395" s="98"/>
      <c r="K395" s="100"/>
      <c r="L395" s="102"/>
      <c r="M395" s="104"/>
      <c r="N395" s="105"/>
      <c r="O395" s="107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72"/>
      <c r="AP395" s="72"/>
      <c r="AQ395" s="72"/>
      <c r="AR395" s="72"/>
      <c r="AS395" s="72"/>
      <c r="AT395" s="72"/>
      <c r="AU395" s="72"/>
      <c r="AV395" s="72"/>
      <c r="AW395" s="72"/>
      <c r="AX395" s="72"/>
      <c r="AY395" s="72"/>
      <c r="AZ395" s="72"/>
      <c r="BA395" s="72"/>
      <c r="BB395" s="72"/>
      <c r="BC395" s="72"/>
      <c r="BD395" s="72"/>
      <c r="BE395" s="72"/>
      <c r="BF395" s="72"/>
      <c r="BG395" s="72"/>
      <c r="BH395" s="72"/>
      <c r="BI395" s="72"/>
      <c r="BJ395" s="72"/>
      <c r="BK395" s="72"/>
      <c r="BL395" s="72"/>
      <c r="BM395" s="72"/>
      <c r="BN395" s="72"/>
      <c r="BO395" s="72"/>
      <c r="BP395" s="72"/>
      <c r="BQ395" s="72"/>
      <c r="BR395" s="72"/>
      <c r="BS395" s="72"/>
      <c r="BT395" s="72"/>
      <c r="BU395" s="72"/>
      <c r="BV395" s="72"/>
      <c r="BW395" s="72"/>
    </row>
    <row r="396" spans="1:75" ht="14.25" customHeight="1" x14ac:dyDescent="0.15">
      <c r="A396" s="82"/>
      <c r="B396" s="108"/>
      <c r="C396" s="108"/>
      <c r="D396" s="110"/>
      <c r="E396" s="95"/>
      <c r="F396" s="93"/>
      <c r="G396" s="112"/>
      <c r="H396" s="114"/>
      <c r="I396" s="99"/>
      <c r="J396" s="97"/>
      <c r="K396" s="100"/>
      <c r="L396" s="101"/>
      <c r="M396" s="103"/>
      <c r="N396" s="105"/>
      <c r="O396" s="106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  <c r="AO396" s="23"/>
      <c r="AP396" s="23"/>
      <c r="AQ396" s="23"/>
      <c r="AR396" s="23"/>
      <c r="AS396" s="23"/>
      <c r="AT396" s="23"/>
      <c r="AU396" s="23"/>
      <c r="AV396" s="23"/>
      <c r="AW396" s="23"/>
      <c r="AX396" s="23"/>
      <c r="AY396" s="23"/>
      <c r="AZ396" s="23"/>
      <c r="BA396" s="23"/>
      <c r="BB396" s="23"/>
      <c r="BC396" s="23"/>
      <c r="BD396" s="23"/>
      <c r="BE396" s="23"/>
      <c r="BF396" s="23"/>
      <c r="BG396" s="23"/>
      <c r="BH396" s="23"/>
      <c r="BI396" s="23"/>
      <c r="BJ396" s="23"/>
      <c r="BK396" s="23"/>
      <c r="BL396" s="23"/>
      <c r="BM396" s="23"/>
      <c r="BN396" s="23"/>
      <c r="BO396" s="23"/>
      <c r="BP396" s="23"/>
      <c r="BQ396" s="23"/>
      <c r="BR396" s="23"/>
      <c r="BS396" s="23"/>
      <c r="BT396" s="23"/>
      <c r="BU396" s="23"/>
      <c r="BV396" s="23"/>
      <c r="BW396" s="23"/>
    </row>
    <row r="397" spans="1:75" ht="14.25" customHeight="1" x14ac:dyDescent="0.15">
      <c r="A397" s="83"/>
      <c r="B397" s="109"/>
      <c r="C397" s="109"/>
      <c r="D397" s="111"/>
      <c r="E397" s="96"/>
      <c r="F397" s="94"/>
      <c r="G397" s="113"/>
      <c r="H397" s="115"/>
      <c r="I397" s="99"/>
      <c r="J397" s="98"/>
      <c r="K397" s="100"/>
      <c r="L397" s="102"/>
      <c r="M397" s="104"/>
      <c r="N397" s="105"/>
      <c r="O397" s="107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72"/>
      <c r="AP397" s="72"/>
      <c r="AQ397" s="72"/>
      <c r="AR397" s="72"/>
      <c r="AS397" s="72"/>
      <c r="AT397" s="72"/>
      <c r="AU397" s="72"/>
      <c r="AV397" s="72"/>
      <c r="AW397" s="72"/>
      <c r="AX397" s="72"/>
      <c r="AY397" s="72"/>
      <c r="AZ397" s="72"/>
      <c r="BA397" s="72"/>
      <c r="BB397" s="72"/>
      <c r="BC397" s="72"/>
      <c r="BD397" s="72"/>
      <c r="BE397" s="72"/>
      <c r="BF397" s="72"/>
      <c r="BG397" s="72"/>
      <c r="BH397" s="72"/>
      <c r="BI397" s="72"/>
      <c r="BJ397" s="72"/>
      <c r="BK397" s="72"/>
      <c r="BL397" s="72"/>
      <c r="BM397" s="72"/>
      <c r="BN397" s="72"/>
      <c r="BO397" s="72"/>
      <c r="BP397" s="72"/>
      <c r="BQ397" s="72"/>
      <c r="BR397" s="72"/>
      <c r="BS397" s="72"/>
      <c r="BT397" s="72"/>
      <c r="BU397" s="72"/>
      <c r="BV397" s="72"/>
      <c r="BW397" s="72"/>
    </row>
    <row r="398" spans="1:75" ht="14.25" customHeight="1" x14ac:dyDescent="0.15">
      <c r="A398" s="82"/>
      <c r="B398" s="108"/>
      <c r="C398" s="108"/>
      <c r="D398" s="110"/>
      <c r="E398" s="95"/>
      <c r="F398" s="93"/>
      <c r="G398" s="112"/>
      <c r="H398" s="114"/>
      <c r="I398" s="99"/>
      <c r="J398" s="97"/>
      <c r="K398" s="100"/>
      <c r="L398" s="101"/>
      <c r="M398" s="103"/>
      <c r="N398" s="105"/>
      <c r="O398" s="106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  <c r="AO398" s="23"/>
      <c r="AP398" s="23"/>
      <c r="AQ398" s="23"/>
      <c r="AR398" s="23"/>
      <c r="AS398" s="23"/>
      <c r="AT398" s="23"/>
      <c r="AU398" s="23"/>
      <c r="AV398" s="23"/>
      <c r="AW398" s="23"/>
      <c r="AX398" s="23"/>
      <c r="AY398" s="23"/>
      <c r="AZ398" s="23"/>
      <c r="BA398" s="23"/>
      <c r="BB398" s="23"/>
      <c r="BC398" s="23"/>
      <c r="BD398" s="23"/>
      <c r="BE398" s="23"/>
      <c r="BF398" s="23"/>
      <c r="BG398" s="23"/>
      <c r="BH398" s="23"/>
      <c r="BI398" s="23"/>
      <c r="BJ398" s="23"/>
      <c r="BK398" s="23"/>
      <c r="BL398" s="23"/>
      <c r="BM398" s="23"/>
      <c r="BN398" s="23"/>
      <c r="BO398" s="23"/>
      <c r="BP398" s="23"/>
      <c r="BQ398" s="23"/>
      <c r="BR398" s="23"/>
      <c r="BS398" s="23"/>
      <c r="BT398" s="23"/>
      <c r="BU398" s="23"/>
      <c r="BV398" s="23"/>
      <c r="BW398" s="23"/>
    </row>
    <row r="399" spans="1:75" ht="14.25" customHeight="1" x14ac:dyDescent="0.15">
      <c r="A399" s="83"/>
      <c r="B399" s="109"/>
      <c r="C399" s="109"/>
      <c r="D399" s="111"/>
      <c r="E399" s="96"/>
      <c r="F399" s="94"/>
      <c r="G399" s="113"/>
      <c r="H399" s="115"/>
      <c r="I399" s="99"/>
      <c r="J399" s="98"/>
      <c r="K399" s="100"/>
      <c r="L399" s="102"/>
      <c r="M399" s="104"/>
      <c r="N399" s="105"/>
      <c r="O399" s="107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  <c r="AA399" s="72"/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72"/>
      <c r="AP399" s="72"/>
      <c r="AQ399" s="72"/>
      <c r="AR399" s="72"/>
      <c r="AS399" s="72"/>
      <c r="AT399" s="72"/>
      <c r="AU399" s="72"/>
      <c r="AV399" s="72"/>
      <c r="AW399" s="72"/>
      <c r="AX399" s="72"/>
      <c r="AY399" s="72"/>
      <c r="AZ399" s="72"/>
      <c r="BA399" s="72"/>
      <c r="BB399" s="72"/>
      <c r="BC399" s="72"/>
      <c r="BD399" s="72"/>
      <c r="BE399" s="72"/>
      <c r="BF399" s="72"/>
      <c r="BG399" s="72"/>
      <c r="BH399" s="72"/>
      <c r="BI399" s="72"/>
      <c r="BJ399" s="72"/>
      <c r="BK399" s="72"/>
      <c r="BL399" s="72"/>
      <c r="BM399" s="72"/>
      <c r="BN399" s="72"/>
      <c r="BO399" s="72"/>
      <c r="BP399" s="72"/>
      <c r="BQ399" s="72"/>
      <c r="BR399" s="72"/>
      <c r="BS399" s="72"/>
      <c r="BT399" s="72"/>
      <c r="BU399" s="72"/>
      <c r="BV399" s="72"/>
      <c r="BW399" s="72"/>
    </row>
    <row r="400" spans="1:75" ht="14.25" customHeight="1" x14ac:dyDescent="0.15">
      <c r="A400" s="82"/>
      <c r="B400" s="108"/>
      <c r="C400" s="108"/>
      <c r="D400" s="110"/>
      <c r="E400" s="95"/>
      <c r="F400" s="93"/>
      <c r="G400" s="112"/>
      <c r="H400" s="114"/>
      <c r="I400" s="99"/>
      <c r="J400" s="97"/>
      <c r="K400" s="100"/>
      <c r="L400" s="101"/>
      <c r="M400" s="103"/>
      <c r="N400" s="105"/>
      <c r="O400" s="106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  <c r="AO400" s="23"/>
      <c r="AP400" s="23"/>
      <c r="AQ400" s="23"/>
      <c r="AR400" s="23"/>
      <c r="AS400" s="23"/>
      <c r="AT400" s="23"/>
      <c r="AU400" s="23"/>
      <c r="AV400" s="23"/>
      <c r="AW400" s="23"/>
      <c r="AX400" s="23"/>
      <c r="AY400" s="23"/>
      <c r="AZ400" s="23"/>
      <c r="BA400" s="23"/>
      <c r="BB400" s="23"/>
      <c r="BC400" s="23"/>
      <c r="BD400" s="23"/>
      <c r="BE400" s="23"/>
      <c r="BF400" s="23"/>
      <c r="BG400" s="23"/>
      <c r="BH400" s="23"/>
      <c r="BI400" s="23"/>
      <c r="BJ400" s="23"/>
      <c r="BK400" s="23"/>
      <c r="BL400" s="23"/>
      <c r="BM400" s="23"/>
      <c r="BN400" s="23"/>
      <c r="BO400" s="23"/>
      <c r="BP400" s="23"/>
      <c r="BQ400" s="23"/>
      <c r="BR400" s="23"/>
      <c r="BS400" s="23"/>
      <c r="BT400" s="23"/>
      <c r="BU400" s="23"/>
      <c r="BV400" s="23"/>
      <c r="BW400" s="23"/>
    </row>
    <row r="401" spans="1:75" ht="14.25" customHeight="1" x14ac:dyDescent="0.15">
      <c r="A401" s="83"/>
      <c r="B401" s="109"/>
      <c r="C401" s="109"/>
      <c r="D401" s="111"/>
      <c r="E401" s="96"/>
      <c r="F401" s="94"/>
      <c r="G401" s="113"/>
      <c r="H401" s="115"/>
      <c r="I401" s="99"/>
      <c r="J401" s="98"/>
      <c r="K401" s="100"/>
      <c r="L401" s="102"/>
      <c r="M401" s="104"/>
      <c r="N401" s="105"/>
      <c r="O401" s="107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72"/>
      <c r="AP401" s="72"/>
      <c r="AQ401" s="72"/>
      <c r="AR401" s="72"/>
      <c r="AS401" s="72"/>
      <c r="AT401" s="72"/>
      <c r="AU401" s="72"/>
      <c r="AV401" s="72"/>
      <c r="AW401" s="72"/>
      <c r="AX401" s="72"/>
      <c r="AY401" s="72"/>
      <c r="AZ401" s="72"/>
      <c r="BA401" s="72"/>
      <c r="BB401" s="72"/>
      <c r="BC401" s="72"/>
      <c r="BD401" s="72"/>
      <c r="BE401" s="72"/>
      <c r="BF401" s="72"/>
      <c r="BG401" s="72"/>
      <c r="BH401" s="72"/>
      <c r="BI401" s="72"/>
      <c r="BJ401" s="72"/>
      <c r="BK401" s="72"/>
      <c r="BL401" s="72"/>
      <c r="BM401" s="72"/>
      <c r="BN401" s="72"/>
      <c r="BO401" s="72"/>
      <c r="BP401" s="72"/>
      <c r="BQ401" s="72"/>
      <c r="BR401" s="72"/>
      <c r="BS401" s="72"/>
      <c r="BT401" s="72"/>
      <c r="BU401" s="72"/>
      <c r="BV401" s="72"/>
      <c r="BW401" s="72"/>
    </row>
    <row r="402" spans="1:75" ht="14.25" customHeight="1" x14ac:dyDescent="0.15">
      <c r="A402" s="82"/>
      <c r="B402" s="108"/>
      <c r="C402" s="108"/>
      <c r="D402" s="110"/>
      <c r="E402" s="95"/>
      <c r="F402" s="93"/>
      <c r="G402" s="112"/>
      <c r="H402" s="114"/>
      <c r="I402" s="99"/>
      <c r="J402" s="97"/>
      <c r="K402" s="100"/>
      <c r="L402" s="101"/>
      <c r="M402" s="103"/>
      <c r="N402" s="105"/>
      <c r="O402" s="106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O402" s="23"/>
      <c r="AP402" s="23"/>
      <c r="AQ402" s="23"/>
      <c r="AR402" s="23"/>
      <c r="AS402" s="23"/>
      <c r="AT402" s="23"/>
      <c r="AU402" s="23"/>
      <c r="AV402" s="23"/>
      <c r="AW402" s="23"/>
      <c r="AX402" s="23"/>
      <c r="AY402" s="23"/>
      <c r="AZ402" s="23"/>
      <c r="BA402" s="23"/>
      <c r="BB402" s="23"/>
      <c r="BC402" s="23"/>
      <c r="BD402" s="23"/>
      <c r="BE402" s="23"/>
      <c r="BF402" s="23"/>
      <c r="BG402" s="23"/>
      <c r="BH402" s="23"/>
      <c r="BI402" s="23"/>
      <c r="BJ402" s="23"/>
      <c r="BK402" s="23"/>
      <c r="BL402" s="23"/>
      <c r="BM402" s="23"/>
      <c r="BN402" s="23"/>
      <c r="BO402" s="23"/>
      <c r="BP402" s="23"/>
      <c r="BQ402" s="23"/>
      <c r="BR402" s="23"/>
      <c r="BS402" s="23"/>
      <c r="BT402" s="23"/>
      <c r="BU402" s="23"/>
      <c r="BV402" s="23"/>
      <c r="BW402" s="23"/>
    </row>
    <row r="403" spans="1:75" ht="14.25" customHeight="1" x14ac:dyDescent="0.15">
      <c r="A403" s="83"/>
      <c r="B403" s="109"/>
      <c r="C403" s="109"/>
      <c r="D403" s="111"/>
      <c r="E403" s="96"/>
      <c r="F403" s="94"/>
      <c r="G403" s="113"/>
      <c r="H403" s="115"/>
      <c r="I403" s="99"/>
      <c r="J403" s="98"/>
      <c r="K403" s="100"/>
      <c r="L403" s="102"/>
      <c r="M403" s="104"/>
      <c r="N403" s="105"/>
      <c r="O403" s="107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72"/>
      <c r="AP403" s="72"/>
      <c r="AQ403" s="72"/>
      <c r="AR403" s="72"/>
      <c r="AS403" s="72"/>
      <c r="AT403" s="72"/>
      <c r="AU403" s="72"/>
      <c r="AV403" s="72"/>
      <c r="AW403" s="72"/>
      <c r="AX403" s="72"/>
      <c r="AY403" s="72"/>
      <c r="AZ403" s="72"/>
      <c r="BA403" s="72"/>
      <c r="BB403" s="72"/>
      <c r="BC403" s="72"/>
      <c r="BD403" s="72"/>
      <c r="BE403" s="72"/>
      <c r="BF403" s="72"/>
      <c r="BG403" s="72"/>
      <c r="BH403" s="72"/>
      <c r="BI403" s="72"/>
      <c r="BJ403" s="72"/>
      <c r="BK403" s="72"/>
      <c r="BL403" s="72"/>
      <c r="BM403" s="72"/>
      <c r="BN403" s="72"/>
      <c r="BO403" s="72"/>
      <c r="BP403" s="72"/>
      <c r="BQ403" s="72"/>
      <c r="BR403" s="72"/>
      <c r="BS403" s="72"/>
      <c r="BT403" s="72"/>
      <c r="BU403" s="72"/>
      <c r="BV403" s="72"/>
      <c r="BW403" s="72"/>
    </row>
    <row r="404" spans="1:75" ht="14.25" customHeight="1" x14ac:dyDescent="0.15">
      <c r="A404" s="82"/>
      <c r="B404" s="108"/>
      <c r="C404" s="108"/>
      <c r="D404" s="110"/>
      <c r="E404" s="95"/>
      <c r="F404" s="93"/>
      <c r="G404" s="112"/>
      <c r="H404" s="114"/>
      <c r="I404" s="99"/>
      <c r="J404" s="97"/>
      <c r="K404" s="100"/>
      <c r="L404" s="101"/>
      <c r="M404" s="103"/>
      <c r="N404" s="105"/>
      <c r="O404" s="106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/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  <c r="AY404" s="23"/>
      <c r="AZ404" s="23"/>
      <c r="BA404" s="23"/>
      <c r="BB404" s="23"/>
      <c r="BC404" s="23"/>
      <c r="BD404" s="23"/>
      <c r="BE404" s="23"/>
      <c r="BF404" s="23"/>
      <c r="BG404" s="23"/>
      <c r="BH404" s="23"/>
      <c r="BI404" s="23"/>
      <c r="BJ404" s="23"/>
      <c r="BK404" s="23"/>
      <c r="BL404" s="23"/>
      <c r="BM404" s="23"/>
      <c r="BN404" s="23"/>
      <c r="BO404" s="23"/>
      <c r="BP404" s="23"/>
      <c r="BQ404" s="23"/>
      <c r="BR404" s="23"/>
      <c r="BS404" s="23"/>
      <c r="BT404" s="23"/>
      <c r="BU404" s="23"/>
      <c r="BV404" s="23"/>
      <c r="BW404" s="23"/>
    </row>
    <row r="405" spans="1:75" ht="14.25" customHeight="1" x14ac:dyDescent="0.15">
      <c r="A405" s="83"/>
      <c r="B405" s="109"/>
      <c r="C405" s="109"/>
      <c r="D405" s="111"/>
      <c r="E405" s="96"/>
      <c r="F405" s="94"/>
      <c r="G405" s="113"/>
      <c r="H405" s="115"/>
      <c r="I405" s="99"/>
      <c r="J405" s="98"/>
      <c r="K405" s="100"/>
      <c r="L405" s="102"/>
      <c r="M405" s="104"/>
      <c r="N405" s="105"/>
      <c r="O405" s="107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72"/>
      <c r="AP405" s="72"/>
      <c r="AQ405" s="72"/>
      <c r="AR405" s="72"/>
      <c r="AS405" s="72"/>
      <c r="AT405" s="72"/>
      <c r="AU405" s="72"/>
      <c r="AV405" s="72"/>
      <c r="AW405" s="72"/>
      <c r="AX405" s="72"/>
      <c r="AY405" s="72"/>
      <c r="AZ405" s="72"/>
      <c r="BA405" s="72"/>
      <c r="BB405" s="72"/>
      <c r="BC405" s="72"/>
      <c r="BD405" s="72"/>
      <c r="BE405" s="72"/>
      <c r="BF405" s="72"/>
      <c r="BG405" s="72"/>
      <c r="BH405" s="72"/>
      <c r="BI405" s="72"/>
      <c r="BJ405" s="72"/>
      <c r="BK405" s="72"/>
      <c r="BL405" s="72"/>
      <c r="BM405" s="72"/>
      <c r="BN405" s="72"/>
      <c r="BO405" s="72"/>
      <c r="BP405" s="72"/>
      <c r="BQ405" s="72"/>
      <c r="BR405" s="72"/>
      <c r="BS405" s="72"/>
      <c r="BT405" s="72"/>
      <c r="BU405" s="72"/>
      <c r="BV405" s="72"/>
      <c r="BW405" s="72"/>
    </row>
    <row r="406" spans="1:75" ht="14.25" customHeight="1" x14ac:dyDescent="0.15">
      <c r="A406" s="82"/>
      <c r="B406" s="108"/>
      <c r="C406" s="108"/>
      <c r="D406" s="110"/>
      <c r="E406" s="95"/>
      <c r="F406" s="93"/>
      <c r="G406" s="112"/>
      <c r="H406" s="114"/>
      <c r="I406" s="99"/>
      <c r="J406" s="97"/>
      <c r="K406" s="100"/>
      <c r="L406" s="101"/>
      <c r="M406" s="103"/>
      <c r="N406" s="105"/>
      <c r="O406" s="106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  <c r="AL406" s="23"/>
      <c r="AM406" s="23"/>
      <c r="AN406" s="23"/>
      <c r="AO406" s="23"/>
      <c r="AP406" s="23"/>
      <c r="AQ406" s="23"/>
      <c r="AR406" s="23"/>
      <c r="AS406" s="23"/>
      <c r="AT406" s="23"/>
      <c r="AU406" s="23"/>
      <c r="AV406" s="23"/>
      <c r="AW406" s="23"/>
      <c r="AX406" s="23"/>
      <c r="AY406" s="23"/>
      <c r="AZ406" s="23"/>
      <c r="BA406" s="23"/>
      <c r="BB406" s="23"/>
      <c r="BC406" s="23"/>
      <c r="BD406" s="23"/>
      <c r="BE406" s="23"/>
      <c r="BF406" s="23"/>
      <c r="BG406" s="23"/>
      <c r="BH406" s="23"/>
      <c r="BI406" s="23"/>
      <c r="BJ406" s="23"/>
      <c r="BK406" s="23"/>
      <c r="BL406" s="23"/>
      <c r="BM406" s="23"/>
      <c r="BN406" s="23"/>
      <c r="BO406" s="23"/>
      <c r="BP406" s="23"/>
      <c r="BQ406" s="23"/>
      <c r="BR406" s="23"/>
      <c r="BS406" s="23"/>
      <c r="BT406" s="23"/>
      <c r="BU406" s="23"/>
      <c r="BV406" s="23"/>
      <c r="BW406" s="23"/>
    </row>
    <row r="407" spans="1:75" ht="14.25" customHeight="1" x14ac:dyDescent="0.15">
      <c r="A407" s="83"/>
      <c r="B407" s="109"/>
      <c r="C407" s="109"/>
      <c r="D407" s="111"/>
      <c r="E407" s="96"/>
      <c r="F407" s="94"/>
      <c r="G407" s="113"/>
      <c r="H407" s="115"/>
      <c r="I407" s="99"/>
      <c r="J407" s="98"/>
      <c r="K407" s="100"/>
      <c r="L407" s="102"/>
      <c r="M407" s="104"/>
      <c r="N407" s="105"/>
      <c r="O407" s="107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72"/>
      <c r="AP407" s="72"/>
      <c r="AQ407" s="72"/>
      <c r="AR407" s="72"/>
      <c r="AS407" s="72"/>
      <c r="AT407" s="72"/>
      <c r="AU407" s="72"/>
      <c r="AV407" s="72"/>
      <c r="AW407" s="72"/>
      <c r="AX407" s="72"/>
      <c r="AY407" s="72"/>
      <c r="AZ407" s="72"/>
      <c r="BA407" s="72"/>
      <c r="BB407" s="72"/>
      <c r="BC407" s="72"/>
      <c r="BD407" s="72"/>
      <c r="BE407" s="72"/>
      <c r="BF407" s="72"/>
      <c r="BG407" s="72"/>
      <c r="BH407" s="72"/>
      <c r="BI407" s="72"/>
      <c r="BJ407" s="72"/>
      <c r="BK407" s="72"/>
      <c r="BL407" s="72"/>
      <c r="BM407" s="72"/>
      <c r="BN407" s="72"/>
      <c r="BO407" s="72"/>
      <c r="BP407" s="72"/>
      <c r="BQ407" s="72"/>
      <c r="BR407" s="72"/>
      <c r="BS407" s="72"/>
      <c r="BT407" s="72"/>
      <c r="BU407" s="72"/>
      <c r="BV407" s="72"/>
      <c r="BW407" s="72"/>
    </row>
    <row r="408" spans="1:75" ht="14.25" customHeight="1" x14ac:dyDescent="0.15">
      <c r="A408" s="82"/>
      <c r="B408" s="108"/>
      <c r="C408" s="108"/>
      <c r="D408" s="110"/>
      <c r="E408" s="95"/>
      <c r="F408" s="93"/>
      <c r="G408" s="112"/>
      <c r="H408" s="114"/>
      <c r="I408" s="99"/>
      <c r="J408" s="97"/>
      <c r="K408" s="100"/>
      <c r="L408" s="101"/>
      <c r="M408" s="103"/>
      <c r="N408" s="105"/>
      <c r="O408" s="106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  <c r="AL408" s="23"/>
      <c r="AM408" s="23"/>
      <c r="AN408" s="23"/>
      <c r="AO408" s="23"/>
      <c r="AP408" s="23"/>
      <c r="AQ408" s="23"/>
      <c r="AR408" s="23"/>
      <c r="AS408" s="23"/>
      <c r="AT408" s="23"/>
      <c r="AU408" s="23"/>
      <c r="AV408" s="23"/>
      <c r="AW408" s="23"/>
      <c r="AX408" s="23"/>
      <c r="AY408" s="23"/>
      <c r="AZ408" s="23"/>
      <c r="BA408" s="23"/>
      <c r="BB408" s="23"/>
      <c r="BC408" s="23"/>
      <c r="BD408" s="23"/>
      <c r="BE408" s="23"/>
      <c r="BF408" s="23"/>
      <c r="BG408" s="23"/>
      <c r="BH408" s="23"/>
      <c r="BI408" s="23"/>
      <c r="BJ408" s="23"/>
      <c r="BK408" s="23"/>
      <c r="BL408" s="23"/>
      <c r="BM408" s="23"/>
      <c r="BN408" s="23"/>
      <c r="BO408" s="23"/>
      <c r="BP408" s="23"/>
      <c r="BQ408" s="23"/>
      <c r="BR408" s="23"/>
      <c r="BS408" s="23"/>
      <c r="BT408" s="23"/>
      <c r="BU408" s="23"/>
      <c r="BV408" s="23"/>
      <c r="BW408" s="23"/>
    </row>
    <row r="409" spans="1:75" ht="14.25" customHeight="1" x14ac:dyDescent="0.15">
      <c r="A409" s="83"/>
      <c r="B409" s="109"/>
      <c r="C409" s="109"/>
      <c r="D409" s="111"/>
      <c r="E409" s="96"/>
      <c r="F409" s="94"/>
      <c r="G409" s="113"/>
      <c r="H409" s="115"/>
      <c r="I409" s="99"/>
      <c r="J409" s="98"/>
      <c r="K409" s="100"/>
      <c r="L409" s="102"/>
      <c r="M409" s="104"/>
      <c r="N409" s="105"/>
      <c r="O409" s="107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72"/>
      <c r="AP409" s="72"/>
      <c r="AQ409" s="72"/>
      <c r="AR409" s="72"/>
      <c r="AS409" s="72"/>
      <c r="AT409" s="72"/>
      <c r="AU409" s="72"/>
      <c r="AV409" s="72"/>
      <c r="AW409" s="72"/>
      <c r="AX409" s="72"/>
      <c r="AY409" s="72"/>
      <c r="AZ409" s="72"/>
      <c r="BA409" s="72"/>
      <c r="BB409" s="72"/>
      <c r="BC409" s="72"/>
      <c r="BD409" s="72"/>
      <c r="BE409" s="72"/>
      <c r="BF409" s="72"/>
      <c r="BG409" s="72"/>
      <c r="BH409" s="72"/>
      <c r="BI409" s="72"/>
      <c r="BJ409" s="72"/>
      <c r="BK409" s="72"/>
      <c r="BL409" s="72"/>
      <c r="BM409" s="72"/>
      <c r="BN409" s="72"/>
      <c r="BO409" s="72"/>
      <c r="BP409" s="72"/>
      <c r="BQ409" s="72"/>
      <c r="BR409" s="72"/>
      <c r="BS409" s="72"/>
      <c r="BT409" s="72"/>
      <c r="BU409" s="72"/>
      <c r="BV409" s="72"/>
      <c r="BW409" s="72"/>
    </row>
    <row r="410" spans="1:75" ht="14.25" customHeight="1" x14ac:dyDescent="0.15">
      <c r="A410" s="82"/>
      <c r="B410" s="108"/>
      <c r="C410" s="108"/>
      <c r="D410" s="110"/>
      <c r="E410" s="95"/>
      <c r="F410" s="93"/>
      <c r="G410" s="112"/>
      <c r="H410" s="114"/>
      <c r="I410" s="99"/>
      <c r="J410" s="97"/>
      <c r="K410" s="100"/>
      <c r="L410" s="101"/>
      <c r="M410" s="103"/>
      <c r="N410" s="105"/>
      <c r="O410" s="106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  <c r="AL410" s="23"/>
      <c r="AM410" s="23"/>
      <c r="AN410" s="23"/>
      <c r="AO410" s="23"/>
      <c r="AP410" s="23"/>
      <c r="AQ410" s="23"/>
      <c r="AR410" s="23"/>
      <c r="AS410" s="23"/>
      <c r="AT410" s="23"/>
      <c r="AU410" s="23"/>
      <c r="AV410" s="23"/>
      <c r="AW410" s="23"/>
      <c r="AX410" s="23"/>
      <c r="AY410" s="23"/>
      <c r="AZ410" s="23"/>
      <c r="BA410" s="23"/>
      <c r="BB410" s="23"/>
      <c r="BC410" s="23"/>
      <c r="BD410" s="23"/>
      <c r="BE410" s="23"/>
      <c r="BF410" s="23"/>
      <c r="BG410" s="23"/>
      <c r="BH410" s="23"/>
      <c r="BI410" s="23"/>
      <c r="BJ410" s="23"/>
      <c r="BK410" s="23"/>
      <c r="BL410" s="23"/>
      <c r="BM410" s="23"/>
      <c r="BN410" s="23"/>
      <c r="BO410" s="23"/>
      <c r="BP410" s="23"/>
      <c r="BQ410" s="23"/>
      <c r="BR410" s="23"/>
      <c r="BS410" s="23"/>
      <c r="BT410" s="23"/>
      <c r="BU410" s="23"/>
      <c r="BV410" s="23"/>
      <c r="BW410" s="23"/>
    </row>
    <row r="411" spans="1:75" ht="14.25" customHeight="1" x14ac:dyDescent="0.15">
      <c r="A411" s="83"/>
      <c r="B411" s="109"/>
      <c r="C411" s="109"/>
      <c r="D411" s="111"/>
      <c r="E411" s="96"/>
      <c r="F411" s="94"/>
      <c r="G411" s="113"/>
      <c r="H411" s="115"/>
      <c r="I411" s="99"/>
      <c r="J411" s="98"/>
      <c r="K411" s="100"/>
      <c r="L411" s="102"/>
      <c r="M411" s="104"/>
      <c r="N411" s="105"/>
      <c r="O411" s="107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  <c r="AA411" s="72"/>
      <c r="AB411" s="72"/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72"/>
      <c r="AP411" s="72"/>
      <c r="AQ411" s="72"/>
      <c r="AR411" s="72"/>
      <c r="AS411" s="72"/>
      <c r="AT411" s="72"/>
      <c r="AU411" s="72"/>
      <c r="AV411" s="72"/>
      <c r="AW411" s="72"/>
      <c r="AX411" s="72"/>
      <c r="AY411" s="72"/>
      <c r="AZ411" s="72"/>
      <c r="BA411" s="72"/>
      <c r="BB411" s="72"/>
      <c r="BC411" s="72"/>
      <c r="BD411" s="72"/>
      <c r="BE411" s="72"/>
      <c r="BF411" s="72"/>
      <c r="BG411" s="72"/>
      <c r="BH411" s="72"/>
      <c r="BI411" s="72"/>
      <c r="BJ411" s="72"/>
      <c r="BK411" s="72"/>
      <c r="BL411" s="72"/>
      <c r="BM411" s="72"/>
      <c r="BN411" s="72"/>
      <c r="BO411" s="72"/>
      <c r="BP411" s="72"/>
      <c r="BQ411" s="72"/>
      <c r="BR411" s="72"/>
      <c r="BS411" s="72"/>
      <c r="BT411" s="72"/>
      <c r="BU411" s="72"/>
      <c r="BV411" s="72"/>
      <c r="BW411" s="72"/>
    </row>
    <row r="412" spans="1:75" ht="14.25" customHeight="1" x14ac:dyDescent="0.15">
      <c r="A412" s="82"/>
      <c r="B412" s="108"/>
      <c r="C412" s="108"/>
      <c r="D412" s="110"/>
      <c r="E412" s="95"/>
      <c r="F412" s="93"/>
      <c r="G412" s="112"/>
      <c r="H412" s="114"/>
      <c r="I412" s="99"/>
      <c r="J412" s="97"/>
      <c r="K412" s="100"/>
      <c r="L412" s="101"/>
      <c r="M412" s="103"/>
      <c r="N412" s="105"/>
      <c r="O412" s="106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  <c r="AL412" s="23"/>
      <c r="AM412" s="23"/>
      <c r="AN412" s="23"/>
      <c r="AO412" s="23"/>
      <c r="AP412" s="23"/>
      <c r="AQ412" s="23"/>
      <c r="AR412" s="23"/>
      <c r="AS412" s="23"/>
      <c r="AT412" s="23"/>
      <c r="AU412" s="23"/>
      <c r="AV412" s="23"/>
      <c r="AW412" s="23"/>
      <c r="AX412" s="23"/>
      <c r="AY412" s="23"/>
      <c r="AZ412" s="23"/>
      <c r="BA412" s="23"/>
      <c r="BB412" s="23"/>
      <c r="BC412" s="23"/>
      <c r="BD412" s="23"/>
      <c r="BE412" s="23"/>
      <c r="BF412" s="23"/>
      <c r="BG412" s="23"/>
      <c r="BH412" s="23"/>
      <c r="BI412" s="23"/>
      <c r="BJ412" s="23"/>
      <c r="BK412" s="23"/>
      <c r="BL412" s="23"/>
      <c r="BM412" s="23"/>
      <c r="BN412" s="23"/>
      <c r="BO412" s="23"/>
      <c r="BP412" s="23"/>
      <c r="BQ412" s="23"/>
      <c r="BR412" s="23"/>
      <c r="BS412" s="23"/>
      <c r="BT412" s="23"/>
      <c r="BU412" s="23"/>
      <c r="BV412" s="23"/>
      <c r="BW412" s="23"/>
    </row>
    <row r="413" spans="1:75" ht="14.25" customHeight="1" x14ac:dyDescent="0.15">
      <c r="A413" s="83"/>
      <c r="B413" s="109"/>
      <c r="C413" s="109"/>
      <c r="D413" s="111"/>
      <c r="E413" s="96"/>
      <c r="F413" s="94"/>
      <c r="G413" s="113"/>
      <c r="H413" s="115"/>
      <c r="I413" s="99"/>
      <c r="J413" s="98"/>
      <c r="K413" s="100"/>
      <c r="L413" s="102"/>
      <c r="M413" s="104"/>
      <c r="N413" s="105"/>
      <c r="O413" s="107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72"/>
      <c r="AP413" s="72"/>
      <c r="AQ413" s="72"/>
      <c r="AR413" s="72"/>
      <c r="AS413" s="72"/>
      <c r="AT413" s="72"/>
      <c r="AU413" s="72"/>
      <c r="AV413" s="72"/>
      <c r="AW413" s="72"/>
      <c r="AX413" s="72"/>
      <c r="AY413" s="72"/>
      <c r="AZ413" s="72"/>
      <c r="BA413" s="72"/>
      <c r="BB413" s="72"/>
      <c r="BC413" s="72"/>
      <c r="BD413" s="72"/>
      <c r="BE413" s="72"/>
      <c r="BF413" s="72"/>
      <c r="BG413" s="72"/>
      <c r="BH413" s="72"/>
      <c r="BI413" s="72"/>
      <c r="BJ413" s="72"/>
      <c r="BK413" s="72"/>
      <c r="BL413" s="72"/>
      <c r="BM413" s="72"/>
      <c r="BN413" s="72"/>
      <c r="BO413" s="72"/>
      <c r="BP413" s="72"/>
      <c r="BQ413" s="72"/>
      <c r="BR413" s="72"/>
      <c r="BS413" s="72"/>
      <c r="BT413" s="72"/>
      <c r="BU413" s="72"/>
      <c r="BV413" s="72"/>
      <c r="BW413" s="72"/>
    </row>
    <row r="414" spans="1:75" ht="14.25" customHeight="1" x14ac:dyDescent="0.15">
      <c r="A414" s="82"/>
      <c r="B414" s="108"/>
      <c r="C414" s="108"/>
      <c r="D414" s="110"/>
      <c r="E414" s="95"/>
      <c r="F414" s="93"/>
      <c r="G414" s="112"/>
      <c r="H414" s="114"/>
      <c r="I414" s="99"/>
      <c r="J414" s="97"/>
      <c r="K414" s="100"/>
      <c r="L414" s="101"/>
      <c r="M414" s="103"/>
      <c r="N414" s="105"/>
      <c r="O414" s="106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  <c r="AL414" s="23"/>
      <c r="AM414" s="23"/>
      <c r="AN414" s="23"/>
      <c r="AO414" s="23"/>
      <c r="AP414" s="23"/>
      <c r="AQ414" s="23"/>
      <c r="AR414" s="23"/>
      <c r="AS414" s="23"/>
      <c r="AT414" s="23"/>
      <c r="AU414" s="23"/>
      <c r="AV414" s="23"/>
      <c r="AW414" s="23"/>
      <c r="AX414" s="23"/>
      <c r="AY414" s="23"/>
      <c r="AZ414" s="23"/>
      <c r="BA414" s="23"/>
      <c r="BB414" s="23"/>
      <c r="BC414" s="23"/>
      <c r="BD414" s="23"/>
      <c r="BE414" s="23"/>
      <c r="BF414" s="23"/>
      <c r="BG414" s="23"/>
      <c r="BH414" s="23"/>
      <c r="BI414" s="23"/>
      <c r="BJ414" s="23"/>
      <c r="BK414" s="23"/>
      <c r="BL414" s="23"/>
      <c r="BM414" s="23"/>
      <c r="BN414" s="23"/>
      <c r="BO414" s="23"/>
      <c r="BP414" s="23"/>
      <c r="BQ414" s="23"/>
      <c r="BR414" s="23"/>
      <c r="BS414" s="23"/>
      <c r="BT414" s="23"/>
      <c r="BU414" s="23"/>
      <c r="BV414" s="23"/>
      <c r="BW414" s="23"/>
    </row>
    <row r="415" spans="1:75" ht="14.25" customHeight="1" x14ac:dyDescent="0.15">
      <c r="A415" s="83"/>
      <c r="B415" s="109"/>
      <c r="C415" s="109"/>
      <c r="D415" s="111"/>
      <c r="E415" s="96"/>
      <c r="F415" s="94"/>
      <c r="G415" s="113"/>
      <c r="H415" s="115"/>
      <c r="I415" s="99"/>
      <c r="J415" s="98"/>
      <c r="K415" s="100"/>
      <c r="L415" s="102"/>
      <c r="M415" s="104"/>
      <c r="N415" s="105"/>
      <c r="O415" s="107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72"/>
      <c r="AP415" s="72"/>
      <c r="AQ415" s="72"/>
      <c r="AR415" s="72"/>
      <c r="AS415" s="72"/>
      <c r="AT415" s="72"/>
      <c r="AU415" s="72"/>
      <c r="AV415" s="72"/>
      <c r="AW415" s="72"/>
      <c r="AX415" s="72"/>
      <c r="AY415" s="72"/>
      <c r="AZ415" s="72"/>
      <c r="BA415" s="72"/>
      <c r="BB415" s="72"/>
      <c r="BC415" s="72"/>
      <c r="BD415" s="72"/>
      <c r="BE415" s="72"/>
      <c r="BF415" s="72"/>
      <c r="BG415" s="72"/>
      <c r="BH415" s="72"/>
      <c r="BI415" s="72"/>
      <c r="BJ415" s="72"/>
      <c r="BK415" s="72"/>
      <c r="BL415" s="72"/>
      <c r="BM415" s="72"/>
      <c r="BN415" s="72"/>
      <c r="BO415" s="72"/>
      <c r="BP415" s="72"/>
      <c r="BQ415" s="72"/>
      <c r="BR415" s="72"/>
      <c r="BS415" s="72"/>
      <c r="BT415" s="72"/>
      <c r="BU415" s="72"/>
      <c r="BV415" s="72"/>
      <c r="BW415" s="72"/>
    </row>
    <row r="416" spans="1:75" ht="14.25" customHeight="1" x14ac:dyDescent="0.15">
      <c r="A416" s="82"/>
      <c r="B416" s="108"/>
      <c r="C416" s="108"/>
      <c r="D416" s="110"/>
      <c r="E416" s="95"/>
      <c r="F416" s="93"/>
      <c r="G416" s="112"/>
      <c r="H416" s="114"/>
      <c r="I416" s="99"/>
      <c r="J416" s="97"/>
      <c r="K416" s="100"/>
      <c r="L416" s="101"/>
      <c r="M416" s="103"/>
      <c r="N416" s="105"/>
      <c r="O416" s="106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  <c r="AL416" s="23"/>
      <c r="AM416" s="23"/>
      <c r="AN416" s="23"/>
      <c r="AO416" s="23"/>
      <c r="AP416" s="23"/>
      <c r="AQ416" s="23"/>
      <c r="AR416" s="23"/>
      <c r="AS416" s="23"/>
      <c r="AT416" s="23"/>
      <c r="AU416" s="23"/>
      <c r="AV416" s="23"/>
      <c r="AW416" s="23"/>
      <c r="AX416" s="23"/>
      <c r="AY416" s="23"/>
      <c r="AZ416" s="23"/>
      <c r="BA416" s="23"/>
      <c r="BB416" s="23"/>
      <c r="BC416" s="23"/>
      <c r="BD416" s="23"/>
      <c r="BE416" s="23"/>
      <c r="BF416" s="23"/>
      <c r="BG416" s="23"/>
      <c r="BH416" s="23"/>
      <c r="BI416" s="23"/>
      <c r="BJ416" s="23"/>
      <c r="BK416" s="23"/>
      <c r="BL416" s="23"/>
      <c r="BM416" s="23"/>
      <c r="BN416" s="23"/>
      <c r="BO416" s="23"/>
      <c r="BP416" s="23"/>
      <c r="BQ416" s="23"/>
      <c r="BR416" s="23"/>
      <c r="BS416" s="23"/>
      <c r="BT416" s="23"/>
      <c r="BU416" s="23"/>
      <c r="BV416" s="23"/>
      <c r="BW416" s="23"/>
    </row>
    <row r="417" spans="1:75" ht="14.25" customHeight="1" x14ac:dyDescent="0.15">
      <c r="A417" s="83"/>
      <c r="B417" s="109"/>
      <c r="C417" s="109"/>
      <c r="D417" s="111"/>
      <c r="E417" s="96"/>
      <c r="F417" s="94"/>
      <c r="G417" s="113"/>
      <c r="H417" s="115"/>
      <c r="I417" s="99"/>
      <c r="J417" s="98"/>
      <c r="K417" s="100"/>
      <c r="L417" s="102"/>
      <c r="M417" s="104"/>
      <c r="N417" s="105"/>
      <c r="O417" s="107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72"/>
      <c r="AP417" s="72"/>
      <c r="AQ417" s="72"/>
      <c r="AR417" s="72"/>
      <c r="AS417" s="72"/>
      <c r="AT417" s="72"/>
      <c r="AU417" s="72"/>
      <c r="AV417" s="72"/>
      <c r="AW417" s="72"/>
      <c r="AX417" s="72"/>
      <c r="AY417" s="72"/>
      <c r="AZ417" s="72"/>
      <c r="BA417" s="72"/>
      <c r="BB417" s="72"/>
      <c r="BC417" s="72"/>
      <c r="BD417" s="72"/>
      <c r="BE417" s="72"/>
      <c r="BF417" s="72"/>
      <c r="BG417" s="72"/>
      <c r="BH417" s="72"/>
      <c r="BI417" s="72"/>
      <c r="BJ417" s="72"/>
      <c r="BK417" s="72"/>
      <c r="BL417" s="72"/>
      <c r="BM417" s="72"/>
      <c r="BN417" s="72"/>
      <c r="BO417" s="72"/>
      <c r="BP417" s="72"/>
      <c r="BQ417" s="72"/>
      <c r="BR417" s="72"/>
      <c r="BS417" s="72"/>
      <c r="BT417" s="72"/>
      <c r="BU417" s="72"/>
      <c r="BV417" s="72"/>
      <c r="BW417" s="72"/>
    </row>
    <row r="418" spans="1:75" ht="14.25" customHeight="1" x14ac:dyDescent="0.15">
      <c r="A418" s="82"/>
      <c r="B418" s="108"/>
      <c r="C418" s="108"/>
      <c r="D418" s="110"/>
      <c r="E418" s="95"/>
      <c r="F418" s="93"/>
      <c r="G418" s="112"/>
      <c r="H418" s="114"/>
      <c r="I418" s="99"/>
      <c r="J418" s="97"/>
      <c r="K418" s="100"/>
      <c r="L418" s="101"/>
      <c r="M418" s="103"/>
      <c r="N418" s="105"/>
      <c r="O418" s="106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  <c r="AL418" s="23"/>
      <c r="AM418" s="23"/>
      <c r="AN418" s="23"/>
      <c r="AO418" s="23"/>
      <c r="AP418" s="23"/>
      <c r="AQ418" s="23"/>
      <c r="AR418" s="23"/>
      <c r="AS418" s="23"/>
      <c r="AT418" s="23"/>
      <c r="AU418" s="23"/>
      <c r="AV418" s="23"/>
      <c r="AW418" s="23"/>
      <c r="AX418" s="23"/>
      <c r="AY418" s="23"/>
      <c r="AZ418" s="23"/>
      <c r="BA418" s="23"/>
      <c r="BB418" s="23"/>
      <c r="BC418" s="23"/>
      <c r="BD418" s="23"/>
      <c r="BE418" s="23"/>
      <c r="BF418" s="23"/>
      <c r="BG418" s="23"/>
      <c r="BH418" s="23"/>
      <c r="BI418" s="23"/>
      <c r="BJ418" s="23"/>
      <c r="BK418" s="23"/>
      <c r="BL418" s="23"/>
      <c r="BM418" s="23"/>
      <c r="BN418" s="23"/>
      <c r="BO418" s="23"/>
      <c r="BP418" s="23"/>
      <c r="BQ418" s="23"/>
      <c r="BR418" s="23"/>
      <c r="BS418" s="23"/>
      <c r="BT418" s="23"/>
      <c r="BU418" s="23"/>
      <c r="BV418" s="23"/>
      <c r="BW418" s="23"/>
    </row>
    <row r="419" spans="1:75" ht="14.25" customHeight="1" x14ac:dyDescent="0.15">
      <c r="A419" s="83"/>
      <c r="B419" s="109"/>
      <c r="C419" s="109"/>
      <c r="D419" s="111"/>
      <c r="E419" s="96"/>
      <c r="F419" s="94"/>
      <c r="G419" s="113"/>
      <c r="H419" s="115"/>
      <c r="I419" s="99"/>
      <c r="J419" s="98"/>
      <c r="K419" s="100"/>
      <c r="L419" s="102"/>
      <c r="M419" s="104"/>
      <c r="N419" s="105"/>
      <c r="O419" s="107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72"/>
      <c r="AP419" s="72"/>
      <c r="AQ419" s="72"/>
      <c r="AR419" s="72"/>
      <c r="AS419" s="72"/>
      <c r="AT419" s="72"/>
      <c r="AU419" s="72"/>
      <c r="AV419" s="72"/>
      <c r="AW419" s="72"/>
      <c r="AX419" s="72"/>
      <c r="AY419" s="72"/>
      <c r="AZ419" s="72"/>
      <c r="BA419" s="72"/>
      <c r="BB419" s="72"/>
      <c r="BC419" s="72"/>
      <c r="BD419" s="72"/>
      <c r="BE419" s="72"/>
      <c r="BF419" s="72"/>
      <c r="BG419" s="72"/>
      <c r="BH419" s="72"/>
      <c r="BI419" s="72"/>
      <c r="BJ419" s="72"/>
      <c r="BK419" s="72"/>
      <c r="BL419" s="72"/>
      <c r="BM419" s="72"/>
      <c r="BN419" s="72"/>
      <c r="BO419" s="72"/>
      <c r="BP419" s="72"/>
      <c r="BQ419" s="72"/>
      <c r="BR419" s="72"/>
      <c r="BS419" s="72"/>
      <c r="BT419" s="72"/>
      <c r="BU419" s="72"/>
      <c r="BV419" s="72"/>
      <c r="BW419" s="72"/>
    </row>
    <row r="420" spans="1:75" ht="14.25" customHeight="1" x14ac:dyDescent="0.15">
      <c r="A420" s="82"/>
      <c r="B420" s="108"/>
      <c r="C420" s="108"/>
      <c r="D420" s="110"/>
      <c r="E420" s="95"/>
      <c r="F420" s="93"/>
      <c r="G420" s="112"/>
      <c r="H420" s="114"/>
      <c r="I420" s="99"/>
      <c r="J420" s="97"/>
      <c r="K420" s="100"/>
      <c r="L420" s="101"/>
      <c r="M420" s="103"/>
      <c r="N420" s="105"/>
      <c r="O420" s="106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  <c r="AL420" s="23"/>
      <c r="AM420" s="23"/>
      <c r="AN420" s="23"/>
      <c r="AO420" s="23"/>
      <c r="AP420" s="23"/>
      <c r="AQ420" s="23"/>
      <c r="AR420" s="23"/>
      <c r="AS420" s="23"/>
      <c r="AT420" s="23"/>
      <c r="AU420" s="23"/>
      <c r="AV420" s="23"/>
      <c r="AW420" s="23"/>
      <c r="AX420" s="23"/>
      <c r="AY420" s="23"/>
      <c r="AZ420" s="23"/>
      <c r="BA420" s="23"/>
      <c r="BB420" s="23"/>
      <c r="BC420" s="23"/>
      <c r="BD420" s="23"/>
      <c r="BE420" s="23"/>
      <c r="BF420" s="23"/>
      <c r="BG420" s="23"/>
      <c r="BH420" s="23"/>
      <c r="BI420" s="23"/>
      <c r="BJ420" s="23"/>
      <c r="BK420" s="23"/>
      <c r="BL420" s="23"/>
      <c r="BM420" s="23"/>
      <c r="BN420" s="23"/>
      <c r="BO420" s="23"/>
      <c r="BP420" s="23"/>
      <c r="BQ420" s="23"/>
      <c r="BR420" s="23"/>
      <c r="BS420" s="23"/>
      <c r="BT420" s="23"/>
      <c r="BU420" s="23"/>
      <c r="BV420" s="23"/>
      <c r="BW420" s="23"/>
    </row>
    <row r="421" spans="1:75" ht="14.25" customHeight="1" x14ac:dyDescent="0.15">
      <c r="A421" s="83"/>
      <c r="B421" s="109"/>
      <c r="C421" s="109"/>
      <c r="D421" s="111"/>
      <c r="E421" s="96"/>
      <c r="F421" s="94"/>
      <c r="G421" s="113"/>
      <c r="H421" s="115"/>
      <c r="I421" s="99"/>
      <c r="J421" s="98"/>
      <c r="K421" s="100"/>
      <c r="L421" s="102"/>
      <c r="M421" s="104"/>
      <c r="N421" s="105"/>
      <c r="O421" s="107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72"/>
      <c r="AP421" s="72"/>
      <c r="AQ421" s="72"/>
      <c r="AR421" s="72"/>
      <c r="AS421" s="72"/>
      <c r="AT421" s="72"/>
      <c r="AU421" s="72"/>
      <c r="AV421" s="72"/>
      <c r="AW421" s="72"/>
      <c r="AX421" s="72"/>
      <c r="AY421" s="72"/>
      <c r="AZ421" s="72"/>
      <c r="BA421" s="72"/>
      <c r="BB421" s="72"/>
      <c r="BC421" s="72"/>
      <c r="BD421" s="72"/>
      <c r="BE421" s="72"/>
      <c r="BF421" s="72"/>
      <c r="BG421" s="72"/>
      <c r="BH421" s="72"/>
      <c r="BI421" s="72"/>
      <c r="BJ421" s="72"/>
      <c r="BK421" s="72"/>
      <c r="BL421" s="72"/>
      <c r="BM421" s="72"/>
      <c r="BN421" s="72"/>
      <c r="BO421" s="72"/>
      <c r="BP421" s="72"/>
      <c r="BQ421" s="72"/>
      <c r="BR421" s="72"/>
      <c r="BS421" s="72"/>
      <c r="BT421" s="72"/>
      <c r="BU421" s="72"/>
      <c r="BV421" s="72"/>
      <c r="BW421" s="72"/>
    </row>
    <row r="422" spans="1:75" ht="14.25" customHeight="1" x14ac:dyDescent="0.15">
      <c r="A422" s="82"/>
      <c r="B422" s="108"/>
      <c r="C422" s="108"/>
      <c r="D422" s="110"/>
      <c r="E422" s="95"/>
      <c r="F422" s="93"/>
      <c r="G422" s="112"/>
      <c r="H422" s="114"/>
      <c r="I422" s="99"/>
      <c r="J422" s="97"/>
      <c r="K422" s="100"/>
      <c r="L422" s="101"/>
      <c r="M422" s="103"/>
      <c r="N422" s="105"/>
      <c r="O422" s="106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  <c r="AL422" s="23"/>
      <c r="AM422" s="23"/>
      <c r="AN422" s="23"/>
      <c r="AO422" s="23"/>
      <c r="AP422" s="23"/>
      <c r="AQ422" s="23"/>
      <c r="AR422" s="23"/>
      <c r="AS422" s="23"/>
      <c r="AT422" s="23"/>
      <c r="AU422" s="23"/>
      <c r="AV422" s="23"/>
      <c r="AW422" s="23"/>
      <c r="AX422" s="23"/>
      <c r="AY422" s="23"/>
      <c r="AZ422" s="23"/>
      <c r="BA422" s="23"/>
      <c r="BB422" s="23"/>
      <c r="BC422" s="23"/>
      <c r="BD422" s="23"/>
      <c r="BE422" s="23"/>
      <c r="BF422" s="23"/>
      <c r="BG422" s="23"/>
      <c r="BH422" s="23"/>
      <c r="BI422" s="23"/>
      <c r="BJ422" s="23"/>
      <c r="BK422" s="23"/>
      <c r="BL422" s="23"/>
      <c r="BM422" s="23"/>
      <c r="BN422" s="23"/>
      <c r="BO422" s="23"/>
      <c r="BP422" s="23"/>
      <c r="BQ422" s="23"/>
      <c r="BR422" s="23"/>
      <c r="BS422" s="23"/>
      <c r="BT422" s="23"/>
      <c r="BU422" s="23"/>
      <c r="BV422" s="23"/>
      <c r="BW422" s="23"/>
    </row>
    <row r="423" spans="1:75" ht="14.25" customHeight="1" x14ac:dyDescent="0.15">
      <c r="A423" s="83"/>
      <c r="B423" s="109"/>
      <c r="C423" s="109"/>
      <c r="D423" s="111"/>
      <c r="E423" s="96"/>
      <c r="F423" s="94"/>
      <c r="G423" s="113"/>
      <c r="H423" s="115"/>
      <c r="I423" s="99"/>
      <c r="J423" s="98"/>
      <c r="K423" s="100"/>
      <c r="L423" s="102"/>
      <c r="M423" s="104"/>
      <c r="N423" s="105"/>
      <c r="O423" s="107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72"/>
      <c r="AP423" s="72"/>
      <c r="AQ423" s="72"/>
      <c r="AR423" s="72"/>
      <c r="AS423" s="72"/>
      <c r="AT423" s="72"/>
      <c r="AU423" s="72"/>
      <c r="AV423" s="72"/>
      <c r="AW423" s="72"/>
      <c r="AX423" s="72"/>
      <c r="AY423" s="72"/>
      <c r="AZ423" s="72"/>
      <c r="BA423" s="72"/>
      <c r="BB423" s="72"/>
      <c r="BC423" s="72"/>
      <c r="BD423" s="72"/>
      <c r="BE423" s="72"/>
      <c r="BF423" s="72"/>
      <c r="BG423" s="72"/>
      <c r="BH423" s="72"/>
      <c r="BI423" s="72"/>
      <c r="BJ423" s="72"/>
      <c r="BK423" s="72"/>
      <c r="BL423" s="72"/>
      <c r="BM423" s="72"/>
      <c r="BN423" s="72"/>
      <c r="BO423" s="72"/>
      <c r="BP423" s="72"/>
      <c r="BQ423" s="72"/>
      <c r="BR423" s="72"/>
      <c r="BS423" s="72"/>
      <c r="BT423" s="72"/>
      <c r="BU423" s="72"/>
      <c r="BV423" s="72"/>
      <c r="BW423" s="72"/>
    </row>
    <row r="424" spans="1:75" ht="14.25" customHeight="1" x14ac:dyDescent="0.15">
      <c r="A424" s="82"/>
      <c r="B424" s="108"/>
      <c r="C424" s="108"/>
      <c r="D424" s="110"/>
      <c r="E424" s="95"/>
      <c r="F424" s="93"/>
      <c r="G424" s="112"/>
      <c r="H424" s="114"/>
      <c r="I424" s="99"/>
      <c r="J424" s="97"/>
      <c r="K424" s="100"/>
      <c r="L424" s="101"/>
      <c r="M424" s="103"/>
      <c r="N424" s="105"/>
      <c r="O424" s="106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/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/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/>
      <c r="BP424" s="23"/>
      <c r="BQ424" s="23"/>
      <c r="BR424" s="23"/>
      <c r="BS424" s="23"/>
      <c r="BT424" s="23"/>
      <c r="BU424" s="23"/>
      <c r="BV424" s="23"/>
      <c r="BW424" s="23"/>
    </row>
    <row r="425" spans="1:75" ht="14.25" customHeight="1" x14ac:dyDescent="0.15">
      <c r="A425" s="83"/>
      <c r="B425" s="109"/>
      <c r="C425" s="109"/>
      <c r="D425" s="111"/>
      <c r="E425" s="96"/>
      <c r="F425" s="94"/>
      <c r="G425" s="113"/>
      <c r="H425" s="115"/>
      <c r="I425" s="99"/>
      <c r="J425" s="98"/>
      <c r="K425" s="100"/>
      <c r="L425" s="102"/>
      <c r="M425" s="104"/>
      <c r="N425" s="105"/>
      <c r="O425" s="107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72"/>
      <c r="AP425" s="72"/>
      <c r="AQ425" s="72"/>
      <c r="AR425" s="72"/>
      <c r="AS425" s="72"/>
      <c r="AT425" s="72"/>
      <c r="AU425" s="72"/>
      <c r="AV425" s="72"/>
      <c r="AW425" s="72"/>
      <c r="AX425" s="72"/>
      <c r="AY425" s="72"/>
      <c r="AZ425" s="72"/>
      <c r="BA425" s="72"/>
      <c r="BB425" s="72"/>
      <c r="BC425" s="72"/>
      <c r="BD425" s="72"/>
      <c r="BE425" s="72"/>
      <c r="BF425" s="72"/>
      <c r="BG425" s="72"/>
      <c r="BH425" s="72"/>
      <c r="BI425" s="72"/>
      <c r="BJ425" s="72"/>
      <c r="BK425" s="72"/>
      <c r="BL425" s="72"/>
      <c r="BM425" s="72"/>
      <c r="BN425" s="72"/>
      <c r="BO425" s="72"/>
      <c r="BP425" s="72"/>
      <c r="BQ425" s="72"/>
      <c r="BR425" s="72"/>
      <c r="BS425" s="72"/>
      <c r="BT425" s="72"/>
      <c r="BU425" s="72"/>
      <c r="BV425" s="72"/>
      <c r="BW425" s="72"/>
    </row>
    <row r="426" spans="1:75" ht="14.25" customHeight="1" x14ac:dyDescent="0.15">
      <c r="A426" s="82"/>
      <c r="B426" s="108"/>
      <c r="C426" s="108"/>
      <c r="D426" s="110"/>
      <c r="E426" s="95"/>
      <c r="F426" s="93"/>
      <c r="G426" s="112"/>
      <c r="H426" s="114"/>
      <c r="I426" s="99"/>
      <c r="J426" s="97"/>
      <c r="K426" s="100"/>
      <c r="L426" s="101"/>
      <c r="M426" s="103"/>
      <c r="N426" s="105"/>
      <c r="O426" s="106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  <c r="AL426" s="23"/>
      <c r="AM426" s="23"/>
      <c r="AN426" s="23"/>
      <c r="AO426" s="23"/>
      <c r="AP426" s="23"/>
      <c r="AQ426" s="23"/>
      <c r="AR426" s="23"/>
      <c r="AS426" s="23"/>
      <c r="AT426" s="23"/>
      <c r="AU426" s="23"/>
      <c r="AV426" s="23"/>
      <c r="AW426" s="23"/>
      <c r="AX426" s="23"/>
      <c r="AY426" s="23"/>
      <c r="AZ426" s="23"/>
      <c r="BA426" s="23"/>
      <c r="BB426" s="23"/>
      <c r="BC426" s="23"/>
      <c r="BD426" s="23"/>
      <c r="BE426" s="23"/>
      <c r="BF426" s="23"/>
      <c r="BG426" s="23"/>
      <c r="BH426" s="23"/>
      <c r="BI426" s="23"/>
      <c r="BJ426" s="23"/>
      <c r="BK426" s="23"/>
      <c r="BL426" s="23"/>
      <c r="BM426" s="23"/>
      <c r="BN426" s="23"/>
      <c r="BO426" s="23"/>
      <c r="BP426" s="23"/>
      <c r="BQ426" s="23"/>
      <c r="BR426" s="23"/>
      <c r="BS426" s="23"/>
      <c r="BT426" s="23"/>
      <c r="BU426" s="23"/>
      <c r="BV426" s="23"/>
      <c r="BW426" s="23"/>
    </row>
    <row r="427" spans="1:75" ht="14.25" customHeight="1" x14ac:dyDescent="0.15">
      <c r="A427" s="83"/>
      <c r="B427" s="109"/>
      <c r="C427" s="109"/>
      <c r="D427" s="111"/>
      <c r="E427" s="96"/>
      <c r="F427" s="94"/>
      <c r="G427" s="113"/>
      <c r="H427" s="115"/>
      <c r="I427" s="99"/>
      <c r="J427" s="98"/>
      <c r="K427" s="100"/>
      <c r="L427" s="102"/>
      <c r="M427" s="104"/>
      <c r="N427" s="105"/>
      <c r="O427" s="107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72"/>
      <c r="AP427" s="72"/>
      <c r="AQ427" s="72"/>
      <c r="AR427" s="72"/>
      <c r="AS427" s="72"/>
      <c r="AT427" s="72"/>
      <c r="AU427" s="72"/>
      <c r="AV427" s="72"/>
      <c r="AW427" s="72"/>
      <c r="AX427" s="72"/>
      <c r="AY427" s="72"/>
      <c r="AZ427" s="72"/>
      <c r="BA427" s="72"/>
      <c r="BB427" s="72"/>
      <c r="BC427" s="72"/>
      <c r="BD427" s="72"/>
      <c r="BE427" s="72"/>
      <c r="BF427" s="72"/>
      <c r="BG427" s="72"/>
      <c r="BH427" s="72"/>
      <c r="BI427" s="72"/>
      <c r="BJ427" s="72"/>
      <c r="BK427" s="72"/>
      <c r="BL427" s="72"/>
      <c r="BM427" s="72"/>
      <c r="BN427" s="72"/>
      <c r="BO427" s="72"/>
      <c r="BP427" s="72"/>
      <c r="BQ427" s="72"/>
      <c r="BR427" s="72"/>
      <c r="BS427" s="72"/>
      <c r="BT427" s="72"/>
      <c r="BU427" s="72"/>
      <c r="BV427" s="72"/>
      <c r="BW427" s="72"/>
    </row>
    <row r="428" spans="1:75" ht="14.25" customHeight="1" x14ac:dyDescent="0.15">
      <c r="A428" s="82"/>
      <c r="B428" s="108"/>
      <c r="C428" s="108"/>
      <c r="D428" s="110"/>
      <c r="E428" s="95"/>
      <c r="F428" s="93"/>
      <c r="G428" s="112"/>
      <c r="H428" s="114"/>
      <c r="I428" s="99"/>
      <c r="J428" s="97"/>
      <c r="K428" s="100"/>
      <c r="L428" s="101"/>
      <c r="M428" s="103"/>
      <c r="N428" s="105"/>
      <c r="O428" s="106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  <c r="AL428" s="23"/>
      <c r="AM428" s="23"/>
      <c r="AN428" s="23"/>
      <c r="AO428" s="23"/>
      <c r="AP428" s="23"/>
      <c r="AQ428" s="23"/>
      <c r="AR428" s="23"/>
      <c r="AS428" s="23"/>
      <c r="AT428" s="23"/>
      <c r="AU428" s="23"/>
      <c r="AV428" s="23"/>
      <c r="AW428" s="23"/>
      <c r="AX428" s="23"/>
      <c r="AY428" s="23"/>
      <c r="AZ428" s="23"/>
      <c r="BA428" s="23"/>
      <c r="BB428" s="23"/>
      <c r="BC428" s="23"/>
      <c r="BD428" s="23"/>
      <c r="BE428" s="23"/>
      <c r="BF428" s="23"/>
      <c r="BG428" s="23"/>
      <c r="BH428" s="23"/>
      <c r="BI428" s="23"/>
      <c r="BJ428" s="23"/>
      <c r="BK428" s="23"/>
      <c r="BL428" s="23"/>
      <c r="BM428" s="23"/>
      <c r="BN428" s="23"/>
      <c r="BO428" s="23"/>
      <c r="BP428" s="23"/>
      <c r="BQ428" s="23"/>
      <c r="BR428" s="23"/>
      <c r="BS428" s="23"/>
      <c r="BT428" s="23"/>
      <c r="BU428" s="23"/>
      <c r="BV428" s="23"/>
      <c r="BW428" s="23"/>
    </row>
    <row r="429" spans="1:75" ht="14.25" customHeight="1" x14ac:dyDescent="0.15">
      <c r="A429" s="83"/>
      <c r="B429" s="109"/>
      <c r="C429" s="109"/>
      <c r="D429" s="111"/>
      <c r="E429" s="96"/>
      <c r="F429" s="94"/>
      <c r="G429" s="113"/>
      <c r="H429" s="115"/>
      <c r="I429" s="99"/>
      <c r="J429" s="98"/>
      <c r="K429" s="100"/>
      <c r="L429" s="102"/>
      <c r="M429" s="104"/>
      <c r="N429" s="105"/>
      <c r="O429" s="107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72"/>
      <c r="AP429" s="72"/>
      <c r="AQ429" s="72"/>
      <c r="AR429" s="72"/>
      <c r="AS429" s="72"/>
      <c r="AT429" s="72"/>
      <c r="AU429" s="72"/>
      <c r="AV429" s="72"/>
      <c r="AW429" s="72"/>
      <c r="AX429" s="72"/>
      <c r="AY429" s="72"/>
      <c r="AZ429" s="72"/>
      <c r="BA429" s="72"/>
      <c r="BB429" s="72"/>
      <c r="BC429" s="72"/>
      <c r="BD429" s="72"/>
      <c r="BE429" s="72"/>
      <c r="BF429" s="72"/>
      <c r="BG429" s="72"/>
      <c r="BH429" s="72"/>
      <c r="BI429" s="72"/>
      <c r="BJ429" s="72"/>
      <c r="BK429" s="72"/>
      <c r="BL429" s="72"/>
      <c r="BM429" s="72"/>
      <c r="BN429" s="72"/>
      <c r="BO429" s="72"/>
      <c r="BP429" s="72"/>
      <c r="BQ429" s="72"/>
      <c r="BR429" s="72"/>
      <c r="BS429" s="72"/>
      <c r="BT429" s="72"/>
      <c r="BU429" s="72"/>
      <c r="BV429" s="72"/>
      <c r="BW429" s="72"/>
    </row>
    <row r="430" spans="1:75" ht="14.25" customHeight="1" x14ac:dyDescent="0.15">
      <c r="A430" s="82"/>
      <c r="B430" s="118"/>
      <c r="C430" s="118"/>
      <c r="D430" s="120"/>
      <c r="E430" s="95" t="str">
        <f ca="1">IF(DATEDIF(C430,M$2,"m")&lt;1,"",IF(C430=0,"",IF(EDATE(C430,12)&lt;IF($D430&gt;0,$D430-1,M$2),EDATE(C430,DATEDIF(C430,IF($D430&gt;0,$D430-1,M$2+1),"y")*12),EDATE(C430,DATEDIF(C430,IF($D430&gt;0,$D430-1,M$2+1),"m")))))</f>
        <v/>
      </c>
      <c r="F430" s="93">
        <f ca="1">IF(E430="",0,IF(EDATE(C430,12)&lt;=E430,15+IF((YEAR(E430)-YEAR($C430))&gt;20,10,INT((YEAR(E430)-YEAR($C430)-1)/2)),0))</f>
        <v>0</v>
      </c>
      <c r="G430" s="112">
        <f ca="1">IF(E430="",0,IF(E430&gt;=EDATE(C430,12),IF(E430&lt;EDATE(C430,24),IF(C430&lt;SET!$J$20,0,MIN(DATEDIF(C430,E430,"m"),11)),0),IF(D430&gt;C430,IF(E430&lt;=EDATE(C430,12),MIN(DATEDIF(C430,D430+1,"m"),11),0),MIN(DATEDIF(C430,E430,"m"),11))))</f>
        <v>0</v>
      </c>
      <c r="H430" s="114"/>
      <c r="I430" s="124">
        <f>COUNTIF(P430:BW430,SET!$C$15)*SET!$C$16+COUNTIF(P430:BW430,SET!$D$15)*SET!$D$16+COUNTIF(P430:BW430,SET!$E$15)*SET!$E$16+COUNTIF(P430:BW430,SET!$F$15)*SET!$F$16+COUNTIF(P430:BW430,SET!$G$15)*SET!$G$16+COUNTIF(P430:BW430,SET!$H$15)*SET!$H$16+COUNTIF(P430:BW430,SET!$I$15)*SET!$I$16+COUNTIF(P430:BW430,SET!#REF!)*SET!$H$16+COUNTIF(P430:BW430,SET!$L$15)*SET!$L$16</f>
        <v>0</v>
      </c>
      <c r="J430" s="97">
        <f ca="1">F430+G430+H430-I430</f>
        <v>0</v>
      </c>
      <c r="K430" s="116" t="str">
        <f ca="1">IF(E430="","",IF(AND(D430&gt;C430,EDATE(IF(EDATE(C430,12)&lt;D430,C430,E430),12)&gt;D430),"퇴직정산",IF((E430-C430)&gt;=365,EDATE(E430,12),EDATE(C430,24))))</f>
        <v/>
      </c>
      <c r="L430" s="101">
        <f ca="1">IF(K430="퇴직정산",J430,IF((M$2-C430)&lt;365,"미확정",IF(M430="유예","유예",J430-M430)))</f>
        <v>0</v>
      </c>
      <c r="M430" s="103">
        <f>IF(C430=0,0,IF(K430="퇴직정산",0,IF(J430&lt;=0,0,IF(EDATE(C430,3)&gt;M$2,"유예",IF(SET!$J$3="없음",0,IF(SET!$J$3="전부",IF(E430&gt;=DATE(YEAR(SET!$I$11),MONTH(SET!$J$11),DAY(SET!$L$11)),MAX(0,F430-IF(I430&lt;(G430+H430),0,(I430-(G430+H430)))),0),IF(E430&gt;=DATE(YEAR(SET!$I$11),MONTH(SET!$J$11),DAY(SET!$L$11)),MAX(0,MIN(F430,SET!$L$3)-IF(I430&lt;(G430+H430),0,(I430-(G430+H430)))),0)))))))</f>
        <v>0</v>
      </c>
      <c r="N430" s="105" t="str">
        <f>IF(D430=0,IF(M430&gt;0,IF((E430-C430)&gt;=365,EDATE(E430,6),EDATE(K430,-6)),""),"")</f>
        <v/>
      </c>
      <c r="O430" s="106" t="str">
        <f>IF(D430=0,IF(M430&gt;0,IF((E430-C430)&gt;=365,EDATE(E430,10),EDATE(K430,-2)),""),"")</f>
        <v/>
      </c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  <c r="AL430" s="23"/>
      <c r="AM430" s="23"/>
      <c r="AN430" s="23"/>
      <c r="AO430" s="23"/>
      <c r="AP430" s="23"/>
      <c r="AQ430" s="23"/>
      <c r="AR430" s="23"/>
      <c r="AS430" s="23"/>
      <c r="AT430" s="23"/>
      <c r="AU430" s="23"/>
      <c r="AV430" s="23"/>
      <c r="AW430" s="23"/>
      <c r="AX430" s="23"/>
      <c r="AY430" s="23"/>
      <c r="AZ430" s="23"/>
      <c r="BA430" s="23"/>
      <c r="BB430" s="23"/>
      <c r="BC430" s="23"/>
      <c r="BD430" s="23"/>
      <c r="BE430" s="23"/>
      <c r="BF430" s="23"/>
      <c r="BG430" s="23"/>
      <c r="BH430" s="23"/>
      <c r="BI430" s="23"/>
      <c r="BJ430" s="23"/>
      <c r="BK430" s="23"/>
      <c r="BL430" s="23"/>
      <c r="BM430" s="23"/>
      <c r="BN430" s="23"/>
      <c r="BO430" s="23"/>
      <c r="BP430" s="23"/>
      <c r="BQ430" s="23"/>
      <c r="BR430" s="23"/>
      <c r="BS430" s="23"/>
      <c r="BT430" s="23"/>
      <c r="BU430" s="23"/>
      <c r="BV430" s="23"/>
      <c r="BW430" s="23"/>
    </row>
    <row r="431" spans="1:75" ht="14.25" customHeight="1" x14ac:dyDescent="0.15">
      <c r="A431" s="83"/>
      <c r="B431" s="119"/>
      <c r="C431" s="119"/>
      <c r="D431" s="121"/>
      <c r="E431" s="96"/>
      <c r="F431" s="94"/>
      <c r="G431" s="113"/>
      <c r="H431" s="115"/>
      <c r="I431" s="125"/>
      <c r="J431" s="98"/>
      <c r="K431" s="117"/>
      <c r="L431" s="102"/>
      <c r="M431" s="104"/>
      <c r="N431" s="105"/>
      <c r="O431" s="107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72"/>
      <c r="AP431" s="72"/>
      <c r="AQ431" s="72"/>
      <c r="AR431" s="72"/>
      <c r="AS431" s="72"/>
      <c r="AT431" s="72"/>
      <c r="AU431" s="72"/>
      <c r="AV431" s="72"/>
      <c r="AW431" s="72"/>
      <c r="AX431" s="72"/>
      <c r="AY431" s="72"/>
      <c r="AZ431" s="72"/>
      <c r="BA431" s="72"/>
      <c r="BB431" s="72"/>
      <c r="BC431" s="72"/>
      <c r="BD431" s="72"/>
      <c r="BE431" s="72"/>
      <c r="BF431" s="72"/>
      <c r="BG431" s="72"/>
      <c r="BH431" s="72"/>
      <c r="BI431" s="72"/>
      <c r="BJ431" s="72"/>
      <c r="BK431" s="72"/>
      <c r="BL431" s="72"/>
      <c r="BM431" s="72"/>
      <c r="BN431" s="72"/>
      <c r="BO431" s="72"/>
      <c r="BP431" s="72"/>
      <c r="BQ431" s="72"/>
      <c r="BR431" s="72"/>
      <c r="BS431" s="72"/>
      <c r="BT431" s="72"/>
      <c r="BU431" s="72"/>
      <c r="BV431" s="72"/>
      <c r="BW431" s="72"/>
    </row>
    <row r="432" spans="1:75" ht="14.25" customHeight="1" x14ac:dyDescent="0.15">
      <c r="A432" s="82"/>
      <c r="B432" s="118"/>
      <c r="C432" s="118"/>
      <c r="D432" s="120"/>
      <c r="E432" s="95" t="str">
        <f ca="1">IF(DATEDIF(C432,M$2,"m")&lt;1,"",IF(C432=0,"",IF(EDATE(C432,12)&lt;IF($D432&gt;0,$D432-1,M$2),EDATE(C432,DATEDIF(C432,IF($D432&gt;0,$D432-1,M$2+1),"y")*12),EDATE(C432,DATEDIF(C432,IF($D432&gt;0,$D432-1,M$2+1),"m")))))</f>
        <v/>
      </c>
      <c r="F432" s="93">
        <f ca="1">IF(E432="",0,IF(EDATE(C432,12)&lt;=E432,15+IF((YEAR(E432)-YEAR($C432))&gt;20,10,INT((YEAR(E432)-YEAR($C432)-1)/2)),0))</f>
        <v>0</v>
      </c>
      <c r="G432" s="112">
        <f ca="1">IF(E432="",0,IF(E432&gt;=EDATE(C432,12),IF(E432&lt;EDATE(C432,24),IF(C432&lt;SET!$J$20,0,MIN(DATEDIF(C432,E432,"m"),11)),0),IF(D432&gt;C432,IF(E432&lt;=EDATE(C432,12),MIN(DATEDIF(C432,D432+1,"m"),11),0),MIN(DATEDIF(C432,E432,"m"),11))))</f>
        <v>0</v>
      </c>
      <c r="H432" s="114"/>
      <c r="I432" s="124">
        <f>COUNTIF(P432:BW432,SET!$C$15)*SET!$C$16+COUNTIF(P432:BW432,SET!$D$15)*SET!$D$16+COUNTIF(P432:BW432,SET!$E$15)*SET!$E$16+COUNTIF(P432:BW432,SET!$F$15)*SET!$F$16+COUNTIF(P432:BW432,SET!$G$15)*SET!$G$16+COUNTIF(P432:BW432,SET!$H$15)*SET!$H$16+COUNTIF(P432:BW432,SET!$I$15)*SET!$I$16+COUNTIF(P432:BW432,SET!#REF!)*SET!$H$16+COUNTIF(P432:BW432,SET!$L$15)*SET!$L$16</f>
        <v>0</v>
      </c>
      <c r="J432" s="97">
        <f ca="1">F432+G432+H432-I432</f>
        <v>0</v>
      </c>
      <c r="K432" s="116" t="str">
        <f ca="1">IF(E432="","",IF(AND(D432&gt;C432,EDATE(IF(EDATE(C432,12)&lt;D432,C432,E432),12)&gt;D432),"퇴직정산",IF((E432-C432)&gt;=365,EDATE(E432,12),EDATE(C432,24))))</f>
        <v/>
      </c>
      <c r="L432" s="101">
        <f ca="1">IF(K432="퇴직정산",J432,IF((M$2-C432)&lt;365,"미확정",IF(M432="유예","유예",J432-M432)))</f>
        <v>0</v>
      </c>
      <c r="M432" s="103">
        <f>IF(C432=0,0,IF(K432="퇴직정산",0,IF(J432&lt;=0,0,IF(EDATE(C432,3)&gt;M$2,"유예",IF(SET!$J$3="없음",0,IF(SET!$J$3="전부",IF(E432&gt;=DATE(YEAR(SET!$I$11),MONTH(SET!$J$11),DAY(SET!$L$11)),MAX(0,F432-IF(I432&lt;(G432+H432),0,(I432-(G432+H432)))),0),IF(E432&gt;=DATE(YEAR(SET!$I$11),MONTH(SET!$J$11),DAY(SET!$L$11)),MAX(0,MIN(F432,SET!$L$3)-IF(I432&lt;(G432+H432),0,(I432-(G432+H432)))),0)))))))</f>
        <v>0</v>
      </c>
      <c r="N432" s="105" t="str">
        <f>IF(D432=0,IF(M432&gt;0,IF((E432-C432)&gt;=365,EDATE(E432,6),EDATE(K432,-6)),""),"")</f>
        <v/>
      </c>
      <c r="O432" s="106" t="str">
        <f>IF(D432=0,IF(M432&gt;0,IF((E432-C432)&gt;=365,EDATE(E432,10),EDATE(K432,-2)),""),"")</f>
        <v/>
      </c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  <c r="AL432" s="23"/>
      <c r="AM432" s="23"/>
      <c r="AN432" s="23"/>
      <c r="AO432" s="23"/>
      <c r="AP432" s="23"/>
      <c r="AQ432" s="23"/>
      <c r="AR432" s="23"/>
      <c r="AS432" s="23"/>
      <c r="AT432" s="23"/>
      <c r="AU432" s="23"/>
      <c r="AV432" s="23"/>
      <c r="AW432" s="23"/>
      <c r="AX432" s="23"/>
      <c r="AY432" s="23"/>
      <c r="AZ432" s="23"/>
      <c r="BA432" s="23"/>
      <c r="BB432" s="23"/>
      <c r="BC432" s="23"/>
      <c r="BD432" s="23"/>
      <c r="BE432" s="23"/>
      <c r="BF432" s="23"/>
      <c r="BG432" s="23"/>
      <c r="BH432" s="23"/>
      <c r="BI432" s="23"/>
      <c r="BJ432" s="23"/>
      <c r="BK432" s="23"/>
      <c r="BL432" s="23"/>
      <c r="BM432" s="23"/>
      <c r="BN432" s="23"/>
      <c r="BO432" s="23"/>
      <c r="BP432" s="23"/>
      <c r="BQ432" s="23"/>
      <c r="BR432" s="23"/>
      <c r="BS432" s="23"/>
      <c r="BT432" s="23"/>
      <c r="BU432" s="23"/>
      <c r="BV432" s="23"/>
      <c r="BW432" s="23"/>
    </row>
    <row r="433" spans="1:75" ht="14.25" customHeight="1" x14ac:dyDescent="0.15">
      <c r="A433" s="83"/>
      <c r="B433" s="119"/>
      <c r="C433" s="119"/>
      <c r="D433" s="121"/>
      <c r="E433" s="96"/>
      <c r="F433" s="94"/>
      <c r="G433" s="113"/>
      <c r="H433" s="115"/>
      <c r="I433" s="125"/>
      <c r="J433" s="98"/>
      <c r="K433" s="117"/>
      <c r="L433" s="102"/>
      <c r="M433" s="104"/>
      <c r="N433" s="105"/>
      <c r="O433" s="107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72"/>
      <c r="AP433" s="72"/>
      <c r="AQ433" s="72"/>
      <c r="AR433" s="72"/>
      <c r="AS433" s="72"/>
      <c r="AT433" s="72"/>
      <c r="AU433" s="72"/>
      <c r="AV433" s="72"/>
      <c r="AW433" s="72"/>
      <c r="AX433" s="72"/>
      <c r="AY433" s="72"/>
      <c r="AZ433" s="72"/>
      <c r="BA433" s="72"/>
      <c r="BB433" s="72"/>
      <c r="BC433" s="72"/>
      <c r="BD433" s="72"/>
      <c r="BE433" s="72"/>
      <c r="BF433" s="72"/>
      <c r="BG433" s="72"/>
      <c r="BH433" s="72"/>
      <c r="BI433" s="72"/>
      <c r="BJ433" s="72"/>
      <c r="BK433" s="72"/>
      <c r="BL433" s="72"/>
      <c r="BM433" s="72"/>
      <c r="BN433" s="72"/>
      <c r="BO433" s="72"/>
      <c r="BP433" s="72"/>
      <c r="BQ433" s="72"/>
      <c r="BR433" s="72"/>
      <c r="BS433" s="72"/>
      <c r="BT433" s="72"/>
      <c r="BU433" s="72"/>
      <c r="BV433" s="72"/>
      <c r="BW433" s="72"/>
    </row>
    <row r="434" spans="1:75" ht="14.25" customHeight="1" x14ac:dyDescent="0.15">
      <c r="A434" s="82"/>
      <c r="B434" s="118"/>
      <c r="C434" s="118"/>
      <c r="D434" s="120"/>
      <c r="E434" s="95" t="str">
        <f ca="1">IF(DATEDIF(C434,M$2,"m")&lt;1,"",IF(C434=0,"",IF(EDATE(C434,12)&lt;IF($D434&gt;0,$D434-1,M$2),EDATE(C434,DATEDIF(C434,IF($D434&gt;0,$D434-1,M$2+1),"y")*12),EDATE(C434,DATEDIF(C434,IF($D434&gt;0,$D434-1,M$2+1),"m")))))</f>
        <v/>
      </c>
      <c r="F434" s="93">
        <f ca="1">IF(E434="",0,IF(EDATE(C434,12)&lt;=E434,15+IF((YEAR(E434)-YEAR($C434))&gt;20,10,INT((YEAR(E434)-YEAR($C434)-1)/2)),0))</f>
        <v>0</v>
      </c>
      <c r="G434" s="112">
        <f ca="1">IF(E434="",0,IF(E434&gt;=EDATE(C434,12),IF(E434&lt;EDATE(C434,24),IF(C434&lt;SET!$J$20,0,MIN(DATEDIF(C434,E434,"m"),11)),0),IF(D434&gt;C434,IF(E434&lt;=EDATE(C434,12),MIN(DATEDIF(C434,D434+1,"m"),11),0),MIN(DATEDIF(C434,E434,"m"),11))))</f>
        <v>0</v>
      </c>
      <c r="H434" s="114"/>
      <c r="I434" s="124">
        <f>COUNTIF(P434:BW434,SET!$C$15)*SET!$C$16+COUNTIF(P434:BW434,SET!$D$15)*SET!$D$16+COUNTIF(P434:BW434,SET!$E$15)*SET!$E$16+COUNTIF(P434:BW434,SET!$F$15)*SET!$F$16+COUNTIF(P434:BW434,SET!$G$15)*SET!$G$16+COUNTIF(P434:BW434,SET!$H$15)*SET!$H$16+COUNTIF(P434:BW434,SET!$I$15)*SET!$I$16+COUNTIF(P434:BW434,SET!#REF!)*SET!$H$16+COUNTIF(P434:BW434,SET!$L$15)*SET!$L$16</f>
        <v>0</v>
      </c>
      <c r="J434" s="97">
        <f ca="1">F434+G434+H434-I434</f>
        <v>0</v>
      </c>
      <c r="K434" s="116" t="str">
        <f ca="1">IF(E434="","",IF(AND(D434&gt;C434,EDATE(IF(EDATE(C434,12)&lt;D434,C434,E434),12)&gt;D434),"퇴직정산",IF((E434-C434)&gt;=365,EDATE(E434,12),EDATE(C434,24))))</f>
        <v/>
      </c>
      <c r="L434" s="101">
        <f ca="1">IF(K434="퇴직정산",J434,IF((M$2-C434)&lt;365,"미확정",IF(M434="유예","유예",J434-M434)))</f>
        <v>0</v>
      </c>
      <c r="M434" s="103">
        <f>IF(C434=0,0,IF(K434="퇴직정산",0,IF(J434&lt;=0,0,IF(EDATE(C434,3)&gt;M$2,"유예",IF(SET!$J$3="없음",0,IF(SET!$J$3="전부",IF(E434&gt;=DATE(YEAR(SET!$I$11),MONTH(SET!$J$11),DAY(SET!$L$11)),MAX(0,F434-IF(I434&lt;(G434+H434),0,(I434-(G434+H434)))),0),IF(E434&gt;=DATE(YEAR(SET!$I$11),MONTH(SET!$J$11),DAY(SET!$L$11)),MAX(0,MIN(F434,SET!$L$3)-IF(I434&lt;(G434+H434),0,(I434-(G434+H434)))),0)))))))</f>
        <v>0</v>
      </c>
      <c r="N434" s="105" t="str">
        <f>IF(D434=0,IF(M434&gt;0,IF((E434-C434)&gt;=365,EDATE(E434,6),EDATE(K434,-6)),""),"")</f>
        <v/>
      </c>
      <c r="O434" s="106" t="str">
        <f>IF(D434=0,IF(M434&gt;0,IF((E434-C434)&gt;=365,EDATE(E434,10),EDATE(K434,-2)),""),"")</f>
        <v/>
      </c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  <c r="AL434" s="23"/>
      <c r="AM434" s="23"/>
      <c r="AN434" s="23"/>
      <c r="AO434" s="23"/>
      <c r="AP434" s="23"/>
      <c r="AQ434" s="23"/>
      <c r="AR434" s="23"/>
      <c r="AS434" s="23"/>
      <c r="AT434" s="23"/>
      <c r="AU434" s="23"/>
      <c r="AV434" s="23"/>
      <c r="AW434" s="23"/>
      <c r="AX434" s="23"/>
      <c r="AY434" s="23"/>
      <c r="AZ434" s="23"/>
      <c r="BA434" s="23"/>
      <c r="BB434" s="23"/>
      <c r="BC434" s="23"/>
      <c r="BD434" s="23"/>
      <c r="BE434" s="23"/>
      <c r="BF434" s="23"/>
      <c r="BG434" s="23"/>
      <c r="BH434" s="23"/>
      <c r="BI434" s="23"/>
      <c r="BJ434" s="23"/>
      <c r="BK434" s="23"/>
      <c r="BL434" s="23"/>
      <c r="BM434" s="23"/>
      <c r="BN434" s="23"/>
      <c r="BO434" s="23"/>
      <c r="BP434" s="23"/>
      <c r="BQ434" s="23"/>
      <c r="BR434" s="23"/>
      <c r="BS434" s="23"/>
      <c r="BT434" s="23"/>
      <c r="BU434" s="23"/>
      <c r="BV434" s="23"/>
      <c r="BW434" s="23"/>
    </row>
    <row r="435" spans="1:75" ht="14.25" customHeight="1" x14ac:dyDescent="0.15">
      <c r="A435" s="83"/>
      <c r="B435" s="119"/>
      <c r="C435" s="119"/>
      <c r="D435" s="121"/>
      <c r="E435" s="96"/>
      <c r="F435" s="94"/>
      <c r="G435" s="113"/>
      <c r="H435" s="115"/>
      <c r="I435" s="125"/>
      <c r="J435" s="98"/>
      <c r="K435" s="117"/>
      <c r="L435" s="102"/>
      <c r="M435" s="104"/>
      <c r="N435" s="105"/>
      <c r="O435" s="107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72"/>
      <c r="AP435" s="72"/>
      <c r="AQ435" s="72"/>
      <c r="AR435" s="72"/>
      <c r="AS435" s="72"/>
      <c r="AT435" s="72"/>
      <c r="AU435" s="72"/>
      <c r="AV435" s="72"/>
      <c r="AW435" s="72"/>
      <c r="AX435" s="72"/>
      <c r="AY435" s="72"/>
      <c r="AZ435" s="72"/>
      <c r="BA435" s="72"/>
      <c r="BB435" s="72"/>
      <c r="BC435" s="72"/>
      <c r="BD435" s="72"/>
      <c r="BE435" s="72"/>
      <c r="BF435" s="72"/>
      <c r="BG435" s="72"/>
      <c r="BH435" s="72"/>
      <c r="BI435" s="72"/>
      <c r="BJ435" s="72"/>
      <c r="BK435" s="72"/>
      <c r="BL435" s="72"/>
      <c r="BM435" s="72"/>
      <c r="BN435" s="72"/>
      <c r="BO435" s="72"/>
      <c r="BP435" s="72"/>
      <c r="BQ435" s="72"/>
      <c r="BR435" s="72"/>
      <c r="BS435" s="72"/>
      <c r="BT435" s="72"/>
      <c r="BU435" s="72"/>
      <c r="BV435" s="72"/>
      <c r="BW435" s="72"/>
    </row>
    <row r="436" spans="1:75" ht="14.25" customHeight="1" x14ac:dyDescent="0.15">
      <c r="A436" s="82"/>
      <c r="B436" s="118"/>
      <c r="C436" s="118"/>
      <c r="D436" s="120"/>
      <c r="E436" s="95" t="str">
        <f ca="1">IF(DATEDIF(C436,M$2,"m")&lt;1,"",IF(C436=0,"",IF(EDATE(C436,12)&lt;IF($D436&gt;0,$D436-1,M$2),EDATE(C436,DATEDIF(C436,IF($D436&gt;0,$D436-1,M$2+1),"y")*12),EDATE(C436,DATEDIF(C436,IF($D436&gt;0,$D436-1,M$2+1),"m")))))</f>
        <v/>
      </c>
      <c r="F436" s="93">
        <f ca="1">IF(E436="",0,IF(EDATE(C436,12)&lt;=E436,15+IF((YEAR(E436)-YEAR($C436))&gt;20,10,INT((YEAR(E436)-YEAR($C436)-1)/2)),0))</f>
        <v>0</v>
      </c>
      <c r="G436" s="112">
        <f ca="1">IF(E436="",0,IF(E436&gt;=EDATE(C436,12),IF(E436&lt;EDATE(C436,24),IF(C436&lt;SET!$J$20,0,MIN(DATEDIF(C436,E436,"m"),11)),0),IF(D436&gt;C436,IF(E436&lt;=EDATE(C436,12),MIN(DATEDIF(C436,D436+1,"m"),11),0),MIN(DATEDIF(C436,E436,"m"),11))))</f>
        <v>0</v>
      </c>
      <c r="H436" s="114"/>
      <c r="I436" s="124">
        <f>COUNTIF(P436:BW436,SET!$C$15)*SET!$C$16+COUNTIF(P436:BW436,SET!$D$15)*SET!$D$16+COUNTIF(P436:BW436,SET!$E$15)*SET!$E$16+COUNTIF(P436:BW436,SET!$F$15)*SET!$F$16+COUNTIF(P436:BW436,SET!$G$15)*SET!$G$16+COUNTIF(P436:BW436,SET!$H$15)*SET!$H$16+COUNTIF(P436:BW436,SET!$I$15)*SET!$I$16+COUNTIF(P436:BW436,SET!#REF!)*SET!$H$16+COUNTIF(P436:BW436,SET!$L$15)*SET!$L$16</f>
        <v>0</v>
      </c>
      <c r="J436" s="97">
        <f ca="1">F436+G436+H436-I436</f>
        <v>0</v>
      </c>
      <c r="K436" s="116" t="str">
        <f ca="1">IF(E436="","",IF(AND(D436&gt;C436,EDATE(IF(EDATE(C436,12)&lt;D436,C436,E436),12)&gt;D436),"퇴직정산",IF((E436-C436)&gt;=365,EDATE(E436,12),EDATE(C436,24))))</f>
        <v/>
      </c>
      <c r="L436" s="101">
        <f ca="1">IF(K436="퇴직정산",J436,IF((M$2-C436)&lt;365,"미확정",IF(M436="유예","유예",J436-M436)))</f>
        <v>0</v>
      </c>
      <c r="M436" s="103">
        <f>IF(C436=0,0,IF(K436="퇴직정산",0,IF(J436&lt;=0,0,IF(EDATE(C436,3)&gt;M$2,"유예",IF(SET!$J$3="없음",0,IF(SET!$J$3="전부",IF(E436&gt;=DATE(YEAR(SET!$I$11),MONTH(SET!$J$11),DAY(SET!$L$11)),MAX(0,F436-IF(I436&lt;(G436+H436),0,(I436-(G436+H436)))),0),IF(E436&gt;=DATE(YEAR(SET!$I$11),MONTH(SET!$J$11),DAY(SET!$L$11)),MAX(0,MIN(F436,SET!$L$3)-IF(I436&lt;(G436+H436),0,(I436-(G436+H436)))),0)))))))</f>
        <v>0</v>
      </c>
      <c r="N436" s="105" t="str">
        <f>IF(D436=0,IF(M436&gt;0,IF((E436-C436)&gt;=365,EDATE(E436,6),EDATE(K436,-6)),""),"")</f>
        <v/>
      </c>
      <c r="O436" s="106" t="str">
        <f>IF(D436=0,IF(M436&gt;0,IF((E436-C436)&gt;=365,EDATE(E436,10),EDATE(K436,-2)),""),"")</f>
        <v/>
      </c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  <c r="AL436" s="23"/>
      <c r="AM436" s="23"/>
      <c r="AN436" s="23"/>
      <c r="AO436" s="23"/>
      <c r="AP436" s="23"/>
      <c r="AQ436" s="23"/>
      <c r="AR436" s="23"/>
      <c r="AS436" s="23"/>
      <c r="AT436" s="23"/>
      <c r="AU436" s="23"/>
      <c r="AV436" s="23"/>
      <c r="AW436" s="23"/>
      <c r="AX436" s="23"/>
      <c r="AY436" s="23"/>
      <c r="AZ436" s="23"/>
      <c r="BA436" s="23"/>
      <c r="BB436" s="23"/>
      <c r="BC436" s="23"/>
      <c r="BD436" s="23"/>
      <c r="BE436" s="23"/>
      <c r="BF436" s="23"/>
      <c r="BG436" s="23"/>
      <c r="BH436" s="23"/>
      <c r="BI436" s="23"/>
      <c r="BJ436" s="23"/>
      <c r="BK436" s="23"/>
      <c r="BL436" s="23"/>
      <c r="BM436" s="23"/>
      <c r="BN436" s="23"/>
      <c r="BO436" s="23"/>
      <c r="BP436" s="23"/>
      <c r="BQ436" s="23"/>
      <c r="BR436" s="23"/>
      <c r="BS436" s="23"/>
      <c r="BT436" s="23"/>
      <c r="BU436" s="23"/>
      <c r="BV436" s="23"/>
      <c r="BW436" s="23"/>
    </row>
    <row r="437" spans="1:75" ht="14.25" customHeight="1" x14ac:dyDescent="0.15">
      <c r="A437" s="83"/>
      <c r="B437" s="119"/>
      <c r="C437" s="119"/>
      <c r="D437" s="121"/>
      <c r="E437" s="96"/>
      <c r="F437" s="94"/>
      <c r="G437" s="113"/>
      <c r="H437" s="115"/>
      <c r="I437" s="125"/>
      <c r="J437" s="98"/>
      <c r="K437" s="117"/>
      <c r="L437" s="102"/>
      <c r="M437" s="104"/>
      <c r="N437" s="105"/>
      <c r="O437" s="107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72"/>
      <c r="AP437" s="72"/>
      <c r="AQ437" s="72"/>
      <c r="AR437" s="72"/>
      <c r="AS437" s="72"/>
      <c r="AT437" s="72"/>
      <c r="AU437" s="72"/>
      <c r="AV437" s="72"/>
      <c r="AW437" s="72"/>
      <c r="AX437" s="72"/>
      <c r="AY437" s="72"/>
      <c r="AZ437" s="72"/>
      <c r="BA437" s="72"/>
      <c r="BB437" s="72"/>
      <c r="BC437" s="72"/>
      <c r="BD437" s="72"/>
      <c r="BE437" s="72"/>
      <c r="BF437" s="72"/>
      <c r="BG437" s="72"/>
      <c r="BH437" s="72"/>
      <c r="BI437" s="72"/>
      <c r="BJ437" s="72"/>
      <c r="BK437" s="72"/>
      <c r="BL437" s="72"/>
      <c r="BM437" s="72"/>
      <c r="BN437" s="72"/>
      <c r="BO437" s="72"/>
      <c r="BP437" s="72"/>
      <c r="BQ437" s="72"/>
      <c r="BR437" s="72"/>
      <c r="BS437" s="72"/>
      <c r="BT437" s="72"/>
      <c r="BU437" s="72"/>
      <c r="BV437" s="72"/>
      <c r="BW437" s="72"/>
    </row>
    <row r="438" spans="1:75" ht="14.25" customHeight="1" x14ac:dyDescent="0.15">
      <c r="A438" s="82"/>
      <c r="B438" s="118"/>
      <c r="C438" s="118"/>
      <c r="D438" s="120"/>
      <c r="E438" s="95" t="str">
        <f ca="1">IF(DATEDIF(C438,M$2,"m")&lt;1,"",IF(C438=0,"",IF(EDATE(C438,12)&lt;IF($D438&gt;0,$D438-1,M$2),EDATE(C438,DATEDIF(C438,IF($D438&gt;0,$D438-1,M$2+1),"y")*12),EDATE(C438,DATEDIF(C438,IF($D438&gt;0,$D438-1,M$2+1),"m")))))</f>
        <v/>
      </c>
      <c r="F438" s="93">
        <f ca="1">IF(E438="",0,IF(EDATE(C438,12)&lt;=E438,15+IF((YEAR(E438)-YEAR($C438))&gt;20,10,INT((YEAR(E438)-YEAR($C438)-1)/2)),0))</f>
        <v>0</v>
      </c>
      <c r="G438" s="112">
        <f ca="1">IF(E438="",0,IF(E438&gt;=EDATE(C438,12),IF(E438&lt;EDATE(C438,24),IF(C438&lt;SET!$J$20,0,MIN(DATEDIF(C438,E438,"m"),11)),0),IF(D438&gt;C438,IF(E438&lt;=EDATE(C438,12),MIN(DATEDIF(C438,D438+1,"m"),11),0),MIN(DATEDIF(C438,E438,"m"),11))))</f>
        <v>0</v>
      </c>
      <c r="H438" s="114"/>
      <c r="I438" s="124">
        <f>COUNTIF(P438:BW438,SET!$C$15)*SET!$C$16+COUNTIF(P438:BW438,SET!$D$15)*SET!$D$16+COUNTIF(P438:BW438,SET!$E$15)*SET!$E$16+COUNTIF(P438:BW438,SET!$F$15)*SET!$F$16+COUNTIF(P438:BW438,SET!$G$15)*SET!$G$16+COUNTIF(P438:BW438,SET!$H$15)*SET!$H$16+COUNTIF(P438:BW438,SET!$I$15)*SET!$I$16+COUNTIF(P438:BW438,SET!#REF!)*SET!$H$16+COUNTIF(P438:BW438,SET!$L$15)*SET!$L$16</f>
        <v>0</v>
      </c>
      <c r="J438" s="97">
        <f ca="1">F438+G438+H438-I438</f>
        <v>0</v>
      </c>
      <c r="K438" s="116" t="str">
        <f ca="1">IF(E438="","",IF(AND(D438&gt;C438,EDATE(IF(EDATE(C438,12)&lt;D438,C438,E438),12)&gt;D438),"퇴직정산",IF((E438-C438)&gt;=365,EDATE(E438,12),EDATE(C438,24))))</f>
        <v/>
      </c>
      <c r="L438" s="101">
        <f ca="1">IF(K438="퇴직정산",J438,IF((M$2-C438)&lt;365,"미확정",IF(M438="유예","유예",J438-M438)))</f>
        <v>0</v>
      </c>
      <c r="M438" s="103">
        <f>IF(C438=0,0,IF(K438="퇴직정산",0,IF(J438&lt;=0,0,IF(EDATE(C438,3)&gt;M$2,"유예",IF(SET!$J$3="없음",0,IF(SET!$J$3="전부",IF(E438&gt;=DATE(YEAR(SET!$I$11),MONTH(SET!$J$11),DAY(SET!$L$11)),MAX(0,F438-IF(I438&lt;(G438+H438),0,(I438-(G438+H438)))),0),IF(E438&gt;=DATE(YEAR(SET!$I$11),MONTH(SET!$J$11),DAY(SET!$L$11)),MAX(0,MIN(F438,SET!$L$3)-IF(I438&lt;(G438+H438),0,(I438-(G438+H438)))),0)))))))</f>
        <v>0</v>
      </c>
      <c r="N438" s="105" t="str">
        <f>IF(D438=0,IF(M438&gt;0,IF((E438-C438)&gt;=365,EDATE(E438,6),EDATE(K438,-6)),""),"")</f>
        <v/>
      </c>
      <c r="O438" s="106" t="str">
        <f>IF(D438=0,IF(M438&gt;0,IF((E438-C438)&gt;=365,EDATE(E438,10),EDATE(K438,-2)),""),"")</f>
        <v/>
      </c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  <c r="AL438" s="23"/>
      <c r="AM438" s="23"/>
      <c r="AN438" s="23"/>
      <c r="AO438" s="23"/>
      <c r="AP438" s="23"/>
      <c r="AQ438" s="23"/>
      <c r="AR438" s="23"/>
      <c r="AS438" s="23"/>
      <c r="AT438" s="23"/>
      <c r="AU438" s="23"/>
      <c r="AV438" s="23"/>
      <c r="AW438" s="23"/>
      <c r="AX438" s="23"/>
      <c r="AY438" s="23"/>
      <c r="AZ438" s="23"/>
      <c r="BA438" s="23"/>
      <c r="BB438" s="23"/>
      <c r="BC438" s="23"/>
      <c r="BD438" s="23"/>
      <c r="BE438" s="23"/>
      <c r="BF438" s="23"/>
      <c r="BG438" s="23"/>
      <c r="BH438" s="23"/>
      <c r="BI438" s="23"/>
      <c r="BJ438" s="23"/>
      <c r="BK438" s="23"/>
      <c r="BL438" s="23"/>
      <c r="BM438" s="23"/>
      <c r="BN438" s="23"/>
      <c r="BO438" s="23"/>
      <c r="BP438" s="23"/>
      <c r="BQ438" s="23"/>
      <c r="BR438" s="23"/>
      <c r="BS438" s="23"/>
      <c r="BT438" s="23"/>
      <c r="BU438" s="23"/>
      <c r="BV438" s="23"/>
      <c r="BW438" s="23"/>
    </row>
    <row r="439" spans="1:75" ht="14.25" customHeight="1" x14ac:dyDescent="0.15">
      <c r="A439" s="83"/>
      <c r="B439" s="119"/>
      <c r="C439" s="119"/>
      <c r="D439" s="121"/>
      <c r="E439" s="96"/>
      <c r="F439" s="94"/>
      <c r="G439" s="113"/>
      <c r="H439" s="115"/>
      <c r="I439" s="125"/>
      <c r="J439" s="98"/>
      <c r="K439" s="117"/>
      <c r="L439" s="102"/>
      <c r="M439" s="104"/>
      <c r="N439" s="105"/>
      <c r="O439" s="107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72"/>
      <c r="AP439" s="72"/>
      <c r="AQ439" s="72"/>
      <c r="AR439" s="72"/>
      <c r="AS439" s="72"/>
      <c r="AT439" s="72"/>
      <c r="AU439" s="72"/>
      <c r="AV439" s="72"/>
      <c r="AW439" s="72"/>
      <c r="AX439" s="72"/>
      <c r="AY439" s="72"/>
      <c r="AZ439" s="72"/>
      <c r="BA439" s="72"/>
      <c r="BB439" s="72"/>
      <c r="BC439" s="72"/>
      <c r="BD439" s="72"/>
      <c r="BE439" s="72"/>
      <c r="BF439" s="72"/>
      <c r="BG439" s="72"/>
      <c r="BH439" s="72"/>
      <c r="BI439" s="72"/>
      <c r="BJ439" s="72"/>
      <c r="BK439" s="72"/>
      <c r="BL439" s="72"/>
      <c r="BM439" s="72"/>
      <c r="BN439" s="72"/>
      <c r="BO439" s="72"/>
      <c r="BP439" s="72"/>
      <c r="BQ439" s="72"/>
      <c r="BR439" s="72"/>
      <c r="BS439" s="72"/>
      <c r="BT439" s="72"/>
      <c r="BU439" s="72"/>
      <c r="BV439" s="72"/>
      <c r="BW439" s="72"/>
    </row>
    <row r="440" spans="1:75" ht="14.25" customHeight="1" x14ac:dyDescent="0.15">
      <c r="A440" s="82"/>
      <c r="B440" s="118"/>
      <c r="C440" s="118"/>
      <c r="D440" s="120"/>
      <c r="E440" s="95" t="str">
        <f ca="1">IF(DATEDIF(C440,M$2,"m")&lt;1,"",IF(C440=0,"",IF(EDATE(C440,12)&lt;IF($D440&gt;0,$D440-1,M$2),EDATE(C440,DATEDIF(C440,IF($D440&gt;0,$D440-1,M$2+1),"y")*12),EDATE(C440,DATEDIF(C440,IF($D440&gt;0,$D440-1,M$2+1),"m")))))</f>
        <v/>
      </c>
      <c r="F440" s="93">
        <f ca="1">IF(E440="",0,IF(EDATE(C440,12)&lt;=E440,15+IF((YEAR(E440)-YEAR($C440))&gt;20,10,INT((YEAR(E440)-YEAR($C440)-1)/2)),0))</f>
        <v>0</v>
      </c>
      <c r="G440" s="112">
        <f ca="1">IF(E440="",0,IF(E440&gt;=EDATE(C440,12),IF(E440&lt;EDATE(C440,24),IF(C440&lt;SET!$J$20,0,MIN(DATEDIF(C440,E440,"m"),11)),0),IF(D440&gt;C440,IF(E440&lt;=EDATE(C440,12),MIN(DATEDIF(C440,D440+1,"m"),11),0),MIN(DATEDIF(C440,E440,"m"),11))))</f>
        <v>0</v>
      </c>
      <c r="H440" s="114"/>
      <c r="I440" s="124">
        <f>COUNTIF(P440:BW440,SET!$C$15)*SET!$C$16+COUNTIF(P440:BW440,SET!$D$15)*SET!$D$16+COUNTIF(P440:BW440,SET!$E$15)*SET!$E$16+COUNTIF(P440:BW440,SET!$F$15)*SET!$F$16+COUNTIF(P440:BW440,SET!$G$15)*SET!$G$16+COUNTIF(P440:BW440,SET!$H$15)*SET!$H$16+COUNTIF(P440:BW440,SET!$I$15)*SET!$I$16+COUNTIF(P440:BW440,SET!#REF!)*SET!$H$16+COUNTIF(P440:BW440,SET!$L$15)*SET!$L$16</f>
        <v>0</v>
      </c>
      <c r="J440" s="97">
        <f ca="1">F440+G440+H440-I440</f>
        <v>0</v>
      </c>
      <c r="K440" s="116" t="str">
        <f ca="1">IF(E440="","",IF(AND(D440&gt;C440,EDATE(IF(EDATE(C440,12)&lt;D440,C440,E440),12)&gt;D440),"퇴직정산",IF((E440-C440)&gt;=365,EDATE(E440,12),EDATE(C440,24))))</f>
        <v/>
      </c>
      <c r="L440" s="101">
        <f ca="1">IF(K440="퇴직정산",J440,IF((M$2-C440)&lt;365,"미확정",IF(M440="유예","유예",J440-M440)))</f>
        <v>0</v>
      </c>
      <c r="M440" s="103">
        <f>IF(C440=0,0,IF(K440="퇴직정산",0,IF(J440&lt;=0,0,IF(EDATE(C440,3)&gt;M$2,"유예",IF(SET!$J$3="없음",0,IF(SET!$J$3="전부",IF(E440&gt;=DATE(YEAR(SET!$I$11),MONTH(SET!$J$11),DAY(SET!$L$11)),MAX(0,F440-IF(I440&lt;(G440+H440),0,(I440-(G440+H440)))),0),IF(E440&gt;=DATE(YEAR(SET!$I$11),MONTH(SET!$J$11),DAY(SET!$L$11)),MAX(0,MIN(F440,SET!$L$3)-IF(I440&lt;(G440+H440),0,(I440-(G440+H440)))),0)))))))</f>
        <v>0</v>
      </c>
      <c r="N440" s="105" t="str">
        <f>IF(D440=0,IF(M440&gt;0,IF((E440-C440)&gt;=365,EDATE(E440,6),EDATE(K440,-6)),""),"")</f>
        <v/>
      </c>
      <c r="O440" s="106" t="str">
        <f>IF(D440=0,IF(M440&gt;0,IF((E440-C440)&gt;=365,EDATE(E440,10),EDATE(K440,-2)),""),"")</f>
        <v/>
      </c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  <c r="AL440" s="23"/>
      <c r="AM440" s="23"/>
      <c r="AN440" s="23"/>
      <c r="AO440" s="23"/>
      <c r="AP440" s="23"/>
      <c r="AQ440" s="23"/>
      <c r="AR440" s="23"/>
      <c r="AS440" s="23"/>
      <c r="AT440" s="23"/>
      <c r="AU440" s="23"/>
      <c r="AV440" s="23"/>
      <c r="AW440" s="23"/>
      <c r="AX440" s="23"/>
      <c r="AY440" s="23"/>
      <c r="AZ440" s="23"/>
      <c r="BA440" s="23"/>
      <c r="BB440" s="23"/>
      <c r="BC440" s="23"/>
      <c r="BD440" s="23"/>
      <c r="BE440" s="23"/>
      <c r="BF440" s="23"/>
      <c r="BG440" s="23"/>
      <c r="BH440" s="23"/>
      <c r="BI440" s="23"/>
      <c r="BJ440" s="23"/>
      <c r="BK440" s="23"/>
      <c r="BL440" s="23"/>
      <c r="BM440" s="23"/>
      <c r="BN440" s="23"/>
      <c r="BO440" s="23"/>
      <c r="BP440" s="23"/>
      <c r="BQ440" s="23"/>
      <c r="BR440" s="23"/>
      <c r="BS440" s="23"/>
      <c r="BT440" s="23"/>
      <c r="BU440" s="23"/>
      <c r="BV440" s="23"/>
      <c r="BW440" s="23"/>
    </row>
    <row r="441" spans="1:75" ht="14.25" customHeight="1" x14ac:dyDescent="0.15">
      <c r="A441" s="83"/>
      <c r="B441" s="119"/>
      <c r="C441" s="119"/>
      <c r="D441" s="121"/>
      <c r="E441" s="96"/>
      <c r="F441" s="94"/>
      <c r="G441" s="113"/>
      <c r="H441" s="115"/>
      <c r="I441" s="125"/>
      <c r="J441" s="98"/>
      <c r="K441" s="117"/>
      <c r="L441" s="102"/>
      <c r="M441" s="104"/>
      <c r="N441" s="105"/>
      <c r="O441" s="107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72"/>
      <c r="AP441" s="72"/>
      <c r="AQ441" s="72"/>
      <c r="AR441" s="72"/>
      <c r="AS441" s="72"/>
      <c r="AT441" s="72"/>
      <c r="AU441" s="72"/>
      <c r="AV441" s="72"/>
      <c r="AW441" s="72"/>
      <c r="AX441" s="72"/>
      <c r="AY441" s="72"/>
      <c r="AZ441" s="72"/>
      <c r="BA441" s="72"/>
      <c r="BB441" s="72"/>
      <c r="BC441" s="72"/>
      <c r="BD441" s="72"/>
      <c r="BE441" s="72"/>
      <c r="BF441" s="72"/>
      <c r="BG441" s="72"/>
      <c r="BH441" s="72"/>
      <c r="BI441" s="72"/>
      <c r="BJ441" s="72"/>
      <c r="BK441" s="72"/>
      <c r="BL441" s="72"/>
      <c r="BM441" s="72"/>
      <c r="BN441" s="72"/>
      <c r="BO441" s="72"/>
      <c r="BP441" s="72"/>
      <c r="BQ441" s="72"/>
      <c r="BR441" s="72"/>
      <c r="BS441" s="72"/>
      <c r="BT441" s="72"/>
      <c r="BU441" s="72"/>
      <c r="BV441" s="72"/>
      <c r="BW441" s="72"/>
    </row>
    <row r="442" spans="1:75" ht="14.25" customHeight="1" x14ac:dyDescent="0.15">
      <c r="A442" s="82"/>
      <c r="B442" s="118"/>
      <c r="C442" s="118"/>
      <c r="D442" s="120"/>
      <c r="E442" s="95" t="str">
        <f ca="1">IF(DATEDIF(C442,M$2,"m")&lt;1,"",IF(C442=0,"",IF(EDATE(C442,12)&lt;IF($D442&gt;0,$D442-1,M$2),EDATE(C442,DATEDIF(C442,IF($D442&gt;0,$D442-1,M$2+1),"y")*12),EDATE(C442,DATEDIF(C442,IF($D442&gt;0,$D442-1,M$2+1),"m")))))</f>
        <v/>
      </c>
      <c r="F442" s="93">
        <f ca="1">IF(E442="",0,IF(EDATE(C442,12)&lt;=E442,15+IF((YEAR(E442)-YEAR($C442))&gt;20,10,INT((YEAR(E442)-YEAR($C442)-1)/2)),0))</f>
        <v>0</v>
      </c>
      <c r="G442" s="112">
        <f ca="1">IF(E442="",0,IF(E442&gt;=EDATE(C442,12),IF(E442&lt;EDATE(C442,24),IF(C442&lt;SET!$J$20,0,MIN(DATEDIF(C442,E442,"m"),11)),0),IF(D442&gt;C442,IF(E442&lt;=EDATE(C442,12),MIN(DATEDIF(C442,D442+1,"m"),11),0),MIN(DATEDIF(C442,E442,"m"),11))))</f>
        <v>0</v>
      </c>
      <c r="H442" s="114"/>
      <c r="I442" s="124">
        <f>COUNTIF(P442:BW442,SET!$C$15)*SET!$C$16+COUNTIF(P442:BW442,SET!$D$15)*SET!$D$16+COUNTIF(P442:BW442,SET!$E$15)*SET!$E$16+COUNTIF(P442:BW442,SET!$F$15)*SET!$F$16+COUNTIF(P442:BW442,SET!$G$15)*SET!$G$16+COUNTIF(P442:BW442,SET!$H$15)*SET!$H$16+COUNTIF(P442:BW442,SET!$I$15)*SET!$I$16+COUNTIF(P442:BW442,SET!#REF!)*SET!$H$16+COUNTIF(P442:BW442,SET!$L$15)*SET!$L$16</f>
        <v>0</v>
      </c>
      <c r="J442" s="97">
        <f ca="1">F442+G442+H442-I442</f>
        <v>0</v>
      </c>
      <c r="K442" s="116" t="str">
        <f ca="1">IF(E442="","",IF(AND(D442&gt;C442,EDATE(IF(EDATE(C442,12)&lt;D442,C442,E442),12)&gt;D442),"퇴직정산",IF((E442-C442)&gt;=365,EDATE(E442,12),EDATE(C442,24))))</f>
        <v/>
      </c>
      <c r="L442" s="101">
        <f ca="1">IF(K442="퇴직정산",J442,IF((M$2-C442)&lt;365,"미확정",IF(M442="유예","유예",J442-M442)))</f>
        <v>0</v>
      </c>
      <c r="M442" s="103">
        <f>IF(C442=0,0,IF(K442="퇴직정산",0,IF(J442&lt;=0,0,IF(EDATE(C442,3)&gt;M$2,"유예",IF(SET!$J$3="없음",0,IF(SET!$J$3="전부",IF(E442&gt;=DATE(YEAR(SET!$I$11),MONTH(SET!$J$11),DAY(SET!$L$11)),MAX(0,F442-IF(I442&lt;(G442+H442),0,(I442-(G442+H442)))),0),IF(E442&gt;=DATE(YEAR(SET!$I$11),MONTH(SET!$J$11),DAY(SET!$L$11)),MAX(0,MIN(F442,SET!$L$3)-IF(I442&lt;(G442+H442),0,(I442-(G442+H442)))),0)))))))</f>
        <v>0</v>
      </c>
      <c r="N442" s="105" t="str">
        <f>IF(D442=0,IF(M442&gt;0,IF((E442-C442)&gt;=365,EDATE(E442,6),EDATE(K442,-6)),""),"")</f>
        <v/>
      </c>
      <c r="O442" s="106" t="str">
        <f>IF(D442=0,IF(M442&gt;0,IF((E442-C442)&gt;=365,EDATE(E442,10),EDATE(K442,-2)),""),"")</f>
        <v/>
      </c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/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  <c r="AY442" s="23"/>
      <c r="AZ442" s="23"/>
      <c r="BA442" s="23"/>
      <c r="BB442" s="23"/>
      <c r="BC442" s="23"/>
      <c r="BD442" s="23"/>
      <c r="BE442" s="23"/>
      <c r="BF442" s="23"/>
      <c r="BG442" s="23"/>
      <c r="BH442" s="23"/>
      <c r="BI442" s="23"/>
      <c r="BJ442" s="23"/>
      <c r="BK442" s="23"/>
      <c r="BL442" s="23"/>
      <c r="BM442" s="23"/>
      <c r="BN442" s="23"/>
      <c r="BO442" s="23"/>
      <c r="BP442" s="23"/>
      <c r="BQ442" s="23"/>
      <c r="BR442" s="23"/>
      <c r="BS442" s="23"/>
      <c r="BT442" s="23"/>
      <c r="BU442" s="23"/>
      <c r="BV442" s="23"/>
      <c r="BW442" s="23"/>
    </row>
    <row r="443" spans="1:75" ht="14.25" customHeight="1" x14ac:dyDescent="0.15">
      <c r="A443" s="83"/>
      <c r="B443" s="119"/>
      <c r="C443" s="119"/>
      <c r="D443" s="121"/>
      <c r="E443" s="96"/>
      <c r="F443" s="94"/>
      <c r="G443" s="113"/>
      <c r="H443" s="115"/>
      <c r="I443" s="125"/>
      <c r="J443" s="98"/>
      <c r="K443" s="117"/>
      <c r="L443" s="102"/>
      <c r="M443" s="104"/>
      <c r="N443" s="105"/>
      <c r="O443" s="107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72"/>
      <c r="AP443" s="72"/>
      <c r="AQ443" s="72"/>
      <c r="AR443" s="72"/>
      <c r="AS443" s="72"/>
      <c r="AT443" s="72"/>
      <c r="AU443" s="72"/>
      <c r="AV443" s="72"/>
      <c r="AW443" s="72"/>
      <c r="AX443" s="72"/>
      <c r="AY443" s="72"/>
      <c r="AZ443" s="72"/>
      <c r="BA443" s="72"/>
      <c r="BB443" s="72"/>
      <c r="BC443" s="72"/>
      <c r="BD443" s="72"/>
      <c r="BE443" s="72"/>
      <c r="BF443" s="72"/>
      <c r="BG443" s="72"/>
      <c r="BH443" s="72"/>
      <c r="BI443" s="72"/>
      <c r="BJ443" s="72"/>
      <c r="BK443" s="72"/>
      <c r="BL443" s="72"/>
      <c r="BM443" s="72"/>
      <c r="BN443" s="72"/>
      <c r="BO443" s="72"/>
      <c r="BP443" s="72"/>
      <c r="BQ443" s="72"/>
      <c r="BR443" s="72"/>
      <c r="BS443" s="72"/>
      <c r="BT443" s="72"/>
      <c r="BU443" s="72"/>
      <c r="BV443" s="72"/>
      <c r="BW443" s="72"/>
    </row>
    <row r="444" spans="1:75" ht="14.25" customHeight="1" x14ac:dyDescent="0.15">
      <c r="A444" s="82"/>
      <c r="B444" s="118"/>
      <c r="C444" s="118"/>
      <c r="D444" s="120"/>
      <c r="E444" s="95" t="str">
        <f ca="1">IF(DATEDIF(C444,M$2,"m")&lt;1,"",IF(C444=0,"",IF(EDATE(C444,12)&lt;IF($D444&gt;0,$D444-1,M$2),EDATE(C444,DATEDIF(C444,IF($D444&gt;0,$D444-1,M$2+1),"y")*12),EDATE(C444,DATEDIF(C444,IF($D444&gt;0,$D444-1,M$2+1),"m")))))</f>
        <v/>
      </c>
      <c r="F444" s="93">
        <f ca="1">IF(E444="",0,IF(EDATE(C444,12)&lt;=E444,15+IF((YEAR(E444)-YEAR($C444))&gt;20,10,INT((YEAR(E444)-YEAR($C444)-1)/2)),0))</f>
        <v>0</v>
      </c>
      <c r="G444" s="112">
        <f ca="1">IF(E444="",0,IF(E444&gt;=EDATE(C444,12),IF(E444&lt;EDATE(C444,24),IF(C444&lt;SET!$J$20,0,MIN(DATEDIF(C444,E444,"m"),11)),0),IF(D444&gt;C444,IF(E444&lt;=EDATE(C444,12),MIN(DATEDIF(C444,D444+1,"m"),11),0),MIN(DATEDIF(C444,E444,"m"),11))))</f>
        <v>0</v>
      </c>
      <c r="H444" s="114"/>
      <c r="I444" s="124">
        <f>COUNTIF(P444:BW444,SET!$C$15)*SET!$C$16+COUNTIF(P444:BW444,SET!$D$15)*SET!$D$16+COUNTIF(P444:BW444,SET!$E$15)*SET!$E$16+COUNTIF(P444:BW444,SET!$F$15)*SET!$F$16+COUNTIF(P444:BW444,SET!$G$15)*SET!$G$16+COUNTIF(P444:BW444,SET!$H$15)*SET!$H$16+COUNTIF(P444:BW444,SET!$I$15)*SET!$I$16+COUNTIF(P444:BW444,SET!#REF!)*SET!$H$16+COUNTIF(P444:BW444,SET!$L$15)*SET!$L$16</f>
        <v>0</v>
      </c>
      <c r="J444" s="97">
        <f ca="1">F444+G444+H444-I444</f>
        <v>0</v>
      </c>
      <c r="K444" s="116" t="str">
        <f ca="1">IF(E444="","",IF(AND(D444&gt;C444,EDATE(IF(EDATE(C444,12)&lt;D444,C444,E444),12)&gt;D444),"퇴직정산",IF((E444-C444)&gt;=365,EDATE(E444,12),EDATE(C444,24))))</f>
        <v/>
      </c>
      <c r="L444" s="101">
        <f ca="1">IF(K444="퇴직정산",J444,IF((M$2-C444)&lt;365,"미확정",IF(M444="유예","유예",J444-M444)))</f>
        <v>0</v>
      </c>
      <c r="M444" s="103">
        <f>IF(C444=0,0,IF(K444="퇴직정산",0,IF(J444&lt;=0,0,IF(EDATE(C444,3)&gt;M$2,"유예",IF(SET!$J$3="없음",0,IF(SET!$J$3="전부",IF(E444&gt;=DATE(YEAR(SET!$I$11),MONTH(SET!$J$11),DAY(SET!$L$11)),MAX(0,F444-IF(I444&lt;(G444+H444),0,(I444-(G444+H444)))),0),IF(E444&gt;=DATE(YEAR(SET!$I$11),MONTH(SET!$J$11),DAY(SET!$L$11)),MAX(0,MIN(F444,SET!$L$3)-IF(I444&lt;(G444+H444),0,(I444-(G444+H444)))),0)))))))</f>
        <v>0</v>
      </c>
      <c r="N444" s="105" t="str">
        <f>IF(D444=0,IF(M444&gt;0,IF((E444-C444)&gt;=365,EDATE(E444,6),EDATE(K444,-6)),""),"")</f>
        <v/>
      </c>
      <c r="O444" s="106" t="str">
        <f>IF(D444=0,IF(M444&gt;0,IF((E444-C444)&gt;=365,EDATE(E444,10),EDATE(K444,-2)),""),"")</f>
        <v/>
      </c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  <c r="AL444" s="23"/>
      <c r="AM444" s="23"/>
      <c r="AN444" s="23"/>
      <c r="AO444" s="23"/>
      <c r="AP444" s="23"/>
      <c r="AQ444" s="23"/>
      <c r="AR444" s="23"/>
      <c r="AS444" s="23"/>
      <c r="AT444" s="23"/>
      <c r="AU444" s="23"/>
      <c r="AV444" s="23"/>
      <c r="AW444" s="23"/>
      <c r="AX444" s="23"/>
      <c r="AY444" s="23"/>
      <c r="AZ444" s="23"/>
      <c r="BA444" s="23"/>
      <c r="BB444" s="23"/>
      <c r="BC444" s="23"/>
      <c r="BD444" s="23"/>
      <c r="BE444" s="23"/>
      <c r="BF444" s="23"/>
      <c r="BG444" s="23"/>
      <c r="BH444" s="23"/>
      <c r="BI444" s="23"/>
      <c r="BJ444" s="23"/>
      <c r="BK444" s="23"/>
      <c r="BL444" s="23"/>
      <c r="BM444" s="23"/>
      <c r="BN444" s="23"/>
      <c r="BO444" s="23"/>
      <c r="BP444" s="23"/>
      <c r="BQ444" s="23"/>
      <c r="BR444" s="23"/>
      <c r="BS444" s="23"/>
      <c r="BT444" s="23"/>
      <c r="BU444" s="23"/>
      <c r="BV444" s="23"/>
      <c r="BW444" s="23"/>
    </row>
    <row r="445" spans="1:75" ht="14.25" customHeight="1" x14ac:dyDescent="0.15">
      <c r="A445" s="83"/>
      <c r="B445" s="119"/>
      <c r="C445" s="119"/>
      <c r="D445" s="121"/>
      <c r="E445" s="96"/>
      <c r="F445" s="94"/>
      <c r="G445" s="113"/>
      <c r="H445" s="115"/>
      <c r="I445" s="125"/>
      <c r="J445" s="98"/>
      <c r="K445" s="117"/>
      <c r="L445" s="102"/>
      <c r="M445" s="104"/>
      <c r="N445" s="105"/>
      <c r="O445" s="107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72"/>
      <c r="AP445" s="72"/>
      <c r="AQ445" s="72"/>
      <c r="AR445" s="72"/>
      <c r="AS445" s="72"/>
      <c r="AT445" s="72"/>
      <c r="AU445" s="72"/>
      <c r="AV445" s="72"/>
      <c r="AW445" s="72"/>
      <c r="AX445" s="72"/>
      <c r="AY445" s="72"/>
      <c r="AZ445" s="72"/>
      <c r="BA445" s="72"/>
      <c r="BB445" s="72"/>
      <c r="BC445" s="72"/>
      <c r="BD445" s="72"/>
      <c r="BE445" s="72"/>
      <c r="BF445" s="72"/>
      <c r="BG445" s="72"/>
      <c r="BH445" s="72"/>
      <c r="BI445" s="72"/>
      <c r="BJ445" s="72"/>
      <c r="BK445" s="72"/>
      <c r="BL445" s="72"/>
      <c r="BM445" s="72"/>
      <c r="BN445" s="72"/>
      <c r="BO445" s="72"/>
      <c r="BP445" s="72"/>
      <c r="BQ445" s="72"/>
      <c r="BR445" s="72"/>
      <c r="BS445" s="72"/>
      <c r="BT445" s="72"/>
      <c r="BU445" s="72"/>
      <c r="BV445" s="72"/>
      <c r="BW445" s="72"/>
    </row>
    <row r="446" spans="1:75" ht="14.25" customHeight="1" x14ac:dyDescent="0.15">
      <c r="A446" s="82"/>
      <c r="B446" s="118"/>
      <c r="C446" s="118"/>
      <c r="D446" s="120"/>
      <c r="E446" s="95" t="str">
        <f ca="1">IF(DATEDIF(C446,M$2,"m")&lt;1,"",IF(C446=0,"",IF(EDATE(C446,12)&lt;IF($D446&gt;0,$D446-1,M$2),EDATE(C446,DATEDIF(C446,IF($D446&gt;0,$D446-1,M$2+1),"y")*12),EDATE(C446,DATEDIF(C446,IF($D446&gt;0,$D446-1,M$2+1),"m")))))</f>
        <v/>
      </c>
      <c r="F446" s="93">
        <f ca="1">IF(E446="",0,IF(EDATE(C446,12)&lt;=E446,15+IF((YEAR(E446)-YEAR($C446))&gt;20,10,INT((YEAR(E446)-YEAR($C446)-1)/2)),0))</f>
        <v>0</v>
      </c>
      <c r="G446" s="112">
        <f ca="1">IF(E446="",0,IF(E446&gt;=EDATE(C446,12),IF(E446&lt;EDATE(C446,24),IF(C446&lt;SET!$J$20,0,MIN(DATEDIF(C446,E446,"m"),11)),0),IF(D446&gt;C446,IF(E446&lt;=EDATE(C446,12),MIN(DATEDIF(C446,D446+1,"m"),11),0),MIN(DATEDIF(C446,E446,"m"),11))))</f>
        <v>0</v>
      </c>
      <c r="H446" s="114"/>
      <c r="I446" s="124">
        <f>COUNTIF(P446:BW446,SET!$C$15)*SET!$C$16+COUNTIF(P446:BW446,SET!$D$15)*SET!$D$16+COUNTIF(P446:BW446,SET!$E$15)*SET!$E$16+COUNTIF(P446:BW446,SET!$F$15)*SET!$F$16+COUNTIF(P446:BW446,SET!$G$15)*SET!$G$16+COUNTIF(P446:BW446,SET!$H$15)*SET!$H$16+COUNTIF(P446:BW446,SET!$I$15)*SET!$I$16+COUNTIF(P446:BW446,SET!#REF!)*SET!$H$16+COUNTIF(P446:BW446,SET!$L$15)*SET!$L$16</f>
        <v>0</v>
      </c>
      <c r="J446" s="97">
        <f ca="1">F446+G446+H446-I446</f>
        <v>0</v>
      </c>
      <c r="K446" s="116" t="str">
        <f ca="1">IF(E446="","",IF(AND(D446&gt;C446,EDATE(IF(EDATE(C446,12)&lt;D446,C446,E446),12)&gt;D446),"퇴직정산",IF((E446-C446)&gt;=365,EDATE(E446,12),EDATE(C446,24))))</f>
        <v/>
      </c>
      <c r="L446" s="101">
        <f ca="1">IF(K446="퇴직정산",J446,IF((M$2-C446)&lt;365,"미확정",IF(M446="유예","유예",J446-M446)))</f>
        <v>0</v>
      </c>
      <c r="M446" s="103">
        <f>IF(C446=0,0,IF(K446="퇴직정산",0,IF(J446&lt;=0,0,IF(EDATE(C446,3)&gt;M$2,"유예",IF(SET!$J$3="없음",0,IF(SET!$J$3="전부",IF(E446&gt;=DATE(YEAR(SET!$I$11),MONTH(SET!$J$11),DAY(SET!$L$11)),MAX(0,F446-IF(I446&lt;(G446+H446),0,(I446-(G446+H446)))),0),IF(E446&gt;=DATE(YEAR(SET!$I$11),MONTH(SET!$J$11),DAY(SET!$L$11)),MAX(0,MIN(F446,SET!$L$3)-IF(I446&lt;(G446+H446),0,(I446-(G446+H446)))),0)))))))</f>
        <v>0</v>
      </c>
      <c r="N446" s="105" t="str">
        <f>IF(D446=0,IF(M446&gt;0,IF((E446-C446)&gt;=365,EDATE(E446,6),EDATE(K446,-6)),""),"")</f>
        <v/>
      </c>
      <c r="O446" s="106" t="str">
        <f>IF(D446=0,IF(M446&gt;0,IF((E446-C446)&gt;=365,EDATE(E446,10),EDATE(K446,-2)),""),"")</f>
        <v/>
      </c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  <c r="AL446" s="23"/>
      <c r="AM446" s="23"/>
      <c r="AN446" s="23"/>
      <c r="AO446" s="23"/>
      <c r="AP446" s="23"/>
      <c r="AQ446" s="23"/>
      <c r="AR446" s="23"/>
      <c r="AS446" s="23"/>
      <c r="AT446" s="23"/>
      <c r="AU446" s="23"/>
      <c r="AV446" s="23"/>
      <c r="AW446" s="23"/>
      <c r="AX446" s="23"/>
      <c r="AY446" s="23"/>
      <c r="AZ446" s="23"/>
      <c r="BA446" s="23"/>
      <c r="BB446" s="23"/>
      <c r="BC446" s="23"/>
      <c r="BD446" s="23"/>
      <c r="BE446" s="23"/>
      <c r="BF446" s="23"/>
      <c r="BG446" s="23"/>
      <c r="BH446" s="23"/>
      <c r="BI446" s="23"/>
      <c r="BJ446" s="23"/>
      <c r="BK446" s="23"/>
      <c r="BL446" s="23"/>
      <c r="BM446" s="23"/>
      <c r="BN446" s="23"/>
      <c r="BO446" s="23"/>
      <c r="BP446" s="23"/>
      <c r="BQ446" s="23"/>
      <c r="BR446" s="23"/>
      <c r="BS446" s="23"/>
      <c r="BT446" s="23"/>
      <c r="BU446" s="23"/>
      <c r="BV446" s="23"/>
      <c r="BW446" s="23"/>
    </row>
    <row r="447" spans="1:75" ht="14.25" customHeight="1" x14ac:dyDescent="0.15">
      <c r="A447" s="83"/>
      <c r="B447" s="119"/>
      <c r="C447" s="119"/>
      <c r="D447" s="121"/>
      <c r="E447" s="96"/>
      <c r="F447" s="94"/>
      <c r="G447" s="113"/>
      <c r="H447" s="115"/>
      <c r="I447" s="125"/>
      <c r="J447" s="98"/>
      <c r="K447" s="117"/>
      <c r="L447" s="102"/>
      <c r="M447" s="104"/>
      <c r="N447" s="105"/>
      <c r="O447" s="107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72"/>
      <c r="AP447" s="72"/>
      <c r="AQ447" s="72"/>
      <c r="AR447" s="72"/>
      <c r="AS447" s="72"/>
      <c r="AT447" s="72"/>
      <c r="AU447" s="72"/>
      <c r="AV447" s="72"/>
      <c r="AW447" s="72"/>
      <c r="AX447" s="72"/>
      <c r="AY447" s="72"/>
      <c r="AZ447" s="72"/>
      <c r="BA447" s="72"/>
      <c r="BB447" s="72"/>
      <c r="BC447" s="72"/>
      <c r="BD447" s="72"/>
      <c r="BE447" s="72"/>
      <c r="BF447" s="72"/>
      <c r="BG447" s="72"/>
      <c r="BH447" s="72"/>
      <c r="BI447" s="72"/>
      <c r="BJ447" s="72"/>
      <c r="BK447" s="72"/>
      <c r="BL447" s="72"/>
      <c r="BM447" s="72"/>
      <c r="BN447" s="72"/>
      <c r="BO447" s="72"/>
      <c r="BP447" s="72"/>
      <c r="BQ447" s="72"/>
      <c r="BR447" s="72"/>
      <c r="BS447" s="72"/>
      <c r="BT447" s="72"/>
      <c r="BU447" s="72"/>
      <c r="BV447" s="72"/>
      <c r="BW447" s="72"/>
    </row>
    <row r="448" spans="1:75" ht="14.25" customHeight="1" x14ac:dyDescent="0.15">
      <c r="A448" s="82"/>
      <c r="B448" s="118"/>
      <c r="C448" s="118"/>
      <c r="D448" s="120"/>
      <c r="E448" s="95" t="str">
        <f ca="1">IF(DATEDIF(C448,M$2,"m")&lt;1,"",IF(C448=0,"",IF(EDATE(C448,12)&lt;IF($D448&gt;0,$D448-1,M$2),EDATE(C448,DATEDIF(C448,IF($D448&gt;0,$D448-1,M$2+1),"y")*12),EDATE(C448,DATEDIF(C448,IF($D448&gt;0,$D448-1,M$2+1),"m")))))</f>
        <v/>
      </c>
      <c r="F448" s="93">
        <f ca="1">IF(E448="",0,IF(EDATE(C448,12)&lt;=E448,15+IF((YEAR(E448)-YEAR($C448))&gt;20,10,INT((YEAR(E448)-YEAR($C448)-1)/2)),0))</f>
        <v>0</v>
      </c>
      <c r="G448" s="112">
        <f ca="1">IF(E448="",0,IF(E448&gt;=EDATE(C448,12),IF(E448&lt;EDATE(C448,24),IF(C448&lt;SET!$J$20,0,MIN(DATEDIF(C448,E448,"m"),11)),0),IF(D448&gt;C448,IF(E448&lt;=EDATE(C448,12),MIN(DATEDIF(C448,D448+1,"m"),11),0),MIN(DATEDIF(C448,E448,"m"),11))))</f>
        <v>0</v>
      </c>
      <c r="H448" s="114"/>
      <c r="I448" s="124">
        <f>COUNTIF(P448:BW448,SET!$C$15)*SET!$C$16+COUNTIF(P448:BW448,SET!$D$15)*SET!$D$16+COUNTIF(P448:BW448,SET!$E$15)*SET!$E$16+COUNTIF(P448:BW448,SET!$F$15)*SET!$F$16+COUNTIF(P448:BW448,SET!$G$15)*SET!$G$16+COUNTIF(P448:BW448,SET!$H$15)*SET!$H$16+COUNTIF(P448:BW448,SET!$I$15)*SET!$I$16+COUNTIF(P448:BW448,SET!#REF!)*SET!$H$16+COUNTIF(P448:BW448,SET!$L$15)*SET!$L$16</f>
        <v>0</v>
      </c>
      <c r="J448" s="97">
        <f ca="1">F448+G448+H448-I448</f>
        <v>0</v>
      </c>
      <c r="K448" s="116" t="str">
        <f ca="1">IF(E448="","",IF(AND(D448&gt;C448,EDATE(IF(EDATE(C448,12)&lt;D448,C448,E448),12)&gt;D448),"퇴직정산",IF((E448-C448)&gt;=365,EDATE(E448,12),EDATE(C448,24))))</f>
        <v/>
      </c>
      <c r="L448" s="101">
        <f ca="1">IF(K448="퇴직정산",J448,IF((M$2-C448)&lt;365,"미확정",IF(M448="유예","유예",J448-M448)))</f>
        <v>0</v>
      </c>
      <c r="M448" s="103">
        <f>IF(C448=0,0,IF(K448="퇴직정산",0,IF(J448&lt;=0,0,IF(EDATE(C448,3)&gt;M$2,"유예",IF(SET!$J$3="없음",0,IF(SET!$J$3="전부",IF(E448&gt;=DATE(YEAR(SET!$I$11),MONTH(SET!$J$11),DAY(SET!$L$11)),MAX(0,F448-IF(I448&lt;(G448+H448),0,(I448-(G448+H448)))),0),IF(E448&gt;=DATE(YEAR(SET!$I$11),MONTH(SET!$J$11),DAY(SET!$L$11)),MAX(0,MIN(F448,SET!$L$3)-IF(I448&lt;(G448+H448),0,(I448-(G448+H448)))),0)))))))</f>
        <v>0</v>
      </c>
      <c r="N448" s="105" t="str">
        <f>IF(D448=0,IF(M448&gt;0,IF((E448-C448)&gt;=365,EDATE(E448,6),EDATE(K448,-6)),""),"")</f>
        <v/>
      </c>
      <c r="O448" s="106" t="str">
        <f>IF(D448=0,IF(M448&gt;0,IF((E448-C448)&gt;=365,EDATE(E448,10),EDATE(K448,-2)),""),"")</f>
        <v/>
      </c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  <c r="AL448" s="23"/>
      <c r="AM448" s="23"/>
      <c r="AN448" s="23"/>
      <c r="AO448" s="23"/>
      <c r="AP448" s="23"/>
      <c r="AQ448" s="23"/>
      <c r="AR448" s="23"/>
      <c r="AS448" s="23"/>
      <c r="AT448" s="23"/>
      <c r="AU448" s="23"/>
      <c r="AV448" s="23"/>
      <c r="AW448" s="23"/>
      <c r="AX448" s="23"/>
      <c r="AY448" s="23"/>
      <c r="AZ448" s="23"/>
      <c r="BA448" s="23"/>
      <c r="BB448" s="23"/>
      <c r="BC448" s="23"/>
      <c r="BD448" s="23"/>
      <c r="BE448" s="23"/>
      <c r="BF448" s="23"/>
      <c r="BG448" s="23"/>
      <c r="BH448" s="23"/>
      <c r="BI448" s="23"/>
      <c r="BJ448" s="23"/>
      <c r="BK448" s="23"/>
      <c r="BL448" s="23"/>
      <c r="BM448" s="23"/>
      <c r="BN448" s="23"/>
      <c r="BO448" s="23"/>
      <c r="BP448" s="23"/>
      <c r="BQ448" s="23"/>
      <c r="BR448" s="23"/>
      <c r="BS448" s="23"/>
      <c r="BT448" s="23"/>
      <c r="BU448" s="23"/>
      <c r="BV448" s="23"/>
      <c r="BW448" s="23"/>
    </row>
    <row r="449" spans="1:75" ht="14.25" customHeight="1" x14ac:dyDescent="0.15">
      <c r="A449" s="83"/>
      <c r="B449" s="119"/>
      <c r="C449" s="119"/>
      <c r="D449" s="121"/>
      <c r="E449" s="96"/>
      <c r="F449" s="94"/>
      <c r="G449" s="113"/>
      <c r="H449" s="115"/>
      <c r="I449" s="125"/>
      <c r="J449" s="98"/>
      <c r="K449" s="117"/>
      <c r="L449" s="102"/>
      <c r="M449" s="104"/>
      <c r="N449" s="105"/>
      <c r="O449" s="107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72"/>
      <c r="AP449" s="72"/>
      <c r="AQ449" s="72"/>
      <c r="AR449" s="72"/>
      <c r="AS449" s="72"/>
      <c r="AT449" s="72"/>
      <c r="AU449" s="72"/>
      <c r="AV449" s="72"/>
      <c r="AW449" s="72"/>
      <c r="AX449" s="72"/>
      <c r="AY449" s="72"/>
      <c r="AZ449" s="72"/>
      <c r="BA449" s="72"/>
      <c r="BB449" s="72"/>
      <c r="BC449" s="72"/>
      <c r="BD449" s="72"/>
      <c r="BE449" s="72"/>
      <c r="BF449" s="72"/>
      <c r="BG449" s="72"/>
      <c r="BH449" s="72"/>
      <c r="BI449" s="72"/>
      <c r="BJ449" s="72"/>
      <c r="BK449" s="72"/>
      <c r="BL449" s="72"/>
      <c r="BM449" s="72"/>
      <c r="BN449" s="72"/>
      <c r="BO449" s="72"/>
      <c r="BP449" s="72"/>
      <c r="BQ449" s="72"/>
      <c r="BR449" s="72"/>
      <c r="BS449" s="72"/>
      <c r="BT449" s="72"/>
      <c r="BU449" s="72"/>
      <c r="BV449" s="72"/>
      <c r="BW449" s="72"/>
    </row>
    <row r="450" spans="1:75" ht="14.25" customHeight="1" x14ac:dyDescent="0.15">
      <c r="A450" s="82"/>
      <c r="B450" s="118"/>
      <c r="C450" s="118"/>
      <c r="D450" s="120"/>
      <c r="E450" s="95" t="str">
        <f ca="1">IF(DATEDIF(C450,M$2,"m")&lt;1,"",IF(C450=0,"",IF(EDATE(C450,12)&lt;IF($D450&gt;0,$D450-1,M$2),EDATE(C450,DATEDIF(C450,IF($D450&gt;0,$D450-1,M$2+1),"y")*12),EDATE(C450,DATEDIF(C450,IF($D450&gt;0,$D450-1,M$2+1),"m")))))</f>
        <v/>
      </c>
      <c r="F450" s="93">
        <f ca="1">IF(E450="",0,IF(EDATE(C450,12)&lt;=E450,15+IF((YEAR(E450)-YEAR($C450))&gt;20,10,INT((YEAR(E450)-YEAR($C450)-1)/2)),0))</f>
        <v>0</v>
      </c>
      <c r="G450" s="112">
        <f ca="1">IF(E450="",0,IF(E450&gt;=EDATE(C450,12),IF(E450&lt;EDATE(C450,24),IF(C450&lt;SET!$J$20,0,MIN(DATEDIF(C450,E450,"m"),11)),0),IF(D450&gt;C450,IF(E450&lt;=EDATE(C450,12),MIN(DATEDIF(C450,D450+1,"m"),11),0),MIN(DATEDIF(C450,E450,"m"),11))))</f>
        <v>0</v>
      </c>
      <c r="H450" s="114"/>
      <c r="I450" s="124">
        <f>COUNTIF(P450:BW450,SET!$C$15)*SET!$C$16+COUNTIF(P450:BW450,SET!$D$15)*SET!$D$16+COUNTIF(P450:BW450,SET!$E$15)*SET!$E$16+COUNTIF(P450:BW450,SET!$F$15)*SET!$F$16+COUNTIF(P450:BW450,SET!$G$15)*SET!$G$16+COUNTIF(P450:BW450,SET!$H$15)*SET!$H$16+COUNTIF(P450:BW450,SET!$I$15)*SET!$I$16+COUNTIF(P450:BW450,SET!#REF!)*SET!$H$16+COUNTIF(P450:BW450,SET!$L$15)*SET!$L$16</f>
        <v>0</v>
      </c>
      <c r="J450" s="97">
        <f ca="1">F450+G450+H450-I450</f>
        <v>0</v>
      </c>
      <c r="K450" s="116" t="str">
        <f ca="1">IF(E450="","",IF(AND(D450&gt;C450,EDATE(IF(EDATE(C450,12)&lt;D450,C450,E450),12)&gt;D450),"퇴직정산",IF((E450-C450)&gt;=365,EDATE(E450,12),EDATE(C450,24))))</f>
        <v/>
      </c>
      <c r="L450" s="101">
        <f ca="1">IF(K450="퇴직정산",J450,IF((M$2-C450)&lt;365,"미확정",IF(M450="유예","유예",J450-M450)))</f>
        <v>0</v>
      </c>
      <c r="M450" s="103">
        <f>IF(C450=0,0,IF(K450="퇴직정산",0,IF(J450&lt;=0,0,IF(EDATE(C450,3)&gt;M$2,"유예",IF(SET!$J$3="없음",0,IF(SET!$J$3="전부",IF(E450&gt;=DATE(YEAR(SET!$I$11),MONTH(SET!$J$11),DAY(SET!$L$11)),MAX(0,F450-IF(I450&lt;(G450+H450),0,(I450-(G450+H450)))),0),IF(E450&gt;=DATE(YEAR(SET!$I$11),MONTH(SET!$J$11),DAY(SET!$L$11)),MAX(0,MIN(F450,SET!$L$3)-IF(I450&lt;(G450+H450),0,(I450-(G450+H450)))),0)))))))</f>
        <v>0</v>
      </c>
      <c r="N450" s="105" t="str">
        <f>IF(D450=0,IF(M450&gt;0,IF((E450-C450)&gt;=365,EDATE(E450,6),EDATE(K450,-6)),""),"")</f>
        <v/>
      </c>
      <c r="O450" s="106" t="str">
        <f>IF(D450=0,IF(M450&gt;0,IF((E450-C450)&gt;=365,EDATE(E450,10),EDATE(K450,-2)),""),"")</f>
        <v/>
      </c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  <c r="AL450" s="23"/>
      <c r="AM450" s="23"/>
      <c r="AN450" s="23"/>
      <c r="AO450" s="23"/>
      <c r="AP450" s="23"/>
      <c r="AQ450" s="23"/>
      <c r="AR450" s="23"/>
      <c r="AS450" s="23"/>
      <c r="AT450" s="23"/>
      <c r="AU450" s="23"/>
      <c r="AV450" s="23"/>
      <c r="AW450" s="23"/>
      <c r="AX450" s="23"/>
      <c r="AY450" s="23"/>
      <c r="AZ450" s="23"/>
      <c r="BA450" s="23"/>
      <c r="BB450" s="23"/>
      <c r="BC450" s="23"/>
      <c r="BD450" s="23"/>
      <c r="BE450" s="23"/>
      <c r="BF450" s="23"/>
      <c r="BG450" s="23"/>
      <c r="BH450" s="23"/>
      <c r="BI450" s="23"/>
      <c r="BJ450" s="23"/>
      <c r="BK450" s="23"/>
      <c r="BL450" s="23"/>
      <c r="BM450" s="23"/>
      <c r="BN450" s="23"/>
      <c r="BO450" s="23"/>
      <c r="BP450" s="23"/>
      <c r="BQ450" s="23"/>
      <c r="BR450" s="23"/>
      <c r="BS450" s="23"/>
      <c r="BT450" s="23"/>
      <c r="BU450" s="23"/>
      <c r="BV450" s="23"/>
      <c r="BW450" s="23"/>
    </row>
    <row r="451" spans="1:75" ht="14.25" customHeight="1" x14ac:dyDescent="0.15">
      <c r="A451" s="83"/>
      <c r="B451" s="119"/>
      <c r="C451" s="119"/>
      <c r="D451" s="121"/>
      <c r="E451" s="96"/>
      <c r="F451" s="94"/>
      <c r="G451" s="113"/>
      <c r="H451" s="115"/>
      <c r="I451" s="125"/>
      <c r="J451" s="98"/>
      <c r="K451" s="117"/>
      <c r="L451" s="102"/>
      <c r="M451" s="104"/>
      <c r="N451" s="105"/>
      <c r="O451" s="107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72"/>
      <c r="AP451" s="72"/>
      <c r="AQ451" s="72"/>
      <c r="AR451" s="72"/>
      <c r="AS451" s="72"/>
      <c r="AT451" s="72"/>
      <c r="AU451" s="72"/>
      <c r="AV451" s="72"/>
      <c r="AW451" s="72"/>
      <c r="AX451" s="72"/>
      <c r="AY451" s="72"/>
      <c r="AZ451" s="72"/>
      <c r="BA451" s="72"/>
      <c r="BB451" s="72"/>
      <c r="BC451" s="72"/>
      <c r="BD451" s="72"/>
      <c r="BE451" s="72"/>
      <c r="BF451" s="72"/>
      <c r="BG451" s="72"/>
      <c r="BH451" s="72"/>
      <c r="BI451" s="72"/>
      <c r="BJ451" s="72"/>
      <c r="BK451" s="72"/>
      <c r="BL451" s="72"/>
      <c r="BM451" s="72"/>
      <c r="BN451" s="72"/>
      <c r="BO451" s="72"/>
      <c r="BP451" s="72"/>
      <c r="BQ451" s="72"/>
      <c r="BR451" s="72"/>
      <c r="BS451" s="72"/>
      <c r="BT451" s="72"/>
      <c r="BU451" s="72"/>
      <c r="BV451" s="72"/>
      <c r="BW451" s="72"/>
    </row>
    <row r="452" spans="1:75" ht="14.25" customHeight="1" x14ac:dyDescent="0.15">
      <c r="A452" s="82"/>
      <c r="B452" s="118"/>
      <c r="C452" s="118"/>
      <c r="D452" s="120"/>
      <c r="E452" s="95" t="str">
        <f ca="1">IF(DATEDIF(C452,M$2,"m")&lt;1,"",IF(C452=0,"",IF(EDATE(C452,12)&lt;IF($D452&gt;0,$D452-1,M$2),EDATE(C452,DATEDIF(C452,IF($D452&gt;0,$D452-1,M$2+1),"y")*12),EDATE(C452,DATEDIF(C452,IF($D452&gt;0,$D452-1,M$2+1),"m")))))</f>
        <v/>
      </c>
      <c r="F452" s="93">
        <f ca="1">IF(E452="",0,IF(EDATE(C452,12)&lt;=E452,15+IF((YEAR(E452)-YEAR($C452))&gt;20,10,INT((YEAR(E452)-YEAR($C452)-1)/2)),0))</f>
        <v>0</v>
      </c>
      <c r="G452" s="112">
        <f ca="1">IF(E452="",0,IF(E452&gt;=EDATE(C452,12),IF(E452&lt;EDATE(C452,24),IF(C452&lt;SET!$J$20,0,MIN(DATEDIF(C452,E452,"m"),11)),0),IF(D452&gt;C452,IF(E452&lt;=EDATE(C452,12),MIN(DATEDIF(C452,D452+1,"m"),11),0),MIN(DATEDIF(C452,E452,"m"),11))))</f>
        <v>0</v>
      </c>
      <c r="H452" s="114"/>
      <c r="I452" s="124">
        <f>COUNTIF(P452:BW452,SET!$C$15)*SET!$C$16+COUNTIF(P452:BW452,SET!$D$15)*SET!$D$16+COUNTIF(P452:BW452,SET!$E$15)*SET!$E$16+COUNTIF(P452:BW452,SET!$F$15)*SET!$F$16+COUNTIF(P452:BW452,SET!$G$15)*SET!$G$16+COUNTIF(P452:BW452,SET!$H$15)*SET!$H$16+COUNTIF(P452:BW452,SET!$I$15)*SET!$I$16+COUNTIF(P452:BW452,SET!#REF!)*SET!$H$16+COUNTIF(P452:BW452,SET!$L$15)*SET!$L$16</f>
        <v>0</v>
      </c>
      <c r="J452" s="97">
        <f ca="1">F452+G452+H452-I452</f>
        <v>0</v>
      </c>
      <c r="K452" s="116" t="str">
        <f ca="1">IF(E452="","",IF(AND(D452&gt;C452,EDATE(IF(EDATE(C452,12)&lt;D452,C452,E452),12)&gt;D452),"퇴직정산",IF((E452-C452)&gt;=365,EDATE(E452,12),EDATE(C452,24))))</f>
        <v/>
      </c>
      <c r="L452" s="101">
        <f ca="1">IF(K452="퇴직정산",J452,IF((M$2-C452)&lt;365,"미확정",IF(M452="유예","유예",J452-M452)))</f>
        <v>0</v>
      </c>
      <c r="M452" s="103">
        <f>IF(C452=0,0,IF(K452="퇴직정산",0,IF(J452&lt;=0,0,IF(EDATE(C452,3)&gt;M$2,"유예",IF(SET!$J$3="없음",0,IF(SET!$J$3="전부",IF(E452&gt;=DATE(YEAR(SET!$I$11),MONTH(SET!$J$11),DAY(SET!$L$11)),MAX(0,F452-IF(I452&lt;(G452+H452),0,(I452-(G452+H452)))),0),IF(E452&gt;=DATE(YEAR(SET!$I$11),MONTH(SET!$J$11),DAY(SET!$L$11)),MAX(0,MIN(F452,SET!$L$3)-IF(I452&lt;(G452+H452),0,(I452-(G452+H452)))),0)))))))</f>
        <v>0</v>
      </c>
      <c r="N452" s="105" t="str">
        <f>IF(D452=0,IF(M452&gt;0,IF((E452-C452)&gt;=365,EDATE(E452,6),EDATE(K452,-6)),""),"")</f>
        <v/>
      </c>
      <c r="O452" s="106" t="str">
        <f>IF(D452=0,IF(M452&gt;0,IF((E452-C452)&gt;=365,EDATE(E452,10),EDATE(K452,-2)),""),"")</f>
        <v/>
      </c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  <c r="AL452" s="23"/>
      <c r="AM452" s="23"/>
      <c r="AN452" s="23"/>
      <c r="AO452" s="23"/>
      <c r="AP452" s="23"/>
      <c r="AQ452" s="23"/>
      <c r="AR452" s="23"/>
      <c r="AS452" s="23"/>
      <c r="AT452" s="23"/>
      <c r="AU452" s="23"/>
      <c r="AV452" s="23"/>
      <c r="AW452" s="23"/>
      <c r="AX452" s="23"/>
      <c r="AY452" s="23"/>
      <c r="AZ452" s="23"/>
      <c r="BA452" s="23"/>
      <c r="BB452" s="23"/>
      <c r="BC452" s="23"/>
      <c r="BD452" s="23"/>
      <c r="BE452" s="23"/>
      <c r="BF452" s="23"/>
      <c r="BG452" s="23"/>
      <c r="BH452" s="23"/>
      <c r="BI452" s="23"/>
      <c r="BJ452" s="23"/>
      <c r="BK452" s="23"/>
      <c r="BL452" s="23"/>
      <c r="BM452" s="23"/>
      <c r="BN452" s="23"/>
      <c r="BO452" s="23"/>
      <c r="BP452" s="23"/>
      <c r="BQ452" s="23"/>
      <c r="BR452" s="23"/>
      <c r="BS452" s="23"/>
      <c r="BT452" s="23"/>
      <c r="BU452" s="23"/>
      <c r="BV452" s="23"/>
      <c r="BW452" s="23"/>
    </row>
    <row r="453" spans="1:75" ht="14.25" customHeight="1" x14ac:dyDescent="0.15">
      <c r="A453" s="83"/>
      <c r="B453" s="119"/>
      <c r="C453" s="119"/>
      <c r="D453" s="121"/>
      <c r="E453" s="96"/>
      <c r="F453" s="94"/>
      <c r="G453" s="113"/>
      <c r="H453" s="115"/>
      <c r="I453" s="125"/>
      <c r="J453" s="98"/>
      <c r="K453" s="117"/>
      <c r="L453" s="102"/>
      <c r="M453" s="104"/>
      <c r="N453" s="105"/>
      <c r="O453" s="107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72"/>
      <c r="AP453" s="72"/>
      <c r="AQ453" s="72"/>
      <c r="AR453" s="72"/>
      <c r="AS453" s="72"/>
      <c r="AT453" s="72"/>
      <c r="AU453" s="72"/>
      <c r="AV453" s="72"/>
      <c r="AW453" s="72"/>
      <c r="AX453" s="72"/>
      <c r="AY453" s="72"/>
      <c r="AZ453" s="72"/>
      <c r="BA453" s="72"/>
      <c r="BB453" s="72"/>
      <c r="BC453" s="72"/>
      <c r="BD453" s="72"/>
      <c r="BE453" s="72"/>
      <c r="BF453" s="72"/>
      <c r="BG453" s="72"/>
      <c r="BH453" s="72"/>
      <c r="BI453" s="72"/>
      <c r="BJ453" s="72"/>
      <c r="BK453" s="72"/>
      <c r="BL453" s="72"/>
      <c r="BM453" s="72"/>
      <c r="BN453" s="72"/>
      <c r="BO453" s="72"/>
      <c r="BP453" s="72"/>
      <c r="BQ453" s="72"/>
      <c r="BR453" s="72"/>
      <c r="BS453" s="72"/>
      <c r="BT453" s="72"/>
      <c r="BU453" s="72"/>
      <c r="BV453" s="72"/>
      <c r="BW453" s="72"/>
    </row>
    <row r="454" spans="1:75" ht="14.25" customHeight="1" x14ac:dyDescent="0.15">
      <c r="A454" s="82"/>
      <c r="B454" s="118"/>
      <c r="C454" s="118"/>
      <c r="D454" s="120"/>
      <c r="E454" s="95" t="str">
        <f ca="1">IF(DATEDIF(C454,M$2,"m")&lt;1,"",IF(C454=0,"",IF(EDATE(C454,12)&lt;IF($D454&gt;0,$D454-1,M$2),EDATE(C454,DATEDIF(C454,IF($D454&gt;0,$D454-1,M$2+1),"y")*12),EDATE(C454,DATEDIF(C454,IF($D454&gt;0,$D454-1,M$2+1),"m")))))</f>
        <v/>
      </c>
      <c r="F454" s="93">
        <f ca="1">IF(E454="",0,IF(EDATE(C454,12)&lt;=E454,15+IF((YEAR(E454)-YEAR($C454))&gt;20,10,INT((YEAR(E454)-YEAR($C454)-1)/2)),0))</f>
        <v>0</v>
      </c>
      <c r="G454" s="112">
        <f ca="1">IF(E454="",0,IF(E454&gt;=EDATE(C454,12),IF(E454&lt;EDATE(C454,24),IF(C454&lt;SET!$J$20,0,MIN(DATEDIF(C454,E454,"m"),11)),0),IF(D454&gt;C454,IF(E454&lt;=EDATE(C454,12),MIN(DATEDIF(C454,D454+1,"m"),11),0),MIN(DATEDIF(C454,E454,"m"),11))))</f>
        <v>0</v>
      </c>
      <c r="H454" s="114"/>
      <c r="I454" s="124">
        <f>COUNTIF(P454:BW454,SET!$C$15)*SET!$C$16+COUNTIF(P454:BW454,SET!$D$15)*SET!$D$16+COUNTIF(P454:BW454,SET!$E$15)*SET!$E$16+COUNTIF(P454:BW454,SET!$F$15)*SET!$F$16+COUNTIF(P454:BW454,SET!$G$15)*SET!$G$16+COUNTIF(P454:BW454,SET!$H$15)*SET!$H$16+COUNTIF(P454:BW454,SET!$I$15)*SET!$I$16+COUNTIF(P454:BW454,SET!#REF!)*SET!$H$16+COUNTIF(P454:BW454,SET!$L$15)*SET!$L$16</f>
        <v>0</v>
      </c>
      <c r="J454" s="97">
        <f ca="1">F454+G454+H454-I454</f>
        <v>0</v>
      </c>
      <c r="K454" s="116" t="str">
        <f ca="1">IF(E454="","",IF(AND(D454&gt;C454,EDATE(IF(EDATE(C454,12)&lt;D454,C454,E454),12)&gt;D454),"퇴직정산",IF((E454-C454)&gt;=365,EDATE(E454,12),EDATE(C454,24))))</f>
        <v/>
      </c>
      <c r="L454" s="101">
        <f ca="1">IF(K454="퇴직정산",J454,IF((M$2-C454)&lt;365,"미확정",IF(M454="유예","유예",J454-M454)))</f>
        <v>0</v>
      </c>
      <c r="M454" s="103">
        <f>IF(C454=0,0,IF(K454="퇴직정산",0,IF(J454&lt;=0,0,IF(EDATE(C454,3)&gt;M$2,"유예",IF(SET!$J$3="없음",0,IF(SET!$J$3="전부",IF(E454&gt;=DATE(YEAR(SET!$I$11),MONTH(SET!$J$11),DAY(SET!$L$11)),MAX(0,F454-IF(I454&lt;(G454+H454),0,(I454-(G454+H454)))),0),IF(E454&gt;=DATE(YEAR(SET!$I$11),MONTH(SET!$J$11),DAY(SET!$L$11)),MAX(0,MIN(F454,SET!$L$3)-IF(I454&lt;(G454+H454),0,(I454-(G454+H454)))),0)))))))</f>
        <v>0</v>
      </c>
      <c r="N454" s="105" t="str">
        <f>IF(D454=0,IF(M454&gt;0,IF((E454-C454)&gt;=365,EDATE(E454,6),EDATE(K454,-6)),""),"")</f>
        <v/>
      </c>
      <c r="O454" s="106" t="str">
        <f>IF(D454=0,IF(M454&gt;0,IF((E454-C454)&gt;=365,EDATE(E454,10),EDATE(K454,-2)),""),"")</f>
        <v/>
      </c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  <c r="AL454" s="23"/>
      <c r="AM454" s="23"/>
      <c r="AN454" s="23"/>
      <c r="AO454" s="23"/>
      <c r="AP454" s="23"/>
      <c r="AQ454" s="23"/>
      <c r="AR454" s="23"/>
      <c r="AS454" s="23"/>
      <c r="AT454" s="23"/>
      <c r="AU454" s="23"/>
      <c r="AV454" s="23"/>
      <c r="AW454" s="23"/>
      <c r="AX454" s="23"/>
      <c r="AY454" s="23"/>
      <c r="AZ454" s="23"/>
      <c r="BA454" s="23"/>
      <c r="BB454" s="23"/>
      <c r="BC454" s="23"/>
      <c r="BD454" s="23"/>
      <c r="BE454" s="23"/>
      <c r="BF454" s="23"/>
      <c r="BG454" s="23"/>
      <c r="BH454" s="23"/>
      <c r="BI454" s="23"/>
      <c r="BJ454" s="23"/>
      <c r="BK454" s="23"/>
      <c r="BL454" s="23"/>
      <c r="BM454" s="23"/>
      <c r="BN454" s="23"/>
      <c r="BO454" s="23"/>
      <c r="BP454" s="23"/>
      <c r="BQ454" s="23"/>
      <c r="BR454" s="23"/>
      <c r="BS454" s="23"/>
      <c r="BT454" s="23"/>
      <c r="BU454" s="23"/>
      <c r="BV454" s="23"/>
      <c r="BW454" s="23"/>
    </row>
    <row r="455" spans="1:75" ht="14.25" customHeight="1" x14ac:dyDescent="0.15">
      <c r="A455" s="83"/>
      <c r="B455" s="119"/>
      <c r="C455" s="119"/>
      <c r="D455" s="121"/>
      <c r="E455" s="96"/>
      <c r="F455" s="94"/>
      <c r="G455" s="113"/>
      <c r="H455" s="115"/>
      <c r="I455" s="125"/>
      <c r="J455" s="98"/>
      <c r="K455" s="117"/>
      <c r="L455" s="102"/>
      <c r="M455" s="104"/>
      <c r="N455" s="105"/>
      <c r="O455" s="107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72"/>
      <c r="AP455" s="72"/>
      <c r="AQ455" s="72"/>
      <c r="AR455" s="72"/>
      <c r="AS455" s="72"/>
      <c r="AT455" s="72"/>
      <c r="AU455" s="72"/>
      <c r="AV455" s="72"/>
      <c r="AW455" s="72"/>
      <c r="AX455" s="72"/>
      <c r="AY455" s="72"/>
      <c r="AZ455" s="72"/>
      <c r="BA455" s="72"/>
      <c r="BB455" s="72"/>
      <c r="BC455" s="72"/>
      <c r="BD455" s="72"/>
      <c r="BE455" s="72"/>
      <c r="BF455" s="72"/>
      <c r="BG455" s="72"/>
      <c r="BH455" s="72"/>
      <c r="BI455" s="72"/>
      <c r="BJ455" s="72"/>
      <c r="BK455" s="72"/>
      <c r="BL455" s="72"/>
      <c r="BM455" s="72"/>
      <c r="BN455" s="72"/>
      <c r="BO455" s="72"/>
      <c r="BP455" s="72"/>
      <c r="BQ455" s="72"/>
      <c r="BR455" s="72"/>
      <c r="BS455" s="72"/>
      <c r="BT455" s="72"/>
      <c r="BU455" s="72"/>
      <c r="BV455" s="72"/>
      <c r="BW455" s="72"/>
    </row>
    <row r="456" spans="1:75" ht="14.25" customHeight="1" x14ac:dyDescent="0.15">
      <c r="A456" s="82"/>
      <c r="B456" s="118"/>
      <c r="C456" s="118"/>
      <c r="D456" s="120"/>
      <c r="E456" s="95" t="str">
        <f ca="1">IF(DATEDIF(C456,M$2,"m")&lt;1,"",IF(C456=0,"",IF(EDATE(C456,12)&lt;IF($D456&gt;0,$D456-1,M$2),EDATE(C456,DATEDIF(C456,IF($D456&gt;0,$D456-1,M$2+1),"y")*12),EDATE(C456,DATEDIF(C456,IF($D456&gt;0,$D456-1,M$2+1),"m")))))</f>
        <v/>
      </c>
      <c r="F456" s="93">
        <f ca="1">IF(E456="",0,IF(EDATE(C456,12)&lt;=E456,15+IF((YEAR(E456)-YEAR($C456))&gt;20,10,INT((YEAR(E456)-YEAR($C456)-1)/2)),0))</f>
        <v>0</v>
      </c>
      <c r="G456" s="112">
        <f ca="1">IF(E456="",0,IF(E456&gt;=EDATE(C456,12),IF(E456&lt;EDATE(C456,24),IF(C456&lt;SET!$J$20,0,MIN(DATEDIF(C456,E456,"m"),11)),0),IF(D456&gt;C456,IF(E456&lt;=EDATE(C456,12),MIN(DATEDIF(C456,D456+1,"m"),11),0),MIN(DATEDIF(C456,E456,"m"),11))))</f>
        <v>0</v>
      </c>
      <c r="H456" s="114"/>
      <c r="I456" s="124">
        <f>COUNTIF(P456:BW456,SET!$C$15)*SET!$C$16+COUNTIF(P456:BW456,SET!$D$15)*SET!$D$16+COUNTIF(P456:BW456,SET!$E$15)*SET!$E$16+COUNTIF(P456:BW456,SET!$F$15)*SET!$F$16+COUNTIF(P456:BW456,SET!$G$15)*SET!$G$16+COUNTIF(P456:BW456,SET!$H$15)*SET!$H$16+COUNTIF(P456:BW456,SET!$I$15)*SET!$I$16+COUNTIF(P456:BW456,SET!#REF!)*SET!$H$16+COUNTIF(P456:BW456,SET!$L$15)*SET!$L$16</f>
        <v>0</v>
      </c>
      <c r="J456" s="97">
        <f ca="1">F456+G456+H456-I456</f>
        <v>0</v>
      </c>
      <c r="K456" s="116" t="str">
        <f ca="1">IF(E456="","",IF(AND(D456&gt;C456,EDATE(IF(EDATE(C456,12)&lt;D456,C456,E456),12)&gt;D456),"퇴직정산",IF((E456-C456)&gt;=365,EDATE(E456,12),EDATE(C456,24))))</f>
        <v/>
      </c>
      <c r="L456" s="101">
        <f ca="1">IF(K456="퇴직정산",J456,IF((M$2-C456)&lt;365,"미확정",IF(M456="유예","유예",J456-M456)))</f>
        <v>0</v>
      </c>
      <c r="M456" s="103">
        <f>IF(C456=0,0,IF(K456="퇴직정산",0,IF(J456&lt;=0,0,IF(EDATE(C456,3)&gt;M$2,"유예",IF(SET!$J$3="없음",0,IF(SET!$J$3="전부",IF(E456&gt;=DATE(YEAR(SET!$I$11),MONTH(SET!$J$11),DAY(SET!$L$11)),MAX(0,F456-IF(I456&lt;(G456+H456),0,(I456-(G456+H456)))),0),IF(E456&gt;=DATE(YEAR(SET!$I$11),MONTH(SET!$J$11),DAY(SET!$L$11)),MAX(0,MIN(F456,SET!$L$3)-IF(I456&lt;(G456+H456),0,(I456-(G456+H456)))),0)))))))</f>
        <v>0</v>
      </c>
      <c r="N456" s="105" t="str">
        <f>IF(D456=0,IF(M456&gt;0,IF((E456-C456)&gt;=365,EDATE(E456,6),EDATE(K456,-6)),""),"")</f>
        <v/>
      </c>
      <c r="O456" s="106" t="str">
        <f>IF(D456=0,IF(M456&gt;0,IF((E456-C456)&gt;=365,EDATE(E456,10),EDATE(K456,-2)),""),"")</f>
        <v/>
      </c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  <c r="AL456" s="23"/>
      <c r="AM456" s="23"/>
      <c r="AN456" s="23"/>
      <c r="AO456" s="23"/>
      <c r="AP456" s="23"/>
      <c r="AQ456" s="23"/>
      <c r="AR456" s="23"/>
      <c r="AS456" s="23"/>
      <c r="AT456" s="23"/>
      <c r="AU456" s="23"/>
      <c r="AV456" s="23"/>
      <c r="AW456" s="23"/>
      <c r="AX456" s="23"/>
      <c r="AY456" s="23"/>
      <c r="AZ456" s="23"/>
      <c r="BA456" s="23"/>
      <c r="BB456" s="23"/>
      <c r="BC456" s="23"/>
      <c r="BD456" s="23"/>
      <c r="BE456" s="23"/>
      <c r="BF456" s="23"/>
      <c r="BG456" s="23"/>
      <c r="BH456" s="23"/>
      <c r="BI456" s="23"/>
      <c r="BJ456" s="23"/>
      <c r="BK456" s="23"/>
      <c r="BL456" s="23"/>
      <c r="BM456" s="23"/>
      <c r="BN456" s="23"/>
      <c r="BO456" s="23"/>
      <c r="BP456" s="23"/>
      <c r="BQ456" s="23"/>
      <c r="BR456" s="23"/>
      <c r="BS456" s="23"/>
      <c r="BT456" s="23"/>
      <c r="BU456" s="23"/>
      <c r="BV456" s="23"/>
      <c r="BW456" s="23"/>
    </row>
    <row r="457" spans="1:75" ht="14.25" customHeight="1" x14ac:dyDescent="0.15">
      <c r="A457" s="83"/>
      <c r="B457" s="119"/>
      <c r="C457" s="119"/>
      <c r="D457" s="121"/>
      <c r="E457" s="96"/>
      <c r="F457" s="94"/>
      <c r="G457" s="113"/>
      <c r="H457" s="115"/>
      <c r="I457" s="125"/>
      <c r="J457" s="98"/>
      <c r="K457" s="117"/>
      <c r="L457" s="102"/>
      <c r="M457" s="104"/>
      <c r="N457" s="105"/>
      <c r="O457" s="107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72"/>
      <c r="AP457" s="72"/>
      <c r="AQ457" s="72"/>
      <c r="AR457" s="72"/>
      <c r="AS457" s="72"/>
      <c r="AT457" s="72"/>
      <c r="AU457" s="72"/>
      <c r="AV457" s="72"/>
      <c r="AW457" s="72"/>
      <c r="AX457" s="72"/>
      <c r="AY457" s="72"/>
      <c r="AZ457" s="72"/>
      <c r="BA457" s="72"/>
      <c r="BB457" s="72"/>
      <c r="BC457" s="72"/>
      <c r="BD457" s="72"/>
      <c r="BE457" s="72"/>
      <c r="BF457" s="72"/>
      <c r="BG457" s="72"/>
      <c r="BH457" s="72"/>
      <c r="BI457" s="72"/>
      <c r="BJ457" s="72"/>
      <c r="BK457" s="72"/>
      <c r="BL457" s="72"/>
      <c r="BM457" s="72"/>
      <c r="BN457" s="72"/>
      <c r="BO457" s="72"/>
      <c r="BP457" s="72"/>
      <c r="BQ457" s="72"/>
      <c r="BR457" s="72"/>
      <c r="BS457" s="72"/>
      <c r="BT457" s="72"/>
      <c r="BU457" s="72"/>
      <c r="BV457" s="72"/>
      <c r="BW457" s="72"/>
    </row>
    <row r="458" spans="1:75" ht="14.25" customHeight="1" x14ac:dyDescent="0.15">
      <c r="A458" s="82"/>
      <c r="B458" s="118"/>
      <c r="C458" s="118"/>
      <c r="D458" s="120"/>
      <c r="E458" s="95" t="str">
        <f ca="1">IF(DATEDIF(C458,M$2,"m")&lt;1,"",IF(C458=0,"",IF(EDATE(C458,12)&lt;IF($D458&gt;0,$D458-1,M$2),EDATE(C458,DATEDIF(C458,IF($D458&gt;0,$D458-1,M$2+1),"y")*12),EDATE(C458,DATEDIF(C458,IF($D458&gt;0,$D458-1,M$2+1),"m")))))</f>
        <v/>
      </c>
      <c r="F458" s="93">
        <f ca="1">IF(E458="",0,IF(EDATE(C458,12)&lt;=E458,15+IF((YEAR(E458)-YEAR($C458))&gt;20,10,INT((YEAR(E458)-YEAR($C458)-1)/2)),0))</f>
        <v>0</v>
      </c>
      <c r="G458" s="112">
        <f ca="1">IF(E458="",0,IF(E458&gt;=EDATE(C458,12),IF(E458&lt;EDATE(C458,24),IF(C458&lt;SET!$J$20,0,MIN(DATEDIF(C458,E458,"m"),11)),0),IF(D458&gt;C458,IF(E458&lt;=EDATE(C458,12),MIN(DATEDIF(C458,D458+1,"m"),11),0),MIN(DATEDIF(C458,E458,"m"),11))))</f>
        <v>0</v>
      </c>
      <c r="H458" s="114"/>
      <c r="I458" s="124">
        <f>COUNTIF(P458:BW458,SET!$C$15)*SET!$C$16+COUNTIF(P458:BW458,SET!$D$15)*SET!$D$16+COUNTIF(P458:BW458,SET!$E$15)*SET!$E$16+COUNTIF(P458:BW458,SET!$F$15)*SET!$F$16+COUNTIF(P458:BW458,SET!$G$15)*SET!$G$16+COUNTIF(P458:BW458,SET!$H$15)*SET!$H$16+COUNTIF(P458:BW458,SET!$I$15)*SET!$I$16+COUNTIF(P458:BW458,SET!#REF!)*SET!$H$16+COUNTIF(P458:BW458,SET!$L$15)*SET!$L$16</f>
        <v>0</v>
      </c>
      <c r="J458" s="97">
        <f ca="1">F458+G458+H458-I458</f>
        <v>0</v>
      </c>
      <c r="K458" s="116" t="str">
        <f ca="1">IF(E458="","",IF(AND(D458&gt;C458,EDATE(IF(EDATE(C458,12)&lt;D458,C458,E458),12)&gt;D458),"퇴직정산",IF((E458-C458)&gt;=365,EDATE(E458,12),EDATE(C458,24))))</f>
        <v/>
      </c>
      <c r="L458" s="101">
        <f ca="1">IF(K458="퇴직정산",J458,IF((M$2-C458)&lt;365,"미확정",IF(M458="유예","유예",J458-M458)))</f>
        <v>0</v>
      </c>
      <c r="M458" s="103">
        <f>IF(C458=0,0,IF(K458="퇴직정산",0,IF(J458&lt;=0,0,IF(EDATE(C458,3)&gt;M$2,"유예",IF(SET!$J$3="없음",0,IF(SET!$J$3="전부",IF(E458&gt;=DATE(YEAR(SET!$I$11),MONTH(SET!$J$11),DAY(SET!$L$11)),MAX(0,F458-IF(I458&lt;(G458+H458),0,(I458-(G458+H458)))),0),IF(E458&gt;=DATE(YEAR(SET!$I$11),MONTH(SET!$J$11),DAY(SET!$L$11)),MAX(0,MIN(F458,SET!$L$3)-IF(I458&lt;(G458+H458),0,(I458-(G458+H458)))),0)))))))</f>
        <v>0</v>
      </c>
      <c r="N458" s="105" t="str">
        <f>IF(D458=0,IF(M458&gt;0,IF((E458-C458)&gt;=365,EDATE(E458,6),EDATE(K458,-6)),""),"")</f>
        <v/>
      </c>
      <c r="O458" s="106" t="str">
        <f>IF(D458=0,IF(M458&gt;0,IF((E458-C458)&gt;=365,EDATE(E458,10),EDATE(K458,-2)),""),"")</f>
        <v/>
      </c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  <c r="AL458" s="23"/>
      <c r="AM458" s="23"/>
      <c r="AN458" s="23"/>
      <c r="AO458" s="23"/>
      <c r="AP458" s="23"/>
      <c r="AQ458" s="23"/>
      <c r="AR458" s="23"/>
      <c r="AS458" s="23"/>
      <c r="AT458" s="23"/>
      <c r="AU458" s="23"/>
      <c r="AV458" s="23"/>
      <c r="AW458" s="23"/>
      <c r="AX458" s="23"/>
      <c r="AY458" s="23"/>
      <c r="AZ458" s="23"/>
      <c r="BA458" s="23"/>
      <c r="BB458" s="23"/>
      <c r="BC458" s="23"/>
      <c r="BD458" s="23"/>
      <c r="BE458" s="23"/>
      <c r="BF458" s="23"/>
      <c r="BG458" s="23"/>
      <c r="BH458" s="23"/>
      <c r="BI458" s="23"/>
      <c r="BJ458" s="23"/>
      <c r="BK458" s="23"/>
      <c r="BL458" s="23"/>
      <c r="BM458" s="23"/>
      <c r="BN458" s="23"/>
      <c r="BO458" s="23"/>
      <c r="BP458" s="23"/>
      <c r="BQ458" s="23"/>
      <c r="BR458" s="23"/>
      <c r="BS458" s="23"/>
      <c r="BT458" s="23"/>
      <c r="BU458" s="23"/>
      <c r="BV458" s="23"/>
      <c r="BW458" s="23"/>
    </row>
    <row r="459" spans="1:75" ht="14.25" customHeight="1" x14ac:dyDescent="0.15">
      <c r="A459" s="83"/>
      <c r="B459" s="119"/>
      <c r="C459" s="119"/>
      <c r="D459" s="121"/>
      <c r="E459" s="96"/>
      <c r="F459" s="94"/>
      <c r="G459" s="113"/>
      <c r="H459" s="115"/>
      <c r="I459" s="125"/>
      <c r="J459" s="98"/>
      <c r="K459" s="117"/>
      <c r="L459" s="102"/>
      <c r="M459" s="104"/>
      <c r="N459" s="105"/>
      <c r="O459" s="107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72"/>
      <c r="AP459" s="72"/>
      <c r="AQ459" s="72"/>
      <c r="AR459" s="72"/>
      <c r="AS459" s="72"/>
      <c r="AT459" s="72"/>
      <c r="AU459" s="72"/>
      <c r="AV459" s="72"/>
      <c r="AW459" s="72"/>
      <c r="AX459" s="72"/>
      <c r="AY459" s="72"/>
      <c r="AZ459" s="72"/>
      <c r="BA459" s="72"/>
      <c r="BB459" s="72"/>
      <c r="BC459" s="72"/>
      <c r="BD459" s="72"/>
      <c r="BE459" s="72"/>
      <c r="BF459" s="72"/>
      <c r="BG459" s="72"/>
      <c r="BH459" s="72"/>
      <c r="BI459" s="72"/>
      <c r="BJ459" s="72"/>
      <c r="BK459" s="72"/>
      <c r="BL459" s="72"/>
      <c r="BM459" s="72"/>
      <c r="BN459" s="72"/>
      <c r="BO459" s="72"/>
      <c r="BP459" s="72"/>
      <c r="BQ459" s="72"/>
      <c r="BR459" s="72"/>
      <c r="BS459" s="72"/>
      <c r="BT459" s="72"/>
      <c r="BU459" s="72"/>
      <c r="BV459" s="72"/>
      <c r="BW459" s="72"/>
    </row>
    <row r="460" spans="1:75" ht="14.25" customHeight="1" x14ac:dyDescent="0.15">
      <c r="A460" s="82"/>
      <c r="B460" s="118"/>
      <c r="C460" s="118"/>
      <c r="D460" s="120"/>
      <c r="E460" s="95" t="str">
        <f ca="1">IF(DATEDIF(C460,M$2,"m")&lt;1,"",IF(C460=0,"",IF(EDATE(C460,12)&lt;IF($D460&gt;0,$D460-1,M$2),EDATE(C460,DATEDIF(C460,IF($D460&gt;0,$D460-1,M$2+1),"y")*12),EDATE(C460,DATEDIF(C460,IF($D460&gt;0,$D460-1,M$2+1),"m")))))</f>
        <v/>
      </c>
      <c r="F460" s="93">
        <f ca="1">IF(E460="",0,IF(EDATE(C460,12)&lt;=E460,15+IF((YEAR(E460)-YEAR($C460))&gt;20,10,INT((YEAR(E460)-YEAR($C460)-1)/2)),0))</f>
        <v>0</v>
      </c>
      <c r="G460" s="112">
        <f ca="1">IF(E460="",0,IF(E460&gt;=EDATE(C460,12),IF(E460&lt;EDATE(C460,24),IF(C460&lt;SET!$J$20,0,MIN(DATEDIF(C460,E460,"m"),11)),0),IF(D460&gt;C460,IF(E460&lt;=EDATE(C460,12),MIN(DATEDIF(C460,D460+1,"m"),11),0),MIN(DATEDIF(C460,E460,"m"),11))))</f>
        <v>0</v>
      </c>
      <c r="H460" s="114"/>
      <c r="I460" s="124">
        <f>COUNTIF(P460:BW460,SET!$C$15)*SET!$C$16+COUNTIF(P460:BW460,SET!$D$15)*SET!$D$16+COUNTIF(P460:BW460,SET!$E$15)*SET!$E$16+COUNTIF(P460:BW460,SET!$F$15)*SET!$F$16+COUNTIF(P460:BW460,SET!$G$15)*SET!$G$16+COUNTIF(P460:BW460,SET!$H$15)*SET!$H$16+COUNTIF(P460:BW460,SET!$I$15)*SET!$I$16+COUNTIF(P460:BW460,SET!#REF!)*SET!$H$16+COUNTIF(P460:BW460,SET!$L$15)*SET!$L$16</f>
        <v>0</v>
      </c>
      <c r="J460" s="97">
        <f ca="1">F460+G460+H460-I460</f>
        <v>0</v>
      </c>
      <c r="K460" s="116" t="str">
        <f ca="1">IF(E460="","",IF(AND(D460&gt;C460,EDATE(IF(EDATE(C460,12)&lt;D460,C460,E460),12)&gt;D460),"퇴직정산",IF((E460-C460)&gt;=365,EDATE(E460,12),EDATE(C460,24))))</f>
        <v/>
      </c>
      <c r="L460" s="101">
        <f ca="1">IF(K460="퇴직정산",J460,IF((M$2-C460)&lt;365,"미확정",IF(M460="유예","유예",J460-M460)))</f>
        <v>0</v>
      </c>
      <c r="M460" s="103">
        <f>IF(C460=0,0,IF(K460="퇴직정산",0,IF(J460&lt;=0,0,IF(EDATE(C460,3)&gt;M$2,"유예",IF(SET!$J$3="없음",0,IF(SET!$J$3="전부",IF(E460&gt;=DATE(YEAR(SET!$I$11),MONTH(SET!$J$11),DAY(SET!$L$11)),MAX(0,F460-IF(I460&lt;(G460+H460),0,(I460-(G460+H460)))),0),IF(E460&gt;=DATE(YEAR(SET!$I$11),MONTH(SET!$J$11),DAY(SET!$L$11)),MAX(0,MIN(F460,SET!$L$3)-IF(I460&lt;(G460+H460),0,(I460-(G460+H460)))),0)))))))</f>
        <v>0</v>
      </c>
      <c r="N460" s="105" t="str">
        <f>IF(D460=0,IF(M460&gt;0,IF((E460-C460)&gt;=365,EDATE(E460,6),EDATE(K460,-6)),""),"")</f>
        <v/>
      </c>
      <c r="O460" s="106" t="str">
        <f>IF(D460=0,IF(M460&gt;0,IF((E460-C460)&gt;=365,EDATE(E460,10),EDATE(K460,-2)),""),"")</f>
        <v/>
      </c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  <c r="AL460" s="23"/>
      <c r="AM460" s="23"/>
      <c r="AN460" s="23"/>
      <c r="AO460" s="23"/>
      <c r="AP460" s="23"/>
      <c r="AQ460" s="23"/>
      <c r="AR460" s="23"/>
      <c r="AS460" s="23"/>
      <c r="AT460" s="23"/>
      <c r="AU460" s="23"/>
      <c r="AV460" s="23"/>
      <c r="AW460" s="23"/>
      <c r="AX460" s="23"/>
      <c r="AY460" s="23"/>
      <c r="AZ460" s="23"/>
      <c r="BA460" s="23"/>
      <c r="BB460" s="23"/>
      <c r="BC460" s="23"/>
      <c r="BD460" s="23"/>
      <c r="BE460" s="23"/>
      <c r="BF460" s="23"/>
      <c r="BG460" s="23"/>
      <c r="BH460" s="23"/>
      <c r="BI460" s="23"/>
      <c r="BJ460" s="23"/>
      <c r="BK460" s="23"/>
      <c r="BL460" s="23"/>
      <c r="BM460" s="23"/>
      <c r="BN460" s="23"/>
      <c r="BO460" s="23"/>
      <c r="BP460" s="23"/>
      <c r="BQ460" s="23"/>
      <c r="BR460" s="23"/>
      <c r="BS460" s="23"/>
      <c r="BT460" s="23"/>
      <c r="BU460" s="23"/>
      <c r="BV460" s="23"/>
      <c r="BW460" s="23"/>
    </row>
    <row r="461" spans="1:75" ht="14.25" customHeight="1" x14ac:dyDescent="0.15">
      <c r="A461" s="83"/>
      <c r="B461" s="119"/>
      <c r="C461" s="119"/>
      <c r="D461" s="121"/>
      <c r="E461" s="96"/>
      <c r="F461" s="94"/>
      <c r="G461" s="113"/>
      <c r="H461" s="115"/>
      <c r="I461" s="125"/>
      <c r="J461" s="98"/>
      <c r="K461" s="117"/>
      <c r="L461" s="102"/>
      <c r="M461" s="104"/>
      <c r="N461" s="105"/>
      <c r="O461" s="107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72"/>
      <c r="AP461" s="72"/>
      <c r="AQ461" s="72"/>
      <c r="AR461" s="72"/>
      <c r="AS461" s="72"/>
      <c r="AT461" s="72"/>
      <c r="AU461" s="72"/>
      <c r="AV461" s="72"/>
      <c r="AW461" s="72"/>
      <c r="AX461" s="72"/>
      <c r="AY461" s="72"/>
      <c r="AZ461" s="72"/>
      <c r="BA461" s="72"/>
      <c r="BB461" s="72"/>
      <c r="BC461" s="72"/>
      <c r="BD461" s="72"/>
      <c r="BE461" s="72"/>
      <c r="BF461" s="72"/>
      <c r="BG461" s="72"/>
      <c r="BH461" s="72"/>
      <c r="BI461" s="72"/>
      <c r="BJ461" s="72"/>
      <c r="BK461" s="72"/>
      <c r="BL461" s="72"/>
      <c r="BM461" s="72"/>
      <c r="BN461" s="72"/>
      <c r="BO461" s="72"/>
      <c r="BP461" s="72"/>
      <c r="BQ461" s="72"/>
      <c r="BR461" s="72"/>
      <c r="BS461" s="72"/>
      <c r="BT461" s="72"/>
      <c r="BU461" s="72"/>
      <c r="BV461" s="72"/>
      <c r="BW461" s="72"/>
    </row>
    <row r="462" spans="1:75" ht="14.25" customHeight="1" x14ac:dyDescent="0.15">
      <c r="A462" s="82"/>
      <c r="B462" s="118"/>
      <c r="C462" s="118"/>
      <c r="D462" s="120"/>
      <c r="E462" s="95" t="str">
        <f ca="1">IF(DATEDIF(C462,M$2,"m")&lt;1,"",IF(C462=0,"",IF(EDATE(C462,12)&lt;IF($D462&gt;0,$D462-1,M$2),EDATE(C462,DATEDIF(C462,IF($D462&gt;0,$D462-1,M$2+1),"y")*12),EDATE(C462,DATEDIF(C462,IF($D462&gt;0,$D462-1,M$2+1),"m")))))</f>
        <v/>
      </c>
      <c r="F462" s="93">
        <f ca="1">IF(E462="",0,IF(EDATE(C462,12)&lt;=E462,15+IF((YEAR(E462)-YEAR($C462))&gt;20,10,INT((YEAR(E462)-YEAR($C462)-1)/2)),0))</f>
        <v>0</v>
      </c>
      <c r="G462" s="112">
        <f ca="1">IF(E462="",0,IF(E462&gt;=EDATE(C462,12),IF(E462&lt;EDATE(C462,24),IF(C462&lt;SET!$J$20,0,MIN(DATEDIF(C462,E462,"m"),11)),0),IF(D462&gt;C462,IF(E462&lt;=EDATE(C462,12),MIN(DATEDIF(C462,D462+1,"m"),11),0),MIN(DATEDIF(C462,E462,"m"),11))))</f>
        <v>0</v>
      </c>
      <c r="H462" s="114"/>
      <c r="I462" s="124">
        <f>COUNTIF(P462:BW462,SET!$C$15)*SET!$C$16+COUNTIF(P462:BW462,SET!$D$15)*SET!$D$16+COUNTIF(P462:BW462,SET!$E$15)*SET!$E$16+COUNTIF(P462:BW462,SET!$F$15)*SET!$F$16+COUNTIF(P462:BW462,SET!$G$15)*SET!$G$16+COUNTIF(P462:BW462,SET!$H$15)*SET!$H$16+COUNTIF(P462:BW462,SET!$I$15)*SET!$I$16+COUNTIF(P462:BW462,SET!#REF!)*SET!$H$16+COUNTIF(P462:BW462,SET!$L$15)*SET!$L$16</f>
        <v>0</v>
      </c>
      <c r="J462" s="97">
        <f ca="1">F462+G462+H462-I462</f>
        <v>0</v>
      </c>
      <c r="K462" s="116" t="str">
        <f ca="1">IF(E462="","",IF(AND(D462&gt;C462,EDATE(IF(EDATE(C462,12)&lt;D462,C462,E462),12)&gt;D462),"퇴직정산",IF((E462-C462)&gt;=365,EDATE(E462,12),EDATE(C462,24))))</f>
        <v/>
      </c>
      <c r="L462" s="101">
        <f ca="1">IF(K462="퇴직정산",J462,IF((M$2-C462)&lt;365,"미확정",IF(M462="유예","유예",J462-M462)))</f>
        <v>0</v>
      </c>
      <c r="M462" s="103">
        <f>IF(C462=0,0,IF(K462="퇴직정산",0,IF(J462&lt;=0,0,IF(EDATE(C462,3)&gt;M$2,"유예",IF(SET!$J$3="없음",0,IF(SET!$J$3="전부",IF(E462&gt;=DATE(YEAR(SET!$I$11),MONTH(SET!$J$11),DAY(SET!$L$11)),MAX(0,F462-IF(I462&lt;(G462+H462),0,(I462-(G462+H462)))),0),IF(E462&gt;=DATE(YEAR(SET!$I$11),MONTH(SET!$J$11),DAY(SET!$L$11)),MAX(0,MIN(F462,SET!$L$3)-IF(I462&lt;(G462+H462),0,(I462-(G462+H462)))),0)))))))</f>
        <v>0</v>
      </c>
      <c r="N462" s="105" t="str">
        <f>IF(D462=0,IF(M462&gt;0,IF((E462-C462)&gt;=365,EDATE(E462,6),EDATE(K462,-6)),""),"")</f>
        <v/>
      </c>
      <c r="O462" s="106" t="str">
        <f>IF(D462=0,IF(M462&gt;0,IF((E462-C462)&gt;=365,EDATE(E462,10),EDATE(K462,-2)),""),"")</f>
        <v/>
      </c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  <c r="AL462" s="23"/>
      <c r="AM462" s="23"/>
      <c r="AN462" s="23"/>
      <c r="AO462" s="23"/>
      <c r="AP462" s="23"/>
      <c r="AQ462" s="23"/>
      <c r="AR462" s="23"/>
      <c r="AS462" s="23"/>
      <c r="AT462" s="23"/>
      <c r="AU462" s="23"/>
      <c r="AV462" s="23"/>
      <c r="AW462" s="23"/>
      <c r="AX462" s="23"/>
      <c r="AY462" s="23"/>
      <c r="AZ462" s="23"/>
      <c r="BA462" s="23"/>
      <c r="BB462" s="23"/>
      <c r="BC462" s="23"/>
      <c r="BD462" s="23"/>
      <c r="BE462" s="23"/>
      <c r="BF462" s="23"/>
      <c r="BG462" s="23"/>
      <c r="BH462" s="23"/>
      <c r="BI462" s="23"/>
      <c r="BJ462" s="23"/>
      <c r="BK462" s="23"/>
      <c r="BL462" s="23"/>
      <c r="BM462" s="23"/>
      <c r="BN462" s="23"/>
      <c r="BO462" s="23"/>
      <c r="BP462" s="23"/>
      <c r="BQ462" s="23"/>
      <c r="BR462" s="23"/>
      <c r="BS462" s="23"/>
      <c r="BT462" s="23"/>
      <c r="BU462" s="23"/>
      <c r="BV462" s="23"/>
      <c r="BW462" s="23"/>
    </row>
    <row r="463" spans="1:75" ht="14.25" customHeight="1" x14ac:dyDescent="0.15">
      <c r="A463" s="83"/>
      <c r="B463" s="119"/>
      <c r="C463" s="119"/>
      <c r="D463" s="121"/>
      <c r="E463" s="96"/>
      <c r="F463" s="94"/>
      <c r="G463" s="113"/>
      <c r="H463" s="115"/>
      <c r="I463" s="125"/>
      <c r="J463" s="98"/>
      <c r="K463" s="117"/>
      <c r="L463" s="102"/>
      <c r="M463" s="104"/>
      <c r="N463" s="105"/>
      <c r="O463" s="107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72"/>
      <c r="AP463" s="72"/>
      <c r="AQ463" s="72"/>
      <c r="AR463" s="72"/>
      <c r="AS463" s="72"/>
      <c r="AT463" s="72"/>
      <c r="AU463" s="72"/>
      <c r="AV463" s="72"/>
      <c r="AW463" s="72"/>
      <c r="AX463" s="72"/>
      <c r="AY463" s="72"/>
      <c r="AZ463" s="72"/>
      <c r="BA463" s="72"/>
      <c r="BB463" s="72"/>
      <c r="BC463" s="72"/>
      <c r="BD463" s="72"/>
      <c r="BE463" s="72"/>
      <c r="BF463" s="72"/>
      <c r="BG463" s="72"/>
      <c r="BH463" s="72"/>
      <c r="BI463" s="72"/>
      <c r="BJ463" s="72"/>
      <c r="BK463" s="72"/>
      <c r="BL463" s="72"/>
      <c r="BM463" s="72"/>
      <c r="BN463" s="72"/>
      <c r="BO463" s="72"/>
      <c r="BP463" s="72"/>
      <c r="BQ463" s="72"/>
      <c r="BR463" s="72"/>
      <c r="BS463" s="72"/>
      <c r="BT463" s="72"/>
      <c r="BU463" s="72"/>
      <c r="BV463" s="72"/>
      <c r="BW463" s="72"/>
    </row>
    <row r="464" spans="1:75" ht="14.25" customHeight="1" x14ac:dyDescent="0.15">
      <c r="A464" s="82"/>
      <c r="B464" s="118"/>
      <c r="C464" s="118"/>
      <c r="D464" s="120"/>
      <c r="E464" s="95" t="str">
        <f ca="1">IF(DATEDIF(C464,M$2,"m")&lt;1,"",IF(C464=0,"",IF(EDATE(C464,12)&lt;IF($D464&gt;0,$D464-1,M$2),EDATE(C464,DATEDIF(C464,IF($D464&gt;0,$D464-1,M$2+1),"y")*12),EDATE(C464,DATEDIF(C464,IF($D464&gt;0,$D464-1,M$2+1),"m")))))</f>
        <v/>
      </c>
      <c r="F464" s="93">
        <f ca="1">IF(E464="",0,IF(EDATE(C464,12)&lt;=E464,15+IF((YEAR(E464)-YEAR($C464))&gt;20,10,INT((YEAR(E464)-YEAR($C464)-1)/2)),0))</f>
        <v>0</v>
      </c>
      <c r="G464" s="112">
        <f ca="1">IF(E464="",0,IF(E464&gt;=EDATE(C464,12),IF(E464&lt;EDATE(C464,24),IF(C464&lt;SET!$J$20,0,MIN(DATEDIF(C464,E464,"m"),11)),0),IF(D464&gt;C464,IF(E464&lt;=EDATE(C464,12),MIN(DATEDIF(C464,D464+1,"m"),11),0),MIN(DATEDIF(C464,E464,"m"),11))))</f>
        <v>0</v>
      </c>
      <c r="H464" s="114"/>
      <c r="I464" s="124">
        <f>COUNTIF(P464:BW464,SET!$C$15)*SET!$C$16+COUNTIF(P464:BW464,SET!$D$15)*SET!$D$16+COUNTIF(P464:BW464,SET!$E$15)*SET!$E$16+COUNTIF(P464:BW464,SET!$F$15)*SET!$F$16+COUNTIF(P464:BW464,SET!$G$15)*SET!$G$16+COUNTIF(P464:BW464,SET!$H$15)*SET!$H$16+COUNTIF(P464:BW464,SET!$I$15)*SET!$I$16+COUNTIF(P464:BW464,SET!#REF!)*SET!$H$16+COUNTIF(P464:BW464,SET!$L$15)*SET!$L$16</f>
        <v>0</v>
      </c>
      <c r="J464" s="97">
        <f ca="1">F464+G464+H464-I464</f>
        <v>0</v>
      </c>
      <c r="K464" s="116" t="str">
        <f ca="1">IF(E464="","",IF(AND(D464&gt;C464,EDATE(IF(EDATE(C464,12)&lt;D464,C464,E464),12)&gt;D464),"퇴직정산",IF((E464-C464)&gt;=365,EDATE(E464,12),EDATE(C464,24))))</f>
        <v/>
      </c>
      <c r="L464" s="101">
        <f ca="1">IF(K464="퇴직정산",J464,IF((M$2-C464)&lt;365,"미확정",IF(M464="유예","유예",J464-M464)))</f>
        <v>0</v>
      </c>
      <c r="M464" s="103">
        <f>IF(C464=0,0,IF(K464="퇴직정산",0,IF(J464&lt;=0,0,IF(EDATE(C464,3)&gt;M$2,"유예",IF(SET!$J$3="없음",0,IF(SET!$J$3="전부",IF(E464&gt;=DATE(YEAR(SET!$I$11),MONTH(SET!$J$11),DAY(SET!$L$11)),MAX(0,F464-IF(I464&lt;(G464+H464),0,(I464-(G464+H464)))),0),IF(E464&gt;=DATE(YEAR(SET!$I$11),MONTH(SET!$J$11),DAY(SET!$L$11)),MAX(0,MIN(F464,SET!$L$3)-IF(I464&lt;(G464+H464),0,(I464-(G464+H464)))),0)))))))</f>
        <v>0</v>
      </c>
      <c r="N464" s="105" t="str">
        <f>IF(D464=0,IF(M464&gt;0,IF((E464-C464)&gt;=365,EDATE(E464,6),EDATE(K464,-6)),""),"")</f>
        <v/>
      </c>
      <c r="O464" s="106" t="str">
        <f>IF(D464=0,IF(M464&gt;0,IF((E464-C464)&gt;=365,EDATE(E464,10),EDATE(K464,-2)),""),"")</f>
        <v/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/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/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/>
      <c r="BP464" s="23"/>
      <c r="BQ464" s="23"/>
      <c r="BR464" s="23"/>
      <c r="BS464" s="23"/>
      <c r="BT464" s="23"/>
      <c r="BU464" s="23"/>
      <c r="BV464" s="23"/>
      <c r="BW464" s="23"/>
    </row>
    <row r="465" spans="1:75" ht="14.25" customHeight="1" x14ac:dyDescent="0.15">
      <c r="A465" s="83"/>
      <c r="B465" s="119"/>
      <c r="C465" s="119"/>
      <c r="D465" s="121"/>
      <c r="E465" s="96"/>
      <c r="F465" s="94"/>
      <c r="G465" s="113"/>
      <c r="H465" s="115"/>
      <c r="I465" s="125"/>
      <c r="J465" s="98"/>
      <c r="K465" s="117"/>
      <c r="L465" s="102"/>
      <c r="M465" s="104"/>
      <c r="N465" s="105"/>
      <c r="O465" s="107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72"/>
      <c r="AP465" s="72"/>
      <c r="AQ465" s="72"/>
      <c r="AR465" s="72"/>
      <c r="AS465" s="72"/>
      <c r="AT465" s="72"/>
      <c r="AU465" s="72"/>
      <c r="AV465" s="72"/>
      <c r="AW465" s="72"/>
      <c r="AX465" s="72"/>
      <c r="AY465" s="72"/>
      <c r="AZ465" s="72"/>
      <c r="BA465" s="72"/>
      <c r="BB465" s="72"/>
      <c r="BC465" s="72"/>
      <c r="BD465" s="72"/>
      <c r="BE465" s="72"/>
      <c r="BF465" s="72"/>
      <c r="BG465" s="72"/>
      <c r="BH465" s="72"/>
      <c r="BI465" s="72"/>
      <c r="BJ465" s="72"/>
      <c r="BK465" s="72"/>
      <c r="BL465" s="72"/>
      <c r="BM465" s="72"/>
      <c r="BN465" s="72"/>
      <c r="BO465" s="72"/>
      <c r="BP465" s="72"/>
      <c r="BQ465" s="72"/>
      <c r="BR465" s="72"/>
      <c r="BS465" s="72"/>
      <c r="BT465" s="72"/>
      <c r="BU465" s="72"/>
      <c r="BV465" s="72"/>
      <c r="BW465" s="72"/>
    </row>
    <row r="466" spans="1:75" ht="14.25" customHeight="1" x14ac:dyDescent="0.15">
      <c r="A466" s="82"/>
      <c r="B466" s="118"/>
      <c r="C466" s="118"/>
      <c r="D466" s="120"/>
      <c r="E466" s="95" t="str">
        <f ca="1">IF(DATEDIF(C466,M$2,"m")&lt;1,"",IF(C466=0,"",IF(EDATE(C466,12)&lt;IF($D466&gt;0,$D466-1,M$2),EDATE(C466,DATEDIF(C466,IF($D466&gt;0,$D466-1,M$2+1),"y")*12),EDATE(C466,DATEDIF(C466,IF($D466&gt;0,$D466-1,M$2+1),"m")))))</f>
        <v/>
      </c>
      <c r="F466" s="93">
        <f ca="1">IF(E466="",0,IF(EDATE(C466,12)&lt;=E466,15+IF((YEAR(E466)-YEAR($C466))&gt;20,10,INT((YEAR(E466)-YEAR($C466)-1)/2)),0))</f>
        <v>0</v>
      </c>
      <c r="G466" s="112">
        <f ca="1">IF(E466="",0,IF(E466&gt;=EDATE(C466,12),IF(E466&lt;EDATE(C466,24),IF(C466&lt;SET!$J$20,0,MIN(DATEDIF(C466,E466,"m"),11)),0),IF(D466&gt;C466,IF(E466&lt;=EDATE(C466,12),MIN(DATEDIF(C466,D466+1,"m"),11),0),MIN(DATEDIF(C466,E466,"m"),11))))</f>
        <v>0</v>
      </c>
      <c r="H466" s="114"/>
      <c r="I466" s="124">
        <f>COUNTIF(P466:BW466,SET!$C$15)*SET!$C$16+COUNTIF(P466:BW466,SET!$D$15)*SET!$D$16+COUNTIF(P466:BW466,SET!$E$15)*SET!$E$16+COUNTIF(P466:BW466,SET!$F$15)*SET!$F$16+COUNTIF(P466:BW466,SET!$G$15)*SET!$G$16+COUNTIF(P466:BW466,SET!$H$15)*SET!$H$16+COUNTIF(P466:BW466,SET!$I$15)*SET!$I$16+COUNTIF(P466:BW466,SET!#REF!)*SET!$H$16+COUNTIF(P466:BW466,SET!$L$15)*SET!$L$16</f>
        <v>0</v>
      </c>
      <c r="J466" s="97">
        <f ca="1">F466+G466+H466-I466</f>
        <v>0</v>
      </c>
      <c r="K466" s="116" t="str">
        <f ca="1">IF(E466="","",IF(AND(D466&gt;C466,EDATE(IF(EDATE(C466,12)&lt;D466,C466,E466),12)&gt;D466),"퇴직정산",IF((E466-C466)&gt;=365,EDATE(E466,12),EDATE(C466,24))))</f>
        <v/>
      </c>
      <c r="L466" s="101">
        <f ca="1">IF(K466="퇴직정산",J466,IF((M$2-C466)&lt;365,"미확정",IF(M466="유예","유예",J466-M466)))</f>
        <v>0</v>
      </c>
      <c r="M466" s="103">
        <f>IF(C466=0,0,IF(K466="퇴직정산",0,IF(J466&lt;=0,0,IF(EDATE(C466,3)&gt;M$2,"유예",IF(SET!$J$3="없음",0,IF(SET!$J$3="전부",IF(E466&gt;=DATE(YEAR(SET!$I$11),MONTH(SET!$J$11),DAY(SET!$L$11)),MAX(0,F466-IF(I466&lt;(G466+H466),0,(I466-(G466+H466)))),0),IF(E466&gt;=DATE(YEAR(SET!$I$11),MONTH(SET!$J$11),DAY(SET!$L$11)),MAX(0,MIN(F466,SET!$L$3)-IF(I466&lt;(G466+H466),0,(I466-(G466+H466)))),0)))))))</f>
        <v>0</v>
      </c>
      <c r="N466" s="105" t="str">
        <f>IF(D466=0,IF(M466&gt;0,IF((E466-C466)&gt;=365,EDATE(E466,6),EDATE(K466,-6)),""),"")</f>
        <v/>
      </c>
      <c r="O466" s="106" t="str">
        <f>IF(D466=0,IF(M466&gt;0,IF((E466-C466)&gt;=365,EDATE(E466,10),EDATE(K466,-2)),""),"")</f>
        <v/>
      </c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  <c r="AL466" s="23"/>
      <c r="AM466" s="23"/>
      <c r="AN466" s="23"/>
      <c r="AO466" s="23"/>
      <c r="AP466" s="23"/>
      <c r="AQ466" s="23"/>
      <c r="AR466" s="23"/>
      <c r="AS466" s="23"/>
      <c r="AT466" s="23"/>
      <c r="AU466" s="23"/>
      <c r="AV466" s="23"/>
      <c r="AW466" s="23"/>
      <c r="AX466" s="23"/>
      <c r="AY466" s="23"/>
      <c r="AZ466" s="23"/>
      <c r="BA466" s="23"/>
      <c r="BB466" s="23"/>
      <c r="BC466" s="23"/>
      <c r="BD466" s="23"/>
      <c r="BE466" s="23"/>
      <c r="BF466" s="23"/>
      <c r="BG466" s="23"/>
      <c r="BH466" s="23"/>
      <c r="BI466" s="23"/>
      <c r="BJ466" s="23"/>
      <c r="BK466" s="23"/>
      <c r="BL466" s="23"/>
      <c r="BM466" s="23"/>
      <c r="BN466" s="23"/>
      <c r="BO466" s="23"/>
      <c r="BP466" s="23"/>
      <c r="BQ466" s="23"/>
      <c r="BR466" s="23"/>
      <c r="BS466" s="23"/>
      <c r="BT466" s="23"/>
      <c r="BU466" s="23"/>
      <c r="BV466" s="23"/>
      <c r="BW466" s="23"/>
    </row>
    <row r="467" spans="1:75" ht="14.25" customHeight="1" x14ac:dyDescent="0.15">
      <c r="A467" s="83"/>
      <c r="B467" s="119"/>
      <c r="C467" s="119"/>
      <c r="D467" s="121"/>
      <c r="E467" s="96"/>
      <c r="F467" s="94"/>
      <c r="G467" s="113"/>
      <c r="H467" s="115"/>
      <c r="I467" s="125"/>
      <c r="J467" s="98"/>
      <c r="K467" s="117"/>
      <c r="L467" s="102"/>
      <c r="M467" s="104"/>
      <c r="N467" s="105"/>
      <c r="O467" s="107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  <c r="AA467" s="72"/>
      <c r="AB467" s="72"/>
      <c r="AC467" s="72"/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72"/>
      <c r="AP467" s="72"/>
      <c r="AQ467" s="72"/>
      <c r="AR467" s="72"/>
      <c r="AS467" s="72"/>
      <c r="AT467" s="72"/>
      <c r="AU467" s="72"/>
      <c r="AV467" s="72"/>
      <c r="AW467" s="72"/>
      <c r="AX467" s="72"/>
      <c r="AY467" s="72"/>
      <c r="AZ467" s="72"/>
      <c r="BA467" s="72"/>
      <c r="BB467" s="72"/>
      <c r="BC467" s="72"/>
      <c r="BD467" s="72"/>
      <c r="BE467" s="72"/>
      <c r="BF467" s="72"/>
      <c r="BG467" s="72"/>
      <c r="BH467" s="72"/>
      <c r="BI467" s="72"/>
      <c r="BJ467" s="72"/>
      <c r="BK467" s="72"/>
      <c r="BL467" s="72"/>
      <c r="BM467" s="72"/>
      <c r="BN467" s="72"/>
      <c r="BO467" s="72"/>
      <c r="BP467" s="72"/>
      <c r="BQ467" s="72"/>
      <c r="BR467" s="72"/>
      <c r="BS467" s="72"/>
      <c r="BT467" s="72"/>
      <c r="BU467" s="72"/>
      <c r="BV467" s="72"/>
      <c r="BW467" s="72"/>
    </row>
    <row r="468" spans="1:75" ht="14.25" customHeight="1" x14ac:dyDescent="0.15">
      <c r="A468" s="82"/>
      <c r="B468" s="118"/>
      <c r="C468" s="118"/>
      <c r="D468" s="120"/>
      <c r="E468" s="95" t="str">
        <f ca="1">IF(DATEDIF(C468,M$2,"m")&lt;1,"",IF(C468=0,"",IF(EDATE(C468,12)&lt;IF($D468&gt;0,$D468-1,M$2),EDATE(C468,DATEDIF(C468,IF($D468&gt;0,$D468-1,M$2+1),"y")*12),EDATE(C468,DATEDIF(C468,IF($D468&gt;0,$D468-1,M$2+1),"m")))))</f>
        <v/>
      </c>
      <c r="F468" s="93">
        <f ca="1">IF(E468="",0,IF(EDATE(C468,12)&lt;=E468,15+IF((YEAR(E468)-YEAR($C468))&gt;20,10,INT((YEAR(E468)-YEAR($C468)-1)/2)),0))</f>
        <v>0</v>
      </c>
      <c r="G468" s="112">
        <f ca="1">IF(E468="",0,IF(E468&gt;=EDATE(C468,12),IF(E468&lt;EDATE(C468,24),IF(C468&lt;SET!$J$20,0,MIN(DATEDIF(C468,E468,"m"),11)),0),IF(D468&gt;C468,IF(E468&lt;=EDATE(C468,12),MIN(DATEDIF(C468,D468+1,"m"),11),0),MIN(DATEDIF(C468,E468,"m"),11))))</f>
        <v>0</v>
      </c>
      <c r="H468" s="114"/>
      <c r="I468" s="124">
        <f>COUNTIF(P468:BW468,SET!$C$15)*SET!$C$16+COUNTIF(P468:BW468,SET!$D$15)*SET!$D$16+COUNTIF(P468:BW468,SET!$E$15)*SET!$E$16+COUNTIF(P468:BW468,SET!$F$15)*SET!$F$16+COUNTIF(P468:BW468,SET!$G$15)*SET!$G$16+COUNTIF(P468:BW468,SET!$H$15)*SET!$H$16+COUNTIF(P468:BW468,SET!$I$15)*SET!$I$16+COUNTIF(P468:BW468,SET!#REF!)*SET!$H$16+COUNTIF(P468:BW468,SET!$L$15)*SET!$L$16</f>
        <v>0</v>
      </c>
      <c r="J468" s="97">
        <f ca="1">F468+G468+H468-I468</f>
        <v>0</v>
      </c>
      <c r="K468" s="116" t="str">
        <f ca="1">IF(E468="","",IF(AND(D468&gt;C468,EDATE(IF(EDATE(C468,12)&lt;D468,C468,E468),12)&gt;D468),"퇴직정산",IF((E468-C468)&gt;=365,EDATE(E468,12),EDATE(C468,24))))</f>
        <v/>
      </c>
      <c r="L468" s="101">
        <f ca="1">IF(K468="퇴직정산",J468,IF((M$2-C468)&lt;365,"미확정",IF(M468="유예","유예",J468-M468)))</f>
        <v>0</v>
      </c>
      <c r="M468" s="103">
        <f>IF(C468=0,0,IF(K468="퇴직정산",0,IF(J468&lt;=0,0,IF(EDATE(C468,3)&gt;M$2,"유예",IF(SET!$J$3="없음",0,IF(SET!$J$3="전부",IF(E468&gt;=DATE(YEAR(SET!$I$11),MONTH(SET!$J$11),DAY(SET!$L$11)),MAX(0,F468-IF(I468&lt;(G468+H468),0,(I468-(G468+H468)))),0),IF(E468&gt;=DATE(YEAR(SET!$I$11),MONTH(SET!$J$11),DAY(SET!$L$11)),MAX(0,MIN(F468,SET!$L$3)-IF(I468&lt;(G468+H468),0,(I468-(G468+H468)))),0)))))))</f>
        <v>0</v>
      </c>
      <c r="N468" s="105" t="str">
        <f>IF(D468=0,IF(M468&gt;0,IF((E468-C468)&gt;=365,EDATE(E468,6),EDATE(K468,-6)),""),"")</f>
        <v/>
      </c>
      <c r="O468" s="106" t="str">
        <f>IF(D468=0,IF(M468&gt;0,IF((E468-C468)&gt;=365,EDATE(E468,10),EDATE(K468,-2)),""),"")</f>
        <v/>
      </c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  <c r="AL468" s="23"/>
      <c r="AM468" s="23"/>
      <c r="AN468" s="23"/>
      <c r="AO468" s="23"/>
      <c r="AP468" s="23"/>
      <c r="AQ468" s="23"/>
      <c r="AR468" s="23"/>
      <c r="AS468" s="23"/>
      <c r="AT468" s="23"/>
      <c r="AU468" s="23"/>
      <c r="AV468" s="23"/>
      <c r="AW468" s="23"/>
      <c r="AX468" s="23"/>
      <c r="AY468" s="23"/>
      <c r="AZ468" s="23"/>
      <c r="BA468" s="23"/>
      <c r="BB468" s="23"/>
      <c r="BC468" s="23"/>
      <c r="BD468" s="23"/>
      <c r="BE468" s="23"/>
      <c r="BF468" s="23"/>
      <c r="BG468" s="23"/>
      <c r="BH468" s="23"/>
      <c r="BI468" s="23"/>
      <c r="BJ468" s="23"/>
      <c r="BK468" s="23"/>
      <c r="BL468" s="23"/>
      <c r="BM468" s="23"/>
      <c r="BN468" s="23"/>
      <c r="BO468" s="23"/>
      <c r="BP468" s="23"/>
      <c r="BQ468" s="23"/>
      <c r="BR468" s="23"/>
      <c r="BS468" s="23"/>
      <c r="BT468" s="23"/>
      <c r="BU468" s="23"/>
      <c r="BV468" s="23"/>
      <c r="BW468" s="23"/>
    </row>
    <row r="469" spans="1:75" ht="14.25" customHeight="1" x14ac:dyDescent="0.15">
      <c r="A469" s="83"/>
      <c r="B469" s="119"/>
      <c r="C469" s="119"/>
      <c r="D469" s="121"/>
      <c r="E469" s="96"/>
      <c r="F469" s="94"/>
      <c r="G469" s="113"/>
      <c r="H469" s="115"/>
      <c r="I469" s="125"/>
      <c r="J469" s="98"/>
      <c r="K469" s="117"/>
      <c r="L469" s="102"/>
      <c r="M469" s="104"/>
      <c r="N469" s="105"/>
      <c r="O469" s="107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72"/>
      <c r="AP469" s="72"/>
      <c r="AQ469" s="72"/>
      <c r="AR469" s="72"/>
      <c r="AS469" s="72"/>
      <c r="AT469" s="72"/>
      <c r="AU469" s="72"/>
      <c r="AV469" s="72"/>
      <c r="AW469" s="72"/>
      <c r="AX469" s="72"/>
      <c r="AY469" s="72"/>
      <c r="AZ469" s="72"/>
      <c r="BA469" s="72"/>
      <c r="BB469" s="72"/>
      <c r="BC469" s="72"/>
      <c r="BD469" s="72"/>
      <c r="BE469" s="72"/>
      <c r="BF469" s="72"/>
      <c r="BG469" s="72"/>
      <c r="BH469" s="72"/>
      <c r="BI469" s="72"/>
      <c r="BJ469" s="72"/>
      <c r="BK469" s="72"/>
      <c r="BL469" s="72"/>
      <c r="BM469" s="72"/>
      <c r="BN469" s="72"/>
      <c r="BO469" s="72"/>
      <c r="BP469" s="72"/>
      <c r="BQ469" s="72"/>
      <c r="BR469" s="72"/>
      <c r="BS469" s="72"/>
      <c r="BT469" s="72"/>
      <c r="BU469" s="72"/>
      <c r="BV469" s="72"/>
      <c r="BW469" s="72"/>
    </row>
    <row r="470" spans="1:75" ht="14.25" customHeight="1" x14ac:dyDescent="0.15">
      <c r="A470" s="82"/>
      <c r="B470" s="118"/>
      <c r="C470" s="118"/>
      <c r="D470" s="120"/>
      <c r="E470" s="95" t="str">
        <f ca="1">IF(DATEDIF(C470,M$2,"m")&lt;1,"",IF(C470=0,"",IF(EDATE(C470,12)&lt;IF($D470&gt;0,$D470-1,M$2),EDATE(C470,DATEDIF(C470,IF($D470&gt;0,$D470-1,M$2+1),"y")*12),EDATE(C470,DATEDIF(C470,IF($D470&gt;0,$D470-1,M$2+1),"m")))))</f>
        <v/>
      </c>
      <c r="F470" s="93">
        <f ca="1">IF(E470="",0,IF(EDATE(C470,12)&lt;=E470,15+IF((YEAR(E470)-YEAR($C470))&gt;20,10,INT((YEAR(E470)-YEAR($C470)-1)/2)),0))</f>
        <v>0</v>
      </c>
      <c r="G470" s="112">
        <f ca="1">IF(E470="",0,IF(E470&gt;=EDATE(C470,12),IF(E470&lt;EDATE(C470,24),IF(C470&lt;SET!$J$20,0,MIN(DATEDIF(C470,E470,"m"),11)),0),IF(D470&gt;C470,IF(E470&lt;=EDATE(C470,12),MIN(DATEDIF(C470,D470+1,"m"),11),0),MIN(DATEDIF(C470,E470,"m"),11))))</f>
        <v>0</v>
      </c>
      <c r="H470" s="114"/>
      <c r="I470" s="124">
        <f>COUNTIF(P470:BW470,SET!$C$15)*SET!$C$16+COUNTIF(P470:BW470,SET!$D$15)*SET!$D$16+COUNTIF(P470:BW470,SET!$E$15)*SET!$E$16+COUNTIF(P470:BW470,SET!$F$15)*SET!$F$16+COUNTIF(P470:BW470,SET!$G$15)*SET!$G$16+COUNTIF(P470:BW470,SET!$H$15)*SET!$H$16+COUNTIF(P470:BW470,SET!$I$15)*SET!$I$16+COUNTIF(P470:BW470,SET!#REF!)*SET!$H$16+COUNTIF(P470:BW470,SET!$L$15)*SET!$L$16</f>
        <v>0</v>
      </c>
      <c r="J470" s="97">
        <f ca="1">F470+G470+H470-I470</f>
        <v>0</v>
      </c>
      <c r="K470" s="116" t="str">
        <f ca="1">IF(E470="","",IF(AND(D470&gt;C470,EDATE(IF(EDATE(C470,12)&lt;D470,C470,E470),12)&gt;D470),"퇴직정산",IF((E470-C470)&gt;=365,EDATE(E470,12),EDATE(C470,24))))</f>
        <v/>
      </c>
      <c r="L470" s="101">
        <f ca="1">IF(K470="퇴직정산",J470,IF((M$2-C470)&lt;365,"미확정",IF(M470="유예","유예",J470-M470)))</f>
        <v>0</v>
      </c>
      <c r="M470" s="103">
        <f>IF(C470=0,0,IF(K470="퇴직정산",0,IF(J470&lt;=0,0,IF(EDATE(C470,3)&gt;M$2,"유예",IF(SET!$J$3="없음",0,IF(SET!$J$3="전부",IF(E470&gt;=DATE(YEAR(SET!$I$11),MONTH(SET!$J$11),DAY(SET!$L$11)),MAX(0,F470-IF(I470&lt;(G470+H470),0,(I470-(G470+H470)))),0),IF(E470&gt;=DATE(YEAR(SET!$I$11),MONTH(SET!$J$11),DAY(SET!$L$11)),MAX(0,MIN(F470,SET!$L$3)-IF(I470&lt;(G470+H470),0,(I470-(G470+H470)))),0)))))))</f>
        <v>0</v>
      </c>
      <c r="N470" s="105" t="str">
        <f>IF(D470=0,IF(M470&gt;0,IF((E470-C470)&gt;=365,EDATE(E470,6),EDATE(K470,-6)),""),"")</f>
        <v/>
      </c>
      <c r="O470" s="106" t="str">
        <f>IF(D470=0,IF(M470&gt;0,IF((E470-C470)&gt;=365,EDATE(E470,10),EDATE(K470,-2)),""),"")</f>
        <v/>
      </c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  <c r="AL470" s="23"/>
      <c r="AM470" s="23"/>
      <c r="AN470" s="23"/>
      <c r="AO470" s="23"/>
      <c r="AP470" s="23"/>
      <c r="AQ470" s="23"/>
      <c r="AR470" s="23"/>
      <c r="AS470" s="23"/>
      <c r="AT470" s="23"/>
      <c r="AU470" s="23"/>
      <c r="AV470" s="23"/>
      <c r="AW470" s="23"/>
      <c r="AX470" s="23"/>
      <c r="AY470" s="23"/>
      <c r="AZ470" s="23"/>
      <c r="BA470" s="23"/>
      <c r="BB470" s="23"/>
      <c r="BC470" s="23"/>
      <c r="BD470" s="23"/>
      <c r="BE470" s="23"/>
      <c r="BF470" s="23"/>
      <c r="BG470" s="23"/>
      <c r="BH470" s="23"/>
      <c r="BI470" s="23"/>
      <c r="BJ470" s="23"/>
      <c r="BK470" s="23"/>
      <c r="BL470" s="23"/>
      <c r="BM470" s="23"/>
      <c r="BN470" s="23"/>
      <c r="BO470" s="23"/>
      <c r="BP470" s="23"/>
      <c r="BQ470" s="23"/>
      <c r="BR470" s="23"/>
      <c r="BS470" s="23"/>
      <c r="BT470" s="23"/>
      <c r="BU470" s="23"/>
      <c r="BV470" s="23"/>
      <c r="BW470" s="23"/>
    </row>
    <row r="471" spans="1:75" ht="14.25" customHeight="1" x14ac:dyDescent="0.15">
      <c r="A471" s="83"/>
      <c r="B471" s="119"/>
      <c r="C471" s="119"/>
      <c r="D471" s="121"/>
      <c r="E471" s="96"/>
      <c r="F471" s="94"/>
      <c r="G471" s="113"/>
      <c r="H471" s="115"/>
      <c r="I471" s="125"/>
      <c r="J471" s="98"/>
      <c r="K471" s="117"/>
      <c r="L471" s="102"/>
      <c r="M471" s="104"/>
      <c r="N471" s="105"/>
      <c r="O471" s="107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72"/>
      <c r="AP471" s="72"/>
      <c r="AQ471" s="72"/>
      <c r="AR471" s="72"/>
      <c r="AS471" s="72"/>
      <c r="AT471" s="72"/>
      <c r="AU471" s="72"/>
      <c r="AV471" s="72"/>
      <c r="AW471" s="72"/>
      <c r="AX471" s="72"/>
      <c r="AY471" s="72"/>
      <c r="AZ471" s="72"/>
      <c r="BA471" s="72"/>
      <c r="BB471" s="72"/>
      <c r="BC471" s="72"/>
      <c r="BD471" s="72"/>
      <c r="BE471" s="72"/>
      <c r="BF471" s="72"/>
      <c r="BG471" s="72"/>
      <c r="BH471" s="72"/>
      <c r="BI471" s="72"/>
      <c r="BJ471" s="72"/>
      <c r="BK471" s="72"/>
      <c r="BL471" s="72"/>
      <c r="BM471" s="72"/>
      <c r="BN471" s="72"/>
      <c r="BO471" s="72"/>
      <c r="BP471" s="72"/>
      <c r="BQ471" s="72"/>
      <c r="BR471" s="72"/>
      <c r="BS471" s="72"/>
      <c r="BT471" s="72"/>
      <c r="BU471" s="72"/>
      <c r="BV471" s="72"/>
      <c r="BW471" s="72"/>
    </row>
    <row r="472" spans="1:75" ht="14.25" customHeight="1" x14ac:dyDescent="0.15">
      <c r="A472" s="82"/>
      <c r="B472" s="118"/>
      <c r="C472" s="118"/>
      <c r="D472" s="120"/>
      <c r="E472" s="95" t="str">
        <f ca="1">IF(DATEDIF(C472,M$2,"m")&lt;1,"",IF(C472=0,"",IF(EDATE(C472,12)&lt;IF($D472&gt;0,$D472-1,M$2),EDATE(C472,DATEDIF(C472,IF($D472&gt;0,$D472-1,M$2+1),"y")*12),EDATE(C472,DATEDIF(C472,IF($D472&gt;0,$D472-1,M$2+1),"m")))))</f>
        <v/>
      </c>
      <c r="F472" s="93">
        <f ca="1">IF(E472="",0,IF(EDATE(C472,12)&lt;=E472,15+IF((YEAR(E472)-YEAR($C472))&gt;20,10,INT((YEAR(E472)-YEAR($C472)-1)/2)),0))</f>
        <v>0</v>
      </c>
      <c r="G472" s="112">
        <f ca="1">IF(E472="",0,IF(E472&gt;=EDATE(C472,12),IF(E472&lt;EDATE(C472,24),IF(C472&lt;SET!$J$20,0,MIN(DATEDIF(C472,E472,"m"),11)),0),IF(D472&gt;C472,IF(E472&lt;=EDATE(C472,12),MIN(DATEDIF(C472,D472+1,"m"),11),0),MIN(DATEDIF(C472,E472,"m"),11))))</f>
        <v>0</v>
      </c>
      <c r="H472" s="114"/>
      <c r="I472" s="124">
        <f>COUNTIF(P472:BW472,SET!$C$15)*SET!$C$16+COUNTIF(P472:BW472,SET!$D$15)*SET!$D$16+COUNTIF(P472:BW472,SET!$E$15)*SET!$E$16+COUNTIF(P472:BW472,SET!$F$15)*SET!$F$16+COUNTIF(P472:BW472,SET!$G$15)*SET!$G$16+COUNTIF(P472:BW472,SET!$H$15)*SET!$H$16+COUNTIF(P472:BW472,SET!$I$15)*SET!$I$16+COUNTIF(P472:BW472,SET!#REF!)*SET!$H$16+COUNTIF(P472:BW472,SET!$L$15)*SET!$L$16</f>
        <v>0</v>
      </c>
      <c r="J472" s="97">
        <f ca="1">F472+G472+H472-I472</f>
        <v>0</v>
      </c>
      <c r="K472" s="116" t="str">
        <f ca="1">IF(E472="","",IF(AND(D472&gt;C472,EDATE(IF(EDATE(C472,12)&lt;D472,C472,E472),12)&gt;D472),"퇴직정산",IF((E472-C472)&gt;=365,EDATE(E472,12),EDATE(C472,24))))</f>
        <v/>
      </c>
      <c r="L472" s="101">
        <f ca="1">IF(K472="퇴직정산",J472,IF((M$2-C472)&lt;365,"미확정",IF(M472="유예","유예",J472-M472)))</f>
        <v>0</v>
      </c>
      <c r="M472" s="103">
        <f>IF(C472=0,0,IF(K472="퇴직정산",0,IF(J472&lt;=0,0,IF(EDATE(C472,3)&gt;M$2,"유예",IF(SET!$J$3="없음",0,IF(SET!$J$3="전부",IF(E472&gt;=DATE(YEAR(SET!$I$11),MONTH(SET!$J$11),DAY(SET!$L$11)),MAX(0,F472-IF(I472&lt;(G472+H472),0,(I472-(G472+H472)))),0),IF(E472&gt;=DATE(YEAR(SET!$I$11),MONTH(SET!$J$11),DAY(SET!$L$11)),MAX(0,MIN(F472,SET!$L$3)-IF(I472&lt;(G472+H472),0,(I472-(G472+H472)))),0)))))))</f>
        <v>0</v>
      </c>
      <c r="N472" s="105" t="str">
        <f>IF(D472=0,IF(M472&gt;0,IF((E472-C472)&gt;=365,EDATE(E472,6),EDATE(K472,-6)),""),"")</f>
        <v/>
      </c>
      <c r="O472" s="106" t="str">
        <f>IF(D472=0,IF(M472&gt;0,IF((E472-C472)&gt;=365,EDATE(E472,10),EDATE(K472,-2)),""),"")</f>
        <v/>
      </c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  <c r="AL472" s="23"/>
      <c r="AM472" s="23"/>
      <c r="AN472" s="23"/>
      <c r="AO472" s="23"/>
      <c r="AP472" s="23"/>
      <c r="AQ472" s="23"/>
      <c r="AR472" s="23"/>
      <c r="AS472" s="23"/>
      <c r="AT472" s="23"/>
      <c r="AU472" s="23"/>
      <c r="AV472" s="23"/>
      <c r="AW472" s="23"/>
      <c r="AX472" s="23"/>
      <c r="AY472" s="23"/>
      <c r="AZ472" s="23"/>
      <c r="BA472" s="23"/>
      <c r="BB472" s="23"/>
      <c r="BC472" s="23"/>
      <c r="BD472" s="23"/>
      <c r="BE472" s="23"/>
      <c r="BF472" s="23"/>
      <c r="BG472" s="23"/>
      <c r="BH472" s="23"/>
      <c r="BI472" s="23"/>
      <c r="BJ472" s="23"/>
      <c r="BK472" s="23"/>
      <c r="BL472" s="23"/>
      <c r="BM472" s="23"/>
      <c r="BN472" s="23"/>
      <c r="BO472" s="23"/>
      <c r="BP472" s="23"/>
      <c r="BQ472" s="23"/>
      <c r="BR472" s="23"/>
      <c r="BS472" s="23"/>
      <c r="BT472" s="23"/>
      <c r="BU472" s="23"/>
      <c r="BV472" s="23"/>
      <c r="BW472" s="23"/>
    </row>
    <row r="473" spans="1:75" ht="14.25" customHeight="1" x14ac:dyDescent="0.15">
      <c r="A473" s="83"/>
      <c r="B473" s="119"/>
      <c r="C473" s="119"/>
      <c r="D473" s="121"/>
      <c r="E473" s="96"/>
      <c r="F473" s="94"/>
      <c r="G473" s="113"/>
      <c r="H473" s="115"/>
      <c r="I473" s="125"/>
      <c r="J473" s="98"/>
      <c r="K473" s="117"/>
      <c r="L473" s="102"/>
      <c r="M473" s="104"/>
      <c r="N473" s="105"/>
      <c r="O473" s="107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72"/>
      <c r="AP473" s="72"/>
      <c r="AQ473" s="72"/>
      <c r="AR473" s="72"/>
      <c r="AS473" s="72"/>
      <c r="AT473" s="72"/>
      <c r="AU473" s="72"/>
      <c r="AV473" s="72"/>
      <c r="AW473" s="72"/>
      <c r="AX473" s="72"/>
      <c r="AY473" s="72"/>
      <c r="AZ473" s="72"/>
      <c r="BA473" s="72"/>
      <c r="BB473" s="72"/>
      <c r="BC473" s="72"/>
      <c r="BD473" s="72"/>
      <c r="BE473" s="72"/>
      <c r="BF473" s="72"/>
      <c r="BG473" s="72"/>
      <c r="BH473" s="72"/>
      <c r="BI473" s="72"/>
      <c r="BJ473" s="72"/>
      <c r="BK473" s="72"/>
      <c r="BL473" s="72"/>
      <c r="BM473" s="72"/>
      <c r="BN473" s="72"/>
      <c r="BO473" s="72"/>
      <c r="BP473" s="72"/>
      <c r="BQ473" s="72"/>
      <c r="BR473" s="72"/>
      <c r="BS473" s="72"/>
      <c r="BT473" s="72"/>
      <c r="BU473" s="72"/>
      <c r="BV473" s="72"/>
      <c r="BW473" s="72"/>
    </row>
    <row r="474" spans="1:75" ht="14.25" customHeight="1" x14ac:dyDescent="0.15">
      <c r="A474" s="82"/>
      <c r="B474" s="118"/>
      <c r="C474" s="118"/>
      <c r="D474" s="120"/>
      <c r="E474" s="95" t="str">
        <f ca="1">IF(DATEDIF(C474,M$2,"m")&lt;1,"",IF(C474=0,"",IF(EDATE(C474,12)&lt;IF($D474&gt;0,$D474-1,M$2),EDATE(C474,DATEDIF(C474,IF($D474&gt;0,$D474-1,M$2+1),"y")*12),EDATE(C474,DATEDIF(C474,IF($D474&gt;0,$D474-1,M$2+1),"m")))))</f>
        <v/>
      </c>
      <c r="F474" s="93">
        <f ca="1">IF(E474="",0,IF(EDATE(C474,12)&lt;=E474,15+IF((YEAR(E474)-YEAR($C474))&gt;20,10,INT((YEAR(E474)-YEAR($C474)-1)/2)),0))</f>
        <v>0</v>
      </c>
      <c r="G474" s="112">
        <f ca="1">IF(E474="",0,IF(E474&gt;=EDATE(C474,12),IF(E474&lt;EDATE(C474,24),IF(C474&lt;SET!$J$20,0,MIN(DATEDIF(C474,E474,"m"),11)),0),IF(D474&gt;C474,IF(E474&lt;=EDATE(C474,12),MIN(DATEDIF(C474,D474+1,"m"),11),0),MIN(DATEDIF(C474,E474,"m"),11))))</f>
        <v>0</v>
      </c>
      <c r="H474" s="114"/>
      <c r="I474" s="124">
        <f>COUNTIF(P474:BW474,SET!$C$15)*SET!$C$16+COUNTIF(P474:BW474,SET!$D$15)*SET!$D$16+COUNTIF(P474:BW474,SET!$E$15)*SET!$E$16+COUNTIF(P474:BW474,SET!$F$15)*SET!$F$16+COUNTIF(P474:BW474,SET!$G$15)*SET!$G$16+COUNTIF(P474:BW474,SET!$H$15)*SET!$H$16+COUNTIF(P474:BW474,SET!$I$15)*SET!$I$16+COUNTIF(P474:BW474,SET!#REF!)*SET!$H$16+COUNTIF(P474:BW474,SET!$L$15)*SET!$L$16</f>
        <v>0</v>
      </c>
      <c r="J474" s="97">
        <f ca="1">F474+G474+H474-I474</f>
        <v>0</v>
      </c>
      <c r="K474" s="116" t="str">
        <f ca="1">IF(E474="","",IF(AND(D474&gt;C474,EDATE(IF(EDATE(C474,12)&lt;D474,C474,E474),12)&gt;D474),"퇴직정산",IF((E474-C474)&gt;=365,EDATE(E474,12),EDATE(C474,24))))</f>
        <v/>
      </c>
      <c r="L474" s="101">
        <f ca="1">IF(K474="퇴직정산",J474,IF((M$2-C474)&lt;365,"미확정",IF(M474="유예","유예",J474-M474)))</f>
        <v>0</v>
      </c>
      <c r="M474" s="103">
        <f>IF(C474=0,0,IF(K474="퇴직정산",0,IF(J474&lt;=0,0,IF(EDATE(C474,3)&gt;M$2,"유예",IF(SET!$J$3="없음",0,IF(SET!$J$3="전부",IF(E474&gt;=DATE(YEAR(SET!$I$11),MONTH(SET!$J$11),DAY(SET!$L$11)),MAX(0,F474-IF(I474&lt;(G474+H474),0,(I474-(G474+H474)))),0),IF(E474&gt;=DATE(YEAR(SET!$I$11),MONTH(SET!$J$11),DAY(SET!$L$11)),MAX(0,MIN(F474,SET!$L$3)-IF(I474&lt;(G474+H474),0,(I474-(G474+H474)))),0)))))))</f>
        <v>0</v>
      </c>
      <c r="N474" s="105" t="str">
        <f>IF(D474=0,IF(M474&gt;0,IF((E474-C474)&gt;=365,EDATE(E474,6),EDATE(K474,-6)),""),"")</f>
        <v/>
      </c>
      <c r="O474" s="106" t="str">
        <f>IF(D474=0,IF(M474&gt;0,IF((E474-C474)&gt;=365,EDATE(E474,10),EDATE(K474,-2)),""),"")</f>
        <v/>
      </c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  <c r="AL474" s="23"/>
      <c r="AM474" s="23"/>
      <c r="AN474" s="23"/>
      <c r="AO474" s="23"/>
      <c r="AP474" s="23"/>
      <c r="AQ474" s="23"/>
      <c r="AR474" s="23"/>
      <c r="AS474" s="23"/>
      <c r="AT474" s="23"/>
      <c r="AU474" s="23"/>
      <c r="AV474" s="23"/>
      <c r="AW474" s="23"/>
      <c r="AX474" s="23"/>
      <c r="AY474" s="23"/>
      <c r="AZ474" s="23"/>
      <c r="BA474" s="23"/>
      <c r="BB474" s="23"/>
      <c r="BC474" s="23"/>
      <c r="BD474" s="23"/>
      <c r="BE474" s="23"/>
      <c r="BF474" s="23"/>
      <c r="BG474" s="23"/>
      <c r="BH474" s="23"/>
      <c r="BI474" s="23"/>
      <c r="BJ474" s="23"/>
      <c r="BK474" s="23"/>
      <c r="BL474" s="23"/>
      <c r="BM474" s="23"/>
      <c r="BN474" s="23"/>
      <c r="BO474" s="23"/>
      <c r="BP474" s="23"/>
      <c r="BQ474" s="23"/>
      <c r="BR474" s="23"/>
      <c r="BS474" s="23"/>
      <c r="BT474" s="23"/>
      <c r="BU474" s="23"/>
      <c r="BV474" s="23"/>
      <c r="BW474" s="23"/>
    </row>
    <row r="475" spans="1:75" ht="14.25" customHeight="1" x14ac:dyDescent="0.15">
      <c r="A475" s="83"/>
      <c r="B475" s="119"/>
      <c r="C475" s="119"/>
      <c r="D475" s="121"/>
      <c r="E475" s="96"/>
      <c r="F475" s="94"/>
      <c r="G475" s="113"/>
      <c r="H475" s="115"/>
      <c r="I475" s="125"/>
      <c r="J475" s="98"/>
      <c r="K475" s="117"/>
      <c r="L475" s="102"/>
      <c r="M475" s="104"/>
      <c r="N475" s="105"/>
      <c r="O475" s="107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72"/>
      <c r="AP475" s="72"/>
      <c r="AQ475" s="72"/>
      <c r="AR475" s="72"/>
      <c r="AS475" s="72"/>
      <c r="AT475" s="72"/>
      <c r="AU475" s="72"/>
      <c r="AV475" s="72"/>
      <c r="AW475" s="72"/>
      <c r="AX475" s="72"/>
      <c r="AY475" s="72"/>
      <c r="AZ475" s="72"/>
      <c r="BA475" s="72"/>
      <c r="BB475" s="72"/>
      <c r="BC475" s="72"/>
      <c r="BD475" s="72"/>
      <c r="BE475" s="72"/>
      <c r="BF475" s="72"/>
      <c r="BG475" s="72"/>
      <c r="BH475" s="72"/>
      <c r="BI475" s="72"/>
      <c r="BJ475" s="72"/>
      <c r="BK475" s="72"/>
      <c r="BL475" s="72"/>
      <c r="BM475" s="72"/>
      <c r="BN475" s="72"/>
      <c r="BO475" s="72"/>
      <c r="BP475" s="72"/>
      <c r="BQ475" s="72"/>
      <c r="BR475" s="72"/>
      <c r="BS475" s="72"/>
      <c r="BT475" s="72"/>
      <c r="BU475" s="72"/>
      <c r="BV475" s="72"/>
      <c r="BW475" s="72"/>
    </row>
    <row r="476" spans="1:75" ht="14.25" customHeight="1" x14ac:dyDescent="0.15">
      <c r="A476" s="82"/>
      <c r="B476" s="118"/>
      <c r="C476" s="118"/>
      <c r="D476" s="120"/>
      <c r="E476" s="95" t="str">
        <f ca="1">IF(DATEDIF(C476,M$2,"m")&lt;1,"",IF(C476=0,"",IF(EDATE(C476,12)&lt;IF($D476&gt;0,$D476-1,M$2),EDATE(C476,DATEDIF(C476,IF($D476&gt;0,$D476-1,M$2+1),"y")*12),EDATE(C476,DATEDIF(C476,IF($D476&gt;0,$D476-1,M$2+1),"m")))))</f>
        <v/>
      </c>
      <c r="F476" s="93">
        <f ca="1">IF(E476="",0,IF(EDATE(C476,12)&lt;=E476,15+IF((YEAR(E476)-YEAR($C476))&gt;20,10,INT((YEAR(E476)-YEAR($C476)-1)/2)),0))</f>
        <v>0</v>
      </c>
      <c r="G476" s="112">
        <f ca="1">IF(E476="",0,IF(E476&gt;=EDATE(C476,12),IF(E476&lt;EDATE(C476,24),IF(C476&lt;SET!$J$20,0,MIN(DATEDIF(C476,E476,"m"),11)),0),IF(D476&gt;C476,IF(E476&lt;=EDATE(C476,12),MIN(DATEDIF(C476,D476+1,"m"),11),0),MIN(DATEDIF(C476,E476,"m"),11))))</f>
        <v>0</v>
      </c>
      <c r="H476" s="114"/>
      <c r="I476" s="124">
        <f>COUNTIF(P476:BW476,SET!$C$15)*SET!$C$16+COUNTIF(P476:BW476,SET!$D$15)*SET!$D$16+COUNTIF(P476:BW476,SET!$E$15)*SET!$E$16+COUNTIF(P476:BW476,SET!$F$15)*SET!$F$16+COUNTIF(P476:BW476,SET!$G$15)*SET!$G$16+COUNTIF(P476:BW476,SET!$H$15)*SET!$H$16+COUNTIF(P476:BW476,SET!$I$15)*SET!$I$16+COUNTIF(P476:BW476,SET!#REF!)*SET!$H$16+COUNTIF(P476:BW476,SET!$L$15)*SET!$L$16</f>
        <v>0</v>
      </c>
      <c r="J476" s="97">
        <f ca="1">F476+G476+H476-I476</f>
        <v>0</v>
      </c>
      <c r="K476" s="116" t="str">
        <f ca="1">IF(E476="","",IF(AND(D476&gt;C476,EDATE(IF(EDATE(C476,12)&lt;D476,C476,E476),12)&gt;D476),"퇴직정산",IF((E476-C476)&gt;=365,EDATE(E476,12),EDATE(C476,24))))</f>
        <v/>
      </c>
      <c r="L476" s="101">
        <f ca="1">IF(K476="퇴직정산",J476,IF((M$2-C476)&lt;365,"미확정",IF(M476="유예","유예",J476-M476)))</f>
        <v>0</v>
      </c>
      <c r="M476" s="103">
        <f>IF(C476=0,0,IF(K476="퇴직정산",0,IF(J476&lt;=0,0,IF(EDATE(C476,3)&gt;M$2,"유예",IF(SET!$J$3="없음",0,IF(SET!$J$3="전부",IF(E476&gt;=DATE(YEAR(SET!$I$11),MONTH(SET!$J$11),DAY(SET!$L$11)),MAX(0,F476-IF(I476&lt;(G476+H476),0,(I476-(G476+H476)))),0),IF(E476&gt;=DATE(YEAR(SET!$I$11),MONTH(SET!$J$11),DAY(SET!$L$11)),MAX(0,MIN(F476,SET!$L$3)-IF(I476&lt;(G476+H476),0,(I476-(G476+H476)))),0)))))))</f>
        <v>0</v>
      </c>
      <c r="N476" s="105" t="str">
        <f>IF(D476=0,IF(M476&gt;0,IF((E476-C476)&gt;=365,EDATE(E476,6),EDATE(K476,-6)),""),"")</f>
        <v/>
      </c>
      <c r="O476" s="106" t="str">
        <f>IF(D476=0,IF(M476&gt;0,IF((E476-C476)&gt;=365,EDATE(E476,10),EDATE(K476,-2)),""),"")</f>
        <v/>
      </c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  <c r="AL476" s="23"/>
      <c r="AM476" s="23"/>
      <c r="AN476" s="23"/>
      <c r="AO476" s="23"/>
      <c r="AP476" s="23"/>
      <c r="AQ476" s="23"/>
      <c r="AR476" s="23"/>
      <c r="AS476" s="23"/>
      <c r="AT476" s="23"/>
      <c r="AU476" s="23"/>
      <c r="AV476" s="23"/>
      <c r="AW476" s="23"/>
      <c r="AX476" s="23"/>
      <c r="AY476" s="23"/>
      <c r="AZ476" s="23"/>
      <c r="BA476" s="23"/>
      <c r="BB476" s="23"/>
      <c r="BC476" s="23"/>
      <c r="BD476" s="23"/>
      <c r="BE476" s="23"/>
      <c r="BF476" s="23"/>
      <c r="BG476" s="23"/>
      <c r="BH476" s="23"/>
      <c r="BI476" s="23"/>
      <c r="BJ476" s="23"/>
      <c r="BK476" s="23"/>
      <c r="BL476" s="23"/>
      <c r="BM476" s="23"/>
      <c r="BN476" s="23"/>
      <c r="BO476" s="23"/>
      <c r="BP476" s="23"/>
      <c r="BQ476" s="23"/>
      <c r="BR476" s="23"/>
      <c r="BS476" s="23"/>
      <c r="BT476" s="23"/>
      <c r="BU476" s="23"/>
      <c r="BV476" s="23"/>
      <c r="BW476" s="23"/>
    </row>
    <row r="477" spans="1:75" ht="14.25" customHeight="1" x14ac:dyDescent="0.15">
      <c r="A477" s="83"/>
      <c r="B477" s="119"/>
      <c r="C477" s="119"/>
      <c r="D477" s="121"/>
      <c r="E477" s="96"/>
      <c r="F477" s="94"/>
      <c r="G477" s="113"/>
      <c r="H477" s="115"/>
      <c r="I477" s="125"/>
      <c r="J477" s="98"/>
      <c r="K477" s="117"/>
      <c r="L477" s="102"/>
      <c r="M477" s="104"/>
      <c r="N477" s="105"/>
      <c r="O477" s="107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72"/>
      <c r="AP477" s="72"/>
      <c r="AQ477" s="72"/>
      <c r="AR477" s="72"/>
      <c r="AS477" s="72"/>
      <c r="AT477" s="72"/>
      <c r="AU477" s="72"/>
      <c r="AV477" s="72"/>
      <c r="AW477" s="72"/>
      <c r="AX477" s="72"/>
      <c r="AY477" s="72"/>
      <c r="AZ477" s="72"/>
      <c r="BA477" s="72"/>
      <c r="BB477" s="72"/>
      <c r="BC477" s="72"/>
      <c r="BD477" s="72"/>
      <c r="BE477" s="72"/>
      <c r="BF477" s="72"/>
      <c r="BG477" s="72"/>
      <c r="BH477" s="72"/>
      <c r="BI477" s="72"/>
      <c r="BJ477" s="72"/>
      <c r="BK477" s="72"/>
      <c r="BL477" s="72"/>
      <c r="BM477" s="72"/>
      <c r="BN477" s="72"/>
      <c r="BO477" s="72"/>
      <c r="BP477" s="72"/>
      <c r="BQ477" s="72"/>
      <c r="BR477" s="72"/>
      <c r="BS477" s="72"/>
      <c r="BT477" s="72"/>
      <c r="BU477" s="72"/>
      <c r="BV477" s="72"/>
      <c r="BW477" s="72"/>
    </row>
    <row r="478" spans="1:75" ht="14.25" customHeight="1" x14ac:dyDescent="0.15">
      <c r="A478" s="82"/>
      <c r="B478" s="118"/>
      <c r="C478" s="118"/>
      <c r="D478" s="120"/>
      <c r="E478" s="95" t="str">
        <f ca="1">IF(DATEDIF(C478,M$2,"m")&lt;1,"",IF(C478=0,"",IF(EDATE(C478,12)&lt;IF($D478&gt;0,$D478-1,M$2),EDATE(C478,DATEDIF(C478,IF($D478&gt;0,$D478-1,M$2+1),"y")*12),EDATE(C478,DATEDIF(C478,IF($D478&gt;0,$D478-1,M$2+1),"m")))))</f>
        <v/>
      </c>
      <c r="F478" s="93">
        <f ca="1">IF(E478="",0,IF(EDATE(C478,12)&lt;=E478,15+IF((YEAR(E478)-YEAR($C478))&gt;20,10,INT((YEAR(E478)-YEAR($C478)-1)/2)),0))</f>
        <v>0</v>
      </c>
      <c r="G478" s="112">
        <f ca="1">IF(E478="",0,IF(E478&gt;=EDATE(C478,12),IF(E478&lt;EDATE(C478,24),IF(C478&lt;SET!$J$20,0,MIN(DATEDIF(C478,E478,"m"),11)),0),IF(D478&gt;C478,IF(E478&lt;=EDATE(C478,12),MIN(DATEDIF(C478,D478+1,"m"),11),0),MIN(DATEDIF(C478,E478,"m"),11))))</f>
        <v>0</v>
      </c>
      <c r="H478" s="114"/>
      <c r="I478" s="124">
        <f>COUNTIF(P478:BW478,SET!$C$15)*SET!$C$16+COUNTIF(P478:BW478,SET!$D$15)*SET!$D$16+COUNTIF(P478:BW478,SET!$E$15)*SET!$E$16+COUNTIF(P478:BW478,SET!$F$15)*SET!$F$16+COUNTIF(P478:BW478,SET!$G$15)*SET!$G$16+COUNTIF(P478:BW478,SET!$H$15)*SET!$H$16+COUNTIF(P478:BW478,SET!$I$15)*SET!$I$16+COUNTIF(P478:BW478,SET!#REF!)*SET!$H$16+COUNTIF(P478:BW478,SET!$L$15)*SET!$L$16</f>
        <v>0</v>
      </c>
      <c r="J478" s="97">
        <f ca="1">F478+G478+H478-I478</f>
        <v>0</v>
      </c>
      <c r="K478" s="116" t="str">
        <f ca="1">IF(E478="","",IF(AND(D478&gt;C478,EDATE(IF(EDATE(C478,12)&lt;D478,C478,E478),12)&gt;D478),"퇴직정산",IF((E478-C478)&gt;=365,EDATE(E478,12),EDATE(C478,24))))</f>
        <v/>
      </c>
      <c r="L478" s="101">
        <f ca="1">IF(K478="퇴직정산",J478,IF((M$2-C478)&lt;365,"미확정",IF(M478="유예","유예",J478-M478)))</f>
        <v>0</v>
      </c>
      <c r="M478" s="103">
        <f>IF(C478=0,0,IF(K478="퇴직정산",0,IF(J478&lt;=0,0,IF(EDATE(C478,3)&gt;M$2,"유예",IF(SET!$J$3="없음",0,IF(SET!$J$3="전부",IF(E478&gt;=DATE(YEAR(SET!$I$11),MONTH(SET!$J$11),DAY(SET!$L$11)),MAX(0,F478-IF(I478&lt;(G478+H478),0,(I478-(G478+H478)))),0),IF(E478&gt;=DATE(YEAR(SET!$I$11),MONTH(SET!$J$11),DAY(SET!$L$11)),MAX(0,MIN(F478,SET!$L$3)-IF(I478&lt;(G478+H478),0,(I478-(G478+H478)))),0)))))))</f>
        <v>0</v>
      </c>
      <c r="N478" s="105" t="str">
        <f>IF(D478=0,IF(M478&gt;0,IF((E478-C478)&gt;=365,EDATE(E478,6),EDATE(K478,-6)),""),"")</f>
        <v/>
      </c>
      <c r="O478" s="106" t="str">
        <f>IF(D478=0,IF(M478&gt;0,IF((E478-C478)&gt;=365,EDATE(E478,10),EDATE(K478,-2)),""),"")</f>
        <v/>
      </c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  <c r="AL478" s="23"/>
      <c r="AM478" s="23"/>
      <c r="AN478" s="23"/>
      <c r="AO478" s="23"/>
      <c r="AP478" s="23"/>
      <c r="AQ478" s="23"/>
      <c r="AR478" s="23"/>
      <c r="AS478" s="23"/>
      <c r="AT478" s="23"/>
      <c r="AU478" s="23"/>
      <c r="AV478" s="23"/>
      <c r="AW478" s="23"/>
      <c r="AX478" s="23"/>
      <c r="AY478" s="23"/>
      <c r="AZ478" s="23"/>
      <c r="BA478" s="23"/>
      <c r="BB478" s="23"/>
      <c r="BC478" s="23"/>
      <c r="BD478" s="23"/>
      <c r="BE478" s="23"/>
      <c r="BF478" s="23"/>
      <c r="BG478" s="23"/>
      <c r="BH478" s="23"/>
      <c r="BI478" s="23"/>
      <c r="BJ478" s="23"/>
      <c r="BK478" s="23"/>
      <c r="BL478" s="23"/>
      <c r="BM478" s="23"/>
      <c r="BN478" s="23"/>
      <c r="BO478" s="23"/>
      <c r="BP478" s="23"/>
      <c r="BQ478" s="23"/>
      <c r="BR478" s="23"/>
      <c r="BS478" s="23"/>
      <c r="BT478" s="23"/>
      <c r="BU478" s="23"/>
      <c r="BV478" s="23"/>
      <c r="BW478" s="23"/>
    </row>
    <row r="479" spans="1:75" ht="14.25" customHeight="1" x14ac:dyDescent="0.15">
      <c r="A479" s="83"/>
      <c r="B479" s="119"/>
      <c r="C479" s="119"/>
      <c r="D479" s="121"/>
      <c r="E479" s="96"/>
      <c r="F479" s="94"/>
      <c r="G479" s="113"/>
      <c r="H479" s="115"/>
      <c r="I479" s="125"/>
      <c r="J479" s="98"/>
      <c r="K479" s="117"/>
      <c r="L479" s="102"/>
      <c r="M479" s="104"/>
      <c r="N479" s="105"/>
      <c r="O479" s="107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72"/>
      <c r="AP479" s="72"/>
      <c r="AQ479" s="72"/>
      <c r="AR479" s="72"/>
      <c r="AS479" s="72"/>
      <c r="AT479" s="72"/>
      <c r="AU479" s="72"/>
      <c r="AV479" s="72"/>
      <c r="AW479" s="72"/>
      <c r="AX479" s="72"/>
      <c r="AY479" s="72"/>
      <c r="AZ479" s="72"/>
      <c r="BA479" s="72"/>
      <c r="BB479" s="72"/>
      <c r="BC479" s="72"/>
      <c r="BD479" s="72"/>
      <c r="BE479" s="72"/>
      <c r="BF479" s="72"/>
      <c r="BG479" s="72"/>
      <c r="BH479" s="72"/>
      <c r="BI479" s="72"/>
      <c r="BJ479" s="72"/>
      <c r="BK479" s="72"/>
      <c r="BL479" s="72"/>
      <c r="BM479" s="72"/>
      <c r="BN479" s="72"/>
      <c r="BO479" s="72"/>
      <c r="BP479" s="72"/>
      <c r="BQ479" s="72"/>
      <c r="BR479" s="72"/>
      <c r="BS479" s="72"/>
      <c r="BT479" s="72"/>
      <c r="BU479" s="72"/>
      <c r="BV479" s="72"/>
      <c r="BW479" s="72"/>
    </row>
    <row r="480" spans="1:75" ht="14.25" customHeight="1" x14ac:dyDescent="0.15">
      <c r="A480" s="82"/>
      <c r="B480" s="118"/>
      <c r="C480" s="118"/>
      <c r="D480" s="120"/>
      <c r="E480" s="95" t="str">
        <f ca="1">IF(DATEDIF(C480,M$2,"m")&lt;1,"",IF(C480=0,"",IF(EDATE(C480,12)&lt;IF($D480&gt;0,$D480-1,M$2),EDATE(C480,DATEDIF(C480,IF($D480&gt;0,$D480-1,M$2+1),"y")*12),EDATE(C480,DATEDIF(C480,IF($D480&gt;0,$D480-1,M$2+1),"m")))))</f>
        <v/>
      </c>
      <c r="F480" s="93">
        <f ca="1">IF(E480="",0,IF(EDATE(C480,12)&lt;=E480,15+IF((YEAR(E480)-YEAR($C480))&gt;20,10,INT((YEAR(E480)-YEAR($C480)-1)/2)),0))</f>
        <v>0</v>
      </c>
      <c r="G480" s="112">
        <f ca="1">IF(E480="",0,IF(E480&gt;=EDATE(C480,12),IF(E480&lt;EDATE(C480,24),IF(C480&lt;SET!$J$20,0,MIN(DATEDIF(C480,E480,"m"),11)),0),IF(D480&gt;C480,IF(E480&lt;=EDATE(C480,12),MIN(DATEDIF(C480,D480+1,"m"),11),0),MIN(DATEDIF(C480,E480,"m"),11))))</f>
        <v>0</v>
      </c>
      <c r="H480" s="114"/>
      <c r="I480" s="124">
        <f>COUNTIF(P480:BW480,SET!$C$15)*SET!$C$16+COUNTIF(P480:BW480,SET!$D$15)*SET!$D$16+COUNTIF(P480:BW480,SET!$E$15)*SET!$E$16+COUNTIF(P480:BW480,SET!$F$15)*SET!$F$16+COUNTIF(P480:BW480,SET!$G$15)*SET!$G$16+COUNTIF(P480:BW480,SET!$H$15)*SET!$H$16+COUNTIF(P480:BW480,SET!$I$15)*SET!$I$16+COUNTIF(P480:BW480,SET!#REF!)*SET!$H$16+COUNTIF(P480:BW480,SET!$L$15)*SET!$L$16</f>
        <v>0</v>
      </c>
      <c r="J480" s="97">
        <f ca="1">F480+G480+H480-I480</f>
        <v>0</v>
      </c>
      <c r="K480" s="116" t="str">
        <f ca="1">IF(E480="","",IF(AND(D480&gt;C480,EDATE(IF(EDATE(C480,12)&lt;D480,C480,E480),12)&gt;D480),"퇴직정산",IF((E480-C480)&gt;=365,EDATE(E480,12),EDATE(C480,24))))</f>
        <v/>
      </c>
      <c r="L480" s="101">
        <f ca="1">IF(K480="퇴직정산",J480,IF((M$2-C480)&lt;365,"미확정",IF(M480="유예","유예",J480-M480)))</f>
        <v>0</v>
      </c>
      <c r="M480" s="103">
        <f>IF(C480=0,0,IF(K480="퇴직정산",0,IF(J480&lt;=0,0,IF(EDATE(C480,3)&gt;M$2,"유예",IF(SET!$J$3="없음",0,IF(SET!$J$3="전부",IF(E480&gt;=DATE(YEAR(SET!$I$11),MONTH(SET!$J$11),DAY(SET!$L$11)),MAX(0,F480-IF(I480&lt;(G480+H480),0,(I480-(G480+H480)))),0),IF(E480&gt;=DATE(YEAR(SET!$I$11),MONTH(SET!$J$11),DAY(SET!$L$11)),MAX(0,MIN(F480,SET!$L$3)-IF(I480&lt;(G480+H480),0,(I480-(G480+H480)))),0)))))))</f>
        <v>0</v>
      </c>
      <c r="N480" s="105" t="str">
        <f>IF(D480=0,IF(M480&gt;0,IF((E480-C480)&gt;=365,EDATE(E480,6),EDATE(K480,-6)),""),"")</f>
        <v/>
      </c>
      <c r="O480" s="106" t="str">
        <f>IF(D480=0,IF(M480&gt;0,IF((E480-C480)&gt;=365,EDATE(E480,10),EDATE(K480,-2)),""),"")</f>
        <v/>
      </c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/>
      <c r="AN480" s="23"/>
      <c r="AO480" s="23"/>
      <c r="AP480" s="23"/>
      <c r="AQ480" s="23"/>
      <c r="AR480" s="23"/>
      <c r="AS480" s="23"/>
      <c r="AT480" s="23"/>
      <c r="AU480" s="23"/>
      <c r="AV480" s="23"/>
      <c r="AW480" s="23"/>
      <c r="AX480" s="23"/>
      <c r="AY480" s="23"/>
      <c r="AZ480" s="23"/>
      <c r="BA480" s="23"/>
      <c r="BB480" s="23"/>
      <c r="BC480" s="23"/>
      <c r="BD480" s="23"/>
      <c r="BE480" s="23"/>
      <c r="BF480" s="23"/>
      <c r="BG480" s="23"/>
      <c r="BH480" s="23"/>
      <c r="BI480" s="23"/>
      <c r="BJ480" s="23"/>
      <c r="BK480" s="23"/>
      <c r="BL480" s="23"/>
      <c r="BM480" s="23"/>
      <c r="BN480" s="23"/>
      <c r="BO480" s="23"/>
      <c r="BP480" s="23"/>
      <c r="BQ480" s="23"/>
      <c r="BR480" s="23"/>
      <c r="BS480" s="23"/>
      <c r="BT480" s="23"/>
      <c r="BU480" s="23"/>
      <c r="BV480" s="23"/>
      <c r="BW480" s="23"/>
    </row>
    <row r="481" spans="1:75" ht="14.25" customHeight="1" x14ac:dyDescent="0.15">
      <c r="A481" s="83"/>
      <c r="B481" s="119"/>
      <c r="C481" s="119"/>
      <c r="D481" s="121"/>
      <c r="E481" s="96"/>
      <c r="F481" s="94"/>
      <c r="G481" s="113"/>
      <c r="H481" s="115"/>
      <c r="I481" s="125"/>
      <c r="J481" s="98"/>
      <c r="K481" s="117"/>
      <c r="L481" s="102"/>
      <c r="M481" s="104"/>
      <c r="N481" s="105"/>
      <c r="O481" s="107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72"/>
      <c r="AP481" s="72"/>
      <c r="AQ481" s="72"/>
      <c r="AR481" s="72"/>
      <c r="AS481" s="72"/>
      <c r="AT481" s="72"/>
      <c r="AU481" s="72"/>
      <c r="AV481" s="72"/>
      <c r="AW481" s="72"/>
      <c r="AX481" s="72"/>
      <c r="AY481" s="72"/>
      <c r="AZ481" s="72"/>
      <c r="BA481" s="72"/>
      <c r="BB481" s="72"/>
      <c r="BC481" s="72"/>
      <c r="BD481" s="72"/>
      <c r="BE481" s="72"/>
      <c r="BF481" s="72"/>
      <c r="BG481" s="72"/>
      <c r="BH481" s="72"/>
      <c r="BI481" s="72"/>
      <c r="BJ481" s="72"/>
      <c r="BK481" s="72"/>
      <c r="BL481" s="72"/>
      <c r="BM481" s="72"/>
      <c r="BN481" s="72"/>
      <c r="BO481" s="72"/>
      <c r="BP481" s="72"/>
      <c r="BQ481" s="72"/>
      <c r="BR481" s="72"/>
      <c r="BS481" s="72"/>
      <c r="BT481" s="72"/>
      <c r="BU481" s="72"/>
      <c r="BV481" s="72"/>
      <c r="BW481" s="72"/>
    </row>
    <row r="482" spans="1:75" ht="14.25" customHeight="1" x14ac:dyDescent="0.15">
      <c r="A482" s="82"/>
      <c r="B482" s="118"/>
      <c r="C482" s="118"/>
      <c r="D482" s="120"/>
      <c r="E482" s="95" t="str">
        <f ca="1">IF(DATEDIF(C482,M$2,"m")&lt;1,"",IF(C482=0,"",IF(EDATE(C482,12)&lt;IF($D482&gt;0,$D482-1,M$2),EDATE(C482,DATEDIF(C482,IF($D482&gt;0,$D482-1,M$2+1),"y")*12),EDATE(C482,DATEDIF(C482,IF($D482&gt;0,$D482-1,M$2+1),"m")))))</f>
        <v/>
      </c>
      <c r="F482" s="93">
        <f ca="1">IF(E482="",0,IF(EDATE(C482,12)&lt;=E482,15+IF((YEAR(E482)-YEAR($C482))&gt;20,10,INT((YEAR(E482)-YEAR($C482)-1)/2)),0))</f>
        <v>0</v>
      </c>
      <c r="G482" s="112">
        <f ca="1">IF(E482="",0,IF(E482&gt;=EDATE(C482,12),IF(E482&lt;EDATE(C482,24),IF(C482&lt;SET!$J$20,0,MIN(DATEDIF(C482,E482,"m"),11)),0),IF(D482&gt;C482,IF(E482&lt;=EDATE(C482,12),MIN(DATEDIF(C482,D482+1,"m"),11),0),MIN(DATEDIF(C482,E482,"m"),11))))</f>
        <v>0</v>
      </c>
      <c r="H482" s="114"/>
      <c r="I482" s="124">
        <f>COUNTIF(P482:BW482,SET!$C$15)*SET!$C$16+COUNTIF(P482:BW482,SET!$D$15)*SET!$D$16+COUNTIF(P482:BW482,SET!$E$15)*SET!$E$16+COUNTIF(P482:BW482,SET!$F$15)*SET!$F$16+COUNTIF(P482:BW482,SET!$G$15)*SET!$G$16+COUNTIF(P482:BW482,SET!$H$15)*SET!$H$16+COUNTIF(P482:BW482,SET!$I$15)*SET!$I$16+COUNTIF(P482:BW482,SET!#REF!)*SET!$H$16+COUNTIF(P482:BW482,SET!$L$15)*SET!$L$16</f>
        <v>0</v>
      </c>
      <c r="J482" s="97">
        <f ca="1">F482+G482+H482-I482</f>
        <v>0</v>
      </c>
      <c r="K482" s="116" t="str">
        <f ca="1">IF(E482="","",IF(AND(D482&gt;C482,EDATE(IF(EDATE(C482,12)&lt;D482,C482,E482),12)&gt;D482),"퇴직정산",IF((E482-C482)&gt;=365,EDATE(E482,12),EDATE(C482,24))))</f>
        <v/>
      </c>
      <c r="L482" s="101">
        <f ca="1">IF(K482="퇴직정산",J482,IF((M$2-C482)&lt;365,"미확정",IF(M482="유예","유예",J482-M482)))</f>
        <v>0</v>
      </c>
      <c r="M482" s="103">
        <f>IF(C482=0,0,IF(K482="퇴직정산",0,IF(J482&lt;=0,0,IF(EDATE(C482,3)&gt;M$2,"유예",IF(SET!$J$3="없음",0,IF(SET!$J$3="전부",IF(E482&gt;=DATE(YEAR(SET!$I$11),MONTH(SET!$J$11),DAY(SET!$L$11)),MAX(0,F482-IF(I482&lt;(G482+H482),0,(I482-(G482+H482)))),0),IF(E482&gt;=DATE(YEAR(SET!$I$11),MONTH(SET!$J$11),DAY(SET!$L$11)),MAX(0,MIN(F482,SET!$L$3)-IF(I482&lt;(G482+H482),0,(I482-(G482+H482)))),0)))))))</f>
        <v>0</v>
      </c>
      <c r="N482" s="105" t="str">
        <f>IF(D482=0,IF(M482&gt;0,IF((E482-C482)&gt;=365,EDATE(E482,6),EDATE(K482,-6)),""),"")</f>
        <v/>
      </c>
      <c r="O482" s="106" t="str">
        <f>IF(D482=0,IF(M482&gt;0,IF((E482-C482)&gt;=365,EDATE(E482,10),EDATE(K482,-2)),""),"")</f>
        <v/>
      </c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  <c r="AL482" s="23"/>
      <c r="AM482" s="23"/>
      <c r="AN482" s="23"/>
      <c r="AO482" s="23"/>
      <c r="AP482" s="23"/>
      <c r="AQ482" s="23"/>
      <c r="AR482" s="23"/>
      <c r="AS482" s="23"/>
      <c r="AT482" s="23"/>
      <c r="AU482" s="23"/>
      <c r="AV482" s="23"/>
      <c r="AW482" s="23"/>
      <c r="AX482" s="23"/>
      <c r="AY482" s="23"/>
      <c r="AZ482" s="23"/>
      <c r="BA482" s="23"/>
      <c r="BB482" s="23"/>
      <c r="BC482" s="23"/>
      <c r="BD482" s="23"/>
      <c r="BE482" s="23"/>
      <c r="BF482" s="23"/>
      <c r="BG482" s="23"/>
      <c r="BH482" s="23"/>
      <c r="BI482" s="23"/>
      <c r="BJ482" s="23"/>
      <c r="BK482" s="23"/>
      <c r="BL482" s="23"/>
      <c r="BM482" s="23"/>
      <c r="BN482" s="23"/>
      <c r="BO482" s="23"/>
      <c r="BP482" s="23"/>
      <c r="BQ482" s="23"/>
      <c r="BR482" s="23"/>
      <c r="BS482" s="23"/>
      <c r="BT482" s="23"/>
      <c r="BU482" s="23"/>
      <c r="BV482" s="23"/>
      <c r="BW482" s="23"/>
    </row>
    <row r="483" spans="1:75" ht="14.25" customHeight="1" x14ac:dyDescent="0.15">
      <c r="A483" s="83"/>
      <c r="B483" s="119"/>
      <c r="C483" s="119"/>
      <c r="D483" s="121"/>
      <c r="E483" s="96"/>
      <c r="F483" s="94"/>
      <c r="G483" s="113"/>
      <c r="H483" s="115"/>
      <c r="I483" s="125"/>
      <c r="J483" s="98"/>
      <c r="K483" s="117"/>
      <c r="L483" s="102"/>
      <c r="M483" s="104"/>
      <c r="N483" s="105"/>
      <c r="O483" s="107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72"/>
      <c r="AP483" s="72"/>
      <c r="AQ483" s="72"/>
      <c r="AR483" s="72"/>
      <c r="AS483" s="72"/>
      <c r="AT483" s="72"/>
      <c r="AU483" s="72"/>
      <c r="AV483" s="72"/>
      <c r="AW483" s="72"/>
      <c r="AX483" s="72"/>
      <c r="AY483" s="72"/>
      <c r="AZ483" s="72"/>
      <c r="BA483" s="72"/>
      <c r="BB483" s="72"/>
      <c r="BC483" s="72"/>
      <c r="BD483" s="72"/>
      <c r="BE483" s="72"/>
      <c r="BF483" s="72"/>
      <c r="BG483" s="72"/>
      <c r="BH483" s="72"/>
      <c r="BI483" s="72"/>
      <c r="BJ483" s="72"/>
      <c r="BK483" s="72"/>
      <c r="BL483" s="72"/>
      <c r="BM483" s="72"/>
      <c r="BN483" s="72"/>
      <c r="BO483" s="72"/>
      <c r="BP483" s="72"/>
      <c r="BQ483" s="72"/>
      <c r="BR483" s="72"/>
      <c r="BS483" s="72"/>
      <c r="BT483" s="72"/>
      <c r="BU483" s="72"/>
      <c r="BV483" s="72"/>
      <c r="BW483" s="72"/>
    </row>
    <row r="484" spans="1:75" ht="14.25" customHeight="1" x14ac:dyDescent="0.15">
      <c r="A484" s="82"/>
      <c r="B484" s="118"/>
      <c r="C484" s="118"/>
      <c r="D484" s="120"/>
      <c r="E484" s="95" t="str">
        <f ca="1">IF(DATEDIF(C484,M$2,"m")&lt;1,"",IF(C484=0,"",IF(EDATE(C484,12)&lt;IF($D484&gt;0,$D484-1,M$2),EDATE(C484,DATEDIF(C484,IF($D484&gt;0,$D484-1,M$2+1),"y")*12),EDATE(C484,DATEDIF(C484,IF($D484&gt;0,$D484-1,M$2+1),"m")))))</f>
        <v/>
      </c>
      <c r="F484" s="93">
        <f ca="1">IF(E484="",0,IF(EDATE(C484,12)&lt;=E484,15+IF((YEAR(E484)-YEAR($C484))&gt;20,10,INT((YEAR(E484)-YEAR($C484)-1)/2)),0))</f>
        <v>0</v>
      </c>
      <c r="G484" s="112">
        <f ca="1">IF(E484="",0,IF(E484&gt;=EDATE(C484,12),IF(E484&lt;EDATE(C484,24),IF(C484&lt;SET!$J$20,0,MIN(DATEDIF(C484,E484,"m"),11)),0),IF(D484&gt;C484,IF(E484&lt;=EDATE(C484,12),MIN(DATEDIF(C484,D484+1,"m"),11),0),MIN(DATEDIF(C484,E484,"m"),11))))</f>
        <v>0</v>
      </c>
      <c r="H484" s="114"/>
      <c r="I484" s="124">
        <f>COUNTIF(P484:BW484,SET!$C$15)*SET!$C$16+COUNTIF(P484:BW484,SET!$D$15)*SET!$D$16+COUNTIF(P484:BW484,SET!$E$15)*SET!$E$16+COUNTIF(P484:BW484,SET!$F$15)*SET!$F$16+COUNTIF(P484:BW484,SET!$G$15)*SET!$G$16+COUNTIF(P484:BW484,SET!$H$15)*SET!$H$16+COUNTIF(P484:BW484,SET!$I$15)*SET!$I$16+COUNTIF(P484:BW484,SET!#REF!)*SET!$H$16+COUNTIF(P484:BW484,SET!$L$15)*SET!$L$16</f>
        <v>0</v>
      </c>
      <c r="J484" s="97">
        <f ca="1">F484+G484+H484-I484</f>
        <v>0</v>
      </c>
      <c r="K484" s="116" t="str">
        <f ca="1">IF(E484="","",IF(AND(D484&gt;C484,EDATE(IF(EDATE(C484,12)&lt;D484,C484,E484),12)&gt;D484),"퇴직정산",IF((E484-C484)&gt;=365,EDATE(E484,12),EDATE(C484,24))))</f>
        <v/>
      </c>
      <c r="L484" s="101">
        <f ca="1">IF(K484="퇴직정산",J484,IF((M$2-C484)&lt;365,"미확정",IF(M484="유예","유예",J484-M484)))</f>
        <v>0</v>
      </c>
      <c r="M484" s="103">
        <f>IF(C484=0,0,IF(K484="퇴직정산",0,IF(J484&lt;=0,0,IF(EDATE(C484,3)&gt;M$2,"유예",IF(SET!$J$3="없음",0,IF(SET!$J$3="전부",IF(E484&gt;=DATE(YEAR(SET!$I$11),MONTH(SET!$J$11),DAY(SET!$L$11)),MAX(0,F484-IF(I484&lt;(G484+H484),0,(I484-(G484+H484)))),0),IF(E484&gt;=DATE(YEAR(SET!$I$11),MONTH(SET!$J$11),DAY(SET!$L$11)),MAX(0,MIN(F484,SET!$L$3)-IF(I484&lt;(G484+H484),0,(I484-(G484+H484)))),0)))))))</f>
        <v>0</v>
      </c>
      <c r="N484" s="105" t="str">
        <f>IF(D484=0,IF(M484&gt;0,IF((E484-C484)&gt;=365,EDATE(E484,6),EDATE(K484,-6)),""),"")</f>
        <v/>
      </c>
      <c r="O484" s="106" t="str">
        <f>IF(D484=0,IF(M484&gt;0,IF((E484-C484)&gt;=365,EDATE(E484,10),EDATE(K484,-2)),""),"")</f>
        <v/>
      </c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  <c r="AL484" s="23"/>
      <c r="AM484" s="23"/>
      <c r="AN484" s="23"/>
      <c r="AO484" s="23"/>
      <c r="AP484" s="23"/>
      <c r="AQ484" s="23"/>
      <c r="AR484" s="23"/>
      <c r="AS484" s="23"/>
      <c r="AT484" s="23"/>
      <c r="AU484" s="23"/>
      <c r="AV484" s="23"/>
      <c r="AW484" s="23"/>
      <c r="AX484" s="23"/>
      <c r="AY484" s="23"/>
      <c r="AZ484" s="23"/>
      <c r="BA484" s="23"/>
      <c r="BB484" s="23"/>
      <c r="BC484" s="23"/>
      <c r="BD484" s="23"/>
      <c r="BE484" s="23"/>
      <c r="BF484" s="23"/>
      <c r="BG484" s="23"/>
      <c r="BH484" s="23"/>
      <c r="BI484" s="23"/>
      <c r="BJ484" s="23"/>
      <c r="BK484" s="23"/>
      <c r="BL484" s="23"/>
      <c r="BM484" s="23"/>
      <c r="BN484" s="23"/>
      <c r="BO484" s="23"/>
      <c r="BP484" s="23"/>
      <c r="BQ484" s="23"/>
      <c r="BR484" s="23"/>
      <c r="BS484" s="23"/>
      <c r="BT484" s="23"/>
      <c r="BU484" s="23"/>
      <c r="BV484" s="23"/>
      <c r="BW484" s="23"/>
    </row>
    <row r="485" spans="1:75" ht="14.25" customHeight="1" x14ac:dyDescent="0.15">
      <c r="A485" s="83"/>
      <c r="B485" s="119"/>
      <c r="C485" s="119"/>
      <c r="D485" s="121"/>
      <c r="E485" s="96"/>
      <c r="F485" s="94"/>
      <c r="G485" s="113"/>
      <c r="H485" s="115"/>
      <c r="I485" s="125"/>
      <c r="J485" s="98"/>
      <c r="K485" s="117"/>
      <c r="L485" s="102"/>
      <c r="M485" s="104"/>
      <c r="N485" s="105"/>
      <c r="O485" s="107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72"/>
      <c r="AP485" s="72"/>
      <c r="AQ485" s="72"/>
      <c r="AR485" s="72"/>
      <c r="AS485" s="72"/>
      <c r="AT485" s="72"/>
      <c r="AU485" s="72"/>
      <c r="AV485" s="72"/>
      <c r="AW485" s="72"/>
      <c r="AX485" s="72"/>
      <c r="AY485" s="72"/>
      <c r="AZ485" s="72"/>
      <c r="BA485" s="72"/>
      <c r="BB485" s="72"/>
      <c r="BC485" s="72"/>
      <c r="BD485" s="72"/>
      <c r="BE485" s="72"/>
      <c r="BF485" s="72"/>
      <c r="BG485" s="72"/>
      <c r="BH485" s="72"/>
      <c r="BI485" s="72"/>
      <c r="BJ485" s="72"/>
      <c r="BK485" s="72"/>
      <c r="BL485" s="72"/>
      <c r="BM485" s="72"/>
      <c r="BN485" s="72"/>
      <c r="BO485" s="72"/>
      <c r="BP485" s="72"/>
      <c r="BQ485" s="72"/>
      <c r="BR485" s="72"/>
      <c r="BS485" s="72"/>
      <c r="BT485" s="72"/>
      <c r="BU485" s="72"/>
      <c r="BV485" s="72"/>
      <c r="BW485" s="72"/>
    </row>
    <row r="486" spans="1:75" ht="14.25" customHeight="1" x14ac:dyDescent="0.15">
      <c r="A486" s="82"/>
      <c r="B486" s="118"/>
      <c r="C486" s="118"/>
      <c r="D486" s="120"/>
      <c r="E486" s="95" t="str">
        <f ca="1">IF(DATEDIF(C486,M$2,"m")&lt;1,"",IF(C486=0,"",IF(EDATE(C486,12)&lt;IF($D486&gt;0,$D486-1,M$2),EDATE(C486,DATEDIF(C486,IF($D486&gt;0,$D486-1,M$2+1),"y")*12),EDATE(C486,DATEDIF(C486,IF($D486&gt;0,$D486-1,M$2+1),"m")))))</f>
        <v/>
      </c>
      <c r="F486" s="93">
        <f ca="1">IF(E486="",0,IF(EDATE(C486,12)&lt;=E486,15+IF((YEAR(E486)-YEAR($C486))&gt;20,10,INT((YEAR(E486)-YEAR($C486)-1)/2)),0))</f>
        <v>0</v>
      </c>
      <c r="G486" s="112">
        <f ca="1">IF(E486="",0,IF(E486&gt;=EDATE(C486,12),IF(E486&lt;EDATE(C486,24),IF(C486&lt;SET!$J$20,0,MIN(DATEDIF(C486,E486,"m"),11)),0),IF(D486&gt;C486,IF(E486&lt;=EDATE(C486,12),MIN(DATEDIF(C486,D486+1,"m"),11),0),MIN(DATEDIF(C486,E486,"m"),11))))</f>
        <v>0</v>
      </c>
      <c r="H486" s="114"/>
      <c r="I486" s="124">
        <f>COUNTIF(P486:BW486,SET!$C$15)*SET!$C$16+COUNTIF(P486:BW486,SET!$D$15)*SET!$D$16+COUNTIF(P486:BW486,SET!$E$15)*SET!$E$16+COUNTIF(P486:BW486,SET!$F$15)*SET!$F$16+COUNTIF(P486:BW486,SET!$G$15)*SET!$G$16+COUNTIF(P486:BW486,SET!$H$15)*SET!$H$16+COUNTIF(P486:BW486,SET!$I$15)*SET!$I$16+COUNTIF(P486:BW486,SET!#REF!)*SET!$H$16+COUNTIF(P486:BW486,SET!$L$15)*SET!$L$16</f>
        <v>0</v>
      </c>
      <c r="J486" s="97">
        <f ca="1">F486+G486+H486-I486</f>
        <v>0</v>
      </c>
      <c r="K486" s="116" t="str">
        <f ca="1">IF(E486="","",IF(AND(D486&gt;C486,EDATE(IF(EDATE(C486,12)&lt;D486,C486,E486),12)&gt;D486),"퇴직정산",IF((E486-C486)&gt;=365,EDATE(E486,12),EDATE(C486,24))))</f>
        <v/>
      </c>
      <c r="L486" s="101">
        <f ca="1">IF(K486="퇴직정산",J486,IF((M$2-C486)&lt;365,"미확정",IF(M486="유예","유예",J486-M486)))</f>
        <v>0</v>
      </c>
      <c r="M486" s="103">
        <f>IF(C486=0,0,IF(K486="퇴직정산",0,IF(J486&lt;=0,0,IF(EDATE(C486,3)&gt;M$2,"유예",IF(SET!$J$3="없음",0,IF(SET!$J$3="전부",IF(E486&gt;=DATE(YEAR(SET!$I$11),MONTH(SET!$J$11),DAY(SET!$L$11)),MAX(0,F486-IF(I486&lt;(G486+H486),0,(I486-(G486+H486)))),0),IF(E486&gt;=DATE(YEAR(SET!$I$11),MONTH(SET!$J$11),DAY(SET!$L$11)),MAX(0,MIN(F486,SET!$L$3)-IF(I486&lt;(G486+H486),0,(I486-(G486+H486)))),0)))))))</f>
        <v>0</v>
      </c>
      <c r="N486" s="105" t="str">
        <f>IF(D486=0,IF(M486&gt;0,IF((E486-C486)&gt;=365,EDATE(E486,6),EDATE(K486,-6)),""),"")</f>
        <v/>
      </c>
      <c r="O486" s="106" t="str">
        <f>IF(D486=0,IF(M486&gt;0,IF((E486-C486)&gt;=365,EDATE(E486,10),EDATE(K486,-2)),""),"")</f>
        <v/>
      </c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  <c r="AL486" s="23"/>
      <c r="AM486" s="23"/>
      <c r="AN486" s="23"/>
      <c r="AO486" s="23"/>
      <c r="AP486" s="23"/>
      <c r="AQ486" s="23"/>
      <c r="AR486" s="23"/>
      <c r="AS486" s="23"/>
      <c r="AT486" s="23"/>
      <c r="AU486" s="23"/>
      <c r="AV486" s="23"/>
      <c r="AW486" s="23"/>
      <c r="AX486" s="23"/>
      <c r="AY486" s="23"/>
      <c r="AZ486" s="23"/>
      <c r="BA486" s="23"/>
      <c r="BB486" s="23"/>
      <c r="BC486" s="23"/>
      <c r="BD486" s="23"/>
      <c r="BE486" s="23"/>
      <c r="BF486" s="23"/>
      <c r="BG486" s="23"/>
      <c r="BH486" s="23"/>
      <c r="BI486" s="23"/>
      <c r="BJ486" s="23"/>
      <c r="BK486" s="23"/>
      <c r="BL486" s="23"/>
      <c r="BM486" s="23"/>
      <c r="BN486" s="23"/>
      <c r="BO486" s="23"/>
      <c r="BP486" s="23"/>
      <c r="BQ486" s="23"/>
      <c r="BR486" s="23"/>
      <c r="BS486" s="23"/>
      <c r="BT486" s="23"/>
      <c r="BU486" s="23"/>
      <c r="BV486" s="23"/>
      <c r="BW486" s="23"/>
    </row>
    <row r="487" spans="1:75" ht="14.25" customHeight="1" x14ac:dyDescent="0.15">
      <c r="A487" s="83"/>
      <c r="B487" s="119"/>
      <c r="C487" s="119"/>
      <c r="D487" s="121"/>
      <c r="E487" s="96"/>
      <c r="F487" s="94"/>
      <c r="G487" s="113"/>
      <c r="H487" s="115"/>
      <c r="I487" s="125"/>
      <c r="J487" s="98"/>
      <c r="K487" s="117"/>
      <c r="L487" s="102"/>
      <c r="M487" s="104"/>
      <c r="N487" s="105"/>
      <c r="O487" s="107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72"/>
      <c r="AP487" s="72"/>
      <c r="AQ487" s="72"/>
      <c r="AR487" s="72"/>
      <c r="AS487" s="72"/>
      <c r="AT487" s="72"/>
      <c r="AU487" s="72"/>
      <c r="AV487" s="72"/>
      <c r="AW487" s="72"/>
      <c r="AX487" s="72"/>
      <c r="AY487" s="72"/>
      <c r="AZ487" s="72"/>
      <c r="BA487" s="72"/>
      <c r="BB487" s="72"/>
      <c r="BC487" s="72"/>
      <c r="BD487" s="72"/>
      <c r="BE487" s="72"/>
      <c r="BF487" s="72"/>
      <c r="BG487" s="72"/>
      <c r="BH487" s="72"/>
      <c r="BI487" s="72"/>
      <c r="BJ487" s="72"/>
      <c r="BK487" s="72"/>
      <c r="BL487" s="72"/>
      <c r="BM487" s="72"/>
      <c r="BN487" s="72"/>
      <c r="BO487" s="72"/>
      <c r="BP487" s="72"/>
      <c r="BQ487" s="72"/>
      <c r="BR487" s="72"/>
      <c r="BS487" s="72"/>
      <c r="BT487" s="72"/>
      <c r="BU487" s="72"/>
      <c r="BV487" s="72"/>
      <c r="BW487" s="72"/>
    </row>
    <row r="488" spans="1:75" ht="14.25" customHeight="1" x14ac:dyDescent="0.15">
      <c r="A488" s="82"/>
      <c r="B488" s="118"/>
      <c r="C488" s="118"/>
      <c r="D488" s="120"/>
      <c r="E488" s="95" t="str">
        <f ca="1">IF(DATEDIF(C488,M$2,"m")&lt;1,"",IF(C488=0,"",IF(EDATE(C488,12)&lt;IF($D488&gt;0,$D488-1,M$2),EDATE(C488,DATEDIF(C488,IF($D488&gt;0,$D488-1,M$2+1),"y")*12),EDATE(C488,DATEDIF(C488,IF($D488&gt;0,$D488-1,M$2+1),"m")))))</f>
        <v/>
      </c>
      <c r="F488" s="93">
        <f ca="1">IF(E488="",0,IF(EDATE(C488,12)&lt;=E488,15+IF((YEAR(E488)-YEAR($C488))&gt;20,10,INT((YEAR(E488)-YEAR($C488)-1)/2)),0))</f>
        <v>0</v>
      </c>
      <c r="G488" s="112">
        <f ca="1">IF(E488="",0,IF(E488&gt;=EDATE(C488,12),IF(E488&lt;EDATE(C488,24),IF(C488&lt;SET!$J$20,0,MIN(DATEDIF(C488,E488,"m"),11)),0),IF(D488&gt;C488,IF(E488&lt;=EDATE(C488,12),MIN(DATEDIF(C488,D488+1,"m"),11),0),MIN(DATEDIF(C488,E488,"m"),11))))</f>
        <v>0</v>
      </c>
      <c r="H488" s="114"/>
      <c r="I488" s="124">
        <f>COUNTIF(P488:BW488,SET!$C$15)*SET!$C$16+COUNTIF(P488:BW488,SET!$D$15)*SET!$D$16+COUNTIF(P488:BW488,SET!$E$15)*SET!$E$16+COUNTIF(P488:BW488,SET!$F$15)*SET!$F$16+COUNTIF(P488:BW488,SET!$G$15)*SET!$G$16+COUNTIF(P488:BW488,SET!$H$15)*SET!$H$16+COUNTIF(P488:BW488,SET!$I$15)*SET!$I$16+COUNTIF(P488:BW488,SET!#REF!)*SET!$H$16+COUNTIF(P488:BW488,SET!$L$15)*SET!$L$16</f>
        <v>0</v>
      </c>
      <c r="J488" s="97">
        <f ca="1">F488+G488+H488-I488</f>
        <v>0</v>
      </c>
      <c r="K488" s="116" t="str">
        <f ca="1">IF(E488="","",IF(AND(D488&gt;C488,EDATE(IF(EDATE(C488,12)&lt;D488,C488,E488),12)&gt;D488),"퇴직정산",IF((E488-C488)&gt;=365,EDATE(E488,12),EDATE(C488,24))))</f>
        <v/>
      </c>
      <c r="L488" s="101">
        <f ca="1">IF(K488="퇴직정산",J488,IF((M$2-C488)&lt;365,"미확정",IF(M488="유예","유예",J488-M488)))</f>
        <v>0</v>
      </c>
      <c r="M488" s="103">
        <f>IF(C488=0,0,IF(K488="퇴직정산",0,IF(J488&lt;=0,0,IF(EDATE(C488,3)&gt;M$2,"유예",IF(SET!$J$3="없음",0,IF(SET!$J$3="전부",IF(E488&gt;=DATE(YEAR(SET!$I$11),MONTH(SET!$J$11),DAY(SET!$L$11)),MAX(0,F488-IF(I488&lt;(G488+H488),0,(I488-(G488+H488)))),0),IF(E488&gt;=DATE(YEAR(SET!$I$11),MONTH(SET!$J$11),DAY(SET!$L$11)),MAX(0,MIN(F488,SET!$L$3)-IF(I488&lt;(G488+H488),0,(I488-(G488+H488)))),0)))))))</f>
        <v>0</v>
      </c>
      <c r="N488" s="105" t="str">
        <f>IF(D488=0,IF(M488&gt;0,IF((E488-C488)&gt;=365,EDATE(E488,6),EDATE(K488,-6)),""),"")</f>
        <v/>
      </c>
      <c r="O488" s="106" t="str">
        <f>IF(D488=0,IF(M488&gt;0,IF((E488-C488)&gt;=365,EDATE(E488,10),EDATE(K488,-2)),""),"")</f>
        <v/>
      </c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  <c r="AL488" s="23"/>
      <c r="AM488" s="23"/>
      <c r="AN488" s="23"/>
      <c r="AO488" s="23"/>
      <c r="AP488" s="23"/>
      <c r="AQ488" s="23"/>
      <c r="AR488" s="23"/>
      <c r="AS488" s="23"/>
      <c r="AT488" s="23"/>
      <c r="AU488" s="23"/>
      <c r="AV488" s="23"/>
      <c r="AW488" s="23"/>
      <c r="AX488" s="23"/>
      <c r="AY488" s="23"/>
      <c r="AZ488" s="23"/>
      <c r="BA488" s="23"/>
      <c r="BB488" s="23"/>
      <c r="BC488" s="23"/>
      <c r="BD488" s="23"/>
      <c r="BE488" s="23"/>
      <c r="BF488" s="23"/>
      <c r="BG488" s="23"/>
      <c r="BH488" s="23"/>
      <c r="BI488" s="23"/>
      <c r="BJ488" s="23"/>
      <c r="BK488" s="23"/>
      <c r="BL488" s="23"/>
      <c r="BM488" s="23"/>
      <c r="BN488" s="23"/>
      <c r="BO488" s="23"/>
      <c r="BP488" s="23"/>
      <c r="BQ488" s="23"/>
      <c r="BR488" s="23"/>
      <c r="BS488" s="23"/>
      <c r="BT488" s="23"/>
      <c r="BU488" s="23"/>
      <c r="BV488" s="23"/>
      <c r="BW488" s="23"/>
    </row>
    <row r="489" spans="1:75" ht="14.25" customHeight="1" x14ac:dyDescent="0.15">
      <c r="A489" s="83"/>
      <c r="B489" s="119"/>
      <c r="C489" s="119"/>
      <c r="D489" s="121"/>
      <c r="E489" s="96"/>
      <c r="F489" s="94"/>
      <c r="G489" s="113"/>
      <c r="H489" s="115"/>
      <c r="I489" s="125"/>
      <c r="J489" s="98"/>
      <c r="K489" s="117"/>
      <c r="L489" s="102"/>
      <c r="M489" s="104"/>
      <c r="N489" s="105"/>
      <c r="O489" s="107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72"/>
      <c r="AP489" s="72"/>
      <c r="AQ489" s="72"/>
      <c r="AR489" s="72"/>
      <c r="AS489" s="72"/>
      <c r="AT489" s="72"/>
      <c r="AU489" s="72"/>
      <c r="AV489" s="72"/>
      <c r="AW489" s="72"/>
      <c r="AX489" s="72"/>
      <c r="AY489" s="72"/>
      <c r="AZ489" s="72"/>
      <c r="BA489" s="72"/>
      <c r="BB489" s="72"/>
      <c r="BC489" s="72"/>
      <c r="BD489" s="72"/>
      <c r="BE489" s="72"/>
      <c r="BF489" s="72"/>
      <c r="BG489" s="72"/>
      <c r="BH489" s="72"/>
      <c r="BI489" s="72"/>
      <c r="BJ489" s="72"/>
      <c r="BK489" s="72"/>
      <c r="BL489" s="72"/>
      <c r="BM489" s="72"/>
      <c r="BN489" s="72"/>
      <c r="BO489" s="72"/>
      <c r="BP489" s="72"/>
      <c r="BQ489" s="72"/>
      <c r="BR489" s="72"/>
      <c r="BS489" s="72"/>
      <c r="BT489" s="72"/>
      <c r="BU489" s="72"/>
      <c r="BV489" s="72"/>
      <c r="BW489" s="72"/>
    </row>
    <row r="490" spans="1:75" ht="14.25" customHeight="1" x14ac:dyDescent="0.15">
      <c r="A490" s="82"/>
      <c r="B490" s="118"/>
      <c r="C490" s="118"/>
      <c r="D490" s="120"/>
      <c r="E490" s="95" t="str">
        <f ca="1">IF(DATEDIF(C490,M$2,"m")&lt;1,"",IF(C490=0,"",IF(EDATE(C490,12)&lt;IF($D490&gt;0,$D490-1,M$2),EDATE(C490,DATEDIF(C490,IF($D490&gt;0,$D490-1,M$2+1),"y")*12),EDATE(C490,DATEDIF(C490,IF($D490&gt;0,$D490-1,M$2+1),"m")))))</f>
        <v/>
      </c>
      <c r="F490" s="93">
        <f ca="1">IF(E490="",0,IF(EDATE(C490,12)&lt;=E490,15+IF((YEAR(E490)-YEAR($C490))&gt;20,10,INT((YEAR(E490)-YEAR($C490)-1)/2)),0))</f>
        <v>0</v>
      </c>
      <c r="G490" s="112">
        <f ca="1">IF(E490="",0,IF(E490&gt;=EDATE(C490,12),IF(E490&lt;EDATE(C490,24),IF(C490&lt;SET!$J$20,0,MIN(DATEDIF(C490,E490,"m"),11)),0),IF(D490&gt;C490,IF(E490&lt;=EDATE(C490,12),MIN(DATEDIF(C490,D490+1,"m"),11),0),MIN(DATEDIF(C490,E490,"m"),11))))</f>
        <v>0</v>
      </c>
      <c r="H490" s="114"/>
      <c r="I490" s="124">
        <f>COUNTIF(P490:BW490,SET!$C$15)*SET!$C$16+COUNTIF(P490:BW490,SET!$D$15)*SET!$D$16+COUNTIF(P490:BW490,SET!$E$15)*SET!$E$16+COUNTIF(P490:BW490,SET!$F$15)*SET!$F$16+COUNTIF(P490:BW490,SET!$G$15)*SET!$G$16+COUNTIF(P490:BW490,SET!$H$15)*SET!$H$16+COUNTIF(P490:BW490,SET!$I$15)*SET!$I$16+COUNTIF(P490:BW490,SET!#REF!)*SET!$H$16+COUNTIF(P490:BW490,SET!$L$15)*SET!$L$16</f>
        <v>0</v>
      </c>
      <c r="J490" s="97">
        <f ca="1">F490+G490+H490-I490</f>
        <v>0</v>
      </c>
      <c r="K490" s="116" t="str">
        <f ca="1">IF(E490="","",IF(AND(D490&gt;C490,EDATE(IF(EDATE(C490,12)&lt;D490,C490,E490),12)&gt;D490),"퇴직정산",IF((E490-C490)&gt;=365,EDATE(E490,12),EDATE(C490,24))))</f>
        <v/>
      </c>
      <c r="L490" s="101">
        <f ca="1">IF(K490="퇴직정산",J490,IF((M$2-C490)&lt;365,"미확정",IF(M490="유예","유예",J490-M490)))</f>
        <v>0</v>
      </c>
      <c r="M490" s="103">
        <f>IF(C490=0,0,IF(K490="퇴직정산",0,IF(J490&lt;=0,0,IF(EDATE(C490,3)&gt;M$2,"유예",IF(SET!$J$3="없음",0,IF(SET!$J$3="전부",IF(E490&gt;=DATE(YEAR(SET!$I$11),MONTH(SET!$J$11),DAY(SET!$L$11)),MAX(0,F490-IF(I490&lt;(G490+H490),0,(I490-(G490+H490)))),0),IF(E490&gt;=DATE(YEAR(SET!$I$11),MONTH(SET!$J$11),DAY(SET!$L$11)),MAX(0,MIN(F490,SET!$L$3)-IF(I490&lt;(G490+H490),0,(I490-(G490+H490)))),0)))))))</f>
        <v>0</v>
      </c>
      <c r="N490" s="105" t="str">
        <f>IF(D490=0,IF(M490&gt;0,IF((E490-C490)&gt;=365,EDATE(E490,6),EDATE(K490,-6)),""),"")</f>
        <v/>
      </c>
      <c r="O490" s="106" t="str">
        <f>IF(D490=0,IF(M490&gt;0,IF((E490-C490)&gt;=365,EDATE(E490,10),EDATE(K490,-2)),""),"")</f>
        <v/>
      </c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  <c r="AL490" s="23"/>
      <c r="AM490" s="23"/>
      <c r="AN490" s="23"/>
      <c r="AO490" s="23"/>
      <c r="AP490" s="23"/>
      <c r="AQ490" s="23"/>
      <c r="AR490" s="23"/>
      <c r="AS490" s="23"/>
      <c r="AT490" s="23"/>
      <c r="AU490" s="23"/>
      <c r="AV490" s="23"/>
      <c r="AW490" s="23"/>
      <c r="AX490" s="23"/>
      <c r="AY490" s="23"/>
      <c r="AZ490" s="23"/>
      <c r="BA490" s="23"/>
      <c r="BB490" s="23"/>
      <c r="BC490" s="23"/>
      <c r="BD490" s="23"/>
      <c r="BE490" s="23"/>
      <c r="BF490" s="23"/>
      <c r="BG490" s="23"/>
      <c r="BH490" s="23"/>
      <c r="BI490" s="23"/>
      <c r="BJ490" s="23"/>
      <c r="BK490" s="23"/>
      <c r="BL490" s="23"/>
      <c r="BM490" s="23"/>
      <c r="BN490" s="23"/>
      <c r="BO490" s="23"/>
      <c r="BP490" s="23"/>
      <c r="BQ490" s="23"/>
      <c r="BR490" s="23"/>
      <c r="BS490" s="23"/>
      <c r="BT490" s="23"/>
      <c r="BU490" s="23"/>
      <c r="BV490" s="23"/>
      <c r="BW490" s="23"/>
    </row>
    <row r="491" spans="1:75" ht="14.25" customHeight="1" x14ac:dyDescent="0.15">
      <c r="A491" s="83"/>
      <c r="B491" s="119"/>
      <c r="C491" s="119"/>
      <c r="D491" s="121"/>
      <c r="E491" s="96"/>
      <c r="F491" s="94"/>
      <c r="G491" s="113"/>
      <c r="H491" s="115"/>
      <c r="I491" s="125"/>
      <c r="J491" s="98"/>
      <c r="K491" s="117"/>
      <c r="L491" s="102"/>
      <c r="M491" s="104"/>
      <c r="N491" s="105"/>
      <c r="O491" s="107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72"/>
      <c r="AP491" s="72"/>
      <c r="AQ491" s="72"/>
      <c r="AR491" s="72"/>
      <c r="AS491" s="72"/>
      <c r="AT491" s="72"/>
      <c r="AU491" s="72"/>
      <c r="AV491" s="72"/>
      <c r="AW491" s="72"/>
      <c r="AX491" s="72"/>
      <c r="AY491" s="72"/>
      <c r="AZ491" s="72"/>
      <c r="BA491" s="72"/>
      <c r="BB491" s="72"/>
      <c r="BC491" s="72"/>
      <c r="BD491" s="72"/>
      <c r="BE491" s="72"/>
      <c r="BF491" s="72"/>
      <c r="BG491" s="72"/>
      <c r="BH491" s="72"/>
      <c r="BI491" s="72"/>
      <c r="BJ491" s="72"/>
      <c r="BK491" s="72"/>
      <c r="BL491" s="72"/>
      <c r="BM491" s="72"/>
      <c r="BN491" s="72"/>
      <c r="BO491" s="72"/>
      <c r="BP491" s="72"/>
      <c r="BQ491" s="72"/>
      <c r="BR491" s="72"/>
      <c r="BS491" s="72"/>
      <c r="BT491" s="72"/>
      <c r="BU491" s="72"/>
      <c r="BV491" s="72"/>
      <c r="BW491" s="72"/>
    </row>
    <row r="492" spans="1:75" ht="14.25" customHeight="1" x14ac:dyDescent="0.15">
      <c r="A492" s="82"/>
      <c r="B492" s="118"/>
      <c r="C492" s="118"/>
      <c r="D492" s="120"/>
      <c r="E492" s="95" t="str">
        <f ca="1">IF(DATEDIF(C492,M$2,"m")&lt;1,"",IF(C492=0,"",IF(EDATE(C492,12)&lt;IF($D492&gt;0,$D492-1,M$2),EDATE(C492,DATEDIF(C492,IF($D492&gt;0,$D492-1,M$2+1),"y")*12),EDATE(C492,DATEDIF(C492,IF($D492&gt;0,$D492-1,M$2+1),"m")))))</f>
        <v/>
      </c>
      <c r="F492" s="93">
        <f ca="1">IF(E492="",0,IF(EDATE(C492,12)&lt;=E492,15+IF((YEAR(E492)-YEAR($C492))&gt;20,10,INT((YEAR(E492)-YEAR($C492)-1)/2)),0))</f>
        <v>0</v>
      </c>
      <c r="G492" s="112">
        <f ca="1">IF(E492="",0,IF(E492&gt;=EDATE(C492,12),IF(E492&lt;EDATE(C492,24),IF(C492&lt;SET!$J$20,0,MIN(DATEDIF(C492,E492,"m"),11)),0),IF(D492&gt;C492,IF(E492&lt;=EDATE(C492,12),MIN(DATEDIF(C492,D492+1,"m"),11),0),MIN(DATEDIF(C492,E492,"m"),11))))</f>
        <v>0</v>
      </c>
      <c r="H492" s="114"/>
      <c r="I492" s="124">
        <f>COUNTIF(P492:BW492,SET!$C$15)*SET!$C$16+COUNTIF(P492:BW492,SET!$D$15)*SET!$D$16+COUNTIF(P492:BW492,SET!$E$15)*SET!$E$16+COUNTIF(P492:BW492,SET!$F$15)*SET!$F$16+COUNTIF(P492:BW492,SET!$G$15)*SET!$G$16+COUNTIF(P492:BW492,SET!$H$15)*SET!$H$16+COUNTIF(P492:BW492,SET!$I$15)*SET!$I$16+COUNTIF(P492:BW492,SET!#REF!)*SET!$H$16+COUNTIF(P492:BW492,SET!$L$15)*SET!$L$16</f>
        <v>0</v>
      </c>
      <c r="J492" s="97">
        <f ca="1">F492+G492+H492-I492</f>
        <v>0</v>
      </c>
      <c r="K492" s="116" t="str">
        <f ca="1">IF(E492="","",IF(AND(D492&gt;C492,EDATE(IF(EDATE(C492,12)&lt;D492,C492,E492),12)&gt;D492),"퇴직정산",IF((E492-C492)&gt;=365,EDATE(E492,12),EDATE(C492,24))))</f>
        <v/>
      </c>
      <c r="L492" s="101">
        <f ca="1">IF(K492="퇴직정산",J492,IF((M$2-C492)&lt;365,"미확정",IF(M492="유예","유예",J492-M492)))</f>
        <v>0</v>
      </c>
      <c r="M492" s="103">
        <f>IF(C492=0,0,IF(K492="퇴직정산",0,IF(J492&lt;=0,0,IF(EDATE(C492,3)&gt;M$2,"유예",IF(SET!$J$3="없음",0,IF(SET!$J$3="전부",IF(E492&gt;=DATE(YEAR(SET!$I$11),MONTH(SET!$J$11),DAY(SET!$L$11)),MAX(0,F492-IF(I492&lt;(G492+H492),0,(I492-(G492+H492)))),0),IF(E492&gt;=DATE(YEAR(SET!$I$11),MONTH(SET!$J$11),DAY(SET!$L$11)),MAX(0,MIN(F492,SET!$L$3)-IF(I492&lt;(G492+H492),0,(I492-(G492+H492)))),0)))))))</f>
        <v>0</v>
      </c>
      <c r="N492" s="105" t="str">
        <f>IF(D492=0,IF(M492&gt;0,IF((E492-C492)&gt;=365,EDATE(E492,6),EDATE(K492,-6)),""),"")</f>
        <v/>
      </c>
      <c r="O492" s="106" t="str">
        <f>IF(D492=0,IF(M492&gt;0,IF((E492-C492)&gt;=365,EDATE(E492,10),EDATE(K492,-2)),""),"")</f>
        <v/>
      </c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  <c r="AL492" s="23"/>
      <c r="AM492" s="23"/>
      <c r="AN492" s="23"/>
      <c r="AO492" s="23"/>
      <c r="AP492" s="23"/>
      <c r="AQ492" s="23"/>
      <c r="AR492" s="23"/>
      <c r="AS492" s="23"/>
      <c r="AT492" s="23"/>
      <c r="AU492" s="23"/>
      <c r="AV492" s="23"/>
      <c r="AW492" s="23"/>
      <c r="AX492" s="23"/>
      <c r="AY492" s="23"/>
      <c r="AZ492" s="23"/>
      <c r="BA492" s="23"/>
      <c r="BB492" s="23"/>
      <c r="BC492" s="23"/>
      <c r="BD492" s="23"/>
      <c r="BE492" s="23"/>
      <c r="BF492" s="23"/>
      <c r="BG492" s="23"/>
      <c r="BH492" s="23"/>
      <c r="BI492" s="23"/>
      <c r="BJ492" s="23"/>
      <c r="BK492" s="23"/>
      <c r="BL492" s="23"/>
      <c r="BM492" s="23"/>
      <c r="BN492" s="23"/>
      <c r="BO492" s="23"/>
      <c r="BP492" s="23"/>
      <c r="BQ492" s="23"/>
      <c r="BR492" s="23"/>
      <c r="BS492" s="23"/>
      <c r="BT492" s="23"/>
      <c r="BU492" s="23"/>
      <c r="BV492" s="23"/>
      <c r="BW492" s="23"/>
    </row>
    <row r="493" spans="1:75" ht="14.25" customHeight="1" x14ac:dyDescent="0.15">
      <c r="A493" s="83"/>
      <c r="B493" s="119"/>
      <c r="C493" s="119"/>
      <c r="D493" s="121"/>
      <c r="E493" s="96"/>
      <c r="F493" s="94"/>
      <c r="G493" s="113"/>
      <c r="H493" s="115"/>
      <c r="I493" s="125"/>
      <c r="J493" s="98"/>
      <c r="K493" s="117"/>
      <c r="L493" s="102"/>
      <c r="M493" s="104"/>
      <c r="N493" s="105"/>
      <c r="O493" s="107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72"/>
      <c r="AP493" s="72"/>
      <c r="AQ493" s="72"/>
      <c r="AR493" s="72"/>
      <c r="AS493" s="72"/>
      <c r="AT493" s="72"/>
      <c r="AU493" s="72"/>
      <c r="AV493" s="72"/>
      <c r="AW493" s="72"/>
      <c r="AX493" s="72"/>
      <c r="AY493" s="72"/>
      <c r="AZ493" s="72"/>
      <c r="BA493" s="72"/>
      <c r="BB493" s="72"/>
      <c r="BC493" s="72"/>
      <c r="BD493" s="72"/>
      <c r="BE493" s="72"/>
      <c r="BF493" s="72"/>
      <c r="BG493" s="72"/>
      <c r="BH493" s="72"/>
      <c r="BI493" s="72"/>
      <c r="BJ493" s="72"/>
      <c r="BK493" s="72"/>
      <c r="BL493" s="72"/>
      <c r="BM493" s="72"/>
      <c r="BN493" s="72"/>
      <c r="BO493" s="72"/>
      <c r="BP493" s="72"/>
      <c r="BQ493" s="72"/>
      <c r="BR493" s="72"/>
      <c r="BS493" s="72"/>
      <c r="BT493" s="72"/>
      <c r="BU493" s="72"/>
      <c r="BV493" s="72"/>
      <c r="BW493" s="72"/>
    </row>
    <row r="494" spans="1:75" ht="14.25" customHeight="1" x14ac:dyDescent="0.15">
      <c r="A494" s="82"/>
      <c r="B494" s="118"/>
      <c r="C494" s="118"/>
      <c r="D494" s="120"/>
      <c r="E494" s="95" t="str">
        <f ca="1">IF(DATEDIF(C494,M$2,"m")&lt;1,"",IF(C494=0,"",IF(EDATE(C494,12)&lt;IF($D494&gt;0,$D494-1,M$2),EDATE(C494,DATEDIF(C494,IF($D494&gt;0,$D494-1,M$2+1),"y")*12),EDATE(C494,DATEDIF(C494,IF($D494&gt;0,$D494-1,M$2+1),"m")))))</f>
        <v/>
      </c>
      <c r="F494" s="93">
        <f ca="1">IF(E494="",0,IF(EDATE(C494,12)&lt;=E494,15+IF((YEAR(E494)-YEAR($C494))&gt;20,10,INT((YEAR(E494)-YEAR($C494)-1)/2)),0))</f>
        <v>0</v>
      </c>
      <c r="G494" s="112">
        <f ca="1">IF(E494="",0,IF(E494&gt;=EDATE(C494,12),IF(E494&lt;EDATE(C494,24),IF(C494&lt;SET!$J$20,0,MIN(DATEDIF(C494,E494,"m"),11)),0),IF(D494&gt;C494,IF(E494&lt;=EDATE(C494,12),MIN(DATEDIF(C494,D494+1,"m"),11),0),MIN(DATEDIF(C494,E494,"m"),11))))</f>
        <v>0</v>
      </c>
      <c r="H494" s="114"/>
      <c r="I494" s="124">
        <f>COUNTIF(P494:BW494,SET!$C$15)*SET!$C$16+COUNTIF(P494:BW494,SET!$D$15)*SET!$D$16+COUNTIF(P494:BW494,SET!$E$15)*SET!$E$16+COUNTIF(P494:BW494,SET!$F$15)*SET!$F$16+COUNTIF(P494:BW494,SET!$G$15)*SET!$G$16+COUNTIF(P494:BW494,SET!$H$15)*SET!$H$16+COUNTIF(P494:BW494,SET!$I$15)*SET!$I$16+COUNTIF(P494:BW494,SET!#REF!)*SET!$H$16+COUNTIF(P494:BW494,SET!$L$15)*SET!$L$16</f>
        <v>0</v>
      </c>
      <c r="J494" s="97">
        <f ca="1">F494+G494+H494-I494</f>
        <v>0</v>
      </c>
      <c r="K494" s="116" t="str">
        <f ca="1">IF(E494="","",IF(AND(D494&gt;C494,EDATE(IF(EDATE(C494,12)&lt;D494,C494,E494),12)&gt;D494),"퇴직정산",IF((E494-C494)&gt;=365,EDATE(E494,12),EDATE(C494,24))))</f>
        <v/>
      </c>
      <c r="L494" s="101">
        <f ca="1">IF(K494="퇴직정산",J494,IF((M$2-C494)&lt;365,"미확정",IF(M494="유예","유예",J494-M494)))</f>
        <v>0</v>
      </c>
      <c r="M494" s="103">
        <f>IF(C494=0,0,IF(K494="퇴직정산",0,IF(J494&lt;=0,0,IF(EDATE(C494,3)&gt;M$2,"유예",IF(SET!$J$3="없음",0,IF(SET!$J$3="전부",IF(E494&gt;=DATE(YEAR(SET!$I$11),MONTH(SET!$J$11),DAY(SET!$L$11)),MAX(0,F494-IF(I494&lt;(G494+H494),0,(I494-(G494+H494)))),0),IF(E494&gt;=DATE(YEAR(SET!$I$11),MONTH(SET!$J$11),DAY(SET!$L$11)),MAX(0,MIN(F494,SET!$L$3)-IF(I494&lt;(G494+H494),0,(I494-(G494+H494)))),0)))))))</f>
        <v>0</v>
      </c>
      <c r="N494" s="105" t="str">
        <f>IF(D494=0,IF(M494&gt;0,IF((E494-C494)&gt;=365,EDATE(E494,6),EDATE(K494,-6)),""),"")</f>
        <v/>
      </c>
      <c r="O494" s="106" t="str">
        <f>IF(D494=0,IF(M494&gt;0,IF((E494-C494)&gt;=365,EDATE(E494,10),EDATE(K494,-2)),""),"")</f>
        <v/>
      </c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  <c r="AL494" s="23"/>
      <c r="AM494" s="23"/>
      <c r="AN494" s="23"/>
      <c r="AO494" s="23"/>
      <c r="AP494" s="23"/>
      <c r="AQ494" s="23"/>
      <c r="AR494" s="23"/>
      <c r="AS494" s="23"/>
      <c r="AT494" s="23"/>
      <c r="AU494" s="23"/>
      <c r="AV494" s="23"/>
      <c r="AW494" s="23"/>
      <c r="AX494" s="23"/>
      <c r="AY494" s="23"/>
      <c r="AZ494" s="23"/>
      <c r="BA494" s="23"/>
      <c r="BB494" s="23"/>
      <c r="BC494" s="23"/>
      <c r="BD494" s="23"/>
      <c r="BE494" s="23"/>
      <c r="BF494" s="23"/>
      <c r="BG494" s="23"/>
      <c r="BH494" s="23"/>
      <c r="BI494" s="23"/>
      <c r="BJ494" s="23"/>
      <c r="BK494" s="23"/>
      <c r="BL494" s="23"/>
      <c r="BM494" s="23"/>
      <c r="BN494" s="23"/>
      <c r="BO494" s="23"/>
      <c r="BP494" s="23"/>
      <c r="BQ494" s="23"/>
      <c r="BR494" s="23"/>
      <c r="BS494" s="23"/>
      <c r="BT494" s="23"/>
      <c r="BU494" s="23"/>
      <c r="BV494" s="23"/>
      <c r="BW494" s="23"/>
    </row>
    <row r="495" spans="1:75" ht="14.25" customHeight="1" x14ac:dyDescent="0.15">
      <c r="A495" s="83"/>
      <c r="B495" s="119"/>
      <c r="C495" s="119"/>
      <c r="D495" s="121"/>
      <c r="E495" s="96"/>
      <c r="F495" s="94"/>
      <c r="G495" s="113"/>
      <c r="H495" s="115"/>
      <c r="I495" s="125"/>
      <c r="J495" s="98"/>
      <c r="K495" s="117"/>
      <c r="L495" s="102"/>
      <c r="M495" s="104"/>
      <c r="N495" s="105"/>
      <c r="O495" s="107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  <c r="AB495" s="72"/>
      <c r="AC495" s="72"/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72"/>
      <c r="AP495" s="72"/>
      <c r="AQ495" s="72"/>
      <c r="AR495" s="72"/>
      <c r="AS495" s="72"/>
      <c r="AT495" s="72"/>
      <c r="AU495" s="72"/>
      <c r="AV495" s="72"/>
      <c r="AW495" s="72"/>
      <c r="AX495" s="72"/>
      <c r="AY495" s="72"/>
      <c r="AZ495" s="72"/>
      <c r="BA495" s="72"/>
      <c r="BB495" s="72"/>
      <c r="BC495" s="72"/>
      <c r="BD495" s="72"/>
      <c r="BE495" s="72"/>
      <c r="BF495" s="72"/>
      <c r="BG495" s="72"/>
      <c r="BH495" s="72"/>
      <c r="BI495" s="72"/>
      <c r="BJ495" s="72"/>
      <c r="BK495" s="72"/>
      <c r="BL495" s="72"/>
      <c r="BM495" s="72"/>
      <c r="BN495" s="72"/>
      <c r="BO495" s="72"/>
      <c r="BP495" s="72"/>
      <c r="BQ495" s="72"/>
      <c r="BR495" s="72"/>
      <c r="BS495" s="72"/>
      <c r="BT495" s="72"/>
      <c r="BU495" s="72"/>
      <c r="BV495" s="72"/>
      <c r="BW495" s="72"/>
    </row>
    <row r="496" spans="1:75" ht="14.25" customHeight="1" x14ac:dyDescent="0.15">
      <c r="A496" s="82"/>
      <c r="B496" s="118"/>
      <c r="C496" s="118"/>
      <c r="D496" s="120"/>
      <c r="E496" s="95" t="str">
        <f ca="1">IF(DATEDIF(C496,M$2,"m")&lt;1,"",IF(C496=0,"",IF(EDATE(C496,12)&lt;IF($D496&gt;0,$D496-1,M$2),EDATE(C496,DATEDIF(C496,IF($D496&gt;0,$D496-1,M$2+1),"y")*12),EDATE(C496,DATEDIF(C496,IF($D496&gt;0,$D496-1,M$2+1),"m")))))</f>
        <v/>
      </c>
      <c r="F496" s="93">
        <f ca="1">IF(E496="",0,IF(EDATE(C496,12)&lt;=E496,15+IF((YEAR(E496)-YEAR($C496))&gt;20,10,INT((YEAR(E496)-YEAR($C496)-1)/2)),0))</f>
        <v>0</v>
      </c>
      <c r="G496" s="112">
        <f ca="1">IF(E496="",0,IF(E496&gt;=EDATE(C496,12),IF(E496&lt;EDATE(C496,24),IF(C496&lt;SET!$J$20,0,MIN(DATEDIF(C496,E496,"m"),11)),0),IF(D496&gt;C496,IF(E496&lt;=EDATE(C496,12),MIN(DATEDIF(C496,D496+1,"m"),11),0),MIN(DATEDIF(C496,E496,"m"),11))))</f>
        <v>0</v>
      </c>
      <c r="H496" s="114"/>
      <c r="I496" s="124">
        <f>COUNTIF(P496:BW496,SET!$C$15)*SET!$C$16+COUNTIF(P496:BW496,SET!$D$15)*SET!$D$16+COUNTIF(P496:BW496,SET!$E$15)*SET!$E$16+COUNTIF(P496:BW496,SET!$F$15)*SET!$F$16+COUNTIF(P496:BW496,SET!$G$15)*SET!$G$16+COUNTIF(P496:BW496,SET!$H$15)*SET!$H$16+COUNTIF(P496:BW496,SET!$I$15)*SET!$I$16+COUNTIF(P496:BW496,SET!#REF!)*SET!$H$16+COUNTIF(P496:BW496,SET!$L$15)*SET!$L$16</f>
        <v>0</v>
      </c>
      <c r="J496" s="97">
        <f ca="1">F496+G496+H496-I496</f>
        <v>0</v>
      </c>
      <c r="K496" s="116" t="str">
        <f ca="1">IF(E496="","",IF(AND(D496&gt;C496,EDATE(IF(EDATE(C496,12)&lt;D496,C496,E496),12)&gt;D496),"퇴직정산",IF((E496-C496)&gt;=365,EDATE(E496,12),EDATE(C496,24))))</f>
        <v/>
      </c>
      <c r="L496" s="101">
        <f ca="1">IF(K496="퇴직정산",J496,IF((M$2-C496)&lt;365,"미확정",IF(M496="유예","유예",J496-M496)))</f>
        <v>0</v>
      </c>
      <c r="M496" s="103">
        <f>IF(C496=0,0,IF(K496="퇴직정산",0,IF(J496&lt;=0,0,IF(EDATE(C496,3)&gt;M$2,"유예",IF(SET!$J$3="없음",0,IF(SET!$J$3="전부",IF(E496&gt;=DATE(YEAR(SET!$I$11),MONTH(SET!$J$11),DAY(SET!$L$11)),MAX(0,F496-IF(I496&lt;(G496+H496),0,(I496-(G496+H496)))),0),IF(E496&gt;=DATE(YEAR(SET!$I$11),MONTH(SET!$J$11),DAY(SET!$L$11)),MAX(0,MIN(F496,SET!$L$3)-IF(I496&lt;(G496+H496),0,(I496-(G496+H496)))),0)))))))</f>
        <v>0</v>
      </c>
      <c r="N496" s="105" t="str">
        <f>IF(D496=0,IF(M496&gt;0,IF((E496-C496)&gt;=365,EDATE(E496,6),EDATE(K496,-6)),""),"")</f>
        <v/>
      </c>
      <c r="O496" s="106" t="str">
        <f>IF(D496=0,IF(M496&gt;0,IF((E496-C496)&gt;=365,EDATE(E496,10),EDATE(K496,-2)),""),"")</f>
        <v/>
      </c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  <c r="AL496" s="23"/>
      <c r="AM496" s="23"/>
      <c r="AN496" s="23"/>
      <c r="AO496" s="23"/>
      <c r="AP496" s="23"/>
      <c r="AQ496" s="23"/>
      <c r="AR496" s="23"/>
      <c r="AS496" s="23"/>
      <c r="AT496" s="23"/>
      <c r="AU496" s="23"/>
      <c r="AV496" s="23"/>
      <c r="AW496" s="23"/>
      <c r="AX496" s="23"/>
      <c r="AY496" s="23"/>
      <c r="AZ496" s="23"/>
      <c r="BA496" s="23"/>
      <c r="BB496" s="23"/>
      <c r="BC496" s="23"/>
      <c r="BD496" s="23"/>
      <c r="BE496" s="23"/>
      <c r="BF496" s="23"/>
      <c r="BG496" s="23"/>
      <c r="BH496" s="23"/>
      <c r="BI496" s="23"/>
      <c r="BJ496" s="23"/>
      <c r="BK496" s="23"/>
      <c r="BL496" s="23"/>
      <c r="BM496" s="23"/>
      <c r="BN496" s="23"/>
      <c r="BO496" s="23"/>
      <c r="BP496" s="23"/>
      <c r="BQ496" s="23"/>
      <c r="BR496" s="23"/>
      <c r="BS496" s="23"/>
      <c r="BT496" s="23"/>
      <c r="BU496" s="23"/>
      <c r="BV496" s="23"/>
      <c r="BW496" s="23"/>
    </row>
    <row r="497" spans="1:75" ht="14.25" customHeight="1" x14ac:dyDescent="0.15">
      <c r="A497" s="83"/>
      <c r="B497" s="119"/>
      <c r="C497" s="119"/>
      <c r="D497" s="121"/>
      <c r="E497" s="96"/>
      <c r="F497" s="94"/>
      <c r="G497" s="113"/>
      <c r="H497" s="115"/>
      <c r="I497" s="125"/>
      <c r="J497" s="98"/>
      <c r="K497" s="117"/>
      <c r="L497" s="102"/>
      <c r="M497" s="104"/>
      <c r="N497" s="105"/>
      <c r="O497" s="107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  <c r="AA497" s="72"/>
      <c r="AB497" s="72"/>
      <c r="AC497" s="72"/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72"/>
      <c r="AP497" s="72"/>
      <c r="AQ497" s="72"/>
      <c r="AR497" s="72"/>
      <c r="AS497" s="72"/>
      <c r="AT497" s="72"/>
      <c r="AU497" s="72"/>
      <c r="AV497" s="72"/>
      <c r="AW497" s="72"/>
      <c r="AX497" s="72"/>
      <c r="AY497" s="72"/>
      <c r="AZ497" s="72"/>
      <c r="BA497" s="72"/>
      <c r="BB497" s="72"/>
      <c r="BC497" s="72"/>
      <c r="BD497" s="72"/>
      <c r="BE497" s="72"/>
      <c r="BF497" s="72"/>
      <c r="BG497" s="72"/>
      <c r="BH497" s="72"/>
      <c r="BI497" s="72"/>
      <c r="BJ497" s="72"/>
      <c r="BK497" s="72"/>
      <c r="BL497" s="72"/>
      <c r="BM497" s="72"/>
      <c r="BN497" s="72"/>
      <c r="BO497" s="72"/>
      <c r="BP497" s="72"/>
      <c r="BQ497" s="72"/>
      <c r="BR497" s="72"/>
      <c r="BS497" s="72"/>
      <c r="BT497" s="72"/>
      <c r="BU497" s="72"/>
      <c r="BV497" s="72"/>
      <c r="BW497" s="72"/>
    </row>
    <row r="498" spans="1:75" ht="14.25" customHeight="1" x14ac:dyDescent="0.15">
      <c r="A498" s="82"/>
      <c r="B498" s="118"/>
      <c r="C498" s="118"/>
      <c r="D498" s="120"/>
      <c r="E498" s="95" t="str">
        <f ca="1">IF(DATEDIF(C498,M$2,"m")&lt;1,"",IF(C498=0,"",IF(EDATE(C498,12)&lt;IF($D498&gt;0,$D498-1,M$2),EDATE(C498,DATEDIF(C498,IF($D498&gt;0,$D498-1,M$2+1),"y")*12),EDATE(C498,DATEDIF(C498,IF($D498&gt;0,$D498-1,M$2+1),"m")))))</f>
        <v/>
      </c>
      <c r="F498" s="93">
        <f ca="1">IF(E498="",0,IF(EDATE(C498,12)&lt;=E498,15+IF((YEAR(E498)-YEAR($C498))&gt;20,10,INT((YEAR(E498)-YEAR($C498)-1)/2)),0))</f>
        <v>0</v>
      </c>
      <c r="G498" s="112">
        <f ca="1">IF(E498="",0,IF(E498&gt;=EDATE(C498,12),IF(E498&lt;EDATE(C498,24),IF(C498&lt;SET!$J$20,0,MIN(DATEDIF(C498,E498,"m"),11)),0),IF(D498&gt;C498,IF(E498&lt;=EDATE(C498,12),MIN(DATEDIF(C498,D498+1,"m"),11),0),MIN(DATEDIF(C498,E498,"m"),11))))</f>
        <v>0</v>
      </c>
      <c r="H498" s="114"/>
      <c r="I498" s="124">
        <f>COUNTIF(P498:BW498,SET!$C$15)*SET!$C$16+COUNTIF(P498:BW498,SET!$D$15)*SET!$D$16+COUNTIF(P498:BW498,SET!$E$15)*SET!$E$16+COUNTIF(P498:BW498,SET!$F$15)*SET!$F$16+COUNTIF(P498:BW498,SET!$G$15)*SET!$G$16+COUNTIF(P498:BW498,SET!$H$15)*SET!$H$16+COUNTIF(P498:BW498,SET!$I$15)*SET!$I$16+COUNTIF(P498:BW498,SET!#REF!)*SET!$H$16+COUNTIF(P498:BW498,SET!$L$15)*SET!$L$16</f>
        <v>0</v>
      </c>
      <c r="J498" s="97">
        <f ca="1">F498+G498+H498-I498</f>
        <v>0</v>
      </c>
      <c r="K498" s="116" t="str">
        <f ca="1">IF(E498="","",IF(AND(D498&gt;C498,EDATE(IF(EDATE(C498,12)&lt;D498,C498,E498),12)&gt;D498),"퇴직정산",IF((E498-C498)&gt;=365,EDATE(E498,12),EDATE(C498,24))))</f>
        <v/>
      </c>
      <c r="L498" s="101">
        <f ca="1">IF(K498="퇴직정산",J498,IF((M$2-C498)&lt;365,"미확정",IF(M498="유예","유예",J498-M498)))</f>
        <v>0</v>
      </c>
      <c r="M498" s="103">
        <f>IF(C498=0,0,IF(K498="퇴직정산",0,IF(J498&lt;=0,0,IF(EDATE(C498,3)&gt;M$2,"유예",IF(SET!$J$3="없음",0,IF(SET!$J$3="전부",IF(E498&gt;=DATE(YEAR(SET!$I$11),MONTH(SET!$J$11),DAY(SET!$L$11)),MAX(0,F498-IF(I498&lt;(G498+H498),0,(I498-(G498+H498)))),0),IF(E498&gt;=DATE(YEAR(SET!$I$11),MONTH(SET!$J$11),DAY(SET!$L$11)),MAX(0,MIN(F498,SET!$L$3)-IF(I498&lt;(G498+H498),0,(I498-(G498+H498)))),0)))))))</f>
        <v>0</v>
      </c>
      <c r="N498" s="105" t="str">
        <f>IF(D498=0,IF(M498&gt;0,IF((E498-C498)&gt;=365,EDATE(E498,6),EDATE(K498,-6)),""),"")</f>
        <v/>
      </c>
      <c r="O498" s="106" t="str">
        <f>IF(D498=0,IF(M498&gt;0,IF((E498-C498)&gt;=365,EDATE(E498,10),EDATE(K498,-2)),""),"")</f>
        <v/>
      </c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  <c r="AL498" s="23"/>
      <c r="AM498" s="23"/>
      <c r="AN498" s="23"/>
      <c r="AO498" s="23"/>
      <c r="AP498" s="23"/>
      <c r="AQ498" s="23"/>
      <c r="AR498" s="23"/>
      <c r="AS498" s="23"/>
      <c r="AT498" s="23"/>
      <c r="AU498" s="23"/>
      <c r="AV498" s="23"/>
      <c r="AW498" s="23"/>
      <c r="AX498" s="23"/>
      <c r="AY498" s="23"/>
      <c r="AZ498" s="23"/>
      <c r="BA498" s="23"/>
      <c r="BB498" s="23"/>
      <c r="BC498" s="23"/>
      <c r="BD498" s="23"/>
      <c r="BE498" s="23"/>
      <c r="BF498" s="23"/>
      <c r="BG498" s="23"/>
      <c r="BH498" s="23"/>
      <c r="BI498" s="23"/>
      <c r="BJ498" s="23"/>
      <c r="BK498" s="23"/>
      <c r="BL498" s="23"/>
      <c r="BM498" s="23"/>
      <c r="BN498" s="23"/>
      <c r="BO498" s="23"/>
      <c r="BP498" s="23"/>
      <c r="BQ498" s="23"/>
      <c r="BR498" s="23"/>
      <c r="BS498" s="23"/>
      <c r="BT498" s="23"/>
      <c r="BU498" s="23"/>
      <c r="BV498" s="23"/>
      <c r="BW498" s="23"/>
    </row>
    <row r="499" spans="1:75" ht="14.25" customHeight="1" x14ac:dyDescent="0.15">
      <c r="A499" s="83"/>
      <c r="B499" s="119"/>
      <c r="C499" s="119"/>
      <c r="D499" s="121"/>
      <c r="E499" s="96"/>
      <c r="F499" s="94"/>
      <c r="G499" s="113"/>
      <c r="H499" s="115"/>
      <c r="I499" s="125"/>
      <c r="J499" s="98"/>
      <c r="K499" s="117"/>
      <c r="L499" s="102"/>
      <c r="M499" s="104"/>
      <c r="N499" s="105"/>
      <c r="O499" s="107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72"/>
      <c r="AP499" s="72"/>
      <c r="AQ499" s="72"/>
      <c r="AR499" s="72"/>
      <c r="AS499" s="72"/>
      <c r="AT499" s="72"/>
      <c r="AU499" s="72"/>
      <c r="AV499" s="72"/>
      <c r="AW499" s="72"/>
      <c r="AX499" s="72"/>
      <c r="AY499" s="72"/>
      <c r="AZ499" s="72"/>
      <c r="BA499" s="72"/>
      <c r="BB499" s="72"/>
      <c r="BC499" s="72"/>
      <c r="BD499" s="72"/>
      <c r="BE499" s="72"/>
      <c r="BF499" s="72"/>
      <c r="BG499" s="72"/>
      <c r="BH499" s="72"/>
      <c r="BI499" s="72"/>
      <c r="BJ499" s="72"/>
      <c r="BK499" s="72"/>
      <c r="BL499" s="72"/>
      <c r="BM499" s="72"/>
      <c r="BN499" s="72"/>
      <c r="BO499" s="72"/>
      <c r="BP499" s="72"/>
      <c r="BQ499" s="72"/>
      <c r="BR499" s="72"/>
      <c r="BS499" s="72"/>
      <c r="BT499" s="72"/>
      <c r="BU499" s="72"/>
      <c r="BV499" s="72"/>
      <c r="BW499" s="72"/>
    </row>
  </sheetData>
  <mergeCells count="3471">
    <mergeCell ref="O498:O499"/>
    <mergeCell ref="I498:I499"/>
    <mergeCell ref="J498:J499"/>
    <mergeCell ref="K498:K499"/>
    <mergeCell ref="L498:L499"/>
    <mergeCell ref="M498:M499"/>
    <mergeCell ref="N498:N499"/>
    <mergeCell ref="M496:M497"/>
    <mergeCell ref="N496:N497"/>
    <mergeCell ref="O496:O497"/>
    <mergeCell ref="B498:B499"/>
    <mergeCell ref="C498:C499"/>
    <mergeCell ref="D498:D499"/>
    <mergeCell ref="E498:E499"/>
    <mergeCell ref="F498:F499"/>
    <mergeCell ref="G498:G499"/>
    <mergeCell ref="H498:H499"/>
    <mergeCell ref="G496:G497"/>
    <mergeCell ref="H496:H497"/>
    <mergeCell ref="I496:I497"/>
    <mergeCell ref="J496:J497"/>
    <mergeCell ref="K496:K497"/>
    <mergeCell ref="L496:L497"/>
    <mergeCell ref="K494:K495"/>
    <mergeCell ref="L494:L495"/>
    <mergeCell ref="M494:M495"/>
    <mergeCell ref="N494:N495"/>
    <mergeCell ref="O494:O495"/>
    <mergeCell ref="B496:B497"/>
    <mergeCell ref="C496:C497"/>
    <mergeCell ref="D496:D497"/>
    <mergeCell ref="E496:E497"/>
    <mergeCell ref="F496:F497"/>
    <mergeCell ref="O492:O493"/>
    <mergeCell ref="B494:B495"/>
    <mergeCell ref="C494:C495"/>
    <mergeCell ref="D494:D495"/>
    <mergeCell ref="E494:E495"/>
    <mergeCell ref="F494:F495"/>
    <mergeCell ref="G494:G495"/>
    <mergeCell ref="H494:H495"/>
    <mergeCell ref="I494:I495"/>
    <mergeCell ref="J494:J495"/>
    <mergeCell ref="I492:I493"/>
    <mergeCell ref="J492:J493"/>
    <mergeCell ref="K492:K493"/>
    <mergeCell ref="L492:L493"/>
    <mergeCell ref="M492:M493"/>
    <mergeCell ref="N492:N493"/>
    <mergeCell ref="M490:M491"/>
    <mergeCell ref="N490:N491"/>
    <mergeCell ref="O490:O491"/>
    <mergeCell ref="B492:B493"/>
    <mergeCell ref="C492:C493"/>
    <mergeCell ref="D492:D493"/>
    <mergeCell ref="E492:E493"/>
    <mergeCell ref="F492:F493"/>
    <mergeCell ref="G492:G493"/>
    <mergeCell ref="H492:H493"/>
    <mergeCell ref="G490:G491"/>
    <mergeCell ref="H490:H491"/>
    <mergeCell ref="I490:I491"/>
    <mergeCell ref="J490:J491"/>
    <mergeCell ref="K490:K491"/>
    <mergeCell ref="L490:L491"/>
    <mergeCell ref="K488:K489"/>
    <mergeCell ref="L488:L489"/>
    <mergeCell ref="M488:M489"/>
    <mergeCell ref="N488:N489"/>
    <mergeCell ref="O488:O489"/>
    <mergeCell ref="B490:B491"/>
    <mergeCell ref="C490:C491"/>
    <mergeCell ref="D490:D491"/>
    <mergeCell ref="E490:E491"/>
    <mergeCell ref="F490:F491"/>
    <mergeCell ref="O486:O487"/>
    <mergeCell ref="B488:B489"/>
    <mergeCell ref="C488:C489"/>
    <mergeCell ref="D488:D489"/>
    <mergeCell ref="E488:E489"/>
    <mergeCell ref="F488:F489"/>
    <mergeCell ref="G488:G489"/>
    <mergeCell ref="H488:H489"/>
    <mergeCell ref="I488:I489"/>
    <mergeCell ref="J488:J489"/>
    <mergeCell ref="I486:I487"/>
    <mergeCell ref="J486:J487"/>
    <mergeCell ref="K486:K487"/>
    <mergeCell ref="L486:L487"/>
    <mergeCell ref="M486:M487"/>
    <mergeCell ref="N486:N487"/>
    <mergeCell ref="M484:M485"/>
    <mergeCell ref="N484:N485"/>
    <mergeCell ref="O484:O485"/>
    <mergeCell ref="B486:B487"/>
    <mergeCell ref="C486:C487"/>
    <mergeCell ref="D486:D487"/>
    <mergeCell ref="E486:E487"/>
    <mergeCell ref="F486:F487"/>
    <mergeCell ref="G486:G487"/>
    <mergeCell ref="H486:H487"/>
    <mergeCell ref="G484:G485"/>
    <mergeCell ref="H484:H485"/>
    <mergeCell ref="I484:I485"/>
    <mergeCell ref="J484:J485"/>
    <mergeCell ref="K484:K485"/>
    <mergeCell ref="L484:L485"/>
    <mergeCell ref="K482:K483"/>
    <mergeCell ref="L482:L483"/>
    <mergeCell ref="M482:M483"/>
    <mergeCell ref="N482:N483"/>
    <mergeCell ref="O482:O483"/>
    <mergeCell ref="B484:B485"/>
    <mergeCell ref="C484:C485"/>
    <mergeCell ref="D484:D485"/>
    <mergeCell ref="E484:E485"/>
    <mergeCell ref="F484:F485"/>
    <mergeCell ref="O480:O481"/>
    <mergeCell ref="B482:B483"/>
    <mergeCell ref="C482:C483"/>
    <mergeCell ref="D482:D483"/>
    <mergeCell ref="E482:E483"/>
    <mergeCell ref="F482:F483"/>
    <mergeCell ref="G482:G483"/>
    <mergeCell ref="H482:H483"/>
    <mergeCell ref="I482:I483"/>
    <mergeCell ref="J482:J483"/>
    <mergeCell ref="I480:I481"/>
    <mergeCell ref="J480:J481"/>
    <mergeCell ref="K480:K481"/>
    <mergeCell ref="L480:L481"/>
    <mergeCell ref="M480:M481"/>
    <mergeCell ref="N480:N481"/>
    <mergeCell ref="M478:M479"/>
    <mergeCell ref="N478:N479"/>
    <mergeCell ref="O478:O479"/>
    <mergeCell ref="B480:B481"/>
    <mergeCell ref="C480:C481"/>
    <mergeCell ref="D480:D481"/>
    <mergeCell ref="E480:E481"/>
    <mergeCell ref="F480:F481"/>
    <mergeCell ref="G480:G481"/>
    <mergeCell ref="H480:H481"/>
    <mergeCell ref="G478:G479"/>
    <mergeCell ref="H478:H479"/>
    <mergeCell ref="I478:I479"/>
    <mergeCell ref="J478:J479"/>
    <mergeCell ref="K478:K479"/>
    <mergeCell ref="L478:L479"/>
    <mergeCell ref="K476:K477"/>
    <mergeCell ref="L476:L477"/>
    <mergeCell ref="M476:M477"/>
    <mergeCell ref="N476:N477"/>
    <mergeCell ref="O476:O477"/>
    <mergeCell ref="B478:B479"/>
    <mergeCell ref="C478:C479"/>
    <mergeCell ref="D478:D479"/>
    <mergeCell ref="E478:E479"/>
    <mergeCell ref="F478:F479"/>
    <mergeCell ref="O474:O475"/>
    <mergeCell ref="B476:B477"/>
    <mergeCell ref="C476:C477"/>
    <mergeCell ref="D476:D477"/>
    <mergeCell ref="E476:E477"/>
    <mergeCell ref="F476:F477"/>
    <mergeCell ref="G476:G477"/>
    <mergeCell ref="H476:H477"/>
    <mergeCell ref="I476:I477"/>
    <mergeCell ref="J476:J477"/>
    <mergeCell ref="I474:I475"/>
    <mergeCell ref="J474:J475"/>
    <mergeCell ref="K474:K475"/>
    <mergeCell ref="L474:L475"/>
    <mergeCell ref="M474:M475"/>
    <mergeCell ref="N474:N475"/>
    <mergeCell ref="M472:M473"/>
    <mergeCell ref="N472:N473"/>
    <mergeCell ref="O472:O473"/>
    <mergeCell ref="B474:B475"/>
    <mergeCell ref="C474:C475"/>
    <mergeCell ref="D474:D475"/>
    <mergeCell ref="E474:E475"/>
    <mergeCell ref="F474:F475"/>
    <mergeCell ref="G474:G475"/>
    <mergeCell ref="H474:H475"/>
    <mergeCell ref="G472:G473"/>
    <mergeCell ref="H472:H473"/>
    <mergeCell ref="I472:I473"/>
    <mergeCell ref="J472:J473"/>
    <mergeCell ref="K472:K473"/>
    <mergeCell ref="L472:L473"/>
    <mergeCell ref="K470:K471"/>
    <mergeCell ref="L470:L471"/>
    <mergeCell ref="M470:M471"/>
    <mergeCell ref="N470:N471"/>
    <mergeCell ref="O470:O471"/>
    <mergeCell ref="B472:B473"/>
    <mergeCell ref="C472:C473"/>
    <mergeCell ref="D472:D473"/>
    <mergeCell ref="E472:E473"/>
    <mergeCell ref="F472:F473"/>
    <mergeCell ref="O468:O469"/>
    <mergeCell ref="B470:B471"/>
    <mergeCell ref="C470:C471"/>
    <mergeCell ref="D470:D471"/>
    <mergeCell ref="E470:E471"/>
    <mergeCell ref="F470:F471"/>
    <mergeCell ref="G470:G471"/>
    <mergeCell ref="H470:H471"/>
    <mergeCell ref="I470:I471"/>
    <mergeCell ref="J470:J471"/>
    <mergeCell ref="I468:I469"/>
    <mergeCell ref="J468:J469"/>
    <mergeCell ref="K468:K469"/>
    <mergeCell ref="L468:L469"/>
    <mergeCell ref="M468:M469"/>
    <mergeCell ref="N468:N469"/>
    <mergeCell ref="M466:M467"/>
    <mergeCell ref="N466:N467"/>
    <mergeCell ref="O466:O467"/>
    <mergeCell ref="B468:B469"/>
    <mergeCell ref="C468:C469"/>
    <mergeCell ref="D468:D469"/>
    <mergeCell ref="E468:E469"/>
    <mergeCell ref="F468:F469"/>
    <mergeCell ref="G468:G469"/>
    <mergeCell ref="H468:H469"/>
    <mergeCell ref="G466:G467"/>
    <mergeCell ref="H466:H467"/>
    <mergeCell ref="I466:I467"/>
    <mergeCell ref="J466:J467"/>
    <mergeCell ref="K466:K467"/>
    <mergeCell ref="L466:L467"/>
    <mergeCell ref="K464:K465"/>
    <mergeCell ref="L464:L465"/>
    <mergeCell ref="M464:M465"/>
    <mergeCell ref="N464:N465"/>
    <mergeCell ref="O464:O465"/>
    <mergeCell ref="B466:B467"/>
    <mergeCell ref="C466:C467"/>
    <mergeCell ref="D466:D467"/>
    <mergeCell ref="E466:E467"/>
    <mergeCell ref="F466:F467"/>
    <mergeCell ref="O462:O463"/>
    <mergeCell ref="B464:B465"/>
    <mergeCell ref="C464:C465"/>
    <mergeCell ref="D464:D465"/>
    <mergeCell ref="E464:E465"/>
    <mergeCell ref="F464:F465"/>
    <mergeCell ref="G464:G465"/>
    <mergeCell ref="H464:H465"/>
    <mergeCell ref="I464:I465"/>
    <mergeCell ref="J464:J465"/>
    <mergeCell ref="I462:I463"/>
    <mergeCell ref="J462:J463"/>
    <mergeCell ref="K462:K463"/>
    <mergeCell ref="L462:L463"/>
    <mergeCell ref="M462:M463"/>
    <mergeCell ref="N462:N463"/>
    <mergeCell ref="M460:M461"/>
    <mergeCell ref="N460:N461"/>
    <mergeCell ref="O460:O461"/>
    <mergeCell ref="B462:B463"/>
    <mergeCell ref="C462:C463"/>
    <mergeCell ref="D462:D463"/>
    <mergeCell ref="E462:E463"/>
    <mergeCell ref="F462:F463"/>
    <mergeCell ref="G462:G463"/>
    <mergeCell ref="H462:H463"/>
    <mergeCell ref="G460:G461"/>
    <mergeCell ref="H460:H461"/>
    <mergeCell ref="I460:I461"/>
    <mergeCell ref="J460:J461"/>
    <mergeCell ref="K460:K461"/>
    <mergeCell ref="L460:L461"/>
    <mergeCell ref="K458:K459"/>
    <mergeCell ref="L458:L459"/>
    <mergeCell ref="M458:M459"/>
    <mergeCell ref="N458:N459"/>
    <mergeCell ref="O458:O459"/>
    <mergeCell ref="B460:B461"/>
    <mergeCell ref="C460:C461"/>
    <mergeCell ref="D460:D461"/>
    <mergeCell ref="E460:E461"/>
    <mergeCell ref="F460:F461"/>
    <mergeCell ref="O456:O457"/>
    <mergeCell ref="B458:B459"/>
    <mergeCell ref="C458:C459"/>
    <mergeCell ref="D458:D459"/>
    <mergeCell ref="E458:E459"/>
    <mergeCell ref="F458:F459"/>
    <mergeCell ref="G458:G459"/>
    <mergeCell ref="H458:H459"/>
    <mergeCell ref="I458:I459"/>
    <mergeCell ref="J458:J459"/>
    <mergeCell ref="I456:I457"/>
    <mergeCell ref="J456:J457"/>
    <mergeCell ref="K456:K457"/>
    <mergeCell ref="L456:L457"/>
    <mergeCell ref="M456:M457"/>
    <mergeCell ref="N456:N457"/>
    <mergeCell ref="M454:M455"/>
    <mergeCell ref="N454:N455"/>
    <mergeCell ref="O454:O455"/>
    <mergeCell ref="B456:B457"/>
    <mergeCell ref="C456:C457"/>
    <mergeCell ref="D456:D457"/>
    <mergeCell ref="E456:E457"/>
    <mergeCell ref="F456:F457"/>
    <mergeCell ref="G456:G457"/>
    <mergeCell ref="H456:H457"/>
    <mergeCell ref="G454:G455"/>
    <mergeCell ref="H454:H455"/>
    <mergeCell ref="I454:I455"/>
    <mergeCell ref="J454:J455"/>
    <mergeCell ref="K454:K455"/>
    <mergeCell ref="L454:L455"/>
    <mergeCell ref="K452:K453"/>
    <mergeCell ref="L452:L453"/>
    <mergeCell ref="M452:M453"/>
    <mergeCell ref="N452:N453"/>
    <mergeCell ref="O452:O453"/>
    <mergeCell ref="B454:B455"/>
    <mergeCell ref="C454:C455"/>
    <mergeCell ref="D454:D455"/>
    <mergeCell ref="E454:E455"/>
    <mergeCell ref="F454:F455"/>
    <mergeCell ref="O450:O451"/>
    <mergeCell ref="B452:B453"/>
    <mergeCell ref="C452:C453"/>
    <mergeCell ref="D452:D453"/>
    <mergeCell ref="E452:E453"/>
    <mergeCell ref="F452:F453"/>
    <mergeCell ref="G452:G453"/>
    <mergeCell ref="H452:H453"/>
    <mergeCell ref="I452:I453"/>
    <mergeCell ref="J452:J453"/>
    <mergeCell ref="I450:I451"/>
    <mergeCell ref="J450:J451"/>
    <mergeCell ref="K450:K451"/>
    <mergeCell ref="L450:L451"/>
    <mergeCell ref="M450:M451"/>
    <mergeCell ref="N450:N451"/>
    <mergeCell ref="M448:M449"/>
    <mergeCell ref="N448:N449"/>
    <mergeCell ref="O448:O449"/>
    <mergeCell ref="B450:B451"/>
    <mergeCell ref="C450:C451"/>
    <mergeCell ref="D450:D451"/>
    <mergeCell ref="E450:E451"/>
    <mergeCell ref="F450:F451"/>
    <mergeCell ref="G450:G451"/>
    <mergeCell ref="H450:H451"/>
    <mergeCell ref="G448:G449"/>
    <mergeCell ref="H448:H449"/>
    <mergeCell ref="I448:I449"/>
    <mergeCell ref="J448:J449"/>
    <mergeCell ref="K448:K449"/>
    <mergeCell ref="L448:L449"/>
    <mergeCell ref="K446:K447"/>
    <mergeCell ref="L446:L447"/>
    <mergeCell ref="M446:M447"/>
    <mergeCell ref="N446:N447"/>
    <mergeCell ref="O446:O447"/>
    <mergeCell ref="B448:B449"/>
    <mergeCell ref="C448:C449"/>
    <mergeCell ref="D448:D449"/>
    <mergeCell ref="E448:E449"/>
    <mergeCell ref="F448:F449"/>
    <mergeCell ref="O444:O445"/>
    <mergeCell ref="B446:B447"/>
    <mergeCell ref="C446:C447"/>
    <mergeCell ref="D446:D447"/>
    <mergeCell ref="E446:E447"/>
    <mergeCell ref="F446:F447"/>
    <mergeCell ref="G446:G447"/>
    <mergeCell ref="H446:H447"/>
    <mergeCell ref="I446:I447"/>
    <mergeCell ref="J446:J447"/>
    <mergeCell ref="I444:I445"/>
    <mergeCell ref="J444:J445"/>
    <mergeCell ref="K444:K445"/>
    <mergeCell ref="L444:L445"/>
    <mergeCell ref="M444:M445"/>
    <mergeCell ref="N444:N445"/>
    <mergeCell ref="M442:M443"/>
    <mergeCell ref="N442:N443"/>
    <mergeCell ref="O442:O443"/>
    <mergeCell ref="B444:B445"/>
    <mergeCell ref="C444:C445"/>
    <mergeCell ref="D444:D445"/>
    <mergeCell ref="E444:E445"/>
    <mergeCell ref="F444:F445"/>
    <mergeCell ref="G444:G445"/>
    <mergeCell ref="H444:H445"/>
    <mergeCell ref="G442:G443"/>
    <mergeCell ref="H442:H443"/>
    <mergeCell ref="I442:I443"/>
    <mergeCell ref="J442:J443"/>
    <mergeCell ref="K442:K443"/>
    <mergeCell ref="L442:L443"/>
    <mergeCell ref="K440:K441"/>
    <mergeCell ref="L440:L441"/>
    <mergeCell ref="M440:M441"/>
    <mergeCell ref="N440:N441"/>
    <mergeCell ref="O440:O441"/>
    <mergeCell ref="B442:B443"/>
    <mergeCell ref="C442:C443"/>
    <mergeCell ref="D442:D443"/>
    <mergeCell ref="E442:E443"/>
    <mergeCell ref="F442:F443"/>
    <mergeCell ref="O438:O439"/>
    <mergeCell ref="B440:B441"/>
    <mergeCell ref="C440:C441"/>
    <mergeCell ref="D440:D441"/>
    <mergeCell ref="E440:E441"/>
    <mergeCell ref="F440:F441"/>
    <mergeCell ref="G440:G441"/>
    <mergeCell ref="H440:H441"/>
    <mergeCell ref="I440:I441"/>
    <mergeCell ref="J440:J441"/>
    <mergeCell ref="I438:I439"/>
    <mergeCell ref="J438:J439"/>
    <mergeCell ref="K438:K439"/>
    <mergeCell ref="L438:L439"/>
    <mergeCell ref="M438:M439"/>
    <mergeCell ref="N438:N439"/>
    <mergeCell ref="M436:M437"/>
    <mergeCell ref="N436:N437"/>
    <mergeCell ref="O436:O437"/>
    <mergeCell ref="B438:B439"/>
    <mergeCell ref="C438:C439"/>
    <mergeCell ref="D438:D439"/>
    <mergeCell ref="E438:E439"/>
    <mergeCell ref="F438:F439"/>
    <mergeCell ref="G438:G439"/>
    <mergeCell ref="H438:H439"/>
    <mergeCell ref="G436:G437"/>
    <mergeCell ref="H436:H437"/>
    <mergeCell ref="I436:I437"/>
    <mergeCell ref="J436:J437"/>
    <mergeCell ref="K436:K437"/>
    <mergeCell ref="L436:L437"/>
    <mergeCell ref="K434:K435"/>
    <mergeCell ref="L434:L435"/>
    <mergeCell ref="M434:M435"/>
    <mergeCell ref="N434:N435"/>
    <mergeCell ref="O434:O435"/>
    <mergeCell ref="B436:B437"/>
    <mergeCell ref="C436:C437"/>
    <mergeCell ref="D436:D437"/>
    <mergeCell ref="E436:E437"/>
    <mergeCell ref="F436:F437"/>
    <mergeCell ref="O432:O433"/>
    <mergeCell ref="B434:B435"/>
    <mergeCell ref="C434:C435"/>
    <mergeCell ref="D434:D435"/>
    <mergeCell ref="E434:E435"/>
    <mergeCell ref="F434:F435"/>
    <mergeCell ref="G434:G435"/>
    <mergeCell ref="H434:H435"/>
    <mergeCell ref="I434:I435"/>
    <mergeCell ref="J434:J435"/>
    <mergeCell ref="I432:I433"/>
    <mergeCell ref="J432:J433"/>
    <mergeCell ref="K432:K433"/>
    <mergeCell ref="L432:L433"/>
    <mergeCell ref="M432:M433"/>
    <mergeCell ref="N432:N433"/>
    <mergeCell ref="M430:M431"/>
    <mergeCell ref="N430:N431"/>
    <mergeCell ref="O430:O431"/>
    <mergeCell ref="B432:B433"/>
    <mergeCell ref="C432:C433"/>
    <mergeCell ref="D432:D433"/>
    <mergeCell ref="E432:E433"/>
    <mergeCell ref="F432:F433"/>
    <mergeCell ref="G432:G433"/>
    <mergeCell ref="H432:H433"/>
    <mergeCell ref="G430:G431"/>
    <mergeCell ref="H430:H431"/>
    <mergeCell ref="I430:I431"/>
    <mergeCell ref="J430:J431"/>
    <mergeCell ref="K430:K431"/>
    <mergeCell ref="L430:L431"/>
    <mergeCell ref="K428:K429"/>
    <mergeCell ref="L428:L429"/>
    <mergeCell ref="M428:M429"/>
    <mergeCell ref="N428:N429"/>
    <mergeCell ref="O428:O429"/>
    <mergeCell ref="B430:B431"/>
    <mergeCell ref="C430:C431"/>
    <mergeCell ref="D430:D431"/>
    <mergeCell ref="E430:E431"/>
    <mergeCell ref="F430:F431"/>
    <mergeCell ref="O426:O427"/>
    <mergeCell ref="B428:B429"/>
    <mergeCell ref="C428:C429"/>
    <mergeCell ref="D428:D429"/>
    <mergeCell ref="E428:E429"/>
    <mergeCell ref="F428:F429"/>
    <mergeCell ref="G428:G429"/>
    <mergeCell ref="H428:H429"/>
    <mergeCell ref="I428:I429"/>
    <mergeCell ref="J428:J429"/>
    <mergeCell ref="I426:I427"/>
    <mergeCell ref="J426:J427"/>
    <mergeCell ref="K426:K427"/>
    <mergeCell ref="L426:L427"/>
    <mergeCell ref="M426:M427"/>
    <mergeCell ref="N426:N427"/>
    <mergeCell ref="M424:M425"/>
    <mergeCell ref="N424:N425"/>
    <mergeCell ref="O424:O425"/>
    <mergeCell ref="B426:B427"/>
    <mergeCell ref="C426:C427"/>
    <mergeCell ref="D426:D427"/>
    <mergeCell ref="E426:E427"/>
    <mergeCell ref="F426:F427"/>
    <mergeCell ref="G426:G427"/>
    <mergeCell ref="H426:H427"/>
    <mergeCell ref="G424:G425"/>
    <mergeCell ref="H424:H425"/>
    <mergeCell ref="I424:I425"/>
    <mergeCell ref="J424:J425"/>
    <mergeCell ref="K424:K425"/>
    <mergeCell ref="L424:L425"/>
    <mergeCell ref="K422:K423"/>
    <mergeCell ref="L422:L423"/>
    <mergeCell ref="M422:M423"/>
    <mergeCell ref="N422:N423"/>
    <mergeCell ref="O422:O423"/>
    <mergeCell ref="B424:B425"/>
    <mergeCell ref="C424:C425"/>
    <mergeCell ref="D424:D425"/>
    <mergeCell ref="E424:E425"/>
    <mergeCell ref="F424:F425"/>
    <mergeCell ref="O420:O421"/>
    <mergeCell ref="B422:B423"/>
    <mergeCell ref="C422:C423"/>
    <mergeCell ref="D422:D423"/>
    <mergeCell ref="E422:E423"/>
    <mergeCell ref="F422:F423"/>
    <mergeCell ref="G422:G423"/>
    <mergeCell ref="H422:H423"/>
    <mergeCell ref="I422:I423"/>
    <mergeCell ref="J422:J423"/>
    <mergeCell ref="I420:I421"/>
    <mergeCell ref="J420:J421"/>
    <mergeCell ref="K420:K421"/>
    <mergeCell ref="L420:L421"/>
    <mergeCell ref="M420:M421"/>
    <mergeCell ref="N420:N421"/>
    <mergeCell ref="M418:M419"/>
    <mergeCell ref="N418:N419"/>
    <mergeCell ref="O418:O419"/>
    <mergeCell ref="B420:B421"/>
    <mergeCell ref="C420:C421"/>
    <mergeCell ref="D420:D421"/>
    <mergeCell ref="E420:E421"/>
    <mergeCell ref="F420:F421"/>
    <mergeCell ref="G420:G421"/>
    <mergeCell ref="H420:H421"/>
    <mergeCell ref="G418:G419"/>
    <mergeCell ref="H418:H419"/>
    <mergeCell ref="I418:I419"/>
    <mergeCell ref="J418:J419"/>
    <mergeCell ref="K418:K419"/>
    <mergeCell ref="L418:L419"/>
    <mergeCell ref="K416:K417"/>
    <mergeCell ref="L416:L417"/>
    <mergeCell ref="M416:M417"/>
    <mergeCell ref="N416:N417"/>
    <mergeCell ref="O416:O417"/>
    <mergeCell ref="B418:B419"/>
    <mergeCell ref="C418:C419"/>
    <mergeCell ref="D418:D419"/>
    <mergeCell ref="E418:E419"/>
    <mergeCell ref="F418:F419"/>
    <mergeCell ref="O414:O415"/>
    <mergeCell ref="B416:B417"/>
    <mergeCell ref="C416:C417"/>
    <mergeCell ref="D416:D417"/>
    <mergeCell ref="E416:E417"/>
    <mergeCell ref="F416:F417"/>
    <mergeCell ref="G416:G417"/>
    <mergeCell ref="H416:H417"/>
    <mergeCell ref="I416:I417"/>
    <mergeCell ref="J416:J417"/>
    <mergeCell ref="I414:I415"/>
    <mergeCell ref="J414:J415"/>
    <mergeCell ref="K414:K415"/>
    <mergeCell ref="L414:L415"/>
    <mergeCell ref="M414:M415"/>
    <mergeCell ref="N414:N415"/>
    <mergeCell ref="M412:M413"/>
    <mergeCell ref="N412:N413"/>
    <mergeCell ref="O412:O413"/>
    <mergeCell ref="B414:B415"/>
    <mergeCell ref="C414:C415"/>
    <mergeCell ref="D414:D415"/>
    <mergeCell ref="E414:E415"/>
    <mergeCell ref="F414:F415"/>
    <mergeCell ref="G414:G415"/>
    <mergeCell ref="H414:H415"/>
    <mergeCell ref="G412:G413"/>
    <mergeCell ref="H412:H413"/>
    <mergeCell ref="I412:I413"/>
    <mergeCell ref="J412:J413"/>
    <mergeCell ref="K412:K413"/>
    <mergeCell ref="L412:L413"/>
    <mergeCell ref="K410:K411"/>
    <mergeCell ref="L410:L411"/>
    <mergeCell ref="M410:M411"/>
    <mergeCell ref="N410:N411"/>
    <mergeCell ref="O410:O411"/>
    <mergeCell ref="B412:B413"/>
    <mergeCell ref="C412:C413"/>
    <mergeCell ref="D412:D413"/>
    <mergeCell ref="E412:E413"/>
    <mergeCell ref="F412:F413"/>
    <mergeCell ref="O408:O409"/>
    <mergeCell ref="B410:B411"/>
    <mergeCell ref="C410:C411"/>
    <mergeCell ref="D410:D411"/>
    <mergeCell ref="E410:E411"/>
    <mergeCell ref="F410:F411"/>
    <mergeCell ref="G410:G411"/>
    <mergeCell ref="H410:H411"/>
    <mergeCell ref="I410:I411"/>
    <mergeCell ref="J410:J411"/>
    <mergeCell ref="I408:I409"/>
    <mergeCell ref="J408:J409"/>
    <mergeCell ref="K408:K409"/>
    <mergeCell ref="L408:L409"/>
    <mergeCell ref="M408:M409"/>
    <mergeCell ref="N408:N409"/>
    <mergeCell ref="M406:M407"/>
    <mergeCell ref="N406:N407"/>
    <mergeCell ref="O406:O407"/>
    <mergeCell ref="B408:B409"/>
    <mergeCell ref="C408:C409"/>
    <mergeCell ref="D408:D409"/>
    <mergeCell ref="E408:E409"/>
    <mergeCell ref="F408:F409"/>
    <mergeCell ref="G408:G409"/>
    <mergeCell ref="H408:H409"/>
    <mergeCell ref="G406:G407"/>
    <mergeCell ref="H406:H407"/>
    <mergeCell ref="I406:I407"/>
    <mergeCell ref="J406:J407"/>
    <mergeCell ref="K406:K407"/>
    <mergeCell ref="L406:L407"/>
    <mergeCell ref="K404:K405"/>
    <mergeCell ref="L404:L405"/>
    <mergeCell ref="M404:M405"/>
    <mergeCell ref="N404:N405"/>
    <mergeCell ref="O404:O405"/>
    <mergeCell ref="B406:B407"/>
    <mergeCell ref="C406:C407"/>
    <mergeCell ref="D406:D407"/>
    <mergeCell ref="E406:E407"/>
    <mergeCell ref="F406:F407"/>
    <mergeCell ref="O402:O403"/>
    <mergeCell ref="B404:B405"/>
    <mergeCell ref="C404:C405"/>
    <mergeCell ref="D404:D405"/>
    <mergeCell ref="E404:E405"/>
    <mergeCell ref="F404:F405"/>
    <mergeCell ref="G404:G405"/>
    <mergeCell ref="H404:H405"/>
    <mergeCell ref="I404:I405"/>
    <mergeCell ref="J404:J405"/>
    <mergeCell ref="I402:I403"/>
    <mergeCell ref="J402:J403"/>
    <mergeCell ref="K402:K403"/>
    <mergeCell ref="L402:L403"/>
    <mergeCell ref="M402:M403"/>
    <mergeCell ref="N402:N403"/>
    <mergeCell ref="M400:M401"/>
    <mergeCell ref="N400:N401"/>
    <mergeCell ref="O400:O401"/>
    <mergeCell ref="B402:B403"/>
    <mergeCell ref="C402:C403"/>
    <mergeCell ref="D402:D403"/>
    <mergeCell ref="E402:E403"/>
    <mergeCell ref="F402:F403"/>
    <mergeCell ref="G402:G403"/>
    <mergeCell ref="H402:H403"/>
    <mergeCell ref="G400:G401"/>
    <mergeCell ref="H400:H401"/>
    <mergeCell ref="I400:I401"/>
    <mergeCell ref="J400:J401"/>
    <mergeCell ref="K400:K401"/>
    <mergeCell ref="L400:L401"/>
    <mergeCell ref="K398:K399"/>
    <mergeCell ref="L398:L399"/>
    <mergeCell ref="M398:M399"/>
    <mergeCell ref="N398:N399"/>
    <mergeCell ref="O398:O399"/>
    <mergeCell ref="B400:B401"/>
    <mergeCell ref="C400:C401"/>
    <mergeCell ref="D400:D401"/>
    <mergeCell ref="E400:E401"/>
    <mergeCell ref="F400:F401"/>
    <mergeCell ref="O396:O397"/>
    <mergeCell ref="B398:B399"/>
    <mergeCell ref="C398:C399"/>
    <mergeCell ref="D398:D399"/>
    <mergeCell ref="E398:E399"/>
    <mergeCell ref="F398:F399"/>
    <mergeCell ref="G398:G399"/>
    <mergeCell ref="H398:H399"/>
    <mergeCell ref="I398:I399"/>
    <mergeCell ref="J398:J399"/>
    <mergeCell ref="I396:I397"/>
    <mergeCell ref="J396:J397"/>
    <mergeCell ref="K396:K397"/>
    <mergeCell ref="L396:L397"/>
    <mergeCell ref="M396:M397"/>
    <mergeCell ref="N396:N397"/>
    <mergeCell ref="M394:M395"/>
    <mergeCell ref="N394:N395"/>
    <mergeCell ref="O394:O395"/>
    <mergeCell ref="B396:B397"/>
    <mergeCell ref="C396:C397"/>
    <mergeCell ref="D396:D397"/>
    <mergeCell ref="E396:E397"/>
    <mergeCell ref="F396:F397"/>
    <mergeCell ref="G396:G397"/>
    <mergeCell ref="H396:H397"/>
    <mergeCell ref="G394:G395"/>
    <mergeCell ref="H394:H395"/>
    <mergeCell ref="I394:I395"/>
    <mergeCell ref="J394:J395"/>
    <mergeCell ref="K394:K395"/>
    <mergeCell ref="L394:L395"/>
    <mergeCell ref="K392:K393"/>
    <mergeCell ref="L392:L393"/>
    <mergeCell ref="M392:M393"/>
    <mergeCell ref="N392:N393"/>
    <mergeCell ref="O392:O393"/>
    <mergeCell ref="B394:B395"/>
    <mergeCell ref="C394:C395"/>
    <mergeCell ref="D394:D395"/>
    <mergeCell ref="E394:E395"/>
    <mergeCell ref="F394:F395"/>
    <mergeCell ref="O390:O391"/>
    <mergeCell ref="B392:B393"/>
    <mergeCell ref="C392:C393"/>
    <mergeCell ref="D392:D393"/>
    <mergeCell ref="E392:E393"/>
    <mergeCell ref="F392:F393"/>
    <mergeCell ref="G392:G393"/>
    <mergeCell ref="H392:H393"/>
    <mergeCell ref="I392:I393"/>
    <mergeCell ref="J392:J393"/>
    <mergeCell ref="I390:I391"/>
    <mergeCell ref="J390:J391"/>
    <mergeCell ref="K390:K391"/>
    <mergeCell ref="L390:L391"/>
    <mergeCell ref="M390:M391"/>
    <mergeCell ref="N390:N391"/>
    <mergeCell ref="M388:M389"/>
    <mergeCell ref="N388:N389"/>
    <mergeCell ref="O388:O389"/>
    <mergeCell ref="B390:B391"/>
    <mergeCell ref="C390:C391"/>
    <mergeCell ref="D390:D391"/>
    <mergeCell ref="E390:E391"/>
    <mergeCell ref="F390:F391"/>
    <mergeCell ref="G390:G391"/>
    <mergeCell ref="H390:H391"/>
    <mergeCell ref="G388:G389"/>
    <mergeCell ref="H388:H389"/>
    <mergeCell ref="I388:I389"/>
    <mergeCell ref="J388:J389"/>
    <mergeCell ref="K388:K389"/>
    <mergeCell ref="L388:L389"/>
    <mergeCell ref="K386:K387"/>
    <mergeCell ref="L386:L387"/>
    <mergeCell ref="M386:M387"/>
    <mergeCell ref="N386:N387"/>
    <mergeCell ref="O386:O387"/>
    <mergeCell ref="B388:B389"/>
    <mergeCell ref="C388:C389"/>
    <mergeCell ref="D388:D389"/>
    <mergeCell ref="E388:E389"/>
    <mergeCell ref="F388:F389"/>
    <mergeCell ref="O384:O385"/>
    <mergeCell ref="B386:B387"/>
    <mergeCell ref="C386:C387"/>
    <mergeCell ref="D386:D387"/>
    <mergeCell ref="E386:E387"/>
    <mergeCell ref="F386:F387"/>
    <mergeCell ref="G386:G387"/>
    <mergeCell ref="H386:H387"/>
    <mergeCell ref="I386:I387"/>
    <mergeCell ref="J386:J387"/>
    <mergeCell ref="I384:I385"/>
    <mergeCell ref="J384:J385"/>
    <mergeCell ref="K384:K385"/>
    <mergeCell ref="L384:L385"/>
    <mergeCell ref="M384:M385"/>
    <mergeCell ref="N384:N385"/>
    <mergeCell ref="M382:M383"/>
    <mergeCell ref="N382:N383"/>
    <mergeCell ref="O382:O383"/>
    <mergeCell ref="B384:B385"/>
    <mergeCell ref="C384:C385"/>
    <mergeCell ref="D384:D385"/>
    <mergeCell ref="E384:E385"/>
    <mergeCell ref="F384:F385"/>
    <mergeCell ref="G384:G385"/>
    <mergeCell ref="H384:H385"/>
    <mergeCell ref="G382:G383"/>
    <mergeCell ref="H382:H383"/>
    <mergeCell ref="I382:I383"/>
    <mergeCell ref="J382:J383"/>
    <mergeCell ref="K382:K383"/>
    <mergeCell ref="L382:L383"/>
    <mergeCell ref="K380:K381"/>
    <mergeCell ref="L380:L381"/>
    <mergeCell ref="M380:M381"/>
    <mergeCell ref="N380:N381"/>
    <mergeCell ref="O380:O381"/>
    <mergeCell ref="B382:B383"/>
    <mergeCell ref="C382:C383"/>
    <mergeCell ref="D382:D383"/>
    <mergeCell ref="E382:E383"/>
    <mergeCell ref="F382:F383"/>
    <mergeCell ref="O378:O379"/>
    <mergeCell ref="B380:B381"/>
    <mergeCell ref="C380:C381"/>
    <mergeCell ref="D380:D381"/>
    <mergeCell ref="E380:E381"/>
    <mergeCell ref="F380:F381"/>
    <mergeCell ref="G380:G381"/>
    <mergeCell ref="H380:H381"/>
    <mergeCell ref="I380:I381"/>
    <mergeCell ref="J380:J381"/>
    <mergeCell ref="I378:I379"/>
    <mergeCell ref="J378:J379"/>
    <mergeCell ref="K378:K379"/>
    <mergeCell ref="L378:L379"/>
    <mergeCell ref="M378:M379"/>
    <mergeCell ref="N378:N379"/>
    <mergeCell ref="M376:M377"/>
    <mergeCell ref="N376:N377"/>
    <mergeCell ref="O376:O377"/>
    <mergeCell ref="B378:B379"/>
    <mergeCell ref="C378:C379"/>
    <mergeCell ref="D378:D379"/>
    <mergeCell ref="E378:E379"/>
    <mergeCell ref="F378:F379"/>
    <mergeCell ref="G378:G379"/>
    <mergeCell ref="H378:H379"/>
    <mergeCell ref="G376:G377"/>
    <mergeCell ref="H376:H377"/>
    <mergeCell ref="I376:I377"/>
    <mergeCell ref="J376:J377"/>
    <mergeCell ref="K376:K377"/>
    <mergeCell ref="L376:L377"/>
    <mergeCell ref="K374:K375"/>
    <mergeCell ref="L374:L375"/>
    <mergeCell ref="M374:M375"/>
    <mergeCell ref="N374:N375"/>
    <mergeCell ref="O374:O375"/>
    <mergeCell ref="B376:B377"/>
    <mergeCell ref="C376:C377"/>
    <mergeCell ref="D376:D377"/>
    <mergeCell ref="E376:E377"/>
    <mergeCell ref="F376:F377"/>
    <mergeCell ref="O372:O373"/>
    <mergeCell ref="B374:B375"/>
    <mergeCell ref="C374:C375"/>
    <mergeCell ref="D374:D375"/>
    <mergeCell ref="E374:E375"/>
    <mergeCell ref="F374:F375"/>
    <mergeCell ref="G374:G375"/>
    <mergeCell ref="H374:H375"/>
    <mergeCell ref="I374:I375"/>
    <mergeCell ref="J374:J375"/>
    <mergeCell ref="I372:I373"/>
    <mergeCell ref="J372:J373"/>
    <mergeCell ref="K372:K373"/>
    <mergeCell ref="L372:L373"/>
    <mergeCell ref="M372:M373"/>
    <mergeCell ref="N372:N373"/>
    <mergeCell ref="M370:M371"/>
    <mergeCell ref="N370:N371"/>
    <mergeCell ref="O370:O371"/>
    <mergeCell ref="B372:B373"/>
    <mergeCell ref="C372:C373"/>
    <mergeCell ref="D372:D373"/>
    <mergeCell ref="E372:E373"/>
    <mergeCell ref="F372:F373"/>
    <mergeCell ref="G372:G373"/>
    <mergeCell ref="H372:H373"/>
    <mergeCell ref="G370:G371"/>
    <mergeCell ref="H370:H371"/>
    <mergeCell ref="I370:I371"/>
    <mergeCell ref="J370:J371"/>
    <mergeCell ref="K370:K371"/>
    <mergeCell ref="L370:L371"/>
    <mergeCell ref="K368:K369"/>
    <mergeCell ref="L368:L369"/>
    <mergeCell ref="M368:M369"/>
    <mergeCell ref="N368:N369"/>
    <mergeCell ref="O368:O369"/>
    <mergeCell ref="B370:B371"/>
    <mergeCell ref="C370:C371"/>
    <mergeCell ref="D370:D371"/>
    <mergeCell ref="E370:E371"/>
    <mergeCell ref="F370:F371"/>
    <mergeCell ref="O366:O367"/>
    <mergeCell ref="B368:B369"/>
    <mergeCell ref="C368:C369"/>
    <mergeCell ref="D368:D369"/>
    <mergeCell ref="E368:E369"/>
    <mergeCell ref="F368:F369"/>
    <mergeCell ref="G368:G369"/>
    <mergeCell ref="H368:H369"/>
    <mergeCell ref="I368:I369"/>
    <mergeCell ref="J368:J369"/>
    <mergeCell ref="I366:I367"/>
    <mergeCell ref="J366:J367"/>
    <mergeCell ref="K366:K367"/>
    <mergeCell ref="L366:L367"/>
    <mergeCell ref="M366:M367"/>
    <mergeCell ref="N366:N367"/>
    <mergeCell ref="M364:M365"/>
    <mergeCell ref="N364:N365"/>
    <mergeCell ref="O364:O365"/>
    <mergeCell ref="B366:B367"/>
    <mergeCell ref="C366:C367"/>
    <mergeCell ref="D366:D367"/>
    <mergeCell ref="E366:E367"/>
    <mergeCell ref="F366:F367"/>
    <mergeCell ref="G366:G367"/>
    <mergeCell ref="H366:H367"/>
    <mergeCell ref="G364:G365"/>
    <mergeCell ref="H364:H365"/>
    <mergeCell ref="I364:I365"/>
    <mergeCell ref="J364:J365"/>
    <mergeCell ref="K364:K365"/>
    <mergeCell ref="L364:L365"/>
    <mergeCell ref="K362:K363"/>
    <mergeCell ref="L362:L363"/>
    <mergeCell ref="M362:M363"/>
    <mergeCell ref="N362:N363"/>
    <mergeCell ref="O362:O363"/>
    <mergeCell ref="B364:B365"/>
    <mergeCell ref="C364:C365"/>
    <mergeCell ref="D364:D365"/>
    <mergeCell ref="E364:E365"/>
    <mergeCell ref="F364:F365"/>
    <mergeCell ref="O360:O361"/>
    <mergeCell ref="B362:B363"/>
    <mergeCell ref="C362:C363"/>
    <mergeCell ref="D362:D363"/>
    <mergeCell ref="E362:E363"/>
    <mergeCell ref="F362:F363"/>
    <mergeCell ref="G362:G363"/>
    <mergeCell ref="H362:H363"/>
    <mergeCell ref="I362:I363"/>
    <mergeCell ref="J362:J363"/>
    <mergeCell ref="I360:I361"/>
    <mergeCell ref="J360:J361"/>
    <mergeCell ref="K360:K361"/>
    <mergeCell ref="L360:L361"/>
    <mergeCell ref="M360:M361"/>
    <mergeCell ref="N360:N361"/>
    <mergeCell ref="M358:M359"/>
    <mergeCell ref="N358:N359"/>
    <mergeCell ref="O358:O359"/>
    <mergeCell ref="B360:B361"/>
    <mergeCell ref="C360:C361"/>
    <mergeCell ref="D360:D361"/>
    <mergeCell ref="E360:E361"/>
    <mergeCell ref="F360:F361"/>
    <mergeCell ref="G360:G361"/>
    <mergeCell ref="H360:H361"/>
    <mergeCell ref="G358:G359"/>
    <mergeCell ref="H358:H359"/>
    <mergeCell ref="I358:I359"/>
    <mergeCell ref="J358:J359"/>
    <mergeCell ref="K358:K359"/>
    <mergeCell ref="L358:L359"/>
    <mergeCell ref="K356:K357"/>
    <mergeCell ref="L356:L357"/>
    <mergeCell ref="M356:M357"/>
    <mergeCell ref="N356:N357"/>
    <mergeCell ref="O356:O357"/>
    <mergeCell ref="B358:B359"/>
    <mergeCell ref="C358:C359"/>
    <mergeCell ref="D358:D359"/>
    <mergeCell ref="E358:E359"/>
    <mergeCell ref="F358:F359"/>
    <mergeCell ref="O354:O355"/>
    <mergeCell ref="B356:B357"/>
    <mergeCell ref="C356:C357"/>
    <mergeCell ref="D356:D357"/>
    <mergeCell ref="E356:E357"/>
    <mergeCell ref="F356:F357"/>
    <mergeCell ref="G356:G357"/>
    <mergeCell ref="H356:H357"/>
    <mergeCell ref="I356:I357"/>
    <mergeCell ref="J356:J357"/>
    <mergeCell ref="I354:I355"/>
    <mergeCell ref="J354:J355"/>
    <mergeCell ref="K354:K355"/>
    <mergeCell ref="L354:L355"/>
    <mergeCell ref="M354:M355"/>
    <mergeCell ref="N354:N355"/>
    <mergeCell ref="M352:M353"/>
    <mergeCell ref="N352:N353"/>
    <mergeCell ref="O352:O353"/>
    <mergeCell ref="B354:B355"/>
    <mergeCell ref="C354:C355"/>
    <mergeCell ref="D354:D355"/>
    <mergeCell ref="E354:E355"/>
    <mergeCell ref="F354:F355"/>
    <mergeCell ref="G354:G355"/>
    <mergeCell ref="H354:H355"/>
    <mergeCell ref="G352:G353"/>
    <mergeCell ref="H352:H353"/>
    <mergeCell ref="I352:I353"/>
    <mergeCell ref="J352:J353"/>
    <mergeCell ref="K352:K353"/>
    <mergeCell ref="L352:L353"/>
    <mergeCell ref="K350:K351"/>
    <mergeCell ref="L350:L351"/>
    <mergeCell ref="M350:M351"/>
    <mergeCell ref="N350:N351"/>
    <mergeCell ref="O350:O351"/>
    <mergeCell ref="B352:B353"/>
    <mergeCell ref="C352:C353"/>
    <mergeCell ref="D352:D353"/>
    <mergeCell ref="E352:E353"/>
    <mergeCell ref="F352:F353"/>
    <mergeCell ref="O348:O349"/>
    <mergeCell ref="B350:B351"/>
    <mergeCell ref="C350:C351"/>
    <mergeCell ref="D350:D351"/>
    <mergeCell ref="E350:E351"/>
    <mergeCell ref="F350:F351"/>
    <mergeCell ref="G350:G351"/>
    <mergeCell ref="H350:H351"/>
    <mergeCell ref="I350:I351"/>
    <mergeCell ref="J350:J351"/>
    <mergeCell ref="I348:I349"/>
    <mergeCell ref="J348:J349"/>
    <mergeCell ref="K348:K349"/>
    <mergeCell ref="L348:L349"/>
    <mergeCell ref="M348:M349"/>
    <mergeCell ref="N348:N349"/>
    <mergeCell ref="M346:M347"/>
    <mergeCell ref="N346:N347"/>
    <mergeCell ref="O346:O347"/>
    <mergeCell ref="B348:B349"/>
    <mergeCell ref="C348:C349"/>
    <mergeCell ref="D348:D349"/>
    <mergeCell ref="E348:E349"/>
    <mergeCell ref="F348:F349"/>
    <mergeCell ref="G348:G349"/>
    <mergeCell ref="H348:H349"/>
    <mergeCell ref="G346:G347"/>
    <mergeCell ref="H346:H347"/>
    <mergeCell ref="I346:I347"/>
    <mergeCell ref="J346:J347"/>
    <mergeCell ref="K346:K347"/>
    <mergeCell ref="L346:L347"/>
    <mergeCell ref="K344:K345"/>
    <mergeCell ref="L344:L345"/>
    <mergeCell ref="M344:M345"/>
    <mergeCell ref="N344:N345"/>
    <mergeCell ref="O344:O345"/>
    <mergeCell ref="B346:B347"/>
    <mergeCell ref="C346:C347"/>
    <mergeCell ref="D346:D347"/>
    <mergeCell ref="E346:E347"/>
    <mergeCell ref="F346:F347"/>
    <mergeCell ref="O342:O343"/>
    <mergeCell ref="B344:B345"/>
    <mergeCell ref="C344:C345"/>
    <mergeCell ref="D344:D345"/>
    <mergeCell ref="E344:E345"/>
    <mergeCell ref="F344:F345"/>
    <mergeCell ref="G344:G345"/>
    <mergeCell ref="H344:H345"/>
    <mergeCell ref="I344:I345"/>
    <mergeCell ref="J344:J345"/>
    <mergeCell ref="I342:I343"/>
    <mergeCell ref="J342:J343"/>
    <mergeCell ref="K342:K343"/>
    <mergeCell ref="L342:L343"/>
    <mergeCell ref="M342:M343"/>
    <mergeCell ref="N342:N343"/>
    <mergeCell ref="M340:M341"/>
    <mergeCell ref="N340:N341"/>
    <mergeCell ref="O340:O341"/>
    <mergeCell ref="B342:B343"/>
    <mergeCell ref="C342:C343"/>
    <mergeCell ref="D342:D343"/>
    <mergeCell ref="E342:E343"/>
    <mergeCell ref="F342:F343"/>
    <mergeCell ref="G342:G343"/>
    <mergeCell ref="H342:H343"/>
    <mergeCell ref="G340:G341"/>
    <mergeCell ref="H340:H341"/>
    <mergeCell ref="I340:I341"/>
    <mergeCell ref="J340:J341"/>
    <mergeCell ref="K340:K341"/>
    <mergeCell ref="L340:L341"/>
    <mergeCell ref="K338:K339"/>
    <mergeCell ref="L338:L339"/>
    <mergeCell ref="M338:M339"/>
    <mergeCell ref="N338:N339"/>
    <mergeCell ref="O338:O339"/>
    <mergeCell ref="B340:B341"/>
    <mergeCell ref="C340:C341"/>
    <mergeCell ref="D340:D341"/>
    <mergeCell ref="E340:E341"/>
    <mergeCell ref="F340:F341"/>
    <mergeCell ref="O336:O337"/>
    <mergeCell ref="B338:B339"/>
    <mergeCell ref="C338:C339"/>
    <mergeCell ref="D338:D339"/>
    <mergeCell ref="E338:E339"/>
    <mergeCell ref="F338:F339"/>
    <mergeCell ref="G338:G339"/>
    <mergeCell ref="H338:H339"/>
    <mergeCell ref="I338:I339"/>
    <mergeCell ref="J338:J339"/>
    <mergeCell ref="I336:I337"/>
    <mergeCell ref="J336:J337"/>
    <mergeCell ref="K336:K337"/>
    <mergeCell ref="L336:L337"/>
    <mergeCell ref="M336:M337"/>
    <mergeCell ref="N336:N337"/>
    <mergeCell ref="M334:M335"/>
    <mergeCell ref="N334:N335"/>
    <mergeCell ref="O334:O335"/>
    <mergeCell ref="B336:B337"/>
    <mergeCell ref="C336:C337"/>
    <mergeCell ref="D336:D337"/>
    <mergeCell ref="E336:E337"/>
    <mergeCell ref="F336:F337"/>
    <mergeCell ref="G336:G337"/>
    <mergeCell ref="H336:H337"/>
    <mergeCell ref="G334:G335"/>
    <mergeCell ref="H334:H335"/>
    <mergeCell ref="I334:I335"/>
    <mergeCell ref="J334:J335"/>
    <mergeCell ref="K334:K335"/>
    <mergeCell ref="L334:L335"/>
    <mergeCell ref="K332:K333"/>
    <mergeCell ref="L332:L333"/>
    <mergeCell ref="M332:M333"/>
    <mergeCell ref="N332:N333"/>
    <mergeCell ref="O332:O333"/>
    <mergeCell ref="B334:B335"/>
    <mergeCell ref="C334:C335"/>
    <mergeCell ref="D334:D335"/>
    <mergeCell ref="E334:E335"/>
    <mergeCell ref="F334:F335"/>
    <mergeCell ref="O330:O331"/>
    <mergeCell ref="B332:B333"/>
    <mergeCell ref="C332:C333"/>
    <mergeCell ref="D332:D333"/>
    <mergeCell ref="E332:E333"/>
    <mergeCell ref="F332:F333"/>
    <mergeCell ref="G332:G333"/>
    <mergeCell ref="H332:H333"/>
    <mergeCell ref="I332:I333"/>
    <mergeCell ref="J332:J333"/>
    <mergeCell ref="I330:I331"/>
    <mergeCell ref="J330:J331"/>
    <mergeCell ref="K330:K331"/>
    <mergeCell ref="L330:L331"/>
    <mergeCell ref="M330:M331"/>
    <mergeCell ref="N330:N331"/>
    <mergeCell ref="M328:M329"/>
    <mergeCell ref="N328:N329"/>
    <mergeCell ref="O328:O329"/>
    <mergeCell ref="B330:B331"/>
    <mergeCell ref="C330:C331"/>
    <mergeCell ref="D330:D331"/>
    <mergeCell ref="E330:E331"/>
    <mergeCell ref="F330:F331"/>
    <mergeCell ref="G330:G331"/>
    <mergeCell ref="H330:H331"/>
    <mergeCell ref="G328:G329"/>
    <mergeCell ref="H328:H329"/>
    <mergeCell ref="I328:I329"/>
    <mergeCell ref="J328:J329"/>
    <mergeCell ref="K328:K329"/>
    <mergeCell ref="L328:L329"/>
    <mergeCell ref="K326:K327"/>
    <mergeCell ref="L326:L327"/>
    <mergeCell ref="M326:M327"/>
    <mergeCell ref="N326:N327"/>
    <mergeCell ref="O326:O327"/>
    <mergeCell ref="B328:B329"/>
    <mergeCell ref="C328:C329"/>
    <mergeCell ref="D328:D329"/>
    <mergeCell ref="E328:E329"/>
    <mergeCell ref="F328:F329"/>
    <mergeCell ref="O324:O325"/>
    <mergeCell ref="B326:B327"/>
    <mergeCell ref="C326:C327"/>
    <mergeCell ref="D326:D327"/>
    <mergeCell ref="E326:E327"/>
    <mergeCell ref="F326:F327"/>
    <mergeCell ref="G326:G327"/>
    <mergeCell ref="H326:H327"/>
    <mergeCell ref="I326:I327"/>
    <mergeCell ref="J326:J327"/>
    <mergeCell ref="I324:I325"/>
    <mergeCell ref="J324:J325"/>
    <mergeCell ref="K324:K325"/>
    <mergeCell ref="L324:L325"/>
    <mergeCell ref="M324:M325"/>
    <mergeCell ref="N324:N325"/>
    <mergeCell ref="M322:M323"/>
    <mergeCell ref="N322:N323"/>
    <mergeCell ref="O322:O323"/>
    <mergeCell ref="B324:B325"/>
    <mergeCell ref="C324:C325"/>
    <mergeCell ref="D324:D325"/>
    <mergeCell ref="E324:E325"/>
    <mergeCell ref="F324:F325"/>
    <mergeCell ref="G324:G325"/>
    <mergeCell ref="H324:H325"/>
    <mergeCell ref="G322:G323"/>
    <mergeCell ref="H322:H323"/>
    <mergeCell ref="I322:I323"/>
    <mergeCell ref="J322:J323"/>
    <mergeCell ref="K322:K323"/>
    <mergeCell ref="L322:L323"/>
    <mergeCell ref="K320:K321"/>
    <mergeCell ref="L320:L321"/>
    <mergeCell ref="M320:M321"/>
    <mergeCell ref="N320:N321"/>
    <mergeCell ref="O320:O321"/>
    <mergeCell ref="B322:B323"/>
    <mergeCell ref="C322:C323"/>
    <mergeCell ref="D322:D323"/>
    <mergeCell ref="E322:E323"/>
    <mergeCell ref="F322:F323"/>
    <mergeCell ref="O318:O319"/>
    <mergeCell ref="B320:B321"/>
    <mergeCell ref="C320:C321"/>
    <mergeCell ref="D320:D321"/>
    <mergeCell ref="E320:E321"/>
    <mergeCell ref="F320:F321"/>
    <mergeCell ref="G320:G321"/>
    <mergeCell ref="H320:H321"/>
    <mergeCell ref="I320:I321"/>
    <mergeCell ref="J320:J321"/>
    <mergeCell ref="I318:I319"/>
    <mergeCell ref="J318:J319"/>
    <mergeCell ref="K318:K319"/>
    <mergeCell ref="L318:L319"/>
    <mergeCell ref="M318:M319"/>
    <mergeCell ref="N318:N319"/>
    <mergeCell ref="M316:M317"/>
    <mergeCell ref="N316:N317"/>
    <mergeCell ref="O316:O317"/>
    <mergeCell ref="B318:B319"/>
    <mergeCell ref="C318:C319"/>
    <mergeCell ref="D318:D319"/>
    <mergeCell ref="E318:E319"/>
    <mergeCell ref="F318:F319"/>
    <mergeCell ref="G318:G319"/>
    <mergeCell ref="H318:H319"/>
    <mergeCell ref="G316:G317"/>
    <mergeCell ref="H316:H317"/>
    <mergeCell ref="I316:I317"/>
    <mergeCell ref="J316:J317"/>
    <mergeCell ref="K316:K317"/>
    <mergeCell ref="L316:L317"/>
    <mergeCell ref="K314:K315"/>
    <mergeCell ref="L314:L315"/>
    <mergeCell ref="M314:M315"/>
    <mergeCell ref="N314:N315"/>
    <mergeCell ref="O314:O315"/>
    <mergeCell ref="B316:B317"/>
    <mergeCell ref="C316:C317"/>
    <mergeCell ref="D316:D317"/>
    <mergeCell ref="E316:E317"/>
    <mergeCell ref="F316:F317"/>
    <mergeCell ref="O312:O313"/>
    <mergeCell ref="B314:B315"/>
    <mergeCell ref="C314:C315"/>
    <mergeCell ref="D314:D315"/>
    <mergeCell ref="E314:E315"/>
    <mergeCell ref="F314:F315"/>
    <mergeCell ref="G314:G315"/>
    <mergeCell ref="H314:H315"/>
    <mergeCell ref="I314:I315"/>
    <mergeCell ref="J314:J315"/>
    <mergeCell ref="I312:I313"/>
    <mergeCell ref="J312:J313"/>
    <mergeCell ref="K312:K313"/>
    <mergeCell ref="L312:L313"/>
    <mergeCell ref="M312:M313"/>
    <mergeCell ref="N312:N313"/>
    <mergeCell ref="M310:M311"/>
    <mergeCell ref="N310:N311"/>
    <mergeCell ref="O310:O311"/>
    <mergeCell ref="B312:B313"/>
    <mergeCell ref="C312:C313"/>
    <mergeCell ref="D312:D313"/>
    <mergeCell ref="E312:E313"/>
    <mergeCell ref="F312:F313"/>
    <mergeCell ref="G312:G313"/>
    <mergeCell ref="H312:H313"/>
    <mergeCell ref="G310:G311"/>
    <mergeCell ref="H310:H311"/>
    <mergeCell ref="I310:I311"/>
    <mergeCell ref="J310:J311"/>
    <mergeCell ref="K310:K311"/>
    <mergeCell ref="L310:L311"/>
    <mergeCell ref="K308:K309"/>
    <mergeCell ref="L308:L309"/>
    <mergeCell ref="M308:M309"/>
    <mergeCell ref="N308:N309"/>
    <mergeCell ref="O308:O309"/>
    <mergeCell ref="B310:B311"/>
    <mergeCell ref="C310:C311"/>
    <mergeCell ref="D310:D311"/>
    <mergeCell ref="E310:E311"/>
    <mergeCell ref="F310:F311"/>
    <mergeCell ref="O306:O307"/>
    <mergeCell ref="B308:B309"/>
    <mergeCell ref="C308:C309"/>
    <mergeCell ref="D308:D309"/>
    <mergeCell ref="E308:E309"/>
    <mergeCell ref="F308:F309"/>
    <mergeCell ref="G308:G309"/>
    <mergeCell ref="H308:H309"/>
    <mergeCell ref="I308:I309"/>
    <mergeCell ref="J308:J309"/>
    <mergeCell ref="I306:I307"/>
    <mergeCell ref="J306:J307"/>
    <mergeCell ref="K306:K307"/>
    <mergeCell ref="L306:L307"/>
    <mergeCell ref="M306:M307"/>
    <mergeCell ref="N306:N307"/>
    <mergeCell ref="M304:M305"/>
    <mergeCell ref="N304:N305"/>
    <mergeCell ref="O304:O305"/>
    <mergeCell ref="B306:B307"/>
    <mergeCell ref="C306:C307"/>
    <mergeCell ref="D306:D307"/>
    <mergeCell ref="E306:E307"/>
    <mergeCell ref="F306:F307"/>
    <mergeCell ref="G306:G307"/>
    <mergeCell ref="H306:H307"/>
    <mergeCell ref="G304:G305"/>
    <mergeCell ref="H304:H305"/>
    <mergeCell ref="I304:I305"/>
    <mergeCell ref="J304:J305"/>
    <mergeCell ref="K304:K305"/>
    <mergeCell ref="L304:L305"/>
    <mergeCell ref="K302:K303"/>
    <mergeCell ref="L302:L303"/>
    <mergeCell ref="M302:M303"/>
    <mergeCell ref="N302:N303"/>
    <mergeCell ref="O302:O303"/>
    <mergeCell ref="B304:B305"/>
    <mergeCell ref="C304:C305"/>
    <mergeCell ref="D304:D305"/>
    <mergeCell ref="E304:E305"/>
    <mergeCell ref="F304:F305"/>
    <mergeCell ref="O300:O301"/>
    <mergeCell ref="B302:B303"/>
    <mergeCell ref="C302:C303"/>
    <mergeCell ref="D302:D303"/>
    <mergeCell ref="E302:E303"/>
    <mergeCell ref="F302:F303"/>
    <mergeCell ref="G302:G303"/>
    <mergeCell ref="H302:H303"/>
    <mergeCell ref="I302:I303"/>
    <mergeCell ref="J302:J303"/>
    <mergeCell ref="I300:I301"/>
    <mergeCell ref="J300:J301"/>
    <mergeCell ref="K300:K301"/>
    <mergeCell ref="L300:L301"/>
    <mergeCell ref="M300:M301"/>
    <mergeCell ref="N300:N301"/>
    <mergeCell ref="M298:M299"/>
    <mergeCell ref="N298:N299"/>
    <mergeCell ref="O298:O299"/>
    <mergeCell ref="B300:B301"/>
    <mergeCell ref="C300:C301"/>
    <mergeCell ref="D300:D301"/>
    <mergeCell ref="E300:E301"/>
    <mergeCell ref="F300:F301"/>
    <mergeCell ref="G300:G301"/>
    <mergeCell ref="H300:H301"/>
    <mergeCell ref="G298:G299"/>
    <mergeCell ref="H298:H299"/>
    <mergeCell ref="I298:I299"/>
    <mergeCell ref="J298:J299"/>
    <mergeCell ref="K298:K299"/>
    <mergeCell ref="L298:L299"/>
    <mergeCell ref="K296:K297"/>
    <mergeCell ref="L296:L297"/>
    <mergeCell ref="M296:M297"/>
    <mergeCell ref="N296:N297"/>
    <mergeCell ref="O296:O297"/>
    <mergeCell ref="B298:B299"/>
    <mergeCell ref="C298:C299"/>
    <mergeCell ref="D298:D299"/>
    <mergeCell ref="E298:E299"/>
    <mergeCell ref="F298:F299"/>
    <mergeCell ref="O294:O295"/>
    <mergeCell ref="B296:B297"/>
    <mergeCell ref="C296:C297"/>
    <mergeCell ref="D296:D297"/>
    <mergeCell ref="E296:E297"/>
    <mergeCell ref="F296:F297"/>
    <mergeCell ref="G296:G297"/>
    <mergeCell ref="H296:H297"/>
    <mergeCell ref="I296:I297"/>
    <mergeCell ref="J296:J297"/>
    <mergeCell ref="I294:I295"/>
    <mergeCell ref="J294:J295"/>
    <mergeCell ref="K294:K295"/>
    <mergeCell ref="L294:L295"/>
    <mergeCell ref="M294:M295"/>
    <mergeCell ref="N294:N295"/>
    <mergeCell ref="M292:M293"/>
    <mergeCell ref="N292:N293"/>
    <mergeCell ref="O292:O293"/>
    <mergeCell ref="B294:B295"/>
    <mergeCell ref="C294:C295"/>
    <mergeCell ref="D294:D295"/>
    <mergeCell ref="E294:E295"/>
    <mergeCell ref="F294:F295"/>
    <mergeCell ref="G294:G295"/>
    <mergeCell ref="H294:H295"/>
    <mergeCell ref="G292:G293"/>
    <mergeCell ref="H292:H293"/>
    <mergeCell ref="I292:I293"/>
    <mergeCell ref="J292:J293"/>
    <mergeCell ref="K292:K293"/>
    <mergeCell ref="L292:L293"/>
    <mergeCell ref="K290:K291"/>
    <mergeCell ref="L290:L291"/>
    <mergeCell ref="M290:M291"/>
    <mergeCell ref="N290:N291"/>
    <mergeCell ref="O290:O291"/>
    <mergeCell ref="B292:B293"/>
    <mergeCell ref="C292:C293"/>
    <mergeCell ref="D292:D293"/>
    <mergeCell ref="E292:E293"/>
    <mergeCell ref="F292:F293"/>
    <mergeCell ref="O288:O289"/>
    <mergeCell ref="B290:B291"/>
    <mergeCell ref="C290:C291"/>
    <mergeCell ref="D290:D291"/>
    <mergeCell ref="E290:E291"/>
    <mergeCell ref="F290:F291"/>
    <mergeCell ref="G290:G291"/>
    <mergeCell ref="H290:H291"/>
    <mergeCell ref="I290:I291"/>
    <mergeCell ref="J290:J291"/>
    <mergeCell ref="I288:I289"/>
    <mergeCell ref="J288:J289"/>
    <mergeCell ref="K288:K289"/>
    <mergeCell ref="L288:L289"/>
    <mergeCell ref="M288:M289"/>
    <mergeCell ref="N288:N289"/>
    <mergeCell ref="M286:M287"/>
    <mergeCell ref="N286:N287"/>
    <mergeCell ref="O286:O287"/>
    <mergeCell ref="B288:B289"/>
    <mergeCell ref="C288:C289"/>
    <mergeCell ref="D288:D289"/>
    <mergeCell ref="E288:E289"/>
    <mergeCell ref="F288:F289"/>
    <mergeCell ref="G288:G289"/>
    <mergeCell ref="H288:H289"/>
    <mergeCell ref="G286:G287"/>
    <mergeCell ref="H286:H287"/>
    <mergeCell ref="I286:I287"/>
    <mergeCell ref="J286:J287"/>
    <mergeCell ref="K286:K287"/>
    <mergeCell ref="L286:L287"/>
    <mergeCell ref="K284:K285"/>
    <mergeCell ref="L284:L285"/>
    <mergeCell ref="M284:M285"/>
    <mergeCell ref="N284:N285"/>
    <mergeCell ref="O284:O285"/>
    <mergeCell ref="B286:B287"/>
    <mergeCell ref="C286:C287"/>
    <mergeCell ref="D286:D287"/>
    <mergeCell ref="E286:E287"/>
    <mergeCell ref="F286:F287"/>
    <mergeCell ref="O282:O283"/>
    <mergeCell ref="B284:B285"/>
    <mergeCell ref="C284:C285"/>
    <mergeCell ref="D284:D285"/>
    <mergeCell ref="E284:E285"/>
    <mergeCell ref="F284:F285"/>
    <mergeCell ref="G284:G285"/>
    <mergeCell ref="H284:H285"/>
    <mergeCell ref="I284:I285"/>
    <mergeCell ref="J284:J285"/>
    <mergeCell ref="I282:I283"/>
    <mergeCell ref="J282:J283"/>
    <mergeCell ref="K282:K283"/>
    <mergeCell ref="L282:L283"/>
    <mergeCell ref="M282:M283"/>
    <mergeCell ref="N282:N283"/>
    <mergeCell ref="M280:M281"/>
    <mergeCell ref="N280:N281"/>
    <mergeCell ref="O280:O281"/>
    <mergeCell ref="B282:B283"/>
    <mergeCell ref="C282:C283"/>
    <mergeCell ref="D282:D283"/>
    <mergeCell ref="E282:E283"/>
    <mergeCell ref="F282:F283"/>
    <mergeCell ref="G282:G283"/>
    <mergeCell ref="H282:H283"/>
    <mergeCell ref="G280:G281"/>
    <mergeCell ref="H280:H281"/>
    <mergeCell ref="I280:I281"/>
    <mergeCell ref="J280:J281"/>
    <mergeCell ref="K280:K281"/>
    <mergeCell ref="L280:L281"/>
    <mergeCell ref="K278:K279"/>
    <mergeCell ref="L278:L279"/>
    <mergeCell ref="M278:M279"/>
    <mergeCell ref="N278:N279"/>
    <mergeCell ref="O278:O279"/>
    <mergeCell ref="B280:B281"/>
    <mergeCell ref="C280:C281"/>
    <mergeCell ref="D280:D281"/>
    <mergeCell ref="E280:E281"/>
    <mergeCell ref="F280:F281"/>
    <mergeCell ref="O276:O277"/>
    <mergeCell ref="B278:B279"/>
    <mergeCell ref="C278:C279"/>
    <mergeCell ref="D278:D279"/>
    <mergeCell ref="E278:E279"/>
    <mergeCell ref="F278:F279"/>
    <mergeCell ref="G278:G279"/>
    <mergeCell ref="H278:H279"/>
    <mergeCell ref="I278:I279"/>
    <mergeCell ref="J278:J279"/>
    <mergeCell ref="I276:I277"/>
    <mergeCell ref="J276:J277"/>
    <mergeCell ref="K276:K277"/>
    <mergeCell ref="L276:L277"/>
    <mergeCell ref="M276:M277"/>
    <mergeCell ref="N276:N277"/>
    <mergeCell ref="M274:M275"/>
    <mergeCell ref="N274:N275"/>
    <mergeCell ref="O274:O275"/>
    <mergeCell ref="B276:B277"/>
    <mergeCell ref="C276:C277"/>
    <mergeCell ref="D276:D277"/>
    <mergeCell ref="E276:E277"/>
    <mergeCell ref="F276:F277"/>
    <mergeCell ref="G276:G277"/>
    <mergeCell ref="H276:H277"/>
    <mergeCell ref="G274:G275"/>
    <mergeCell ref="H274:H275"/>
    <mergeCell ref="I274:I275"/>
    <mergeCell ref="J274:J275"/>
    <mergeCell ref="K274:K275"/>
    <mergeCell ref="L274:L275"/>
    <mergeCell ref="K272:K273"/>
    <mergeCell ref="L272:L273"/>
    <mergeCell ref="M272:M273"/>
    <mergeCell ref="N272:N273"/>
    <mergeCell ref="O272:O273"/>
    <mergeCell ref="B274:B275"/>
    <mergeCell ref="C274:C275"/>
    <mergeCell ref="D274:D275"/>
    <mergeCell ref="E274:E275"/>
    <mergeCell ref="F274:F275"/>
    <mergeCell ref="O270:O271"/>
    <mergeCell ref="B272:B273"/>
    <mergeCell ref="C272:C273"/>
    <mergeCell ref="D272:D273"/>
    <mergeCell ref="E272:E273"/>
    <mergeCell ref="F272:F273"/>
    <mergeCell ref="G272:G273"/>
    <mergeCell ref="H272:H273"/>
    <mergeCell ref="I272:I273"/>
    <mergeCell ref="J272:J273"/>
    <mergeCell ref="I270:I271"/>
    <mergeCell ref="J270:J271"/>
    <mergeCell ref="K270:K271"/>
    <mergeCell ref="L270:L271"/>
    <mergeCell ref="M270:M271"/>
    <mergeCell ref="N270:N271"/>
    <mergeCell ref="M268:M269"/>
    <mergeCell ref="N268:N269"/>
    <mergeCell ref="O268:O269"/>
    <mergeCell ref="B270:B271"/>
    <mergeCell ref="C270:C271"/>
    <mergeCell ref="D270:D271"/>
    <mergeCell ref="E270:E271"/>
    <mergeCell ref="F270:F271"/>
    <mergeCell ref="G270:G271"/>
    <mergeCell ref="H270:H271"/>
    <mergeCell ref="G268:G269"/>
    <mergeCell ref="H268:H269"/>
    <mergeCell ref="I268:I269"/>
    <mergeCell ref="J268:J269"/>
    <mergeCell ref="K268:K269"/>
    <mergeCell ref="L268:L269"/>
    <mergeCell ref="K266:K267"/>
    <mergeCell ref="L266:L267"/>
    <mergeCell ref="M266:M267"/>
    <mergeCell ref="N266:N267"/>
    <mergeCell ref="O266:O267"/>
    <mergeCell ref="B268:B269"/>
    <mergeCell ref="C268:C269"/>
    <mergeCell ref="D268:D269"/>
    <mergeCell ref="E268:E269"/>
    <mergeCell ref="F268:F269"/>
    <mergeCell ref="O264:O265"/>
    <mergeCell ref="B266:B267"/>
    <mergeCell ref="C266:C267"/>
    <mergeCell ref="D266:D267"/>
    <mergeCell ref="E266:E267"/>
    <mergeCell ref="F266:F267"/>
    <mergeCell ref="G266:G267"/>
    <mergeCell ref="H266:H267"/>
    <mergeCell ref="I266:I267"/>
    <mergeCell ref="J266:J267"/>
    <mergeCell ref="I264:I265"/>
    <mergeCell ref="J264:J265"/>
    <mergeCell ref="K264:K265"/>
    <mergeCell ref="L264:L265"/>
    <mergeCell ref="M264:M265"/>
    <mergeCell ref="N264:N265"/>
    <mergeCell ref="M262:M263"/>
    <mergeCell ref="N262:N263"/>
    <mergeCell ref="O262:O263"/>
    <mergeCell ref="B264:B265"/>
    <mergeCell ref="C264:C265"/>
    <mergeCell ref="D264:D265"/>
    <mergeCell ref="E264:E265"/>
    <mergeCell ref="F264:F265"/>
    <mergeCell ref="G264:G265"/>
    <mergeCell ref="H264:H265"/>
    <mergeCell ref="G262:G263"/>
    <mergeCell ref="H262:H263"/>
    <mergeCell ref="I262:I263"/>
    <mergeCell ref="J262:J263"/>
    <mergeCell ref="K262:K263"/>
    <mergeCell ref="L262:L263"/>
    <mergeCell ref="K260:K261"/>
    <mergeCell ref="L260:L261"/>
    <mergeCell ref="M260:M261"/>
    <mergeCell ref="N260:N261"/>
    <mergeCell ref="O260:O261"/>
    <mergeCell ref="B262:B263"/>
    <mergeCell ref="C262:C263"/>
    <mergeCell ref="D262:D263"/>
    <mergeCell ref="E262:E263"/>
    <mergeCell ref="F262:F263"/>
    <mergeCell ref="O258:O259"/>
    <mergeCell ref="B260:B261"/>
    <mergeCell ref="C260:C261"/>
    <mergeCell ref="D260:D261"/>
    <mergeCell ref="E260:E261"/>
    <mergeCell ref="F260:F261"/>
    <mergeCell ref="G260:G261"/>
    <mergeCell ref="H260:H261"/>
    <mergeCell ref="I260:I261"/>
    <mergeCell ref="J260:J261"/>
    <mergeCell ref="I258:I259"/>
    <mergeCell ref="J258:J259"/>
    <mergeCell ref="K258:K259"/>
    <mergeCell ref="L258:L259"/>
    <mergeCell ref="M258:M259"/>
    <mergeCell ref="N258:N259"/>
    <mergeCell ref="M256:M257"/>
    <mergeCell ref="N256:N257"/>
    <mergeCell ref="O256:O257"/>
    <mergeCell ref="B258:B259"/>
    <mergeCell ref="C258:C259"/>
    <mergeCell ref="D258:D259"/>
    <mergeCell ref="E258:E259"/>
    <mergeCell ref="F258:F259"/>
    <mergeCell ref="G258:G259"/>
    <mergeCell ref="H258:H259"/>
    <mergeCell ref="G256:G257"/>
    <mergeCell ref="H256:H257"/>
    <mergeCell ref="I256:I257"/>
    <mergeCell ref="J256:J257"/>
    <mergeCell ref="K256:K257"/>
    <mergeCell ref="L256:L257"/>
    <mergeCell ref="K254:K255"/>
    <mergeCell ref="L254:L255"/>
    <mergeCell ref="M254:M255"/>
    <mergeCell ref="N254:N255"/>
    <mergeCell ref="O254:O255"/>
    <mergeCell ref="B256:B257"/>
    <mergeCell ref="C256:C257"/>
    <mergeCell ref="D256:D257"/>
    <mergeCell ref="E256:E257"/>
    <mergeCell ref="F256:F257"/>
    <mergeCell ref="O252:O253"/>
    <mergeCell ref="B254:B255"/>
    <mergeCell ref="C254:C255"/>
    <mergeCell ref="D254:D255"/>
    <mergeCell ref="E254:E255"/>
    <mergeCell ref="F254:F255"/>
    <mergeCell ref="G254:G255"/>
    <mergeCell ref="H254:H255"/>
    <mergeCell ref="I254:I255"/>
    <mergeCell ref="J254:J255"/>
    <mergeCell ref="I252:I253"/>
    <mergeCell ref="J252:J253"/>
    <mergeCell ref="K252:K253"/>
    <mergeCell ref="L252:L253"/>
    <mergeCell ref="M252:M253"/>
    <mergeCell ref="N252:N253"/>
    <mergeCell ref="M250:M251"/>
    <mergeCell ref="N250:N251"/>
    <mergeCell ref="O250:O251"/>
    <mergeCell ref="B252:B253"/>
    <mergeCell ref="C252:C253"/>
    <mergeCell ref="D252:D253"/>
    <mergeCell ref="E252:E253"/>
    <mergeCell ref="F252:F253"/>
    <mergeCell ref="G252:G253"/>
    <mergeCell ref="H252:H253"/>
    <mergeCell ref="G250:G251"/>
    <mergeCell ref="H250:H251"/>
    <mergeCell ref="I250:I251"/>
    <mergeCell ref="J250:J251"/>
    <mergeCell ref="K250:K251"/>
    <mergeCell ref="L250:L251"/>
    <mergeCell ref="K248:K249"/>
    <mergeCell ref="L248:L249"/>
    <mergeCell ref="M248:M249"/>
    <mergeCell ref="N248:N249"/>
    <mergeCell ref="O248:O249"/>
    <mergeCell ref="B250:B251"/>
    <mergeCell ref="C250:C251"/>
    <mergeCell ref="D250:D251"/>
    <mergeCell ref="E250:E251"/>
    <mergeCell ref="F250:F251"/>
    <mergeCell ref="O246:O247"/>
    <mergeCell ref="B248:B249"/>
    <mergeCell ref="C248:C249"/>
    <mergeCell ref="D248:D249"/>
    <mergeCell ref="E248:E249"/>
    <mergeCell ref="F248:F249"/>
    <mergeCell ref="G248:G249"/>
    <mergeCell ref="H248:H249"/>
    <mergeCell ref="I248:I249"/>
    <mergeCell ref="J248:J249"/>
    <mergeCell ref="I246:I247"/>
    <mergeCell ref="J246:J247"/>
    <mergeCell ref="K246:K247"/>
    <mergeCell ref="L246:L247"/>
    <mergeCell ref="M246:M247"/>
    <mergeCell ref="N246:N247"/>
    <mergeCell ref="M244:M245"/>
    <mergeCell ref="N244:N245"/>
    <mergeCell ref="O244:O245"/>
    <mergeCell ref="B246:B247"/>
    <mergeCell ref="C246:C247"/>
    <mergeCell ref="D246:D247"/>
    <mergeCell ref="E246:E247"/>
    <mergeCell ref="F246:F247"/>
    <mergeCell ref="G246:G247"/>
    <mergeCell ref="H246:H247"/>
    <mergeCell ref="G244:G245"/>
    <mergeCell ref="H244:H245"/>
    <mergeCell ref="I244:I245"/>
    <mergeCell ref="J244:J245"/>
    <mergeCell ref="K244:K245"/>
    <mergeCell ref="L244:L245"/>
    <mergeCell ref="K242:K243"/>
    <mergeCell ref="L242:L243"/>
    <mergeCell ref="M242:M243"/>
    <mergeCell ref="N242:N243"/>
    <mergeCell ref="O242:O243"/>
    <mergeCell ref="B244:B245"/>
    <mergeCell ref="C244:C245"/>
    <mergeCell ref="D244:D245"/>
    <mergeCell ref="E244:E245"/>
    <mergeCell ref="F244:F245"/>
    <mergeCell ref="O240:O241"/>
    <mergeCell ref="B242:B243"/>
    <mergeCell ref="C242:C243"/>
    <mergeCell ref="D242:D243"/>
    <mergeCell ref="E242:E243"/>
    <mergeCell ref="F242:F243"/>
    <mergeCell ref="G242:G243"/>
    <mergeCell ref="H242:H243"/>
    <mergeCell ref="I242:I243"/>
    <mergeCell ref="J242:J243"/>
    <mergeCell ref="I240:I241"/>
    <mergeCell ref="J240:J241"/>
    <mergeCell ref="K240:K241"/>
    <mergeCell ref="L240:L241"/>
    <mergeCell ref="M240:M241"/>
    <mergeCell ref="N240:N241"/>
    <mergeCell ref="M238:M239"/>
    <mergeCell ref="N238:N239"/>
    <mergeCell ref="O238:O239"/>
    <mergeCell ref="B240:B241"/>
    <mergeCell ref="C240:C241"/>
    <mergeCell ref="D240:D241"/>
    <mergeCell ref="E240:E241"/>
    <mergeCell ref="F240:F241"/>
    <mergeCell ref="G240:G241"/>
    <mergeCell ref="H240:H241"/>
    <mergeCell ref="G238:G239"/>
    <mergeCell ref="H238:H239"/>
    <mergeCell ref="I238:I239"/>
    <mergeCell ref="J238:J239"/>
    <mergeCell ref="K238:K239"/>
    <mergeCell ref="L238:L239"/>
    <mergeCell ref="K236:K237"/>
    <mergeCell ref="L236:L237"/>
    <mergeCell ref="M236:M237"/>
    <mergeCell ref="N236:N237"/>
    <mergeCell ref="O236:O237"/>
    <mergeCell ref="B238:B239"/>
    <mergeCell ref="C238:C239"/>
    <mergeCell ref="D238:D239"/>
    <mergeCell ref="E238:E239"/>
    <mergeCell ref="F238:F239"/>
    <mergeCell ref="O234:O235"/>
    <mergeCell ref="B236:B237"/>
    <mergeCell ref="C236:C237"/>
    <mergeCell ref="D236:D237"/>
    <mergeCell ref="E236:E237"/>
    <mergeCell ref="F236:F237"/>
    <mergeCell ref="G236:G237"/>
    <mergeCell ref="H236:H237"/>
    <mergeCell ref="I236:I237"/>
    <mergeCell ref="J236:J237"/>
    <mergeCell ref="I234:I235"/>
    <mergeCell ref="J234:J235"/>
    <mergeCell ref="K234:K235"/>
    <mergeCell ref="L234:L235"/>
    <mergeCell ref="M234:M235"/>
    <mergeCell ref="N234:N235"/>
    <mergeCell ref="M232:M233"/>
    <mergeCell ref="N232:N233"/>
    <mergeCell ref="O232:O233"/>
    <mergeCell ref="B234:B235"/>
    <mergeCell ref="C234:C235"/>
    <mergeCell ref="D234:D235"/>
    <mergeCell ref="E234:E235"/>
    <mergeCell ref="F234:F235"/>
    <mergeCell ref="G234:G235"/>
    <mergeCell ref="H234:H235"/>
    <mergeCell ref="G232:G233"/>
    <mergeCell ref="H232:H233"/>
    <mergeCell ref="I232:I233"/>
    <mergeCell ref="J232:J233"/>
    <mergeCell ref="K232:K233"/>
    <mergeCell ref="L232:L233"/>
    <mergeCell ref="K230:K231"/>
    <mergeCell ref="L230:L231"/>
    <mergeCell ref="M230:M231"/>
    <mergeCell ref="N230:N231"/>
    <mergeCell ref="O230:O231"/>
    <mergeCell ref="B232:B233"/>
    <mergeCell ref="C232:C233"/>
    <mergeCell ref="D232:D233"/>
    <mergeCell ref="E232:E233"/>
    <mergeCell ref="F232:F233"/>
    <mergeCell ref="O228:O229"/>
    <mergeCell ref="B230:B231"/>
    <mergeCell ref="C230:C231"/>
    <mergeCell ref="D230:D231"/>
    <mergeCell ref="E230:E231"/>
    <mergeCell ref="F230:F231"/>
    <mergeCell ref="G230:G231"/>
    <mergeCell ref="H230:H231"/>
    <mergeCell ref="I230:I231"/>
    <mergeCell ref="J230:J231"/>
    <mergeCell ref="I228:I229"/>
    <mergeCell ref="J228:J229"/>
    <mergeCell ref="K228:K229"/>
    <mergeCell ref="L228:L229"/>
    <mergeCell ref="M228:M229"/>
    <mergeCell ref="N228:N229"/>
    <mergeCell ref="M226:M227"/>
    <mergeCell ref="N226:N227"/>
    <mergeCell ref="O226:O227"/>
    <mergeCell ref="B228:B229"/>
    <mergeCell ref="C228:C229"/>
    <mergeCell ref="D228:D229"/>
    <mergeCell ref="E228:E229"/>
    <mergeCell ref="F228:F229"/>
    <mergeCell ref="G228:G229"/>
    <mergeCell ref="H228:H229"/>
    <mergeCell ref="G226:G227"/>
    <mergeCell ref="H226:H227"/>
    <mergeCell ref="I226:I227"/>
    <mergeCell ref="J226:J227"/>
    <mergeCell ref="K226:K227"/>
    <mergeCell ref="L226:L227"/>
    <mergeCell ref="K224:K225"/>
    <mergeCell ref="L224:L225"/>
    <mergeCell ref="M224:M225"/>
    <mergeCell ref="N224:N225"/>
    <mergeCell ref="O224:O225"/>
    <mergeCell ref="B226:B227"/>
    <mergeCell ref="C226:C227"/>
    <mergeCell ref="D226:D227"/>
    <mergeCell ref="E226:E227"/>
    <mergeCell ref="F226:F227"/>
    <mergeCell ref="O222:O223"/>
    <mergeCell ref="B224:B225"/>
    <mergeCell ref="C224:C225"/>
    <mergeCell ref="D224:D225"/>
    <mergeCell ref="E224:E225"/>
    <mergeCell ref="F224:F225"/>
    <mergeCell ref="G224:G225"/>
    <mergeCell ref="H224:H225"/>
    <mergeCell ref="I224:I225"/>
    <mergeCell ref="J224:J225"/>
    <mergeCell ref="I222:I223"/>
    <mergeCell ref="J222:J223"/>
    <mergeCell ref="K222:K223"/>
    <mergeCell ref="L222:L223"/>
    <mergeCell ref="M222:M223"/>
    <mergeCell ref="N222:N223"/>
    <mergeCell ref="M220:M221"/>
    <mergeCell ref="N220:N221"/>
    <mergeCell ref="O220:O221"/>
    <mergeCell ref="B222:B223"/>
    <mergeCell ref="C222:C223"/>
    <mergeCell ref="D222:D223"/>
    <mergeCell ref="E222:E223"/>
    <mergeCell ref="F222:F223"/>
    <mergeCell ref="G222:G223"/>
    <mergeCell ref="H222:H223"/>
    <mergeCell ref="G220:G221"/>
    <mergeCell ref="H220:H221"/>
    <mergeCell ref="I220:I221"/>
    <mergeCell ref="J220:J221"/>
    <mergeCell ref="K220:K221"/>
    <mergeCell ref="L220:L221"/>
    <mergeCell ref="K218:K219"/>
    <mergeCell ref="L218:L219"/>
    <mergeCell ref="M218:M219"/>
    <mergeCell ref="N218:N219"/>
    <mergeCell ref="O218:O219"/>
    <mergeCell ref="B220:B221"/>
    <mergeCell ref="C220:C221"/>
    <mergeCell ref="D220:D221"/>
    <mergeCell ref="E220:E221"/>
    <mergeCell ref="F220:F221"/>
    <mergeCell ref="O216:O217"/>
    <mergeCell ref="B218:B219"/>
    <mergeCell ref="C218:C219"/>
    <mergeCell ref="D218:D219"/>
    <mergeCell ref="E218:E219"/>
    <mergeCell ref="F218:F219"/>
    <mergeCell ref="G218:G219"/>
    <mergeCell ref="H218:H219"/>
    <mergeCell ref="I218:I219"/>
    <mergeCell ref="J218:J219"/>
    <mergeCell ref="I216:I217"/>
    <mergeCell ref="J216:J217"/>
    <mergeCell ref="K216:K217"/>
    <mergeCell ref="L216:L217"/>
    <mergeCell ref="M216:M217"/>
    <mergeCell ref="N216:N217"/>
    <mergeCell ref="M214:M215"/>
    <mergeCell ref="N214:N215"/>
    <mergeCell ref="O214:O215"/>
    <mergeCell ref="B216:B217"/>
    <mergeCell ref="C216:C217"/>
    <mergeCell ref="D216:D217"/>
    <mergeCell ref="E216:E217"/>
    <mergeCell ref="F216:F217"/>
    <mergeCell ref="G216:G217"/>
    <mergeCell ref="H216:H217"/>
    <mergeCell ref="G214:G215"/>
    <mergeCell ref="H214:H215"/>
    <mergeCell ref="I214:I215"/>
    <mergeCell ref="J214:J215"/>
    <mergeCell ref="K214:K215"/>
    <mergeCell ref="L214:L215"/>
    <mergeCell ref="K212:K213"/>
    <mergeCell ref="L212:L213"/>
    <mergeCell ref="M212:M213"/>
    <mergeCell ref="N212:N213"/>
    <mergeCell ref="O212:O213"/>
    <mergeCell ref="B214:B215"/>
    <mergeCell ref="C214:C215"/>
    <mergeCell ref="D214:D215"/>
    <mergeCell ref="E214:E215"/>
    <mergeCell ref="F214:F215"/>
    <mergeCell ref="O210:O211"/>
    <mergeCell ref="B212:B213"/>
    <mergeCell ref="C212:C213"/>
    <mergeCell ref="D212:D213"/>
    <mergeCell ref="E212:E213"/>
    <mergeCell ref="F212:F213"/>
    <mergeCell ref="G212:G213"/>
    <mergeCell ref="H212:H213"/>
    <mergeCell ref="I212:I213"/>
    <mergeCell ref="J212:J213"/>
    <mergeCell ref="I210:I211"/>
    <mergeCell ref="J210:J211"/>
    <mergeCell ref="K210:K211"/>
    <mergeCell ref="L210:L211"/>
    <mergeCell ref="M210:M211"/>
    <mergeCell ref="N210:N211"/>
    <mergeCell ref="M208:M209"/>
    <mergeCell ref="N208:N209"/>
    <mergeCell ref="O208:O209"/>
    <mergeCell ref="B210:B211"/>
    <mergeCell ref="C210:C211"/>
    <mergeCell ref="D210:D211"/>
    <mergeCell ref="E210:E211"/>
    <mergeCell ref="F210:F211"/>
    <mergeCell ref="G210:G211"/>
    <mergeCell ref="H210:H211"/>
    <mergeCell ref="G208:G209"/>
    <mergeCell ref="H208:H209"/>
    <mergeCell ref="I208:I209"/>
    <mergeCell ref="J208:J209"/>
    <mergeCell ref="K208:K209"/>
    <mergeCell ref="L208:L209"/>
    <mergeCell ref="K206:K207"/>
    <mergeCell ref="L206:L207"/>
    <mergeCell ref="M206:M207"/>
    <mergeCell ref="N206:N207"/>
    <mergeCell ref="O206:O207"/>
    <mergeCell ref="B208:B209"/>
    <mergeCell ref="C208:C209"/>
    <mergeCell ref="D208:D209"/>
    <mergeCell ref="E208:E209"/>
    <mergeCell ref="F208:F209"/>
    <mergeCell ref="O204:O205"/>
    <mergeCell ref="B206:B207"/>
    <mergeCell ref="C206:C207"/>
    <mergeCell ref="D206:D207"/>
    <mergeCell ref="E206:E207"/>
    <mergeCell ref="F206:F207"/>
    <mergeCell ref="G206:G207"/>
    <mergeCell ref="H206:H207"/>
    <mergeCell ref="I206:I207"/>
    <mergeCell ref="J206:J207"/>
    <mergeCell ref="I204:I205"/>
    <mergeCell ref="J204:J205"/>
    <mergeCell ref="K204:K205"/>
    <mergeCell ref="L204:L205"/>
    <mergeCell ref="M204:M205"/>
    <mergeCell ref="N204:N205"/>
    <mergeCell ref="M202:M203"/>
    <mergeCell ref="N202:N203"/>
    <mergeCell ref="O202:O203"/>
    <mergeCell ref="B204:B205"/>
    <mergeCell ref="C204:C205"/>
    <mergeCell ref="D204:D205"/>
    <mergeCell ref="E204:E205"/>
    <mergeCell ref="F204:F205"/>
    <mergeCell ref="G204:G205"/>
    <mergeCell ref="H204:H205"/>
    <mergeCell ref="G202:G203"/>
    <mergeCell ref="H202:H203"/>
    <mergeCell ref="I202:I203"/>
    <mergeCell ref="J202:J203"/>
    <mergeCell ref="K202:K203"/>
    <mergeCell ref="L202:L203"/>
    <mergeCell ref="K200:K201"/>
    <mergeCell ref="L200:L201"/>
    <mergeCell ref="M200:M201"/>
    <mergeCell ref="N200:N201"/>
    <mergeCell ref="O200:O201"/>
    <mergeCell ref="B202:B203"/>
    <mergeCell ref="C202:C203"/>
    <mergeCell ref="D202:D203"/>
    <mergeCell ref="E202:E203"/>
    <mergeCell ref="F202:F203"/>
    <mergeCell ref="O198:O199"/>
    <mergeCell ref="B200:B201"/>
    <mergeCell ref="C200:C201"/>
    <mergeCell ref="D200:D201"/>
    <mergeCell ref="E200:E201"/>
    <mergeCell ref="F200:F201"/>
    <mergeCell ref="G200:G201"/>
    <mergeCell ref="H200:H201"/>
    <mergeCell ref="I200:I201"/>
    <mergeCell ref="J200:J201"/>
    <mergeCell ref="I198:I199"/>
    <mergeCell ref="J198:J199"/>
    <mergeCell ref="K198:K199"/>
    <mergeCell ref="L198:L199"/>
    <mergeCell ref="M198:M199"/>
    <mergeCell ref="N198:N199"/>
    <mergeCell ref="M196:M197"/>
    <mergeCell ref="N196:N197"/>
    <mergeCell ref="O196:O197"/>
    <mergeCell ref="B198:B199"/>
    <mergeCell ref="C198:C199"/>
    <mergeCell ref="D198:D199"/>
    <mergeCell ref="E198:E199"/>
    <mergeCell ref="F198:F199"/>
    <mergeCell ref="G198:G199"/>
    <mergeCell ref="H198:H199"/>
    <mergeCell ref="G196:G197"/>
    <mergeCell ref="H196:H197"/>
    <mergeCell ref="I196:I197"/>
    <mergeCell ref="J196:J197"/>
    <mergeCell ref="K196:K197"/>
    <mergeCell ref="L196:L197"/>
    <mergeCell ref="K194:K195"/>
    <mergeCell ref="L194:L195"/>
    <mergeCell ref="M194:M195"/>
    <mergeCell ref="N194:N195"/>
    <mergeCell ref="O194:O195"/>
    <mergeCell ref="B196:B197"/>
    <mergeCell ref="C196:C197"/>
    <mergeCell ref="D196:D197"/>
    <mergeCell ref="E196:E197"/>
    <mergeCell ref="F196:F197"/>
    <mergeCell ref="O192:O193"/>
    <mergeCell ref="B194:B195"/>
    <mergeCell ref="C194:C195"/>
    <mergeCell ref="D194:D195"/>
    <mergeCell ref="E194:E195"/>
    <mergeCell ref="F194:F195"/>
    <mergeCell ref="G194:G195"/>
    <mergeCell ref="H194:H195"/>
    <mergeCell ref="I194:I195"/>
    <mergeCell ref="J194:J195"/>
    <mergeCell ref="I192:I193"/>
    <mergeCell ref="J192:J193"/>
    <mergeCell ref="K192:K193"/>
    <mergeCell ref="L192:L193"/>
    <mergeCell ref="M192:M193"/>
    <mergeCell ref="N192:N193"/>
    <mergeCell ref="M190:M191"/>
    <mergeCell ref="N190:N191"/>
    <mergeCell ref="O190:O191"/>
    <mergeCell ref="B192:B193"/>
    <mergeCell ref="C192:C193"/>
    <mergeCell ref="D192:D193"/>
    <mergeCell ref="E192:E193"/>
    <mergeCell ref="F192:F193"/>
    <mergeCell ref="G192:G193"/>
    <mergeCell ref="H192:H193"/>
    <mergeCell ref="G190:G191"/>
    <mergeCell ref="H190:H191"/>
    <mergeCell ref="I190:I191"/>
    <mergeCell ref="J190:J191"/>
    <mergeCell ref="K190:K191"/>
    <mergeCell ref="L190:L191"/>
    <mergeCell ref="K188:K189"/>
    <mergeCell ref="L188:L189"/>
    <mergeCell ref="M188:M189"/>
    <mergeCell ref="N188:N189"/>
    <mergeCell ref="O188:O189"/>
    <mergeCell ref="B190:B191"/>
    <mergeCell ref="C190:C191"/>
    <mergeCell ref="D190:D191"/>
    <mergeCell ref="E190:E191"/>
    <mergeCell ref="F190:F191"/>
    <mergeCell ref="O186:O187"/>
    <mergeCell ref="B188:B189"/>
    <mergeCell ref="C188:C189"/>
    <mergeCell ref="D188:D189"/>
    <mergeCell ref="E188:E189"/>
    <mergeCell ref="F188:F189"/>
    <mergeCell ref="G188:G189"/>
    <mergeCell ref="H188:H189"/>
    <mergeCell ref="I188:I189"/>
    <mergeCell ref="J188:J189"/>
    <mergeCell ref="I186:I187"/>
    <mergeCell ref="J186:J187"/>
    <mergeCell ref="K186:K187"/>
    <mergeCell ref="L186:L187"/>
    <mergeCell ref="M186:M187"/>
    <mergeCell ref="N186:N187"/>
    <mergeCell ref="M184:M185"/>
    <mergeCell ref="N184:N185"/>
    <mergeCell ref="O184:O185"/>
    <mergeCell ref="B186:B187"/>
    <mergeCell ref="C186:C187"/>
    <mergeCell ref="D186:D187"/>
    <mergeCell ref="E186:E187"/>
    <mergeCell ref="F186:F187"/>
    <mergeCell ref="G186:G187"/>
    <mergeCell ref="H186:H187"/>
    <mergeCell ref="G184:G185"/>
    <mergeCell ref="H184:H185"/>
    <mergeCell ref="I184:I185"/>
    <mergeCell ref="J184:J185"/>
    <mergeCell ref="K184:K185"/>
    <mergeCell ref="L184:L185"/>
    <mergeCell ref="K182:K183"/>
    <mergeCell ref="L182:L183"/>
    <mergeCell ref="M182:M183"/>
    <mergeCell ref="N182:N183"/>
    <mergeCell ref="O182:O183"/>
    <mergeCell ref="B184:B185"/>
    <mergeCell ref="C184:C185"/>
    <mergeCell ref="D184:D185"/>
    <mergeCell ref="E184:E185"/>
    <mergeCell ref="F184:F185"/>
    <mergeCell ref="O180:O181"/>
    <mergeCell ref="B182:B183"/>
    <mergeCell ref="C182:C183"/>
    <mergeCell ref="D182:D183"/>
    <mergeCell ref="E182:E183"/>
    <mergeCell ref="F182:F183"/>
    <mergeCell ref="G182:G183"/>
    <mergeCell ref="H182:H183"/>
    <mergeCell ref="I182:I183"/>
    <mergeCell ref="J182:J183"/>
    <mergeCell ref="I180:I181"/>
    <mergeCell ref="J180:J181"/>
    <mergeCell ref="K180:K181"/>
    <mergeCell ref="L180:L181"/>
    <mergeCell ref="M180:M181"/>
    <mergeCell ref="N180:N181"/>
    <mergeCell ref="M178:M179"/>
    <mergeCell ref="N178:N179"/>
    <mergeCell ref="O178:O179"/>
    <mergeCell ref="B180:B181"/>
    <mergeCell ref="C180:C181"/>
    <mergeCell ref="D180:D181"/>
    <mergeCell ref="E180:E181"/>
    <mergeCell ref="F180:F181"/>
    <mergeCell ref="G180:G181"/>
    <mergeCell ref="H180:H181"/>
    <mergeCell ref="G178:G179"/>
    <mergeCell ref="H178:H179"/>
    <mergeCell ref="I178:I179"/>
    <mergeCell ref="J178:J179"/>
    <mergeCell ref="K178:K179"/>
    <mergeCell ref="L178:L179"/>
    <mergeCell ref="K176:K177"/>
    <mergeCell ref="L176:L177"/>
    <mergeCell ref="M176:M177"/>
    <mergeCell ref="N176:N177"/>
    <mergeCell ref="O176:O177"/>
    <mergeCell ref="B178:B179"/>
    <mergeCell ref="C178:C179"/>
    <mergeCell ref="D178:D179"/>
    <mergeCell ref="E178:E179"/>
    <mergeCell ref="F178:F179"/>
    <mergeCell ref="O174:O175"/>
    <mergeCell ref="B176:B177"/>
    <mergeCell ref="C176:C177"/>
    <mergeCell ref="D176:D177"/>
    <mergeCell ref="E176:E177"/>
    <mergeCell ref="F176:F177"/>
    <mergeCell ref="G176:G177"/>
    <mergeCell ref="H176:H177"/>
    <mergeCell ref="I176:I177"/>
    <mergeCell ref="J176:J177"/>
    <mergeCell ref="I174:I175"/>
    <mergeCell ref="J174:J175"/>
    <mergeCell ref="K174:K175"/>
    <mergeCell ref="L174:L175"/>
    <mergeCell ref="M174:M175"/>
    <mergeCell ref="N174:N175"/>
    <mergeCell ref="M172:M173"/>
    <mergeCell ref="N172:N173"/>
    <mergeCell ref="O172:O173"/>
    <mergeCell ref="B174:B175"/>
    <mergeCell ref="C174:C175"/>
    <mergeCell ref="D174:D175"/>
    <mergeCell ref="E174:E175"/>
    <mergeCell ref="F174:F175"/>
    <mergeCell ref="G174:G175"/>
    <mergeCell ref="H174:H175"/>
    <mergeCell ref="G172:G173"/>
    <mergeCell ref="H172:H173"/>
    <mergeCell ref="I172:I173"/>
    <mergeCell ref="J172:J173"/>
    <mergeCell ref="K172:K173"/>
    <mergeCell ref="L172:L173"/>
    <mergeCell ref="K170:K171"/>
    <mergeCell ref="L170:L171"/>
    <mergeCell ref="M170:M171"/>
    <mergeCell ref="N170:N171"/>
    <mergeCell ref="O170:O171"/>
    <mergeCell ref="B172:B173"/>
    <mergeCell ref="C172:C173"/>
    <mergeCell ref="D172:D173"/>
    <mergeCell ref="E172:E173"/>
    <mergeCell ref="F172:F173"/>
    <mergeCell ref="O168:O169"/>
    <mergeCell ref="B170:B171"/>
    <mergeCell ref="C170:C171"/>
    <mergeCell ref="D170:D171"/>
    <mergeCell ref="E170:E171"/>
    <mergeCell ref="F170:F171"/>
    <mergeCell ref="G170:G171"/>
    <mergeCell ref="H170:H171"/>
    <mergeCell ref="I170:I171"/>
    <mergeCell ref="J170:J171"/>
    <mergeCell ref="I168:I169"/>
    <mergeCell ref="J168:J169"/>
    <mergeCell ref="K168:K169"/>
    <mergeCell ref="L168:L169"/>
    <mergeCell ref="M168:M169"/>
    <mergeCell ref="N168:N169"/>
    <mergeCell ref="M166:M167"/>
    <mergeCell ref="N166:N167"/>
    <mergeCell ref="O166:O167"/>
    <mergeCell ref="B168:B169"/>
    <mergeCell ref="C168:C169"/>
    <mergeCell ref="D168:D169"/>
    <mergeCell ref="E168:E169"/>
    <mergeCell ref="F168:F169"/>
    <mergeCell ref="G168:G169"/>
    <mergeCell ref="H168:H169"/>
    <mergeCell ref="G166:G167"/>
    <mergeCell ref="H166:H167"/>
    <mergeCell ref="I166:I167"/>
    <mergeCell ref="J166:J167"/>
    <mergeCell ref="K166:K167"/>
    <mergeCell ref="L166:L167"/>
    <mergeCell ref="K164:K165"/>
    <mergeCell ref="L164:L165"/>
    <mergeCell ref="M164:M165"/>
    <mergeCell ref="N164:N165"/>
    <mergeCell ref="O164:O165"/>
    <mergeCell ref="B166:B167"/>
    <mergeCell ref="C166:C167"/>
    <mergeCell ref="D166:D167"/>
    <mergeCell ref="E166:E167"/>
    <mergeCell ref="F166:F167"/>
    <mergeCell ref="O162:O163"/>
    <mergeCell ref="B164:B165"/>
    <mergeCell ref="C164:C165"/>
    <mergeCell ref="D164:D165"/>
    <mergeCell ref="E164:E165"/>
    <mergeCell ref="F164:F165"/>
    <mergeCell ref="G164:G165"/>
    <mergeCell ref="H164:H165"/>
    <mergeCell ref="I164:I165"/>
    <mergeCell ref="J164:J165"/>
    <mergeCell ref="I162:I163"/>
    <mergeCell ref="J162:J163"/>
    <mergeCell ref="K162:K163"/>
    <mergeCell ref="L162:L163"/>
    <mergeCell ref="M162:M163"/>
    <mergeCell ref="N162:N163"/>
    <mergeCell ref="M160:M161"/>
    <mergeCell ref="N160:N161"/>
    <mergeCell ref="O160:O161"/>
    <mergeCell ref="B162:B163"/>
    <mergeCell ref="C162:C163"/>
    <mergeCell ref="D162:D163"/>
    <mergeCell ref="E162:E163"/>
    <mergeCell ref="F162:F163"/>
    <mergeCell ref="G162:G163"/>
    <mergeCell ref="H162:H163"/>
    <mergeCell ref="G160:G161"/>
    <mergeCell ref="H160:H161"/>
    <mergeCell ref="I160:I161"/>
    <mergeCell ref="J160:J161"/>
    <mergeCell ref="K160:K161"/>
    <mergeCell ref="L160:L161"/>
    <mergeCell ref="K158:K159"/>
    <mergeCell ref="L158:L159"/>
    <mergeCell ref="M158:M159"/>
    <mergeCell ref="N158:N159"/>
    <mergeCell ref="O158:O159"/>
    <mergeCell ref="B160:B161"/>
    <mergeCell ref="C160:C161"/>
    <mergeCell ref="D160:D161"/>
    <mergeCell ref="E160:E161"/>
    <mergeCell ref="F160:F161"/>
    <mergeCell ref="O156:O157"/>
    <mergeCell ref="B158:B159"/>
    <mergeCell ref="C158:C159"/>
    <mergeCell ref="D158:D159"/>
    <mergeCell ref="E158:E159"/>
    <mergeCell ref="F158:F159"/>
    <mergeCell ref="G158:G159"/>
    <mergeCell ref="H158:H159"/>
    <mergeCell ref="I158:I159"/>
    <mergeCell ref="J158:J159"/>
    <mergeCell ref="I156:I157"/>
    <mergeCell ref="J156:J157"/>
    <mergeCell ref="K156:K157"/>
    <mergeCell ref="L156:L157"/>
    <mergeCell ref="M156:M157"/>
    <mergeCell ref="N156:N157"/>
    <mergeCell ref="M154:M155"/>
    <mergeCell ref="N154:N155"/>
    <mergeCell ref="O154:O155"/>
    <mergeCell ref="B156:B157"/>
    <mergeCell ref="C156:C157"/>
    <mergeCell ref="D156:D157"/>
    <mergeCell ref="E156:E157"/>
    <mergeCell ref="F156:F157"/>
    <mergeCell ref="G156:G157"/>
    <mergeCell ref="H156:H157"/>
    <mergeCell ref="G154:G155"/>
    <mergeCell ref="H154:H155"/>
    <mergeCell ref="I154:I155"/>
    <mergeCell ref="J154:J155"/>
    <mergeCell ref="K154:K155"/>
    <mergeCell ref="L154:L155"/>
    <mergeCell ref="K152:K153"/>
    <mergeCell ref="L152:L153"/>
    <mergeCell ref="M152:M153"/>
    <mergeCell ref="N152:N153"/>
    <mergeCell ref="O152:O153"/>
    <mergeCell ref="B154:B155"/>
    <mergeCell ref="C154:C155"/>
    <mergeCell ref="D154:D155"/>
    <mergeCell ref="E154:E155"/>
    <mergeCell ref="F154:F155"/>
    <mergeCell ref="O150:O151"/>
    <mergeCell ref="B152:B153"/>
    <mergeCell ref="C152:C153"/>
    <mergeCell ref="D152:D153"/>
    <mergeCell ref="E152:E153"/>
    <mergeCell ref="F152:F153"/>
    <mergeCell ref="G152:G153"/>
    <mergeCell ref="H152:H153"/>
    <mergeCell ref="I152:I153"/>
    <mergeCell ref="J152:J153"/>
    <mergeCell ref="I150:I151"/>
    <mergeCell ref="J150:J151"/>
    <mergeCell ref="K150:K151"/>
    <mergeCell ref="L150:L151"/>
    <mergeCell ref="M150:M151"/>
    <mergeCell ref="N150:N151"/>
    <mergeCell ref="M148:M149"/>
    <mergeCell ref="N148:N149"/>
    <mergeCell ref="O148:O149"/>
    <mergeCell ref="B150:B151"/>
    <mergeCell ref="C150:C151"/>
    <mergeCell ref="D150:D151"/>
    <mergeCell ref="E150:E151"/>
    <mergeCell ref="F150:F151"/>
    <mergeCell ref="G150:G151"/>
    <mergeCell ref="H150:H151"/>
    <mergeCell ref="G148:G149"/>
    <mergeCell ref="H148:H149"/>
    <mergeCell ref="I148:I149"/>
    <mergeCell ref="J148:J149"/>
    <mergeCell ref="K148:K149"/>
    <mergeCell ref="L148:L149"/>
    <mergeCell ref="K146:K147"/>
    <mergeCell ref="L146:L147"/>
    <mergeCell ref="M146:M147"/>
    <mergeCell ref="N146:N147"/>
    <mergeCell ref="O146:O147"/>
    <mergeCell ref="B148:B149"/>
    <mergeCell ref="C148:C149"/>
    <mergeCell ref="D148:D149"/>
    <mergeCell ref="E148:E149"/>
    <mergeCell ref="F148:F149"/>
    <mergeCell ref="O144:O145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I144:I145"/>
    <mergeCell ref="J144:J145"/>
    <mergeCell ref="K144:K145"/>
    <mergeCell ref="L144:L145"/>
    <mergeCell ref="M144:M145"/>
    <mergeCell ref="N144:N145"/>
    <mergeCell ref="M142:M143"/>
    <mergeCell ref="N142:N143"/>
    <mergeCell ref="O142:O143"/>
    <mergeCell ref="B144:B145"/>
    <mergeCell ref="C144:C145"/>
    <mergeCell ref="D144:D145"/>
    <mergeCell ref="E144:E145"/>
    <mergeCell ref="F144:F145"/>
    <mergeCell ref="G144:G145"/>
    <mergeCell ref="H144:H145"/>
    <mergeCell ref="G142:G143"/>
    <mergeCell ref="H142:H143"/>
    <mergeCell ref="I142:I143"/>
    <mergeCell ref="J142:J143"/>
    <mergeCell ref="K142:K143"/>
    <mergeCell ref="L142:L143"/>
    <mergeCell ref="K140:K141"/>
    <mergeCell ref="L140:L141"/>
    <mergeCell ref="M140:M141"/>
    <mergeCell ref="N140:N141"/>
    <mergeCell ref="O140:O141"/>
    <mergeCell ref="B142:B143"/>
    <mergeCell ref="C142:C143"/>
    <mergeCell ref="D142:D143"/>
    <mergeCell ref="E142:E143"/>
    <mergeCell ref="F142:F143"/>
    <mergeCell ref="O138:O139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I138:I139"/>
    <mergeCell ref="J138:J139"/>
    <mergeCell ref="K138:K139"/>
    <mergeCell ref="L138:L139"/>
    <mergeCell ref="M138:M139"/>
    <mergeCell ref="N138:N139"/>
    <mergeCell ref="M136:M137"/>
    <mergeCell ref="N136:N137"/>
    <mergeCell ref="O136:O137"/>
    <mergeCell ref="B138:B139"/>
    <mergeCell ref="C138:C139"/>
    <mergeCell ref="D138:D139"/>
    <mergeCell ref="E138:E139"/>
    <mergeCell ref="F138:F139"/>
    <mergeCell ref="G138:G139"/>
    <mergeCell ref="H138:H139"/>
    <mergeCell ref="G136:G137"/>
    <mergeCell ref="H136:H137"/>
    <mergeCell ref="I136:I137"/>
    <mergeCell ref="J136:J137"/>
    <mergeCell ref="K136:K137"/>
    <mergeCell ref="L136:L137"/>
    <mergeCell ref="K134:K135"/>
    <mergeCell ref="L134:L135"/>
    <mergeCell ref="M134:M135"/>
    <mergeCell ref="N134:N135"/>
    <mergeCell ref="O134:O135"/>
    <mergeCell ref="B136:B137"/>
    <mergeCell ref="C136:C137"/>
    <mergeCell ref="D136:D137"/>
    <mergeCell ref="E136:E137"/>
    <mergeCell ref="F136:F137"/>
    <mergeCell ref="O132:O133"/>
    <mergeCell ref="B134:B135"/>
    <mergeCell ref="C134:C135"/>
    <mergeCell ref="D134:D135"/>
    <mergeCell ref="E134:E135"/>
    <mergeCell ref="F134:F135"/>
    <mergeCell ref="G134:G135"/>
    <mergeCell ref="H134:H135"/>
    <mergeCell ref="I134:I135"/>
    <mergeCell ref="J134:J135"/>
    <mergeCell ref="I132:I133"/>
    <mergeCell ref="J132:J133"/>
    <mergeCell ref="K132:K133"/>
    <mergeCell ref="L132:L133"/>
    <mergeCell ref="M132:M133"/>
    <mergeCell ref="N132:N133"/>
    <mergeCell ref="M130:M131"/>
    <mergeCell ref="N130:N131"/>
    <mergeCell ref="O130:O131"/>
    <mergeCell ref="B132:B133"/>
    <mergeCell ref="C132:C133"/>
    <mergeCell ref="D132:D133"/>
    <mergeCell ref="E132:E133"/>
    <mergeCell ref="F132:F133"/>
    <mergeCell ref="G132:G133"/>
    <mergeCell ref="H132:H133"/>
    <mergeCell ref="G130:G131"/>
    <mergeCell ref="H130:H131"/>
    <mergeCell ref="I130:I131"/>
    <mergeCell ref="J130:J131"/>
    <mergeCell ref="K130:K131"/>
    <mergeCell ref="L130:L131"/>
    <mergeCell ref="K128:K129"/>
    <mergeCell ref="L128:L129"/>
    <mergeCell ref="M128:M129"/>
    <mergeCell ref="N128:N129"/>
    <mergeCell ref="O128:O129"/>
    <mergeCell ref="B130:B131"/>
    <mergeCell ref="C130:C131"/>
    <mergeCell ref="D130:D131"/>
    <mergeCell ref="E130:E131"/>
    <mergeCell ref="F130:F131"/>
    <mergeCell ref="O126:O127"/>
    <mergeCell ref="B128:B129"/>
    <mergeCell ref="C128:C129"/>
    <mergeCell ref="D128:D129"/>
    <mergeCell ref="E128:E129"/>
    <mergeCell ref="F128:F129"/>
    <mergeCell ref="G128:G129"/>
    <mergeCell ref="H128:H129"/>
    <mergeCell ref="I128:I129"/>
    <mergeCell ref="J128:J129"/>
    <mergeCell ref="I126:I127"/>
    <mergeCell ref="J126:J127"/>
    <mergeCell ref="K126:K127"/>
    <mergeCell ref="L126:L127"/>
    <mergeCell ref="M126:M127"/>
    <mergeCell ref="N126:N127"/>
    <mergeCell ref="M124:M125"/>
    <mergeCell ref="N124:N125"/>
    <mergeCell ref="O124:O125"/>
    <mergeCell ref="B126:B127"/>
    <mergeCell ref="C126:C127"/>
    <mergeCell ref="D126:D127"/>
    <mergeCell ref="E126:E127"/>
    <mergeCell ref="F126:F127"/>
    <mergeCell ref="G126:G127"/>
    <mergeCell ref="H126:H127"/>
    <mergeCell ref="G124:G125"/>
    <mergeCell ref="H124:H125"/>
    <mergeCell ref="I124:I125"/>
    <mergeCell ref="J124:J125"/>
    <mergeCell ref="K124:K125"/>
    <mergeCell ref="L124:L125"/>
    <mergeCell ref="K122:K123"/>
    <mergeCell ref="L122:L123"/>
    <mergeCell ref="M122:M123"/>
    <mergeCell ref="N122:N123"/>
    <mergeCell ref="O122:O123"/>
    <mergeCell ref="B124:B125"/>
    <mergeCell ref="C124:C125"/>
    <mergeCell ref="D124:D125"/>
    <mergeCell ref="E124:E125"/>
    <mergeCell ref="F124:F125"/>
    <mergeCell ref="O120:O121"/>
    <mergeCell ref="B122:B123"/>
    <mergeCell ref="C122:C123"/>
    <mergeCell ref="D122:D123"/>
    <mergeCell ref="E122:E123"/>
    <mergeCell ref="F122:F123"/>
    <mergeCell ref="G122:G123"/>
    <mergeCell ref="H122:H123"/>
    <mergeCell ref="I122:I123"/>
    <mergeCell ref="J122:J123"/>
    <mergeCell ref="I120:I121"/>
    <mergeCell ref="J120:J121"/>
    <mergeCell ref="K120:K121"/>
    <mergeCell ref="L120:L121"/>
    <mergeCell ref="M120:M121"/>
    <mergeCell ref="N120:N121"/>
    <mergeCell ref="M118:M119"/>
    <mergeCell ref="N118:N119"/>
    <mergeCell ref="O118:O119"/>
    <mergeCell ref="B120:B121"/>
    <mergeCell ref="C120:C121"/>
    <mergeCell ref="D120:D121"/>
    <mergeCell ref="E120:E121"/>
    <mergeCell ref="F120:F121"/>
    <mergeCell ref="G120:G121"/>
    <mergeCell ref="H120:H121"/>
    <mergeCell ref="G118:G119"/>
    <mergeCell ref="H118:H119"/>
    <mergeCell ref="I118:I119"/>
    <mergeCell ref="J118:J119"/>
    <mergeCell ref="K118:K119"/>
    <mergeCell ref="L118:L119"/>
    <mergeCell ref="K116:K117"/>
    <mergeCell ref="L116:L117"/>
    <mergeCell ref="M116:M117"/>
    <mergeCell ref="N116:N117"/>
    <mergeCell ref="O116:O117"/>
    <mergeCell ref="B118:B119"/>
    <mergeCell ref="C118:C119"/>
    <mergeCell ref="D118:D119"/>
    <mergeCell ref="E118:E119"/>
    <mergeCell ref="F118:F119"/>
    <mergeCell ref="O114:O115"/>
    <mergeCell ref="B116:B117"/>
    <mergeCell ref="C116:C117"/>
    <mergeCell ref="D116:D117"/>
    <mergeCell ref="E116:E117"/>
    <mergeCell ref="F116:F117"/>
    <mergeCell ref="G116:G117"/>
    <mergeCell ref="H116:H117"/>
    <mergeCell ref="I116:I117"/>
    <mergeCell ref="J116:J117"/>
    <mergeCell ref="I114:I115"/>
    <mergeCell ref="J114:J115"/>
    <mergeCell ref="K114:K115"/>
    <mergeCell ref="L114:L115"/>
    <mergeCell ref="M114:M115"/>
    <mergeCell ref="N114:N115"/>
    <mergeCell ref="M112:M113"/>
    <mergeCell ref="N112:N113"/>
    <mergeCell ref="O112:O113"/>
    <mergeCell ref="B114:B115"/>
    <mergeCell ref="C114:C115"/>
    <mergeCell ref="D114:D115"/>
    <mergeCell ref="E114:E115"/>
    <mergeCell ref="F114:F115"/>
    <mergeCell ref="G114:G115"/>
    <mergeCell ref="H114:H115"/>
    <mergeCell ref="G112:G113"/>
    <mergeCell ref="H112:H113"/>
    <mergeCell ref="I112:I113"/>
    <mergeCell ref="J112:J113"/>
    <mergeCell ref="K112:K113"/>
    <mergeCell ref="L112:L113"/>
    <mergeCell ref="K110:K111"/>
    <mergeCell ref="L110:L111"/>
    <mergeCell ref="M110:M111"/>
    <mergeCell ref="N110:N111"/>
    <mergeCell ref="O110:O111"/>
    <mergeCell ref="B112:B113"/>
    <mergeCell ref="C112:C113"/>
    <mergeCell ref="D112:D113"/>
    <mergeCell ref="E112:E113"/>
    <mergeCell ref="F112:F113"/>
    <mergeCell ref="O108:O109"/>
    <mergeCell ref="B110:B111"/>
    <mergeCell ref="C110:C111"/>
    <mergeCell ref="D110:D111"/>
    <mergeCell ref="E110:E111"/>
    <mergeCell ref="F110:F111"/>
    <mergeCell ref="G110:G111"/>
    <mergeCell ref="H110:H111"/>
    <mergeCell ref="I110:I111"/>
    <mergeCell ref="J110:J111"/>
    <mergeCell ref="I108:I109"/>
    <mergeCell ref="J108:J109"/>
    <mergeCell ref="K108:K109"/>
    <mergeCell ref="L108:L109"/>
    <mergeCell ref="M108:M109"/>
    <mergeCell ref="N108:N109"/>
    <mergeCell ref="M106:M107"/>
    <mergeCell ref="N106:N107"/>
    <mergeCell ref="O106:O107"/>
    <mergeCell ref="B108:B109"/>
    <mergeCell ref="C108:C109"/>
    <mergeCell ref="D108:D109"/>
    <mergeCell ref="E108:E109"/>
    <mergeCell ref="F108:F109"/>
    <mergeCell ref="G108:G109"/>
    <mergeCell ref="H108:H109"/>
    <mergeCell ref="G106:G107"/>
    <mergeCell ref="H106:H107"/>
    <mergeCell ref="I106:I107"/>
    <mergeCell ref="J106:J107"/>
    <mergeCell ref="K106:K107"/>
    <mergeCell ref="L106:L107"/>
    <mergeCell ref="K104:K105"/>
    <mergeCell ref="L104:L105"/>
    <mergeCell ref="M104:M105"/>
    <mergeCell ref="N104:N105"/>
    <mergeCell ref="O104:O105"/>
    <mergeCell ref="B106:B107"/>
    <mergeCell ref="C106:C107"/>
    <mergeCell ref="D106:D107"/>
    <mergeCell ref="E106:E107"/>
    <mergeCell ref="F106:F107"/>
    <mergeCell ref="O102:O103"/>
    <mergeCell ref="B104:B105"/>
    <mergeCell ref="C104:C105"/>
    <mergeCell ref="D104:D105"/>
    <mergeCell ref="E104:E105"/>
    <mergeCell ref="F104:F105"/>
    <mergeCell ref="G104:G105"/>
    <mergeCell ref="H104:H105"/>
    <mergeCell ref="I104:I105"/>
    <mergeCell ref="J104:J105"/>
    <mergeCell ref="I102:I103"/>
    <mergeCell ref="J102:J103"/>
    <mergeCell ref="K102:K103"/>
    <mergeCell ref="L102:L103"/>
    <mergeCell ref="M102:M103"/>
    <mergeCell ref="N102:N103"/>
    <mergeCell ref="M100:M101"/>
    <mergeCell ref="N100:N101"/>
    <mergeCell ref="O100:O101"/>
    <mergeCell ref="B102:B103"/>
    <mergeCell ref="C102:C103"/>
    <mergeCell ref="D102:D103"/>
    <mergeCell ref="E102:E103"/>
    <mergeCell ref="F102:F103"/>
    <mergeCell ref="G102:G103"/>
    <mergeCell ref="H102:H103"/>
    <mergeCell ref="G100:G101"/>
    <mergeCell ref="H100:H101"/>
    <mergeCell ref="I100:I101"/>
    <mergeCell ref="J100:J101"/>
    <mergeCell ref="K100:K101"/>
    <mergeCell ref="L100:L101"/>
    <mergeCell ref="K98:K99"/>
    <mergeCell ref="L98:L99"/>
    <mergeCell ref="M98:M99"/>
    <mergeCell ref="N98:N99"/>
    <mergeCell ref="O98:O99"/>
    <mergeCell ref="B100:B101"/>
    <mergeCell ref="C100:C101"/>
    <mergeCell ref="D100:D101"/>
    <mergeCell ref="E100:E101"/>
    <mergeCell ref="F100:F101"/>
    <mergeCell ref="O96:O97"/>
    <mergeCell ref="B98:B99"/>
    <mergeCell ref="C98:C99"/>
    <mergeCell ref="D98:D99"/>
    <mergeCell ref="E98:E99"/>
    <mergeCell ref="F98:F99"/>
    <mergeCell ref="G98:G99"/>
    <mergeCell ref="H98:H99"/>
    <mergeCell ref="I98:I99"/>
    <mergeCell ref="J98:J99"/>
    <mergeCell ref="I96:I97"/>
    <mergeCell ref="J96:J97"/>
    <mergeCell ref="K96:K97"/>
    <mergeCell ref="L96:L97"/>
    <mergeCell ref="M96:M97"/>
    <mergeCell ref="N96:N97"/>
    <mergeCell ref="M94:M95"/>
    <mergeCell ref="N94:N95"/>
    <mergeCell ref="O94:O95"/>
    <mergeCell ref="B96:B97"/>
    <mergeCell ref="C96:C97"/>
    <mergeCell ref="D96:D97"/>
    <mergeCell ref="E96:E97"/>
    <mergeCell ref="F96:F97"/>
    <mergeCell ref="G96:G97"/>
    <mergeCell ref="H96:H97"/>
    <mergeCell ref="G94:G95"/>
    <mergeCell ref="H94:H95"/>
    <mergeCell ref="I94:I95"/>
    <mergeCell ref="J94:J95"/>
    <mergeCell ref="K94:K95"/>
    <mergeCell ref="L94:L95"/>
    <mergeCell ref="K92:K93"/>
    <mergeCell ref="L92:L93"/>
    <mergeCell ref="M92:M93"/>
    <mergeCell ref="N92:N93"/>
    <mergeCell ref="O92:O93"/>
    <mergeCell ref="B94:B95"/>
    <mergeCell ref="C94:C95"/>
    <mergeCell ref="D94:D95"/>
    <mergeCell ref="E94:E95"/>
    <mergeCell ref="F94:F95"/>
    <mergeCell ref="O90:O91"/>
    <mergeCell ref="B92:B93"/>
    <mergeCell ref="C92:C93"/>
    <mergeCell ref="D92:D93"/>
    <mergeCell ref="E92:E93"/>
    <mergeCell ref="F92:F93"/>
    <mergeCell ref="G92:G93"/>
    <mergeCell ref="H92:H93"/>
    <mergeCell ref="I92:I93"/>
    <mergeCell ref="J92:J93"/>
    <mergeCell ref="I90:I91"/>
    <mergeCell ref="J90:J91"/>
    <mergeCell ref="K90:K91"/>
    <mergeCell ref="L90:L91"/>
    <mergeCell ref="M90:M91"/>
    <mergeCell ref="N90:N91"/>
    <mergeCell ref="M88:M89"/>
    <mergeCell ref="N88:N89"/>
    <mergeCell ref="O88:O89"/>
    <mergeCell ref="B90:B91"/>
    <mergeCell ref="C90:C91"/>
    <mergeCell ref="D90:D91"/>
    <mergeCell ref="E90:E91"/>
    <mergeCell ref="F90:F91"/>
    <mergeCell ref="G90:G91"/>
    <mergeCell ref="H90:H91"/>
    <mergeCell ref="G88:G89"/>
    <mergeCell ref="H88:H89"/>
    <mergeCell ref="I88:I89"/>
    <mergeCell ref="J88:J89"/>
    <mergeCell ref="K88:K89"/>
    <mergeCell ref="L88:L89"/>
    <mergeCell ref="K86:K87"/>
    <mergeCell ref="L86:L87"/>
    <mergeCell ref="M86:M87"/>
    <mergeCell ref="N86:N87"/>
    <mergeCell ref="O86:O87"/>
    <mergeCell ref="B88:B89"/>
    <mergeCell ref="C88:C89"/>
    <mergeCell ref="D88:D89"/>
    <mergeCell ref="E88:E89"/>
    <mergeCell ref="F88:F89"/>
    <mergeCell ref="O84:O85"/>
    <mergeCell ref="B86:B87"/>
    <mergeCell ref="C86:C87"/>
    <mergeCell ref="D86:D87"/>
    <mergeCell ref="E86:E87"/>
    <mergeCell ref="F86:F87"/>
    <mergeCell ref="G86:G87"/>
    <mergeCell ref="H86:H87"/>
    <mergeCell ref="I86:I87"/>
    <mergeCell ref="J86:J87"/>
    <mergeCell ref="I84:I85"/>
    <mergeCell ref="J84:J85"/>
    <mergeCell ref="K84:K85"/>
    <mergeCell ref="L84:L85"/>
    <mergeCell ref="M84:M85"/>
    <mergeCell ref="N84:N85"/>
    <mergeCell ref="M82:M83"/>
    <mergeCell ref="N82:N83"/>
    <mergeCell ref="O82:O83"/>
    <mergeCell ref="B84:B85"/>
    <mergeCell ref="C84:C85"/>
    <mergeCell ref="D84:D85"/>
    <mergeCell ref="E84:E85"/>
    <mergeCell ref="F84:F85"/>
    <mergeCell ref="G84:G85"/>
    <mergeCell ref="H84:H85"/>
    <mergeCell ref="G82:G83"/>
    <mergeCell ref="H82:H83"/>
    <mergeCell ref="I82:I83"/>
    <mergeCell ref="J82:J83"/>
    <mergeCell ref="K82:K83"/>
    <mergeCell ref="L82:L83"/>
    <mergeCell ref="K80:K81"/>
    <mergeCell ref="L80:L81"/>
    <mergeCell ref="M80:M81"/>
    <mergeCell ref="N80:N81"/>
    <mergeCell ref="O80:O81"/>
    <mergeCell ref="B82:B83"/>
    <mergeCell ref="C82:C83"/>
    <mergeCell ref="D82:D83"/>
    <mergeCell ref="E82:E83"/>
    <mergeCell ref="F82:F83"/>
    <mergeCell ref="O78:O79"/>
    <mergeCell ref="B80:B81"/>
    <mergeCell ref="C80:C81"/>
    <mergeCell ref="D80:D81"/>
    <mergeCell ref="E80:E81"/>
    <mergeCell ref="F80:F81"/>
    <mergeCell ref="G80:G81"/>
    <mergeCell ref="H80:H81"/>
    <mergeCell ref="I80:I81"/>
    <mergeCell ref="J80:J81"/>
    <mergeCell ref="I78:I79"/>
    <mergeCell ref="J78:J79"/>
    <mergeCell ref="K78:K79"/>
    <mergeCell ref="L78:L79"/>
    <mergeCell ref="M78:M79"/>
    <mergeCell ref="N78:N79"/>
    <mergeCell ref="M76:M77"/>
    <mergeCell ref="N76:N77"/>
    <mergeCell ref="O76:O77"/>
    <mergeCell ref="B78:B79"/>
    <mergeCell ref="C78:C79"/>
    <mergeCell ref="D78:D79"/>
    <mergeCell ref="E78:E79"/>
    <mergeCell ref="F78:F79"/>
    <mergeCell ref="G78:G79"/>
    <mergeCell ref="H78:H79"/>
    <mergeCell ref="G76:G77"/>
    <mergeCell ref="H76:H77"/>
    <mergeCell ref="I76:I77"/>
    <mergeCell ref="J76:J77"/>
    <mergeCell ref="K76:K77"/>
    <mergeCell ref="L76:L77"/>
    <mergeCell ref="K74:K75"/>
    <mergeCell ref="L74:L75"/>
    <mergeCell ref="M74:M75"/>
    <mergeCell ref="N74:N75"/>
    <mergeCell ref="O74:O75"/>
    <mergeCell ref="B76:B77"/>
    <mergeCell ref="C76:C77"/>
    <mergeCell ref="D76:D77"/>
    <mergeCell ref="E76:E77"/>
    <mergeCell ref="F76:F77"/>
    <mergeCell ref="O72:O73"/>
    <mergeCell ref="B74:B75"/>
    <mergeCell ref="C74:C75"/>
    <mergeCell ref="D74:D75"/>
    <mergeCell ref="E74:E75"/>
    <mergeCell ref="F74:F75"/>
    <mergeCell ref="G74:G75"/>
    <mergeCell ref="H74:H75"/>
    <mergeCell ref="I74:I75"/>
    <mergeCell ref="J74:J75"/>
    <mergeCell ref="I72:I73"/>
    <mergeCell ref="J72:J73"/>
    <mergeCell ref="K72:K73"/>
    <mergeCell ref="L72:L73"/>
    <mergeCell ref="M72:M73"/>
    <mergeCell ref="N72:N73"/>
    <mergeCell ref="M70:M71"/>
    <mergeCell ref="N70:N71"/>
    <mergeCell ref="O70:O71"/>
    <mergeCell ref="B72:B73"/>
    <mergeCell ref="C72:C73"/>
    <mergeCell ref="D72:D73"/>
    <mergeCell ref="E72:E73"/>
    <mergeCell ref="F72:F73"/>
    <mergeCell ref="G72:G73"/>
    <mergeCell ref="H72:H73"/>
    <mergeCell ref="G70:G71"/>
    <mergeCell ref="H70:H71"/>
    <mergeCell ref="I70:I71"/>
    <mergeCell ref="J70:J71"/>
    <mergeCell ref="K70:K71"/>
    <mergeCell ref="L70:L71"/>
    <mergeCell ref="K68:K69"/>
    <mergeCell ref="L68:L69"/>
    <mergeCell ref="M68:M69"/>
    <mergeCell ref="N68:N69"/>
    <mergeCell ref="O68:O69"/>
    <mergeCell ref="B70:B71"/>
    <mergeCell ref="C70:C71"/>
    <mergeCell ref="D70:D71"/>
    <mergeCell ref="E70:E71"/>
    <mergeCell ref="F70:F71"/>
    <mergeCell ref="O66:O67"/>
    <mergeCell ref="B68:B69"/>
    <mergeCell ref="C68:C69"/>
    <mergeCell ref="D68:D69"/>
    <mergeCell ref="E68:E69"/>
    <mergeCell ref="F68:F69"/>
    <mergeCell ref="G68:G69"/>
    <mergeCell ref="H68:H69"/>
    <mergeCell ref="I68:I69"/>
    <mergeCell ref="J68:J69"/>
    <mergeCell ref="I66:I67"/>
    <mergeCell ref="J66:J67"/>
    <mergeCell ref="K66:K67"/>
    <mergeCell ref="L66:L67"/>
    <mergeCell ref="M66:M67"/>
    <mergeCell ref="N66:N67"/>
    <mergeCell ref="M64:M65"/>
    <mergeCell ref="N64:N65"/>
    <mergeCell ref="O64:O65"/>
    <mergeCell ref="B66:B67"/>
    <mergeCell ref="C66:C67"/>
    <mergeCell ref="D66:D67"/>
    <mergeCell ref="E66:E67"/>
    <mergeCell ref="F66:F67"/>
    <mergeCell ref="G66:G67"/>
    <mergeCell ref="H66:H67"/>
    <mergeCell ref="G64:G65"/>
    <mergeCell ref="H64:H65"/>
    <mergeCell ref="I64:I65"/>
    <mergeCell ref="J64:J65"/>
    <mergeCell ref="K64:K65"/>
    <mergeCell ref="L64:L65"/>
    <mergeCell ref="K62:K63"/>
    <mergeCell ref="L62:L63"/>
    <mergeCell ref="M62:M63"/>
    <mergeCell ref="N62:N63"/>
    <mergeCell ref="O62:O63"/>
    <mergeCell ref="B64:B65"/>
    <mergeCell ref="C64:C65"/>
    <mergeCell ref="D64:D65"/>
    <mergeCell ref="E64:E65"/>
    <mergeCell ref="F64:F65"/>
    <mergeCell ref="O60:O61"/>
    <mergeCell ref="B62:B63"/>
    <mergeCell ref="C62:C63"/>
    <mergeCell ref="D62:D63"/>
    <mergeCell ref="E62:E63"/>
    <mergeCell ref="F62:F63"/>
    <mergeCell ref="G62:G63"/>
    <mergeCell ref="H62:H63"/>
    <mergeCell ref="I62:I63"/>
    <mergeCell ref="J62:J63"/>
    <mergeCell ref="I60:I61"/>
    <mergeCell ref="J60:J61"/>
    <mergeCell ref="K60:K61"/>
    <mergeCell ref="L60:L61"/>
    <mergeCell ref="M60:M61"/>
    <mergeCell ref="N60:N61"/>
    <mergeCell ref="M58:M59"/>
    <mergeCell ref="N58:N59"/>
    <mergeCell ref="O58:O59"/>
    <mergeCell ref="B60:B61"/>
    <mergeCell ref="C60:C61"/>
    <mergeCell ref="D60:D61"/>
    <mergeCell ref="E60:E61"/>
    <mergeCell ref="F60:F61"/>
    <mergeCell ref="G60:G61"/>
    <mergeCell ref="H60:H61"/>
    <mergeCell ref="G58:G59"/>
    <mergeCell ref="H58:H59"/>
    <mergeCell ref="I58:I59"/>
    <mergeCell ref="J58:J59"/>
    <mergeCell ref="K58:K59"/>
    <mergeCell ref="L58:L59"/>
    <mergeCell ref="K56:K57"/>
    <mergeCell ref="L56:L57"/>
    <mergeCell ref="M56:M57"/>
    <mergeCell ref="N56:N57"/>
    <mergeCell ref="O56:O57"/>
    <mergeCell ref="B58:B59"/>
    <mergeCell ref="C58:C59"/>
    <mergeCell ref="D58:D59"/>
    <mergeCell ref="E58:E59"/>
    <mergeCell ref="F58:F59"/>
    <mergeCell ref="O54:O55"/>
    <mergeCell ref="B56:B57"/>
    <mergeCell ref="C56:C57"/>
    <mergeCell ref="D56:D57"/>
    <mergeCell ref="E56:E57"/>
    <mergeCell ref="F56:F57"/>
    <mergeCell ref="G56:G57"/>
    <mergeCell ref="H56:H57"/>
    <mergeCell ref="I56:I57"/>
    <mergeCell ref="J56:J57"/>
    <mergeCell ref="I54:I55"/>
    <mergeCell ref="J54:J55"/>
    <mergeCell ref="K54:K55"/>
    <mergeCell ref="L54:L55"/>
    <mergeCell ref="M54:M55"/>
    <mergeCell ref="N54:N55"/>
    <mergeCell ref="M52:M53"/>
    <mergeCell ref="N52:N53"/>
    <mergeCell ref="O52:O53"/>
    <mergeCell ref="B54:B55"/>
    <mergeCell ref="C54:C55"/>
    <mergeCell ref="D54:D55"/>
    <mergeCell ref="E54:E55"/>
    <mergeCell ref="F54:F55"/>
    <mergeCell ref="G54:G55"/>
    <mergeCell ref="H54:H55"/>
    <mergeCell ref="G52:G53"/>
    <mergeCell ref="H52:H53"/>
    <mergeCell ref="I52:I53"/>
    <mergeCell ref="J52:J53"/>
    <mergeCell ref="K52:K53"/>
    <mergeCell ref="L52:L53"/>
    <mergeCell ref="K50:K51"/>
    <mergeCell ref="L50:L51"/>
    <mergeCell ref="M50:M51"/>
    <mergeCell ref="N50:N51"/>
    <mergeCell ref="O50:O51"/>
    <mergeCell ref="B52:B53"/>
    <mergeCell ref="C52:C53"/>
    <mergeCell ref="D52:D53"/>
    <mergeCell ref="E52:E53"/>
    <mergeCell ref="F52:F53"/>
    <mergeCell ref="O48:O49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I48:I49"/>
    <mergeCell ref="J48:J49"/>
    <mergeCell ref="K48:K49"/>
    <mergeCell ref="L48:L49"/>
    <mergeCell ref="M48:M49"/>
    <mergeCell ref="N48:N49"/>
    <mergeCell ref="M46:M47"/>
    <mergeCell ref="N46:N47"/>
    <mergeCell ref="O46:O47"/>
    <mergeCell ref="B48:B49"/>
    <mergeCell ref="C48:C49"/>
    <mergeCell ref="D48:D49"/>
    <mergeCell ref="E48:E49"/>
    <mergeCell ref="F48:F49"/>
    <mergeCell ref="G48:G49"/>
    <mergeCell ref="H48:H49"/>
    <mergeCell ref="G46:G47"/>
    <mergeCell ref="H46:H47"/>
    <mergeCell ref="I46:I47"/>
    <mergeCell ref="J46:J47"/>
    <mergeCell ref="K46:K47"/>
    <mergeCell ref="L46:L47"/>
    <mergeCell ref="K44:K45"/>
    <mergeCell ref="L44:L45"/>
    <mergeCell ref="M44:M45"/>
    <mergeCell ref="N44:N45"/>
    <mergeCell ref="O44:O45"/>
    <mergeCell ref="B46:B47"/>
    <mergeCell ref="C46:C47"/>
    <mergeCell ref="D46:D47"/>
    <mergeCell ref="E46:E47"/>
    <mergeCell ref="F46:F47"/>
    <mergeCell ref="O42:O43"/>
    <mergeCell ref="B44:B45"/>
    <mergeCell ref="C44:C45"/>
    <mergeCell ref="D44:D45"/>
    <mergeCell ref="E44:E45"/>
    <mergeCell ref="F44:F45"/>
    <mergeCell ref="G44:G45"/>
    <mergeCell ref="H44:H45"/>
    <mergeCell ref="I44:I45"/>
    <mergeCell ref="J44:J45"/>
    <mergeCell ref="I42:I43"/>
    <mergeCell ref="J42:J43"/>
    <mergeCell ref="K42:K43"/>
    <mergeCell ref="L42:L43"/>
    <mergeCell ref="M42:M43"/>
    <mergeCell ref="N42:N43"/>
    <mergeCell ref="M40:M41"/>
    <mergeCell ref="N40:N41"/>
    <mergeCell ref="O40:O41"/>
    <mergeCell ref="B42:B43"/>
    <mergeCell ref="C42:C43"/>
    <mergeCell ref="D42:D43"/>
    <mergeCell ref="E42:E43"/>
    <mergeCell ref="F42:F43"/>
    <mergeCell ref="G42:G43"/>
    <mergeCell ref="H42:H43"/>
    <mergeCell ref="G40:G41"/>
    <mergeCell ref="H40:H41"/>
    <mergeCell ref="I40:I41"/>
    <mergeCell ref="J40:J41"/>
    <mergeCell ref="K40:K41"/>
    <mergeCell ref="L40:L41"/>
    <mergeCell ref="K38:K39"/>
    <mergeCell ref="L38:L39"/>
    <mergeCell ref="M38:M39"/>
    <mergeCell ref="N38:N39"/>
    <mergeCell ref="O38:O39"/>
    <mergeCell ref="B40:B41"/>
    <mergeCell ref="C40:C41"/>
    <mergeCell ref="D40:D41"/>
    <mergeCell ref="E40:E41"/>
    <mergeCell ref="F40:F41"/>
    <mergeCell ref="O36:O37"/>
    <mergeCell ref="B38:B39"/>
    <mergeCell ref="C38:C39"/>
    <mergeCell ref="D38:D39"/>
    <mergeCell ref="E38:E39"/>
    <mergeCell ref="F38:F39"/>
    <mergeCell ref="G38:G39"/>
    <mergeCell ref="H38:H39"/>
    <mergeCell ref="I38:I39"/>
    <mergeCell ref="J38:J39"/>
    <mergeCell ref="I36:I37"/>
    <mergeCell ref="J36:J37"/>
    <mergeCell ref="K36:K37"/>
    <mergeCell ref="L36:L37"/>
    <mergeCell ref="M36:M37"/>
    <mergeCell ref="N36:N37"/>
    <mergeCell ref="M34:M35"/>
    <mergeCell ref="N34:N35"/>
    <mergeCell ref="O34:O35"/>
    <mergeCell ref="B36:B37"/>
    <mergeCell ref="C36:C37"/>
    <mergeCell ref="D36:D37"/>
    <mergeCell ref="E36:E37"/>
    <mergeCell ref="F36:F37"/>
    <mergeCell ref="G36:G37"/>
    <mergeCell ref="H36:H37"/>
    <mergeCell ref="G34:G35"/>
    <mergeCell ref="H34:H35"/>
    <mergeCell ref="I34:I35"/>
    <mergeCell ref="J34:J35"/>
    <mergeCell ref="K34:K35"/>
    <mergeCell ref="L34:L35"/>
    <mergeCell ref="K32:K33"/>
    <mergeCell ref="L32:L33"/>
    <mergeCell ref="M32:M33"/>
    <mergeCell ref="N32:N33"/>
    <mergeCell ref="O32:O33"/>
    <mergeCell ref="B34:B35"/>
    <mergeCell ref="C34:C35"/>
    <mergeCell ref="D34:D35"/>
    <mergeCell ref="E34:E35"/>
    <mergeCell ref="F34:F35"/>
    <mergeCell ref="O30:O31"/>
    <mergeCell ref="B32:B33"/>
    <mergeCell ref="C32:C33"/>
    <mergeCell ref="D32:D33"/>
    <mergeCell ref="E32:E33"/>
    <mergeCell ref="F32:F33"/>
    <mergeCell ref="G32:G33"/>
    <mergeCell ref="H32:H33"/>
    <mergeCell ref="I32:I33"/>
    <mergeCell ref="J32:J33"/>
    <mergeCell ref="I30:I31"/>
    <mergeCell ref="J30:J31"/>
    <mergeCell ref="K30:K31"/>
    <mergeCell ref="L30:L31"/>
    <mergeCell ref="M30:M31"/>
    <mergeCell ref="N30:N31"/>
    <mergeCell ref="M28:M29"/>
    <mergeCell ref="N28:N29"/>
    <mergeCell ref="O28:O29"/>
    <mergeCell ref="B30:B31"/>
    <mergeCell ref="C30:C31"/>
    <mergeCell ref="D30:D31"/>
    <mergeCell ref="E30:E31"/>
    <mergeCell ref="F30:F31"/>
    <mergeCell ref="G30:G31"/>
    <mergeCell ref="H30:H31"/>
    <mergeCell ref="G28:G29"/>
    <mergeCell ref="H28:H29"/>
    <mergeCell ref="I28:I29"/>
    <mergeCell ref="J28:J29"/>
    <mergeCell ref="K28:K29"/>
    <mergeCell ref="L28:L29"/>
    <mergeCell ref="K26:K27"/>
    <mergeCell ref="L26:L27"/>
    <mergeCell ref="M26:M27"/>
    <mergeCell ref="N26:N27"/>
    <mergeCell ref="O26:O27"/>
    <mergeCell ref="B28:B29"/>
    <mergeCell ref="C28:C29"/>
    <mergeCell ref="D28:D29"/>
    <mergeCell ref="E28:E29"/>
    <mergeCell ref="F28:F29"/>
    <mergeCell ref="O24:O25"/>
    <mergeCell ref="B26:B27"/>
    <mergeCell ref="C26:C27"/>
    <mergeCell ref="D26:D27"/>
    <mergeCell ref="E26:E27"/>
    <mergeCell ref="F26:F27"/>
    <mergeCell ref="G26:G27"/>
    <mergeCell ref="H26:H27"/>
    <mergeCell ref="I26:I27"/>
    <mergeCell ref="J26:J27"/>
    <mergeCell ref="I24:I25"/>
    <mergeCell ref="J24:J25"/>
    <mergeCell ref="K24:K25"/>
    <mergeCell ref="L24:L25"/>
    <mergeCell ref="M24:M25"/>
    <mergeCell ref="N24:N25"/>
    <mergeCell ref="M22:M23"/>
    <mergeCell ref="N22:N23"/>
    <mergeCell ref="O22:O23"/>
    <mergeCell ref="B24:B25"/>
    <mergeCell ref="C24:C25"/>
    <mergeCell ref="D24:D25"/>
    <mergeCell ref="E24:E25"/>
    <mergeCell ref="F24:F25"/>
    <mergeCell ref="G24:G25"/>
    <mergeCell ref="H24:H25"/>
    <mergeCell ref="G22:G23"/>
    <mergeCell ref="H22:H23"/>
    <mergeCell ref="I22:I23"/>
    <mergeCell ref="J22:J23"/>
    <mergeCell ref="K22:K23"/>
    <mergeCell ref="L22:L23"/>
    <mergeCell ref="K20:K21"/>
    <mergeCell ref="L20:L21"/>
    <mergeCell ref="M20:M21"/>
    <mergeCell ref="N20:N21"/>
    <mergeCell ref="O20:O21"/>
    <mergeCell ref="B22:B23"/>
    <mergeCell ref="C22:C23"/>
    <mergeCell ref="D22:D23"/>
    <mergeCell ref="E22:E23"/>
    <mergeCell ref="F22:F23"/>
    <mergeCell ref="O18:O19"/>
    <mergeCell ref="B20:B21"/>
    <mergeCell ref="C20:C21"/>
    <mergeCell ref="D20:D21"/>
    <mergeCell ref="E20:E21"/>
    <mergeCell ref="F20:F21"/>
    <mergeCell ref="G20:G21"/>
    <mergeCell ref="H20:H21"/>
    <mergeCell ref="I20:I21"/>
    <mergeCell ref="J20:J21"/>
    <mergeCell ref="I18:I19"/>
    <mergeCell ref="J18:J19"/>
    <mergeCell ref="K18:K19"/>
    <mergeCell ref="L18:L19"/>
    <mergeCell ref="M18:M19"/>
    <mergeCell ref="N18:N19"/>
    <mergeCell ref="M16:M17"/>
    <mergeCell ref="N16:N17"/>
    <mergeCell ref="O16:O17"/>
    <mergeCell ref="B18:B19"/>
    <mergeCell ref="C18:C19"/>
    <mergeCell ref="D18:D19"/>
    <mergeCell ref="E18:E19"/>
    <mergeCell ref="F18:F19"/>
    <mergeCell ref="G18:G19"/>
    <mergeCell ref="H18:H19"/>
    <mergeCell ref="G16:G17"/>
    <mergeCell ref="H16:H17"/>
    <mergeCell ref="I16:I17"/>
    <mergeCell ref="J16:J17"/>
    <mergeCell ref="K16:K17"/>
    <mergeCell ref="L16:L17"/>
    <mergeCell ref="K14:K15"/>
    <mergeCell ref="L14:L15"/>
    <mergeCell ref="M14:M15"/>
    <mergeCell ref="N14:N15"/>
    <mergeCell ref="O14:O15"/>
    <mergeCell ref="B16:B17"/>
    <mergeCell ref="C16:C17"/>
    <mergeCell ref="D16:D17"/>
    <mergeCell ref="E16:E17"/>
    <mergeCell ref="F16:F17"/>
    <mergeCell ref="O12:O13"/>
    <mergeCell ref="B14:B15"/>
    <mergeCell ref="C14:C15"/>
    <mergeCell ref="D14:D15"/>
    <mergeCell ref="E14:E15"/>
    <mergeCell ref="F14:F15"/>
    <mergeCell ref="G14:G15"/>
    <mergeCell ref="H14:H15"/>
    <mergeCell ref="I14:I15"/>
    <mergeCell ref="J14:J15"/>
    <mergeCell ref="I12:I13"/>
    <mergeCell ref="J12:J13"/>
    <mergeCell ref="K12:K13"/>
    <mergeCell ref="L12:L13"/>
    <mergeCell ref="M12:M13"/>
    <mergeCell ref="N12:N13"/>
    <mergeCell ref="M10:M11"/>
    <mergeCell ref="N10:N11"/>
    <mergeCell ref="O10:O11"/>
    <mergeCell ref="B12:B13"/>
    <mergeCell ref="C12:C13"/>
    <mergeCell ref="D12:D13"/>
    <mergeCell ref="E12:E13"/>
    <mergeCell ref="F12:F13"/>
    <mergeCell ref="G12:G13"/>
    <mergeCell ref="H12:H13"/>
    <mergeCell ref="G10:G11"/>
    <mergeCell ref="H10:H11"/>
    <mergeCell ref="I10:I11"/>
    <mergeCell ref="J10:J11"/>
    <mergeCell ref="K10:K11"/>
    <mergeCell ref="L10:L11"/>
    <mergeCell ref="K8:K9"/>
    <mergeCell ref="L8:L9"/>
    <mergeCell ref="M8:M9"/>
    <mergeCell ref="N8:N9"/>
    <mergeCell ref="O8:O9"/>
    <mergeCell ref="B10:B11"/>
    <mergeCell ref="C10:C11"/>
    <mergeCell ref="D10:D11"/>
    <mergeCell ref="E10:E11"/>
    <mergeCell ref="F10:F11"/>
    <mergeCell ref="B8:B9"/>
    <mergeCell ref="C8:C9"/>
    <mergeCell ref="D8:D9"/>
    <mergeCell ref="E8:E9"/>
    <mergeCell ref="F8:F9"/>
    <mergeCell ref="G8:G9"/>
    <mergeCell ref="S1:AB1"/>
    <mergeCell ref="J2:L2"/>
    <mergeCell ref="M2:N2"/>
    <mergeCell ref="S2:AB2"/>
    <mergeCell ref="B4:B5"/>
    <mergeCell ref="C4:C5"/>
    <mergeCell ref="D4:D5"/>
    <mergeCell ref="E4:H4"/>
    <mergeCell ref="I4:I5"/>
    <mergeCell ref="J4:J5"/>
    <mergeCell ref="O6:O7"/>
    <mergeCell ref="H8:H9"/>
    <mergeCell ref="I8:I9"/>
    <mergeCell ref="J8:J9"/>
    <mergeCell ref="I6:I7"/>
    <mergeCell ref="J6:J7"/>
    <mergeCell ref="K6:K7"/>
    <mergeCell ref="L6:L7"/>
    <mergeCell ref="M6:M7"/>
    <mergeCell ref="N6:N7"/>
    <mergeCell ref="K4:M4"/>
    <mergeCell ref="N4:O4"/>
    <mergeCell ref="P4:BW4"/>
    <mergeCell ref="B6:B7"/>
    <mergeCell ref="C6:C7"/>
    <mergeCell ref="D6:D7"/>
    <mergeCell ref="E6:E7"/>
    <mergeCell ref="F6:F7"/>
    <mergeCell ref="G6:G7"/>
    <mergeCell ref="H6:H7"/>
  </mergeCells>
  <phoneticPr fontId="63" type="noConversion"/>
  <conditionalFormatting sqref="J6:J10000">
    <cfRule type="cellIs" dxfId="32" priority="10" operator="lessThan">
      <formula>0</formula>
    </cfRule>
  </conditionalFormatting>
  <conditionalFormatting sqref="K6:K10000">
    <cfRule type="expression" dxfId="31" priority="11">
      <formula>$K6-$M$2&lt;70</formula>
    </cfRule>
  </conditionalFormatting>
  <conditionalFormatting sqref="L6:L10000">
    <cfRule type="cellIs" dxfId="30" priority="9" operator="lessThan">
      <formula>0</formula>
    </cfRule>
  </conditionalFormatting>
  <conditionalFormatting sqref="P6:BW10000">
    <cfRule type="containsText" dxfId="29" priority="1" operator="containsText" text="반차">
      <formula>NOT(ISERROR(SEARCH("반차",P6)))</formula>
    </cfRule>
    <cfRule type="containsText" dxfId="28" priority="2" operator="containsText" text="연차">
      <formula>NOT(ISERROR(SEARCH("연차",P6)))</formula>
    </cfRule>
    <cfRule type="containsText" dxfId="27" priority="3" operator="containsText" text="교육">
      <formula>NOT(ISERROR(SEARCH("교육",P6)))</formula>
    </cfRule>
    <cfRule type="containsText" dxfId="26" priority="4" operator="containsText" text="반반차">
      <formula>NOT(ISERROR(SEARCH("반반차",P6)))</formula>
    </cfRule>
    <cfRule type="containsText" dxfId="25" priority="5" operator="containsText" text="무급">
      <formula>NOT(ISERROR(SEARCH("무급",P6)))</formula>
    </cfRule>
    <cfRule type="containsText" dxfId="24" priority="6" operator="containsText" text="훈련">
      <formula>NOT(ISERROR(SEARCH("훈련",P6)))</formula>
    </cfRule>
    <cfRule type="containsText" dxfId="23" priority="7" operator="containsText" text="포상">
      <formula>NOT(ISERROR(SEARCH("포상",P6)))</formula>
    </cfRule>
    <cfRule type="containsText" dxfId="22" priority="8" operator="containsText" text="경조">
      <formula>NOT(ISERROR(SEARCH("경조",P6)))</formula>
    </cfRule>
  </conditionalFormatting>
  <hyperlinks>
    <hyperlink ref="S2" r:id="rId1" xr:uid="{00000000-0004-0000-0300-000000000000}"/>
    <hyperlink ref="S1" r:id="rId2" xr:uid="{00000000-0004-0000-0300-000001000000}"/>
  </hyperlinks>
  <pageMargins left="0.39361110329627991" right="0.39361110329627991" top="0.74791663885116577" bottom="0.74791663885116577" header="0.31486111879348755" footer="0.31486111879348755"/>
  <pageSetup paperSize="8" scale="56" fitToHeight="0" orientation="landscape"/>
  <drawing r:id="rId3"/>
  <legacyDrawing r:id="rId4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SET!$C$15:$K$15</xm:f>
          </x14:formula1>
          <xm:sqref>P410:BW410 P412:BW412 P414:BW414 P416:BW416 P418:BW418 P420:BW420 P422:BW422 P424:BW424 P428:BW428 P430:BW430 P432:BW432 P434:BW434 P436:BW436 P438:BW438 P440:BW440 P442:BW442 P444:BW444 P446:BW446 P448:BW448 P450:BW450 P452:BW452 P454:BW454 P456:BW456 P458:BW458 P460:BW460 P462:BW462 P464:BW464 P466:BW466 P468:BW468 P470:BW470 P472:BW472 P474:BW474 P476:BW476 P478:BW478 P480:BW480 P482:BW482 P484:BW484 P486:BW486 P488:BW488 P490:BW490 P492:BW492 P494:BW494 P496:BW496 P498:BW498 P426:BW426 P94:BW94 P96:BW96 P98:BW98 P100:BW100 P102:BW102 P104:BW104 P120:BW120 P108:BW108 P110:BW110 P112:BW112 P114:BW114 P116:BW116 P118:BW118 P122:BW122 P124:BW124 P126:BW126 P128:BW128 P130:BW130 P132:BW132 P134:BW134 P136:BW136 P138:BW138 P140:BW140 P142:BW142 P144:BW144 P146:BW146 P148:BW148 P150:BW150 P152:BW152 P154:BW154 P156:BW156 P158:BW158 P160:BW160 P162:BW162 P164:BW164 P166:BW166 P168:BW168 P170:BW170 P172:BW172 P174:BW174 P176:BW176 P178:BW178 P180:BW180 P182:BW182 P184:BW184 P186:BW186 P188:BW188 P190:BW190 P192:BW192 P194:BW194 P196:BW196 P198:BW198 P200:BW200 P202:BW202 P204:BW204 P206:BW206 P208:BW208 P210:BW210 P212:BW212 P214:BW214 P216:BW216 P218:BW218 P220:BW220 P222:BW222 P224:BW224 P226:BW226 P228:BW228 P230:BW230 P232:BW232 P234:BW234 P236:BW236 P238:BW238 P240:BW240 P242:BW242 P244:BW244 P246:BW246 P248:BW248 P250:BW250 P252:BW252 P254:BW254 P256:BW256 P258:BW258 P260:BW260 P262:BW262 P264:BW264 P266:BW266 P268:BW268 P270:BW270 P272:BW272 P274:BW274 P276:BW276 P278:BW278 P280:BW280 P282:BW282 P284:BW284 P286:BW286 P288:BW288 P290:BW290 P292:BW292 P294:BW294 P296:BW296 P298:BW298 P300:BW300 P302:BW302 P304:BW304 P306:BW306 P308:BW308 P310:BW310 P312:BW312 P314:BW314 P316:BW316 P318:BW318 P320:BW320 P322:BW322 P324:BW324 P326:BW326 P328:BW328 P330:BW330 P332:BW332 P334:BW334 P336:BW336 P338:BW338 P340:BW340 P342:BW342 P344:BW344 P346:BW346 P348:BW348 P350:BW350 P352:BW352 P354:BW354 P356:BW356 P358:BW358 P360:BW360 P362:BW362 P364:BW364 P366:BW366 P368:BW368 P370:BW370 P372:BW372 P374:BW374 P376:BW376 P378:BW378 P380:BW380 P382:BW382 P384:BW384 P386:BW386 P388:BW388 P390:BW390 P392:BW392 P394:BW394 P396:BW396 P398:BW398 P400:BW400 P402:BW402 P404:BW404 P406:BW406 P408:BW408 P92:BW92 P6:BW6 P8:BW8 P10:BW10 P20:BW20 P14:BW14 P16:BW16 P18:BW18 P12:BW12 P22:BW22 P24:BW24 P26:BW26 P28:BW28 P30:BW30 P32:BW32 P34:BW34 P36:BW36 P38:BW38 P40:BW40 P90:BW90 P42:BW42 P80:BW80 P82:BW82 P84:BW84 P86:BW86 P88:BW88 P44:BW44 P46:BW46 P60:BW60 P62:BW62 P64:BW64 P66:BW66 P68:BW68 P72:BW72 P70:BW70 P74:BW74 P76:BW76 P78:BW78 P48:BW48 P50:BW50 P52:BW52 P54:BW54 P56:BW56 P58:BW58 P106:BW106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68059-DAF3-4561-AD13-14F066F53239}">
  <sheetPr>
    <tabColor rgb="FF7030A0"/>
    <pageSetUpPr fitToPage="1"/>
  </sheetPr>
  <dimension ref="A1:BW499"/>
  <sheetViews>
    <sheetView showGridLines="0" zoomScaleNormal="100" workbookViewId="0">
      <pane xSplit="13" ySplit="5" topLeftCell="N16" activePane="bottomRight" state="frozen"/>
      <selection activeCell="C250" sqref="C250:C251"/>
      <selection pane="topRight" activeCell="C250" sqref="C250:C251"/>
      <selection pane="bottomLeft" activeCell="C250" sqref="C250:C251"/>
      <selection pane="bottomRight" activeCell="P40" sqref="P40"/>
    </sheetView>
  </sheetViews>
  <sheetFormatPr defaultColWidth="7.109375" defaultRowHeight="13.5" x14ac:dyDescent="0.15"/>
  <cols>
    <col min="1" max="1" width="9.33203125" style="9" customWidth="1"/>
    <col min="2" max="2" width="12.109375" style="8" bestFit="1" customWidth="1"/>
    <col min="3" max="3" width="8.21875" style="8" customWidth="1"/>
    <col min="4" max="4" width="7.109375" style="8" bestFit="1" customWidth="1"/>
    <col min="5" max="5" width="10.5546875" style="24" customWidth="1"/>
    <col min="6" max="6" width="7.21875" style="56" bestFit="1" customWidth="1"/>
    <col min="7" max="7" width="6.33203125" style="56" bestFit="1" customWidth="1"/>
    <col min="8" max="8" width="6.5546875" style="8" customWidth="1"/>
    <col min="9" max="10" width="5.88671875" style="56" customWidth="1"/>
    <col min="11" max="11" width="10.5546875" style="8" customWidth="1"/>
    <col min="12" max="13" width="6.109375" style="56" customWidth="1"/>
    <col min="14" max="14" width="11.21875" style="14" bestFit="1" customWidth="1"/>
    <col min="15" max="15" width="9.77734375" style="14" bestFit="1" customWidth="1"/>
    <col min="16" max="75" width="5.5546875" style="8" customWidth="1"/>
    <col min="76" max="16384" width="7.109375" style="8"/>
  </cols>
  <sheetData>
    <row r="1" spans="1:75" ht="18" customHeight="1" thickBot="1" x14ac:dyDescent="0.35">
      <c r="E1" s="10"/>
      <c r="F1" s="54"/>
      <c r="G1" s="54"/>
      <c r="H1" s="10"/>
      <c r="I1" s="54"/>
      <c r="J1" s="54"/>
      <c r="K1" s="10"/>
      <c r="L1" s="54"/>
      <c r="M1" s="57"/>
      <c r="N1" s="11"/>
      <c r="O1" s="11"/>
      <c r="P1" s="47"/>
      <c r="Q1" s="47"/>
      <c r="R1" s="48" t="s">
        <v>244</v>
      </c>
      <c r="S1" s="135" t="s">
        <v>13</v>
      </c>
      <c r="T1" s="135"/>
      <c r="U1" s="135"/>
      <c r="V1" s="135"/>
      <c r="W1" s="135"/>
      <c r="X1" s="135"/>
      <c r="Y1" s="135"/>
      <c r="Z1" s="135"/>
      <c r="AA1" s="135"/>
      <c r="AB1" s="135"/>
      <c r="AK1" s="12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</row>
    <row r="2" spans="1:75" ht="18" customHeight="1" thickBot="1" x14ac:dyDescent="0.35">
      <c r="E2" s="10"/>
      <c r="F2" s="54"/>
      <c r="G2" s="54"/>
      <c r="H2" s="10"/>
      <c r="I2" s="55"/>
      <c r="J2" s="130" t="s">
        <v>256</v>
      </c>
      <c r="K2" s="131"/>
      <c r="L2" s="132"/>
      <c r="M2" s="142">
        <f ca="1">TODAY()</f>
        <v>46157</v>
      </c>
      <c r="N2" s="143"/>
      <c r="O2" s="11"/>
      <c r="P2" s="49"/>
      <c r="Q2" s="49"/>
      <c r="R2" s="50" t="s">
        <v>239</v>
      </c>
      <c r="S2" s="136" t="s">
        <v>14</v>
      </c>
      <c r="T2" s="136"/>
      <c r="U2" s="136"/>
      <c r="V2" s="136"/>
      <c r="W2" s="136"/>
      <c r="X2" s="136"/>
      <c r="Y2" s="136"/>
      <c r="Z2" s="136"/>
      <c r="AA2" s="136"/>
      <c r="AB2" s="136"/>
      <c r="AK2" s="12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</row>
    <row r="3" spans="1:75" ht="9" customHeight="1" thickBot="1" x14ac:dyDescent="0.2">
      <c r="E3" s="8"/>
      <c r="P3" s="15"/>
      <c r="Q3" s="15"/>
      <c r="AA3" s="15"/>
      <c r="AB3" s="15"/>
      <c r="AC3" s="15"/>
      <c r="AD3" s="15"/>
      <c r="AE3" s="15"/>
    </row>
    <row r="4" spans="1:75" ht="33" customHeight="1" thickBot="1" x14ac:dyDescent="0.2">
      <c r="A4" s="84" t="s">
        <v>26</v>
      </c>
      <c r="B4" s="144" t="s">
        <v>21</v>
      </c>
      <c r="C4" s="144" t="s">
        <v>263</v>
      </c>
      <c r="D4" s="146" t="s">
        <v>260</v>
      </c>
      <c r="E4" s="148" t="s">
        <v>176</v>
      </c>
      <c r="F4" s="149"/>
      <c r="G4" s="149"/>
      <c r="H4" s="150"/>
      <c r="I4" s="126" t="s">
        <v>254</v>
      </c>
      <c r="J4" s="128" t="s">
        <v>200</v>
      </c>
      <c r="K4" s="137" t="s">
        <v>201</v>
      </c>
      <c r="L4" s="138"/>
      <c r="M4" s="139"/>
      <c r="N4" s="133" t="s">
        <v>249</v>
      </c>
      <c r="O4" s="134"/>
      <c r="P4" s="140" t="s">
        <v>209</v>
      </c>
      <c r="Q4" s="140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140"/>
      <c r="AD4" s="140"/>
      <c r="AE4" s="140"/>
      <c r="AF4" s="140"/>
      <c r="AG4" s="140"/>
      <c r="AH4" s="140"/>
      <c r="AI4" s="140"/>
      <c r="AJ4" s="140"/>
      <c r="AK4" s="140"/>
      <c r="AL4" s="140"/>
      <c r="AM4" s="140"/>
      <c r="AN4" s="140"/>
      <c r="AO4" s="140"/>
      <c r="AP4" s="140"/>
      <c r="AQ4" s="140"/>
      <c r="AR4" s="140"/>
      <c r="AS4" s="140"/>
      <c r="AT4" s="140"/>
      <c r="AU4" s="140"/>
      <c r="AV4" s="140"/>
      <c r="AW4" s="140"/>
      <c r="AX4" s="140"/>
      <c r="AY4" s="140"/>
      <c r="AZ4" s="140"/>
      <c r="BA4" s="140"/>
      <c r="BB4" s="140"/>
      <c r="BC4" s="140"/>
      <c r="BD4" s="140"/>
      <c r="BE4" s="140"/>
      <c r="BF4" s="140"/>
      <c r="BG4" s="140"/>
      <c r="BH4" s="140"/>
      <c r="BI4" s="140"/>
      <c r="BJ4" s="140"/>
      <c r="BK4" s="140"/>
      <c r="BL4" s="140"/>
      <c r="BM4" s="140"/>
      <c r="BN4" s="140"/>
      <c r="BO4" s="140"/>
      <c r="BP4" s="140"/>
      <c r="BQ4" s="140"/>
      <c r="BR4" s="140"/>
      <c r="BS4" s="140"/>
      <c r="BT4" s="140"/>
      <c r="BU4" s="140"/>
      <c r="BV4" s="140"/>
      <c r="BW4" s="141"/>
    </row>
    <row r="5" spans="1:75" ht="30" customHeight="1" thickBot="1" x14ac:dyDescent="0.2">
      <c r="A5" s="85"/>
      <c r="B5" s="145"/>
      <c r="C5" s="145"/>
      <c r="D5" s="147"/>
      <c r="E5" s="16" t="s">
        <v>245</v>
      </c>
      <c r="F5" s="60" t="s">
        <v>251</v>
      </c>
      <c r="G5" s="61" t="s">
        <v>253</v>
      </c>
      <c r="H5" s="17" t="s">
        <v>185</v>
      </c>
      <c r="I5" s="127"/>
      <c r="J5" s="129"/>
      <c r="K5" s="18" t="s">
        <v>246</v>
      </c>
      <c r="L5" s="58" t="s">
        <v>262</v>
      </c>
      <c r="M5" s="59" t="s">
        <v>257</v>
      </c>
      <c r="N5" s="26" t="s">
        <v>235</v>
      </c>
      <c r="O5" s="27" t="s">
        <v>237</v>
      </c>
      <c r="P5" s="25">
        <v>1</v>
      </c>
      <c r="Q5" s="19">
        <v>2</v>
      </c>
      <c r="R5" s="19">
        <v>3</v>
      </c>
      <c r="S5" s="19">
        <v>4</v>
      </c>
      <c r="T5" s="19">
        <v>5</v>
      </c>
      <c r="U5" s="19">
        <v>6</v>
      </c>
      <c r="V5" s="19">
        <v>7</v>
      </c>
      <c r="W5" s="19">
        <v>8</v>
      </c>
      <c r="X5" s="19">
        <v>9</v>
      </c>
      <c r="Y5" s="19">
        <v>10</v>
      </c>
      <c r="Z5" s="19">
        <v>11</v>
      </c>
      <c r="AA5" s="19">
        <v>12</v>
      </c>
      <c r="AB5" s="19">
        <v>13</v>
      </c>
      <c r="AC5" s="19">
        <v>14</v>
      </c>
      <c r="AD5" s="19">
        <v>15</v>
      </c>
      <c r="AE5" s="19">
        <v>16</v>
      </c>
      <c r="AF5" s="19">
        <v>17</v>
      </c>
      <c r="AG5" s="20">
        <v>18</v>
      </c>
      <c r="AH5" s="20">
        <v>19</v>
      </c>
      <c r="AI5" s="20">
        <v>20</v>
      </c>
      <c r="AJ5" s="20">
        <v>21</v>
      </c>
      <c r="AK5" s="20">
        <v>22</v>
      </c>
      <c r="AL5" s="20">
        <v>23</v>
      </c>
      <c r="AM5" s="20">
        <v>24</v>
      </c>
      <c r="AN5" s="21">
        <v>25</v>
      </c>
      <c r="AO5" s="21">
        <v>26</v>
      </c>
      <c r="AP5" s="21">
        <v>27</v>
      </c>
      <c r="AQ5" s="21">
        <v>28</v>
      </c>
      <c r="AR5" s="21">
        <v>29</v>
      </c>
      <c r="AS5" s="21">
        <v>30</v>
      </c>
      <c r="AT5" s="21">
        <v>31</v>
      </c>
      <c r="AU5" s="21">
        <v>32</v>
      </c>
      <c r="AV5" s="21">
        <v>33</v>
      </c>
      <c r="AW5" s="21">
        <v>34</v>
      </c>
      <c r="AX5" s="21">
        <v>35</v>
      </c>
      <c r="AY5" s="21">
        <v>36</v>
      </c>
      <c r="AZ5" s="21">
        <v>37</v>
      </c>
      <c r="BA5" s="21">
        <v>38</v>
      </c>
      <c r="BB5" s="21">
        <v>39</v>
      </c>
      <c r="BC5" s="21">
        <v>40</v>
      </c>
      <c r="BD5" s="21">
        <v>41</v>
      </c>
      <c r="BE5" s="21">
        <v>42</v>
      </c>
      <c r="BF5" s="21">
        <v>43</v>
      </c>
      <c r="BG5" s="21">
        <v>44</v>
      </c>
      <c r="BH5" s="21">
        <v>45</v>
      </c>
      <c r="BI5" s="21">
        <v>46</v>
      </c>
      <c r="BJ5" s="21">
        <v>47</v>
      </c>
      <c r="BK5" s="21">
        <v>48</v>
      </c>
      <c r="BL5" s="21">
        <v>49</v>
      </c>
      <c r="BM5" s="22">
        <v>50</v>
      </c>
      <c r="BN5" s="22">
        <v>51</v>
      </c>
      <c r="BO5" s="22">
        <v>52</v>
      </c>
      <c r="BP5" s="22">
        <v>53</v>
      </c>
      <c r="BQ5" s="22">
        <v>54</v>
      </c>
      <c r="BR5" s="22">
        <v>55</v>
      </c>
      <c r="BS5" s="22">
        <v>56</v>
      </c>
      <c r="BT5" s="22">
        <v>57</v>
      </c>
      <c r="BU5" s="22">
        <v>58</v>
      </c>
      <c r="BV5" s="22">
        <v>59</v>
      </c>
      <c r="BW5" s="22">
        <v>60</v>
      </c>
    </row>
    <row r="6" spans="1:75" ht="14.25" customHeight="1" x14ac:dyDescent="0.15">
      <c r="A6" s="74"/>
      <c r="B6" s="161"/>
      <c r="C6" s="161"/>
      <c r="D6" s="162"/>
      <c r="E6" s="163"/>
      <c r="F6" s="164"/>
      <c r="G6" s="165"/>
      <c r="H6" s="166"/>
      <c r="I6" s="168"/>
      <c r="J6" s="169"/>
      <c r="K6" s="170"/>
      <c r="L6" s="151"/>
      <c r="M6" s="103"/>
      <c r="N6" s="171"/>
      <c r="O6" s="167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</row>
    <row r="7" spans="1:75" ht="14.25" customHeight="1" thickBot="1" x14ac:dyDescent="0.2">
      <c r="A7" s="74"/>
      <c r="B7" s="119"/>
      <c r="C7" s="119"/>
      <c r="D7" s="121"/>
      <c r="E7" s="96"/>
      <c r="F7" s="94"/>
      <c r="G7" s="113"/>
      <c r="H7" s="115"/>
      <c r="I7" s="125"/>
      <c r="J7" s="98"/>
      <c r="K7" s="117"/>
      <c r="L7" s="102"/>
      <c r="M7" s="156"/>
      <c r="N7" s="158"/>
      <c r="O7" s="107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2"/>
      <c r="AQ7" s="72"/>
      <c r="AR7" s="72"/>
      <c r="AS7" s="72"/>
      <c r="AT7" s="72"/>
      <c r="AU7" s="72"/>
      <c r="AV7" s="72"/>
      <c r="AW7" s="72"/>
      <c r="AX7" s="72"/>
      <c r="AY7" s="72"/>
      <c r="AZ7" s="72"/>
      <c r="BA7" s="72"/>
      <c r="BB7" s="72"/>
      <c r="BC7" s="72"/>
      <c r="BD7" s="72"/>
      <c r="BE7" s="72"/>
      <c r="BF7" s="72"/>
      <c r="BG7" s="72"/>
      <c r="BH7" s="72"/>
      <c r="BI7" s="72"/>
      <c r="BJ7" s="72"/>
      <c r="BK7" s="72"/>
      <c r="BL7" s="72"/>
      <c r="BM7" s="72"/>
      <c r="BN7" s="72"/>
      <c r="BO7" s="72"/>
      <c r="BP7" s="72"/>
      <c r="BQ7" s="72"/>
      <c r="BR7" s="72"/>
      <c r="BS7" s="72"/>
      <c r="BT7" s="72"/>
      <c r="BU7" s="72"/>
      <c r="BV7" s="72"/>
      <c r="BW7" s="72"/>
    </row>
    <row r="8" spans="1:75" ht="14.25" customHeight="1" x14ac:dyDescent="0.15">
      <c r="A8" s="74" t="s">
        <v>614</v>
      </c>
      <c r="B8" s="118" t="s">
        <v>474</v>
      </c>
      <c r="C8" s="118">
        <v>45880</v>
      </c>
      <c r="D8" s="120">
        <v>46024</v>
      </c>
      <c r="E8" s="95">
        <f ca="1">IF(DATEDIF(C8,M$2,"m")&lt;1,"",IF(C8=0,"",IF(EDATE(C8,12)&lt;IF($D8&gt;0,$D8-1,M$2),EDATE(C8,DATEDIF(C8,IF($D8&gt;0,$D8-1,M$2+1),"y")*12),EDATE(C8,DATEDIF(C8,IF($D8&gt;0,$D8-1,M$2+1),"m")))))</f>
        <v>46002</v>
      </c>
      <c r="F8" s="93">
        <f ca="1">IF(E8="",0,IF(EDATE(C8,12)&lt;=E8,15+IF((YEAR(E8)-YEAR($C8))&gt;20,10,INT((YEAR(E8)-YEAR($C8)-1)/2)),0))</f>
        <v>0</v>
      </c>
      <c r="G8" s="112">
        <f ca="1">IF(E8="",0,IF(E8&gt;=EDATE(C8,12),IF(E8&lt;EDATE(C8,24),IF(C8&lt;SET!$J$20,0,MIN(DATEDIF(C8,E8,"m"),11)),0),IF(D8&gt;C8,IF(E8&lt;=EDATE(C8,12),MIN(DATEDIF(C8,D8+1,"m"),11),0),MIN(DATEDIF(C8,E8,"m"),11))))</f>
        <v>4</v>
      </c>
      <c r="H8" s="114"/>
      <c r="I8" s="124">
        <f>COUNTIF(P8:BW8,SET!$C$15)*SET!$C$16+COUNTIF(P8:BW8,SET!$D$15)*SET!$D$16+COUNTIF(P8:BW8,SET!E$15)*SET!$E$16+COUNTIF(P8:BW8,SET!$F$15)*SET!$F$16+COUNTIF(P8:BW8,SET!$G$15)*SET!$G$16+COUNTIF(P8:BW8,SET!$H$15)*SET!$H$16+COUNTIF(P8:BW8,SET!$I$15)*SET!$I$16+COUNTIF(P8:BW8,)*SET!$K$16+COUNTIF(P8:BW8,SET!$M$15)*SET!$M$16</f>
        <v>4</v>
      </c>
      <c r="J8" s="97">
        <f ca="1">F8+G8+H8-I8</f>
        <v>0</v>
      </c>
      <c r="K8" s="116" t="str">
        <f ca="1">IF(E8="","",IF(AND(D8&gt;C8,EDATE(IF(EDATE(C8,12)&lt;D8,C8,E8),12)&gt;D8),"퇴직정산",IF((E8-C8)&gt;=365,EDATE(E8,12),EDATE(C8,24))))</f>
        <v>퇴직정산</v>
      </c>
      <c r="L8" s="101">
        <f ca="1">IF(K8="퇴직정산",J8,IF((M$2-C8)&lt;365,"미확정",IF(M8="유예","유예",J8-M8)))</f>
        <v>0</v>
      </c>
      <c r="M8" s="103">
        <f ca="1">IF(C8=0,0,IF(K8="퇴직정산",0,IF(J8&lt;=0,0,IF(EDATE(C8,3)&gt;M$2,"유예",IF(SET!$J$3="없음",0,IF(SET!$J$3="전부",IF(E8&gt;=DATE(YEAR(SET!$I$11),MONTH(SET!$J$11),DAY(SET!$L$11)),MAX(0,F8-IF(I8&lt;(G8+H8),0,(I8-(G8+H8)))),0),IF(E8&gt;=DATE(YEAR(SET!$I$11),MONTH(SET!$J$11),DAY(SET!$L$11)),MAX(0,MIN(F8,SET!$L$3)-IF(I8&lt;(G8+H8),0,(I8-(G8+H8)))),0)))))))</f>
        <v>0</v>
      </c>
      <c r="N8" s="157" t="str">
        <f>IF(D8=0,IF(M8&gt;0,IF((E8-C8)&gt;=365,EDATE(E8,6),EDATE(K8,-6)),""),"")</f>
        <v/>
      </c>
      <c r="O8" s="106" t="str">
        <f>IF(D8=0,IF(M8&gt;0,IF((E8-C8)&gt;=365,EDATE(E8,10),EDATE(K8,-2)),""),"")</f>
        <v/>
      </c>
      <c r="P8" s="23" t="s">
        <v>468</v>
      </c>
      <c r="Q8" s="23" t="s">
        <v>468</v>
      </c>
      <c r="R8" s="23" t="s">
        <v>25</v>
      </c>
      <c r="S8" s="23" t="s">
        <v>25</v>
      </c>
      <c r="T8" s="23" t="s">
        <v>25</v>
      </c>
      <c r="U8" s="23" t="s">
        <v>25</v>
      </c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</row>
    <row r="9" spans="1:75" ht="14.25" customHeight="1" thickBot="1" x14ac:dyDescent="0.2">
      <c r="A9" s="74"/>
      <c r="B9" s="119"/>
      <c r="C9" s="119"/>
      <c r="D9" s="121"/>
      <c r="E9" s="96"/>
      <c r="F9" s="94"/>
      <c r="G9" s="113"/>
      <c r="H9" s="115"/>
      <c r="I9" s="125"/>
      <c r="J9" s="98"/>
      <c r="K9" s="117"/>
      <c r="L9" s="102"/>
      <c r="M9" s="156"/>
      <c r="N9" s="158"/>
      <c r="O9" s="107"/>
      <c r="P9" s="72">
        <v>45924</v>
      </c>
      <c r="Q9" s="72">
        <v>45943</v>
      </c>
      <c r="R9" s="72">
        <v>45971</v>
      </c>
      <c r="S9" s="72">
        <v>45973</v>
      </c>
      <c r="T9" s="72">
        <v>45987</v>
      </c>
      <c r="U9" s="72" t="s">
        <v>596</v>
      </c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2"/>
      <c r="AQ9" s="72"/>
      <c r="AR9" s="72"/>
      <c r="AS9" s="72"/>
      <c r="AT9" s="72"/>
      <c r="AU9" s="72"/>
      <c r="AV9" s="72"/>
      <c r="AW9" s="72"/>
      <c r="AX9" s="72"/>
      <c r="AY9" s="72"/>
      <c r="AZ9" s="72"/>
      <c r="BA9" s="72"/>
      <c r="BB9" s="72"/>
      <c r="BC9" s="72"/>
      <c r="BD9" s="72"/>
      <c r="BE9" s="72"/>
      <c r="BF9" s="72"/>
      <c r="BG9" s="72"/>
      <c r="BH9" s="72"/>
      <c r="BI9" s="72"/>
      <c r="BJ9" s="72"/>
      <c r="BK9" s="72"/>
      <c r="BL9" s="72"/>
      <c r="BM9" s="72"/>
      <c r="BN9" s="72"/>
      <c r="BO9" s="72"/>
      <c r="BP9" s="72"/>
      <c r="BQ9" s="72"/>
      <c r="BR9" s="72"/>
      <c r="BS9" s="72"/>
      <c r="BT9" s="72"/>
      <c r="BU9" s="72"/>
      <c r="BV9" s="72"/>
      <c r="BW9" s="72"/>
    </row>
    <row r="10" spans="1:75" ht="14.25" customHeight="1" x14ac:dyDescent="0.15">
      <c r="A10" s="74" t="s">
        <v>615</v>
      </c>
      <c r="B10" s="118" t="s">
        <v>372</v>
      </c>
      <c r="C10" s="118">
        <v>45460</v>
      </c>
      <c r="D10" s="120">
        <v>46053</v>
      </c>
      <c r="E10" s="95">
        <f ca="1">IF(DATEDIF(C10,M$2,"m")&lt;1,"",IF(C10=0,"",IF(EDATE(C10,12)&lt;IF($D10&gt;0,$D10-1,M$2),EDATE(C10,DATEDIF(C10,IF($D10&gt;0,$D10-1,M$2+1),"y")*12),EDATE(C10,DATEDIF(C10,IF($D10&gt;0,$D10-1,M$2+1),"m")))))</f>
        <v>45825</v>
      </c>
      <c r="F10" s="93">
        <f ca="1">IF(E10="",0,IF(EDATE(C10,12)&lt;=E10,15+IF((YEAR(E10)-YEAR($C10))&gt;20,10,INT((YEAR(E10)-YEAR($C10)-1)/2)),0))</f>
        <v>15</v>
      </c>
      <c r="G10" s="112">
        <f ca="1">IF(E10="",0,IF(E10&gt;=EDATE(C10,12),IF(E10&lt;EDATE(C10,24),IF(C10&lt;SET!$J$20,0,MIN(DATEDIF(C10,E10,"m"),11)),0),IF(D10&gt;C10,IF(E10&lt;=EDATE(C10,12),MIN(DATEDIF(C10,D10+1,"m"),11),0),MIN(DATEDIF(C10,E10,"m"),11))))</f>
        <v>11</v>
      </c>
      <c r="H10" s="114"/>
      <c r="I10" s="124">
        <f>COUNTIF(P10:BW10,SET!$C$15)*SET!$C$16+COUNTIF(P10:BW10,SET!$D$15)*SET!$D$16+COUNTIF(P10:BW10,SET!E$15)*SET!$E$16+COUNTIF(P10:BW10,SET!$F$15)*SET!$F$16+COUNTIF(P10:BW10,SET!$G$15)*SET!$G$16+COUNTIF(P10:BW10,SET!$H$15)*SET!$H$16+COUNTIF(P10:BW10,SET!$I$15)*SET!$I$16+COUNTIF(P10:BW10,)*SET!$K$16+COUNTIF(P10:BW10,SET!$M$15)*SET!$M$16</f>
        <v>24</v>
      </c>
      <c r="J10" s="97">
        <f ca="1">F10+G10+H10-I10</f>
        <v>2</v>
      </c>
      <c r="K10" s="116">
        <f ca="1">IF(E10="","",IF(AND(D10&gt;C10,EDATE(IF(EDATE(C10,12)&lt;D10,C10,E10),12)&gt;D10),"퇴직정산",IF((E10-C10)&gt;=365,EDATE(E10,12),EDATE(C10,24))))</f>
        <v>46190</v>
      </c>
      <c r="L10" s="101">
        <f ca="1">IF(K10="퇴직정산",J10,IF((M$2-C10)&lt;365,"미확정",IF(M10="유예","유예",J10-M10)))</f>
        <v>2</v>
      </c>
      <c r="M10" s="103">
        <f ca="1">IF(C10=0,0,IF(K10="퇴직정산",0,IF(J10&lt;=0,0,IF(EDATE(C10,3)&gt;M$2,"유예",IF(SET!$J$3="없음",0,IF(SET!$J$3="전부",IF(E10&gt;=DATE(YEAR(SET!$I$11),MONTH(SET!$J$11),DAY(SET!$L$11)),MAX(0,F10-IF(I10&lt;(G10+H10),0,(I10-(G10+H10)))),0),IF(E10&gt;=DATE(YEAR(SET!$I$11),MONTH(SET!$J$11),DAY(SET!$L$11)),MAX(0,MIN(F10,SET!$L$3)-IF(I10&lt;(G10+H10),0,(I10-(G10+H10)))),0)))))))</f>
        <v>0</v>
      </c>
      <c r="N10" s="157" t="str">
        <f>IF(D10=0,IF(M10&gt;0,IF((E10-C10)&gt;=365,EDATE(E10,6),EDATE(K10,-6)),""),"")</f>
        <v/>
      </c>
      <c r="O10" s="106" t="str">
        <f>IF(D10=0,IF(M10&gt;0,IF((E10-C10)&gt;=365,EDATE(E10,10),EDATE(K10,-2)),""),"")</f>
        <v/>
      </c>
      <c r="P10" s="23" t="s">
        <v>24</v>
      </c>
      <c r="Q10" s="23" t="s">
        <v>24</v>
      </c>
      <c r="R10" s="23" t="s">
        <v>24</v>
      </c>
      <c r="S10" s="23" t="s">
        <v>24</v>
      </c>
      <c r="T10" s="23" t="s">
        <v>24</v>
      </c>
      <c r="U10" s="23" t="s">
        <v>24</v>
      </c>
      <c r="V10" s="23" t="s">
        <v>24</v>
      </c>
      <c r="W10" s="23" t="s">
        <v>24</v>
      </c>
      <c r="X10" s="23" t="s">
        <v>24</v>
      </c>
      <c r="Y10" s="23" t="s">
        <v>24</v>
      </c>
      <c r="Z10" s="23" t="s">
        <v>24</v>
      </c>
      <c r="AA10" s="23" t="s">
        <v>24</v>
      </c>
      <c r="AB10" s="23" t="s">
        <v>24</v>
      </c>
      <c r="AC10" s="23" t="s">
        <v>24</v>
      </c>
      <c r="AD10" s="23" t="s">
        <v>24</v>
      </c>
      <c r="AE10" s="23" t="s">
        <v>24</v>
      </c>
      <c r="AF10" s="23" t="s">
        <v>24</v>
      </c>
      <c r="AG10" s="23" t="s">
        <v>24</v>
      </c>
      <c r="AH10" s="23" t="s">
        <v>24</v>
      </c>
      <c r="AI10" s="23" t="s">
        <v>24</v>
      </c>
      <c r="AJ10" s="23" t="s">
        <v>24</v>
      </c>
      <c r="AK10" s="23" t="s">
        <v>24</v>
      </c>
      <c r="AL10" s="23" t="s">
        <v>24</v>
      </c>
      <c r="AM10" s="23" t="s">
        <v>24</v>
      </c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</row>
    <row r="11" spans="1:75" ht="14.25" customHeight="1" thickBot="1" x14ac:dyDescent="0.2">
      <c r="A11" s="74"/>
      <c r="B11" s="119"/>
      <c r="C11" s="119"/>
      <c r="D11" s="121"/>
      <c r="E11" s="96"/>
      <c r="F11" s="94"/>
      <c r="G11" s="113"/>
      <c r="H11" s="115"/>
      <c r="I11" s="125"/>
      <c r="J11" s="98"/>
      <c r="K11" s="117"/>
      <c r="L11" s="102"/>
      <c r="M11" s="156"/>
      <c r="N11" s="158"/>
      <c r="O11" s="107"/>
      <c r="P11" s="72">
        <v>45493</v>
      </c>
      <c r="Q11" s="72">
        <v>45514</v>
      </c>
      <c r="R11" s="72">
        <v>45591</v>
      </c>
      <c r="S11" s="72">
        <v>45625</v>
      </c>
      <c r="T11" s="72">
        <v>45638</v>
      </c>
      <c r="U11" s="72">
        <v>45698</v>
      </c>
      <c r="V11" s="72">
        <v>45699</v>
      </c>
      <c r="W11" s="72">
        <v>45769</v>
      </c>
      <c r="X11" s="72">
        <v>45770</v>
      </c>
      <c r="Y11" s="72">
        <v>45825</v>
      </c>
      <c r="Z11" s="72">
        <v>45826</v>
      </c>
      <c r="AA11" s="72">
        <v>45854</v>
      </c>
      <c r="AB11" s="72">
        <v>45855</v>
      </c>
      <c r="AC11" s="72">
        <v>45867</v>
      </c>
      <c r="AD11" s="72">
        <v>45868</v>
      </c>
      <c r="AE11" s="72">
        <v>45881</v>
      </c>
      <c r="AF11" s="72">
        <v>45906</v>
      </c>
      <c r="AG11" s="72">
        <v>45909</v>
      </c>
      <c r="AH11" s="72">
        <v>45910</v>
      </c>
      <c r="AI11" s="72">
        <v>45990</v>
      </c>
      <c r="AJ11" s="72" t="s">
        <v>600</v>
      </c>
      <c r="AK11" s="72" t="s">
        <v>587</v>
      </c>
      <c r="AL11" s="72" t="s">
        <v>572</v>
      </c>
      <c r="AM11" s="72">
        <v>46037</v>
      </c>
      <c r="AN11" s="72"/>
      <c r="AO11" s="72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BE11" s="72"/>
      <c r="BF11" s="72"/>
      <c r="BG11" s="72"/>
      <c r="BH11" s="72"/>
      <c r="BI11" s="72"/>
      <c r="BJ11" s="72"/>
      <c r="BK11" s="72"/>
      <c r="BL11" s="72"/>
      <c r="BM11" s="72"/>
      <c r="BN11" s="72"/>
      <c r="BO11" s="72"/>
      <c r="BP11" s="72"/>
      <c r="BQ11" s="72"/>
      <c r="BR11" s="72"/>
      <c r="BS11" s="72"/>
      <c r="BT11" s="72"/>
      <c r="BU11" s="72"/>
      <c r="BV11" s="72"/>
      <c r="BW11" s="72"/>
    </row>
    <row r="12" spans="1:75" ht="14.25" customHeight="1" x14ac:dyDescent="0.15">
      <c r="A12" s="74" t="s">
        <v>616</v>
      </c>
      <c r="B12" s="118" t="s">
        <v>364</v>
      </c>
      <c r="C12" s="118">
        <v>45635</v>
      </c>
      <c r="D12" s="120">
        <v>46053</v>
      </c>
      <c r="E12" s="95">
        <f ca="1">IF(DATEDIF(C12,M$2,"m")&lt;1,"",IF(C12=0,"",IF(EDATE(C12,12)&lt;IF($D12&gt;0,$D12-1,M$2),EDATE(C12,DATEDIF(C12,IF($D12&gt;0,$D12-1,M$2+1),"y")*12),EDATE(C12,DATEDIF(C12,IF($D12&gt;0,$D12-1,M$2+1),"m")))))</f>
        <v>46000</v>
      </c>
      <c r="F12" s="93">
        <f ca="1">IF(E12="",0,IF(EDATE(C12,12)&lt;=E12,15+IF((YEAR(E12)-YEAR($C12))&gt;20,10,INT((YEAR(E12)-YEAR($C12)-1)/2)),0))</f>
        <v>15</v>
      </c>
      <c r="G12" s="112">
        <f ca="1">IF(E12="",0,IF(E12&gt;=EDATE(C12,12),IF(E12&lt;EDATE(C12,24),IF(C12&lt;SET!$J$20,0,MIN(DATEDIF(C12,E12,"m"),11)),0),IF(D12&gt;C12,IF(E12&lt;=EDATE(C12,12),MIN(DATEDIF(C12,D12+1,"m"),11),0),MIN(DATEDIF(C12,E12,"m"),11))))</f>
        <v>11</v>
      </c>
      <c r="H12" s="114"/>
      <c r="I12" s="124">
        <f>COUNTIF(P12:BW12,SET!$C$15)*SET!$C$16+COUNTIF(P12:BW12,SET!$D$15)*SET!$D$16+COUNTIF(P12:BW12,SET!E$15)*SET!$E$16+COUNTIF(P12:BW12,SET!$F$15)*SET!$F$16+COUNTIF(P12:BW12,SET!$G$15)*SET!$G$16+COUNTIF(P12:BW12,SET!$H$15)*SET!$H$16+COUNTIF(P12:BW12,SET!$I$15)*SET!$I$16+COUNTIF(P12:BW12,)*SET!$K$16+COUNTIF(P12:BW12,SET!$M$15)*SET!$M$16</f>
        <v>13</v>
      </c>
      <c r="J12" s="97">
        <f ca="1">F12+G12+H12-I12</f>
        <v>13</v>
      </c>
      <c r="K12" s="116">
        <f ca="1">IF(E12="","",IF(AND(D12&gt;C12,EDATE(IF(EDATE(C12,12)&lt;D12,C12,E12),12)&gt;D12),"퇴직정산",IF((E12-C12)&gt;=365,EDATE(E12,12),EDATE(C12,24))))</f>
        <v>46365</v>
      </c>
      <c r="L12" s="101">
        <f ca="1">IF(K12="퇴직정산",J12,IF((M$2-C12)&lt;365,"미확정",IF(M12="유예","유예",J12-M12)))</f>
        <v>8</v>
      </c>
      <c r="M12" s="103">
        <f ca="1">IF(C12=0,0,IF(K12="퇴직정산",0,IF(J12&lt;=0,0,IF(EDATE(C12,3)&gt;M$2,"유예",IF(SET!$J$3="없음",0,IF(SET!$J$3="전부",IF(E12&gt;=DATE(YEAR(SET!$I$11),MONTH(SET!$J$11),DAY(SET!$L$11)),MAX(0,F12-IF(I12&lt;(G12+H12),0,(I12-(G12+H12)))),0),IF(E12&gt;=DATE(YEAR(SET!$I$11),MONTH(SET!$J$11),DAY(SET!$L$11)),MAX(0,MIN(F12,SET!$L$3)-IF(I12&lt;(G12+H12),0,(I12-(G12+H12)))),0)))))))</f>
        <v>5</v>
      </c>
      <c r="N12" s="157" t="str">
        <f>IF(D12=0,IF(M12&gt;0,IF((E12-C12)&gt;=365,EDATE(E12,6),EDATE(K12,-6)),""),"")</f>
        <v/>
      </c>
      <c r="O12" s="106" t="str">
        <f>IF(D12=0,IF(M12&gt;0,IF((E12-C12)&gt;=365,EDATE(E12,10),EDATE(K12,-2)),""),"")</f>
        <v/>
      </c>
      <c r="P12" s="23" t="s">
        <v>24</v>
      </c>
      <c r="Q12" s="23" t="s">
        <v>24</v>
      </c>
      <c r="R12" s="23" t="s">
        <v>24</v>
      </c>
      <c r="S12" s="23" t="s">
        <v>24</v>
      </c>
      <c r="T12" s="23" t="s">
        <v>24</v>
      </c>
      <c r="U12" s="23" t="s">
        <v>24</v>
      </c>
      <c r="V12" s="23" t="s">
        <v>24</v>
      </c>
      <c r="W12" s="23" t="s">
        <v>24</v>
      </c>
      <c r="X12" s="23" t="s">
        <v>24</v>
      </c>
      <c r="Y12" s="23" t="s">
        <v>24</v>
      </c>
      <c r="Z12" s="23" t="s">
        <v>24</v>
      </c>
      <c r="AA12" s="23" t="s">
        <v>24</v>
      </c>
      <c r="AB12" s="23" t="s">
        <v>24</v>
      </c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</row>
    <row r="13" spans="1:75" ht="14.25" customHeight="1" thickBot="1" x14ac:dyDescent="0.2">
      <c r="A13" s="74"/>
      <c r="B13" s="119"/>
      <c r="C13" s="119"/>
      <c r="D13" s="121"/>
      <c r="E13" s="96"/>
      <c r="F13" s="94"/>
      <c r="G13" s="113"/>
      <c r="H13" s="115"/>
      <c r="I13" s="125"/>
      <c r="J13" s="98"/>
      <c r="K13" s="117"/>
      <c r="L13" s="102"/>
      <c r="M13" s="156"/>
      <c r="N13" s="158"/>
      <c r="O13" s="107"/>
      <c r="P13" s="72">
        <v>45716</v>
      </c>
      <c r="Q13" s="72">
        <v>45748</v>
      </c>
      <c r="R13" s="72">
        <v>45752</v>
      </c>
      <c r="S13" s="72">
        <v>45853</v>
      </c>
      <c r="T13" s="72">
        <v>45854</v>
      </c>
      <c r="U13" s="72">
        <v>45903</v>
      </c>
      <c r="V13" s="72">
        <v>45925</v>
      </c>
      <c r="W13" s="72">
        <v>45926</v>
      </c>
      <c r="X13" s="72">
        <v>45977</v>
      </c>
      <c r="Y13" s="72">
        <v>45978</v>
      </c>
      <c r="Z13" s="72" t="s">
        <v>579</v>
      </c>
      <c r="AA13" s="72" t="s">
        <v>594</v>
      </c>
      <c r="AB13" s="72">
        <v>46044</v>
      </c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  <c r="AQ13" s="72"/>
      <c r="AR13" s="72"/>
      <c r="AS13" s="72"/>
      <c r="AT13" s="72"/>
      <c r="AU13" s="72"/>
      <c r="AV13" s="72"/>
      <c r="AW13" s="72"/>
      <c r="AX13" s="72"/>
      <c r="AY13" s="72"/>
      <c r="AZ13" s="72"/>
      <c r="BA13" s="72"/>
      <c r="BB13" s="72"/>
      <c r="BC13" s="72"/>
      <c r="BD13" s="72"/>
      <c r="BE13" s="72"/>
      <c r="BF13" s="72"/>
      <c r="BG13" s="72"/>
      <c r="BH13" s="72"/>
      <c r="BI13" s="72"/>
      <c r="BJ13" s="72"/>
      <c r="BK13" s="72"/>
      <c r="BL13" s="72"/>
      <c r="BM13" s="72"/>
      <c r="BN13" s="72"/>
      <c r="BO13" s="72"/>
      <c r="BP13" s="72"/>
      <c r="BQ13" s="72"/>
      <c r="BR13" s="72"/>
      <c r="BS13" s="72"/>
      <c r="BT13" s="72"/>
      <c r="BU13" s="72"/>
      <c r="BV13" s="72"/>
      <c r="BW13" s="72"/>
    </row>
    <row r="14" spans="1:75" ht="14.25" customHeight="1" x14ac:dyDescent="0.15">
      <c r="A14" s="74" t="s">
        <v>616</v>
      </c>
      <c r="B14" s="108" t="s">
        <v>555</v>
      </c>
      <c r="C14" s="108">
        <v>46008</v>
      </c>
      <c r="D14" s="110">
        <v>46053</v>
      </c>
      <c r="E14" s="95">
        <f t="shared" ref="E14" ca="1" si="0">IF(DATEDIF(C14,M$2,"m")&lt;1,"",IF(C14=0,"",IF(EDATE(C14,12)&lt;IF($D14&gt;0,$D14-1,M$2),EDATE(C14,DATEDIF(C14,IF($D14&gt;0,$D14-1,M$2+1),"y")*12),EDATE(C14,DATEDIF(C14,IF($D14&gt;0,$D14-1,M$2+1),"m")))))</f>
        <v>46039</v>
      </c>
      <c r="F14" s="93">
        <f t="shared" ref="F14" ca="1" si="1">IF(E14="",0,IF(EDATE(C14,12)&lt;=E14,15+IF((YEAR(E14)-YEAR($C14))&gt;20,10,INT((YEAR(E14)-YEAR($C14)-1)/2)),0))</f>
        <v>0</v>
      </c>
      <c r="G14" s="112">
        <f ca="1">IF(E14="",0,IF(E14&gt;=EDATE(C14,12),IF(E14&lt;EDATE(C14,24),IF(C14&lt;SET!$J$20,0,MIN(DATEDIF(C14,E14,"m"),11)),0),IF(D14&gt;C14,IF(E14&lt;=EDATE(C14,12),MIN(DATEDIF(C14,D14+1,"m"),11),0),MIN(DATEDIF(C14,E14,"m"),11))))</f>
        <v>1</v>
      </c>
      <c r="H14" s="114"/>
      <c r="I14" s="99">
        <f>COUNTIF(P14:BW14,SET!$C$15)*SET!$C$16+COUNTIF(P14:BW14,SET!$D$15)*SET!$D$16+COUNTIF(P14:BW14,SET!E$15)*SET!$E$16+COUNTIF(P14:BW14,SET!$F$15)*SET!$F$16+COUNTIF(P14:BW14,SET!$G$15)*SET!$G$16+COUNTIF(P14:BW14,SET!$H$15)*SET!$H$16+COUNTIF(P14:BW14,SET!$I$15)*SET!$I$16+COUNTIF(P14:BW14,)*SET!$K$16+COUNTIF(P14:BW14,SET!$M$15)*SET!$M$16</f>
        <v>0</v>
      </c>
      <c r="J14" s="97">
        <f t="shared" ref="J14" ca="1" si="2">F14+G14+H14-I14</f>
        <v>1</v>
      </c>
      <c r="K14" s="100" t="str">
        <f t="shared" ref="K14" ca="1" si="3">IF(E14="","",IF(AND(D14&gt;C14,EDATE(IF(EDATE(C14,12)&lt;D14,C14,E14),12)&gt;D14),"퇴직정산",IF((E14-C14)&gt;=365,EDATE(E14,12),EDATE(C14,24))))</f>
        <v>퇴직정산</v>
      </c>
      <c r="L14" s="101">
        <f t="shared" ref="L14" ca="1" si="4">IF(K14="퇴직정산",J14,IF((M$2-C14)&lt;365,"미확정",IF(M14="유예","유예",J14-M14)))</f>
        <v>1</v>
      </c>
      <c r="M14" s="103">
        <f ca="1">IF(C14=0,0,IF(K14="퇴직정산",0,IF(J14&lt;=0,0,IF(EDATE(C14,3)&gt;M$2,"유예",IF(SET!$J$3="없음",0,IF(SET!$J$3="전부",IF(E14&gt;=DATE(YEAR(SET!$I$11),MONTH(SET!$J$11),DAY(SET!$L$11)),MAX(0,F14-IF(I14&lt;(G14+H14),0,(I14-(G14+H14)))),0),IF(E14&gt;=DATE(YEAR(SET!$I$11),MONTH(SET!$J$11),DAY(SET!$L$11)),MAX(0,MIN(F14,SET!$L$3)-IF(I14&lt;(G14+H14),0,(I14-(G14+H14)))),0)))))))</f>
        <v>0</v>
      </c>
      <c r="N14" s="105" t="str">
        <f t="shared" ref="N14" si="5">IF(D14=0,IF(M14&gt;0,IF((E14-C14)&gt;=365,EDATE(E14,6),EDATE(K14,-6)),""),"")</f>
        <v/>
      </c>
      <c r="O14" s="106" t="str">
        <f t="shared" ref="O14" si="6">IF(D14=0,IF(M14&gt;0,IF((E14-C14)&gt;=365,EDATE(E14,10),EDATE(K14,-2)),""),"")</f>
        <v/>
      </c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</row>
    <row r="15" spans="1:75" ht="14.25" customHeight="1" thickBot="1" x14ac:dyDescent="0.2">
      <c r="A15" s="74"/>
      <c r="B15" s="109"/>
      <c r="C15" s="109"/>
      <c r="D15" s="111"/>
      <c r="E15" s="96"/>
      <c r="F15" s="94"/>
      <c r="G15" s="113"/>
      <c r="H15" s="115"/>
      <c r="I15" s="99"/>
      <c r="J15" s="98"/>
      <c r="K15" s="100"/>
      <c r="L15" s="102"/>
      <c r="M15" s="104"/>
      <c r="N15" s="105"/>
      <c r="O15" s="107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  <c r="AQ15" s="72"/>
      <c r="AR15" s="72"/>
      <c r="AS15" s="72"/>
      <c r="AT15" s="72"/>
      <c r="AU15" s="72"/>
      <c r="AV15" s="72"/>
      <c r="AW15" s="72"/>
      <c r="AX15" s="72"/>
      <c r="AY15" s="72"/>
      <c r="AZ15" s="72"/>
      <c r="BA15" s="72"/>
      <c r="BB15" s="72"/>
      <c r="BC15" s="72"/>
      <c r="BD15" s="72"/>
      <c r="BE15" s="72"/>
      <c r="BF15" s="72"/>
      <c r="BG15" s="72"/>
      <c r="BH15" s="72"/>
      <c r="BI15" s="72"/>
      <c r="BJ15" s="72"/>
      <c r="BK15" s="72"/>
      <c r="BL15" s="72"/>
      <c r="BM15" s="72"/>
      <c r="BN15" s="72"/>
      <c r="BO15" s="72"/>
      <c r="BP15" s="72"/>
      <c r="BQ15" s="72"/>
      <c r="BR15" s="72"/>
      <c r="BS15" s="72"/>
      <c r="BT15" s="72"/>
      <c r="BU15" s="72"/>
      <c r="BV15" s="72"/>
      <c r="BW15" s="72"/>
    </row>
    <row r="16" spans="1:75" ht="14.25" customHeight="1" x14ac:dyDescent="0.15">
      <c r="A16" s="74" t="s">
        <v>654</v>
      </c>
      <c r="B16" s="108" t="s">
        <v>270</v>
      </c>
      <c r="C16" s="108">
        <v>44348</v>
      </c>
      <c r="D16" s="110">
        <v>46081</v>
      </c>
      <c r="E16" s="95">
        <f ca="1">IF(DATEDIF(C16,M$2,"m")&lt;1,"",IF(C16=0,"",IF(EDATE(C16,12)&lt;IF($D16&gt;0,$D16-1,M$2),EDATE(C16,DATEDIF(C16,IF($D16&gt;0,$D16-1,M$2+1),"y")*12),EDATE(C16,DATEDIF(C16,IF($D16&gt;0,$D16-1,M$2+1),"m")))))</f>
        <v>45809</v>
      </c>
      <c r="F16" s="93">
        <f ca="1">IF(E16="",0,IF(EDATE(C16,12)&lt;=E16,15+IF((YEAR(E16)-YEAR($C16))&gt;20,10,INT((YEAR(E16)-YEAR($C16)-1)/2)),0))</f>
        <v>16</v>
      </c>
      <c r="G16" s="112">
        <f ca="1">IF(E16="",0,IF(E16&gt;=EDATE(C16,12),IF(E16&lt;EDATE(C16,24),IF(C16&lt;SET!$J$20,0,MIN(DATEDIF(C16,E16,"m"),11)),0),IF(D16&gt;C16,IF(E16&lt;=EDATE(C16,12),MIN(DATEDIF(C16,D16+1,"m"),11),0),MIN(DATEDIF(C16,E16,"m"),11))))</f>
        <v>0</v>
      </c>
      <c r="H16" s="114">
        <v>15.5</v>
      </c>
      <c r="I16" s="99">
        <f>COUNTIF(P16:BW16,SET!$C$15)*SET!$C$16+COUNTIF(P16:BW16,SET!$D$15)*SET!$D$16+COUNTIF(P16:BW16,SET!E$15)*SET!$E$16+COUNTIF(P16:BW16,SET!$F$15)*SET!$F$16+COUNTIF(P16:BW16,SET!$G$15)*SET!$G$16+COUNTIF(P16:BW16,SET!$H$15)*SET!$H$16+COUNTIF(P16:BW16,SET!$I$15)*SET!$I$16+COUNTIF(P16:BW16,)*SET!$K$16+COUNTIF(P16:BW16,SET!$M$15)*SET!$M$16</f>
        <v>10</v>
      </c>
      <c r="J16" s="97">
        <f ca="1">F16+G16+H16-I16</f>
        <v>21.5</v>
      </c>
      <c r="K16" s="100">
        <f ca="1">IF(E16="","",IF(AND(D16&gt;C16,EDATE(IF(EDATE(C16,12)&lt;D16,C16,E16),12)&gt;D16),"퇴직정산",IF((E16-C16)&gt;=365,EDATE(E16,12),EDATE(C16,24))))</f>
        <v>46174</v>
      </c>
      <c r="L16" s="101">
        <f ca="1">IF(K16="퇴직정산",J16,IF((M$2-C16)&lt;365,"미확정",IF(M16="유예","유예",J16-M16)))</f>
        <v>14.5</v>
      </c>
      <c r="M16" s="103">
        <f ca="1">IF(C16=0,0,IF(K16="퇴직정산",0,IF(J16&lt;=0,0,IF(EDATE(C16,3)&gt;M$2,"유예",IF(SET!$J$3="없음",0,IF(SET!$J$3="전부",IF(E16&gt;=DATE(YEAR(SET!$I$11),MONTH(SET!$J$11),DAY(SET!$L$11)),MAX(0,F16-IF(I16&lt;(G16+H16),0,(I16-(G16+H16)))),0),IF(E16&gt;=DATE(YEAR(SET!$I$11),MONTH(SET!$J$11),DAY(SET!$L$11)),MAX(0,MIN(F16,SET!$L$3)-IF(I16&lt;(G16+H16),0,(I16-(G16+H16)))),0)))))))</f>
        <v>7</v>
      </c>
      <c r="N16" s="105" t="str">
        <f>IF(D16=0,IF(M16&gt;0,IF((E16-C16)&gt;=365,EDATE(E16,6),EDATE(K16,-6)),""),"")</f>
        <v/>
      </c>
      <c r="O16" s="106" t="str">
        <f>IF(D16=0,IF(M16&gt;0,IF((E16-C16)&gt;=365,EDATE(E16,10),EDATE(K16,-2)),""),"")</f>
        <v/>
      </c>
      <c r="P16" s="23" t="s">
        <v>24</v>
      </c>
      <c r="Q16" s="23" t="s">
        <v>24</v>
      </c>
      <c r="R16" s="23" t="s">
        <v>24</v>
      </c>
      <c r="S16" s="23" t="s">
        <v>24</v>
      </c>
      <c r="T16" s="23" t="s">
        <v>24</v>
      </c>
      <c r="U16" s="23" t="s">
        <v>24</v>
      </c>
      <c r="V16" s="23" t="s">
        <v>24</v>
      </c>
      <c r="W16" s="23" t="s">
        <v>24</v>
      </c>
      <c r="X16" s="23" t="s">
        <v>24</v>
      </c>
      <c r="Y16" s="23" t="s">
        <v>24</v>
      </c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</row>
    <row r="17" spans="1:75" ht="14.25" customHeight="1" thickBot="1" x14ac:dyDescent="0.2">
      <c r="A17" s="74"/>
      <c r="B17" s="109"/>
      <c r="C17" s="109"/>
      <c r="D17" s="111"/>
      <c r="E17" s="96"/>
      <c r="F17" s="94"/>
      <c r="G17" s="113"/>
      <c r="H17" s="115"/>
      <c r="I17" s="99"/>
      <c r="J17" s="98"/>
      <c r="K17" s="100"/>
      <c r="L17" s="102"/>
      <c r="M17" s="104"/>
      <c r="N17" s="105"/>
      <c r="O17" s="107"/>
      <c r="P17" s="72">
        <v>45873</v>
      </c>
      <c r="Q17" s="72">
        <v>45874</v>
      </c>
      <c r="R17" s="72">
        <v>45915</v>
      </c>
      <c r="S17" s="72">
        <v>45916</v>
      </c>
      <c r="T17" s="72">
        <v>45917</v>
      </c>
      <c r="U17" s="72">
        <v>45918</v>
      </c>
      <c r="V17" s="72">
        <v>45959</v>
      </c>
      <c r="W17" s="72">
        <v>45960</v>
      </c>
      <c r="X17" s="72">
        <v>45961</v>
      </c>
      <c r="Y17" s="72">
        <v>46063</v>
      </c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  <c r="AQ17" s="72"/>
      <c r="AR17" s="72"/>
      <c r="AS17" s="72"/>
      <c r="AT17" s="72"/>
      <c r="AU17" s="72"/>
      <c r="AV17" s="72"/>
      <c r="AW17" s="72"/>
      <c r="AX17" s="72"/>
      <c r="AY17" s="72"/>
      <c r="AZ17" s="72"/>
      <c r="BA17" s="72"/>
      <c r="BB17" s="72"/>
      <c r="BC17" s="72"/>
      <c r="BD17" s="72"/>
      <c r="BE17" s="72"/>
      <c r="BF17" s="72"/>
      <c r="BG17" s="72"/>
      <c r="BH17" s="72"/>
      <c r="BI17" s="72"/>
      <c r="BJ17" s="72"/>
      <c r="BK17" s="72"/>
      <c r="BL17" s="72"/>
      <c r="BM17" s="72"/>
      <c r="BN17" s="72"/>
      <c r="BO17" s="72"/>
      <c r="BP17" s="72"/>
      <c r="BQ17" s="72"/>
      <c r="BR17" s="72"/>
      <c r="BS17" s="72"/>
      <c r="BT17" s="72"/>
      <c r="BU17" s="72"/>
      <c r="BV17" s="72"/>
      <c r="BW17" s="72"/>
    </row>
    <row r="18" spans="1:75" ht="14.25" customHeight="1" x14ac:dyDescent="0.15">
      <c r="A18" s="74" t="s">
        <v>655</v>
      </c>
      <c r="B18" s="108" t="s">
        <v>419</v>
      </c>
      <c r="C18" s="108">
        <v>45768</v>
      </c>
      <c r="D18" s="110">
        <v>46073</v>
      </c>
      <c r="E18" s="95">
        <f t="shared" ref="E18" ca="1" si="7">IF(DATEDIF(C18,M$2,"m")&lt;1,"",IF(C18=0,"",IF(EDATE(C18,12)&lt;IF($D18&gt;0,$D18-1,M$2),EDATE(C18,DATEDIF(C18,IF($D18&gt;0,$D18-1,M$2+1),"y")*12),EDATE(C18,DATEDIF(C18,IF($D18&gt;0,$D18-1,M$2+1),"m")))))</f>
        <v>46043</v>
      </c>
      <c r="F18" s="93">
        <f t="shared" ref="F18" ca="1" si="8">IF(E18="",0,IF(EDATE(C18,12)&lt;=E18,15+IF((YEAR(E18)-YEAR($C18))&gt;20,10,INT((YEAR(E18)-YEAR($C18)-1)/2)),0))</f>
        <v>0</v>
      </c>
      <c r="G18" s="112">
        <f ca="1">IF(E18="",0,IF(E18&gt;=EDATE(C18,12),IF(E18&lt;EDATE(C18,24),IF(C18&lt;SET!$J$20,0,MIN(DATEDIF(C18,E18,"m"),11)),0),IF(D18&gt;C18,IF(E18&lt;=EDATE(C18,12),MIN(DATEDIF(C18,D18+1,"m"),11),0),MIN(DATEDIF(C18,E18,"m"),11))))</f>
        <v>10</v>
      </c>
      <c r="H18" s="114"/>
      <c r="I18" s="99">
        <f>COUNTIF(P18:BW18,SET!$C$15)*SET!$C$16+COUNTIF(P18:BW18,SET!$D$15)*SET!$D$16+COUNTIF(P18:BW18,SET!E$15)*SET!$E$16+COUNTIF(P18:BW18,SET!$F$15)*SET!$F$16+COUNTIF(P18:BW18,SET!$G$15)*SET!$G$16+COUNTIF(P18:BW18,SET!$H$15)*SET!$H$16+COUNTIF(P18:BW18,SET!$I$15)*SET!$I$16+COUNTIF(P18:BW18,)*SET!$K$16+COUNTIF(P18:BW18,SET!$M$15)*SET!$M$16</f>
        <v>6.5</v>
      </c>
      <c r="J18" s="97">
        <f t="shared" ref="J18" ca="1" si="9">F18+G18+H18-I18</f>
        <v>3.5</v>
      </c>
      <c r="K18" s="100" t="str">
        <f t="shared" ref="K18" ca="1" si="10">IF(E18="","",IF(AND(D18&gt;C18,EDATE(IF(EDATE(C18,12)&lt;D18,C18,E18),12)&gt;D18),"퇴직정산",IF((E18-C18)&gt;=365,EDATE(E18,12),EDATE(C18,24))))</f>
        <v>퇴직정산</v>
      </c>
      <c r="L18" s="101">
        <f t="shared" ref="L18" ca="1" si="11">IF(K18="퇴직정산",J18,IF((M$2-C18)&lt;365,"미확정",IF(M18="유예","유예",J18-M18)))</f>
        <v>3.5</v>
      </c>
      <c r="M18" s="103">
        <f ca="1">IF(C18=0,0,IF(K18="퇴직정산",0,IF(J18&lt;=0,0,IF(EDATE(C18,3)&gt;M$2,"유예",IF(SET!$J$3="없음",0,IF(SET!$J$3="전부",IF(E18&gt;=DATE(YEAR(SET!$I$11),MONTH(SET!$J$11),DAY(SET!$L$11)),MAX(0,F18-IF(I18&lt;(G18+H18),0,(I18-(G18+H18)))),0),IF(E18&gt;=DATE(YEAR(SET!$I$11),MONTH(SET!$J$11),DAY(SET!$L$11)),MAX(0,MIN(F18,SET!$L$3)-IF(I18&lt;(G18+H18),0,(I18-(G18+H18)))),0)))))))</f>
        <v>0</v>
      </c>
      <c r="N18" s="105" t="str">
        <f t="shared" ref="N18" si="12">IF(D18=0,IF(M18&gt;0,IF((E18-C18)&gt;=365,EDATE(E18,6),EDATE(K18,-6)),""),"")</f>
        <v/>
      </c>
      <c r="O18" s="106" t="str">
        <f t="shared" ref="O18" si="13">IF(D18=0,IF(M18&gt;0,IF((E18-C18)&gt;=365,EDATE(E18,10),EDATE(K18,-2)),""),"")</f>
        <v/>
      </c>
      <c r="P18" s="23" t="s">
        <v>24</v>
      </c>
      <c r="Q18" s="23" t="s">
        <v>24</v>
      </c>
      <c r="R18" s="23" t="s">
        <v>24</v>
      </c>
      <c r="S18" s="23" t="s">
        <v>25</v>
      </c>
      <c r="T18" s="23" t="s">
        <v>24</v>
      </c>
      <c r="U18" s="23" t="s">
        <v>25</v>
      </c>
      <c r="V18" s="23" t="s">
        <v>25</v>
      </c>
      <c r="W18" s="23" t="s">
        <v>24</v>
      </c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</row>
    <row r="19" spans="1:75" ht="14.25" customHeight="1" thickBot="1" x14ac:dyDescent="0.2">
      <c r="A19" s="74"/>
      <c r="B19" s="109"/>
      <c r="C19" s="109"/>
      <c r="D19" s="111"/>
      <c r="E19" s="96"/>
      <c r="F19" s="94"/>
      <c r="G19" s="113"/>
      <c r="H19" s="115"/>
      <c r="I19" s="99"/>
      <c r="J19" s="98"/>
      <c r="K19" s="100"/>
      <c r="L19" s="102"/>
      <c r="M19" s="104"/>
      <c r="N19" s="105"/>
      <c r="O19" s="107"/>
      <c r="P19" s="72">
        <v>45838</v>
      </c>
      <c r="Q19" s="72">
        <v>45863</v>
      </c>
      <c r="R19" s="72">
        <v>45889</v>
      </c>
      <c r="S19" s="72">
        <v>45903</v>
      </c>
      <c r="T19" s="72" t="s">
        <v>628</v>
      </c>
      <c r="U19" s="72" t="s">
        <v>640</v>
      </c>
      <c r="V19" s="72" t="s">
        <v>634</v>
      </c>
      <c r="W19" s="72">
        <v>46064</v>
      </c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  <c r="AQ19" s="72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72"/>
      <c r="BC19" s="72"/>
      <c r="BD19" s="72"/>
      <c r="BE19" s="72"/>
      <c r="BF19" s="72"/>
      <c r="BG19" s="72"/>
      <c r="BH19" s="72"/>
      <c r="BI19" s="72"/>
      <c r="BJ19" s="72"/>
      <c r="BK19" s="72"/>
      <c r="BL19" s="72"/>
      <c r="BM19" s="72"/>
      <c r="BN19" s="72"/>
      <c r="BO19" s="72"/>
      <c r="BP19" s="72"/>
      <c r="BQ19" s="72"/>
      <c r="BR19" s="72"/>
      <c r="BS19" s="72"/>
      <c r="BT19" s="72"/>
      <c r="BU19" s="72"/>
      <c r="BV19" s="72"/>
      <c r="BW19" s="72"/>
    </row>
    <row r="20" spans="1:75" ht="14.25" customHeight="1" x14ac:dyDescent="0.15">
      <c r="A20" s="74" t="s">
        <v>656</v>
      </c>
      <c r="B20" s="108" t="s">
        <v>307</v>
      </c>
      <c r="C20" s="108">
        <v>44896</v>
      </c>
      <c r="D20" s="110">
        <v>46081</v>
      </c>
      <c r="E20" s="95">
        <f ca="1">IF(DATEDIF(C20,M$2,"m")&lt;1,"",IF(C20=0,"",IF(EDATE(C20,12)&lt;IF($D20&gt;0,$D20-1,M$2),EDATE(C20,DATEDIF(C20,IF($D20&gt;0,$D20-1,M$2+1),"y")*12),EDATE(C20,DATEDIF(C20,IF($D20&gt;0,$D20-1,M$2+1),"m")))))</f>
        <v>45992</v>
      </c>
      <c r="F20" s="93">
        <f ca="1">IF(E20="",0,IF(EDATE(C20,12)&lt;=E20,15+IF((YEAR(E20)-YEAR($C20))&gt;20,10,INT((YEAR(E20)-YEAR($C20)-1)/2)),0))</f>
        <v>16</v>
      </c>
      <c r="G20" s="112">
        <f ca="1">IF(E20="",0,IF(E20&gt;=EDATE(C20,12),IF(E20&lt;EDATE(C20,24),IF(C20&lt;SET!$J$20,0,MIN(DATEDIF(C20,E20,"m"),11)),0),IF(D20&gt;C20,IF(E20&lt;=EDATE(C20,12),MIN(DATEDIF(C20,D20+1,"m"),11),0),MIN(DATEDIF(C20,E20,"m"),11))))</f>
        <v>0</v>
      </c>
      <c r="H20" s="114">
        <v>4</v>
      </c>
      <c r="I20" s="99">
        <f>COUNTIF(P20:BW20,SET!$C$15)*SET!$C$16+COUNTIF(P20:BW20,SET!$D$15)*SET!$D$16+COUNTIF(P20:BW20,SET!E$15)*SET!$E$16+COUNTIF(P20:BW20,SET!$F$15)*SET!$F$16+COUNTIF(P20:BW20,SET!$G$15)*SET!$G$16+COUNTIF(P20:BW20,SET!$H$15)*SET!$H$16+COUNTIF(P20:BW20,SET!$I$15)*SET!$I$16+COUNTIF(P20:BW20,)*SET!$K$16+COUNTIF(P20:BW20,SET!$M$15)*SET!$M$16</f>
        <v>9</v>
      </c>
      <c r="J20" s="97">
        <f ca="1">F20+G20+H20-I20</f>
        <v>11</v>
      </c>
      <c r="K20" s="100">
        <f ca="1">IF(E20="","",IF(AND(D20&gt;C20,EDATE(IF(EDATE(C20,12)&lt;D20,C20,E20),12)&gt;D20),"퇴직정산",IF((E20-C20)&gt;=365,EDATE(E20,12),EDATE(C20,24))))</f>
        <v>46357</v>
      </c>
      <c r="L20" s="101">
        <f ca="1">IF(K20="퇴직정산",J20,IF((M$2-C20)&lt;365,"미확정",IF(M20="유예","유예",J20-M20)))</f>
        <v>9</v>
      </c>
      <c r="M20" s="103">
        <f ca="1">IF(C20=0,0,IF(K20="퇴직정산",0,IF(J20&lt;=0,0,IF(EDATE(C20,3)&gt;M$2,"유예",IF(SET!$J$3="없음",0,IF(SET!$J$3="전부",IF(E20&gt;=DATE(YEAR(SET!$I$11),MONTH(SET!$J$11),DAY(SET!$L$11)),MAX(0,F20-IF(I20&lt;(G20+H20),0,(I20-(G20+H20)))),0),IF(E20&gt;=DATE(YEAR(SET!$I$11),MONTH(SET!$J$11),DAY(SET!$L$11)),MAX(0,MIN(F20,SET!$L$3)-IF(I20&lt;(G20+H20),0,(I20-(G20+H20)))),0)))))))</f>
        <v>2</v>
      </c>
      <c r="N20" s="105" t="str">
        <f>IF(D20=0,IF(M20&gt;0,IF((E20-C20)&gt;=365,EDATE(E20,6),EDATE(K20,-6)),""),"")</f>
        <v/>
      </c>
      <c r="O20" s="106" t="str">
        <f>IF(D20=0,IF(M20&gt;0,IF((E20-C20)&gt;=365,EDATE(E20,10),EDATE(K20,-2)),""),"")</f>
        <v/>
      </c>
      <c r="P20" s="23" t="s">
        <v>24</v>
      </c>
      <c r="Q20" s="23" t="s">
        <v>24</v>
      </c>
      <c r="R20" s="23" t="s">
        <v>24</v>
      </c>
      <c r="S20" s="23" t="s">
        <v>24</v>
      </c>
      <c r="T20" s="23" t="s">
        <v>24</v>
      </c>
      <c r="U20" s="23" t="s">
        <v>24</v>
      </c>
      <c r="V20" s="23" t="s">
        <v>24</v>
      </c>
      <c r="W20" s="23" t="s">
        <v>24</v>
      </c>
      <c r="X20" s="23" t="s">
        <v>24</v>
      </c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</row>
    <row r="21" spans="1:75" ht="14.25" customHeight="1" thickBot="1" x14ac:dyDescent="0.2">
      <c r="A21" s="74"/>
      <c r="B21" s="109"/>
      <c r="C21" s="109"/>
      <c r="D21" s="111"/>
      <c r="E21" s="96"/>
      <c r="F21" s="94"/>
      <c r="G21" s="113"/>
      <c r="H21" s="115"/>
      <c r="I21" s="99"/>
      <c r="J21" s="98"/>
      <c r="K21" s="100"/>
      <c r="L21" s="102"/>
      <c r="M21" s="104"/>
      <c r="N21" s="105"/>
      <c r="O21" s="107"/>
      <c r="P21" s="72">
        <v>45976</v>
      </c>
      <c r="Q21" s="72">
        <v>45977</v>
      </c>
      <c r="R21" s="72">
        <v>45978</v>
      </c>
      <c r="S21" s="72" t="s">
        <v>597</v>
      </c>
      <c r="T21" s="72" t="s">
        <v>589</v>
      </c>
      <c r="U21" s="72" t="s">
        <v>600</v>
      </c>
      <c r="V21" s="72" t="s">
        <v>587</v>
      </c>
      <c r="W21" s="72" t="s">
        <v>629</v>
      </c>
      <c r="X21" s="72" t="s">
        <v>631</v>
      </c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  <c r="AQ21" s="72"/>
      <c r="AR21" s="72"/>
      <c r="AS21" s="72"/>
      <c r="AT21" s="72"/>
      <c r="AU21" s="72"/>
      <c r="AV21" s="72"/>
      <c r="AW21" s="72"/>
      <c r="AX21" s="72"/>
      <c r="AY21" s="72"/>
      <c r="AZ21" s="72"/>
      <c r="BA21" s="72"/>
      <c r="BB21" s="72"/>
      <c r="BC21" s="72"/>
      <c r="BD21" s="72"/>
      <c r="BE21" s="72"/>
      <c r="BF21" s="72"/>
      <c r="BG21" s="72"/>
      <c r="BH21" s="72"/>
      <c r="BI21" s="72"/>
      <c r="BJ21" s="72"/>
      <c r="BK21" s="72"/>
      <c r="BL21" s="72"/>
      <c r="BM21" s="72"/>
      <c r="BN21" s="72"/>
      <c r="BO21" s="72"/>
      <c r="BP21" s="72"/>
      <c r="BQ21" s="72"/>
      <c r="BR21" s="72"/>
      <c r="BS21" s="72"/>
      <c r="BT21" s="72"/>
      <c r="BU21" s="72"/>
      <c r="BV21" s="72"/>
      <c r="BW21" s="72"/>
    </row>
    <row r="22" spans="1:75" ht="14.25" customHeight="1" x14ac:dyDescent="0.15">
      <c r="A22" s="76" t="s">
        <v>716</v>
      </c>
      <c r="B22" s="108" t="s">
        <v>69</v>
      </c>
      <c r="C22" s="108">
        <v>44622</v>
      </c>
      <c r="D22" s="110">
        <v>46088</v>
      </c>
      <c r="E22" s="95">
        <f ca="1">IF(DATEDIF(C22,M$2,"m")&lt;1,"",IF(C22=0,"",IF(EDATE(C22,12)&lt;IF($D22&gt;0,$D22-1,M$2),EDATE(C22,DATEDIF(C22,IF($D22&gt;0,$D22-1,M$2+1),"y")*12),EDATE(C22,DATEDIF(C22,IF($D22&gt;0,$D22-1,M$2+1),"m")))))</f>
        <v>46083</v>
      </c>
      <c r="F22" s="93">
        <f ca="1">IF(E22="",0,IF(EDATE(C22,12)&lt;=E22,15+IF((YEAR(E22)-YEAR($C22))&gt;20,10,INT((YEAR(E22)-YEAR($C22)-1)/2)),0))</f>
        <v>16</v>
      </c>
      <c r="G22" s="112">
        <f ca="1">IF(E22="",0,IF(E22&gt;=EDATE(C22,12),IF(E22&lt;EDATE(C22,24),IF(C22&lt;SET!$J$20,0,MIN(DATEDIF(C22,E22,"m"),11)),0),IF(D22&gt;C22,IF(E22&lt;=EDATE(C22,12),MIN(DATEDIF(C22,D22+1,"m"),11),0),MIN(DATEDIF(C22,E22,"m"),11))))</f>
        <v>0</v>
      </c>
      <c r="H22" s="114">
        <v>1.5</v>
      </c>
      <c r="I22" s="99">
        <f>COUNTIF(P22:BW22,SET!$C$15)*SET!$C$16+COUNTIF(P22:BW22,SET!$D$15)*SET!$D$16+COUNTIF(P22:BW22,SET!E$15)*SET!$E$16+COUNTIF(P22:BW22,SET!$F$15)*SET!$F$16+COUNTIF(P22:BW22,SET!$G$15)*SET!$G$16+COUNTIF(P22:BW22,SET!$H$15)*SET!$H$16+COUNTIF(P22:BW22,SET!$I$15)*SET!$I$16+COUNTIF(P22:BW22,)*SET!$K$16+COUNTIF(P22:BW22,SET!$M$15)*SET!$M$16</f>
        <v>6</v>
      </c>
      <c r="J22" s="97">
        <f ca="1">F22+G22+H22-I22</f>
        <v>11.5</v>
      </c>
      <c r="K22" s="100">
        <f ca="1">IF(E22="","",IF(AND(D22&gt;C22,EDATE(IF(EDATE(C22,12)&lt;D22,C22,E22),12)&gt;D22),"퇴직정산",IF((E22-C22)&gt;=365,EDATE(E22,12),EDATE(C22,24))))</f>
        <v>46448</v>
      </c>
      <c r="L22" s="101">
        <f ca="1">IF(K22="퇴직정산",J22,IF((M$2-C22)&lt;365,"미확정",IF(M22="유예","유예",J22-M22)))</f>
        <v>9</v>
      </c>
      <c r="M22" s="103">
        <f ca="1">IF(C22=0,0,IF(K22="퇴직정산",0,IF(J22&lt;=0,0,IF(EDATE(C22,3)&gt;M$2,"유예",IF(SET!$J$3="없음",0,IF(SET!$J$3="전부",IF(E22&gt;=DATE(YEAR(SET!$I$11),MONTH(SET!$J$11),DAY(SET!$L$11)),MAX(0,F22-IF(I22&lt;(G22+H22),0,(I22-(G22+H22)))),0),IF(E22&gt;=DATE(YEAR(SET!$I$11),MONTH(SET!$J$11),DAY(SET!$L$11)),MAX(0,MIN(F22,SET!$L$3)-IF(I22&lt;(G22+H22),0,(I22-(G22+H22)))),0)))))))</f>
        <v>2.5</v>
      </c>
      <c r="N22" s="105" t="str">
        <f>IF(D22=0,IF(M22&gt;0,IF((E22-C22)&gt;=365,EDATE(E22,6),EDATE(K22,-6)),""),"")</f>
        <v/>
      </c>
      <c r="O22" s="106" t="str">
        <f>IF(D22=0,IF(M22&gt;0,IF((E22-C22)&gt;=365,EDATE(E22,10),EDATE(K22,-2)),""),"")</f>
        <v/>
      </c>
      <c r="P22" s="23" t="s">
        <v>24</v>
      </c>
      <c r="Q22" s="23" t="s">
        <v>24</v>
      </c>
      <c r="R22" s="23" t="s">
        <v>24</v>
      </c>
      <c r="S22" s="23" t="s">
        <v>24</v>
      </c>
      <c r="T22" s="23" t="s">
        <v>24</v>
      </c>
      <c r="U22" s="23" t="s">
        <v>24</v>
      </c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</row>
    <row r="23" spans="1:75" ht="14.25" customHeight="1" thickBot="1" x14ac:dyDescent="0.2">
      <c r="A23" s="74"/>
      <c r="B23" s="109"/>
      <c r="C23" s="109"/>
      <c r="D23" s="111"/>
      <c r="E23" s="96"/>
      <c r="F23" s="94"/>
      <c r="G23" s="113"/>
      <c r="H23" s="115"/>
      <c r="I23" s="99"/>
      <c r="J23" s="98"/>
      <c r="K23" s="100"/>
      <c r="L23" s="102"/>
      <c r="M23" s="104"/>
      <c r="N23" s="105"/>
      <c r="O23" s="107"/>
      <c r="P23" s="72" t="s">
        <v>673</v>
      </c>
      <c r="Q23" s="72" t="s">
        <v>674</v>
      </c>
      <c r="R23" s="72" t="s">
        <v>676</v>
      </c>
      <c r="S23" s="72" t="s">
        <v>677</v>
      </c>
      <c r="T23" s="72" t="s">
        <v>678</v>
      </c>
      <c r="U23" s="72" t="s">
        <v>679</v>
      </c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  <c r="BR23" s="72"/>
      <c r="BS23" s="72"/>
      <c r="BT23" s="72"/>
      <c r="BU23" s="72"/>
      <c r="BV23" s="72"/>
      <c r="BW23" s="72"/>
    </row>
    <row r="24" spans="1:75" ht="14.25" customHeight="1" x14ac:dyDescent="0.15">
      <c r="A24" s="74" t="s">
        <v>726</v>
      </c>
      <c r="B24" s="108" t="s">
        <v>488</v>
      </c>
      <c r="C24" s="108">
        <v>45909</v>
      </c>
      <c r="D24" s="110">
        <v>46112</v>
      </c>
      <c r="E24" s="95">
        <f t="shared" ref="E24" ca="1" si="14">IF(DATEDIF(C24,M$2,"m")&lt;1,"",IF(C24=0,"",IF(EDATE(C24,12)&lt;IF($D24&gt;0,$D24-1,M$2),EDATE(C24,DATEDIF(C24,IF($D24&gt;0,$D24-1,M$2+1),"y")*12),EDATE(C24,DATEDIF(C24,IF($D24&gt;0,$D24-1,M$2+1),"m")))))</f>
        <v>46090</v>
      </c>
      <c r="F24" s="93">
        <f t="shared" ref="F24" ca="1" si="15">IF(E24="",0,IF(EDATE(C24,12)&lt;=E24,15+IF((YEAR(E24)-YEAR($C24))&gt;20,10,INT((YEAR(E24)-YEAR($C24)-1)/2)),0))</f>
        <v>0</v>
      </c>
      <c r="G24" s="112">
        <f ca="1">IF(E24="",0,IF(E24&gt;=EDATE(C24,12),IF(E24&lt;EDATE(C24,24),IF(C24&lt;SET!$J$20,0,MIN(DATEDIF(C24,E24,"m"),11)),0),IF(D24&gt;C24,IF(E24&lt;=EDATE(C24,12),MIN(DATEDIF(C24,D24+1,"m"),11),0),MIN(DATEDIF(C24,E24,"m"),11))))</f>
        <v>6</v>
      </c>
      <c r="H24" s="114"/>
      <c r="I24" s="99">
        <f>COUNTIF(P24:BW24,SET!$C$15)*SET!$C$16+COUNTIF(P24:BW24,SET!$D$15)*SET!$D$16+COUNTIF(P24:BW24,SET!E$15)*SET!$E$16+COUNTIF(P24:BW24,SET!$F$15)*SET!$F$16+COUNTIF(P24:BW24,SET!$G$15)*SET!$G$16+COUNTIF(P24:BW24,SET!$H$15)*SET!$H$16+COUNTIF(P24:BW24,SET!$I$15)*SET!$I$16+COUNTIF(P24:BW24,)*SET!$K$16+COUNTIF(P24:BW24,SET!$M$15)*SET!$M$16</f>
        <v>6</v>
      </c>
      <c r="J24" s="97">
        <f t="shared" ref="J24" ca="1" si="16">F24+G24+H24-I24</f>
        <v>0</v>
      </c>
      <c r="K24" s="100" t="str">
        <f t="shared" ref="K24" ca="1" si="17">IF(E24="","",IF(AND(D24&gt;C24,EDATE(IF(EDATE(C24,12)&lt;D24,C24,E24),12)&gt;D24),"퇴직정산",IF((E24-C24)&gt;=365,EDATE(E24,12),EDATE(C24,24))))</f>
        <v>퇴직정산</v>
      </c>
      <c r="L24" s="101">
        <f t="shared" ref="L24" ca="1" si="18">IF(K24="퇴직정산",J24,IF((M$2-C24)&lt;365,"미확정",IF(M24="유예","유예",J24-M24)))</f>
        <v>0</v>
      </c>
      <c r="M24" s="103">
        <f ca="1">IF(C24=0,0,IF(K24="퇴직정산",0,IF(J24&lt;=0,0,IF(EDATE(C24,3)&gt;M$2,"유예",IF(SET!$J$3="없음",0,IF(SET!$J$3="전부",IF(E24&gt;=DATE(YEAR(SET!$I$11),MONTH(SET!$J$11),DAY(SET!$L$11)),MAX(0,F24-IF(I24&lt;(G24+H24),0,(I24-(G24+H24)))),0),IF(E24&gt;=DATE(YEAR(SET!$I$11),MONTH(SET!$J$11),DAY(SET!$L$11)),MAX(0,MIN(F24,SET!$L$3)-IF(I24&lt;(G24+H24),0,(I24-(G24+H24)))),0)))))))</f>
        <v>0</v>
      </c>
      <c r="N24" s="105" t="str">
        <f t="shared" ref="N24" si="19">IF(D24=0,IF(M24&gt;0,IF((E24-C24)&gt;=365,EDATE(E24,6),EDATE(K24,-6)),""),"")</f>
        <v/>
      </c>
      <c r="O24" s="106" t="str">
        <f t="shared" ref="O24" si="20">IF(D24=0,IF(M24&gt;0,IF((E24-C24)&gt;=365,EDATE(E24,10),EDATE(K24,-2)),""),"")</f>
        <v/>
      </c>
      <c r="P24" s="23" t="s">
        <v>24</v>
      </c>
      <c r="Q24" s="23" t="s">
        <v>24</v>
      </c>
      <c r="R24" s="23" t="s">
        <v>24</v>
      </c>
      <c r="S24" s="23" t="s">
        <v>24</v>
      </c>
      <c r="T24" s="23" t="s">
        <v>24</v>
      </c>
      <c r="U24" s="23" t="s">
        <v>24</v>
      </c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</row>
    <row r="25" spans="1:75" ht="14.25" customHeight="1" thickBot="1" x14ac:dyDescent="0.2">
      <c r="A25" s="74"/>
      <c r="B25" s="109"/>
      <c r="C25" s="109"/>
      <c r="D25" s="111"/>
      <c r="E25" s="96"/>
      <c r="F25" s="94"/>
      <c r="G25" s="113"/>
      <c r="H25" s="115"/>
      <c r="I25" s="99"/>
      <c r="J25" s="98"/>
      <c r="K25" s="100"/>
      <c r="L25" s="102"/>
      <c r="M25" s="104"/>
      <c r="N25" s="105"/>
      <c r="O25" s="107"/>
      <c r="P25" s="72">
        <v>45951</v>
      </c>
      <c r="Q25" s="72" t="s">
        <v>571</v>
      </c>
      <c r="R25" s="72" t="s">
        <v>628</v>
      </c>
      <c r="S25" s="72" t="s">
        <v>673</v>
      </c>
      <c r="T25" s="72">
        <v>46073</v>
      </c>
      <c r="U25" s="72">
        <v>46097</v>
      </c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  <c r="BR25" s="72"/>
      <c r="BS25" s="72"/>
      <c r="BT25" s="72"/>
      <c r="BU25" s="72"/>
      <c r="BV25" s="72"/>
      <c r="BW25" s="72"/>
    </row>
    <row r="26" spans="1:75" ht="14.25" customHeight="1" x14ac:dyDescent="0.15">
      <c r="A26" s="74" t="s">
        <v>727</v>
      </c>
      <c r="B26" s="108" t="s">
        <v>327</v>
      </c>
      <c r="C26" s="108">
        <v>44277</v>
      </c>
      <c r="D26" s="110">
        <v>46104</v>
      </c>
      <c r="E26" s="95">
        <f ca="1">IF(DATEDIF(C26,M$2,"m")&lt;1,"",IF(C26=0,"",IF(EDATE(C26,12)&lt;IF($D26&gt;0,$D26-1,M$2),EDATE(C26,DATEDIF(C26,IF($D26&gt;0,$D26-1,M$2+1),"y")*12),EDATE(C26,DATEDIF(C26,IF($D26&gt;0,$D26-1,M$2+1),"m")))))</f>
        <v>46103</v>
      </c>
      <c r="F26" s="93">
        <f ca="1">IF(E26="",0,IF(EDATE(C26,12)&lt;=E26,15+IF((YEAR(E26)-YEAR($C26))&gt;20,10,INT((YEAR(E26)-YEAR($C26)-1)/2)),0))</f>
        <v>17</v>
      </c>
      <c r="G26" s="112">
        <f ca="1">IF(E26="",0,IF(E26&gt;=EDATE(C26,12),IF(E26&lt;EDATE(C26,24),IF(C26&lt;SET!$J$20,0,MIN(DATEDIF(C26,E26,"m"),11)),0),IF(D26&gt;C26,IF(E26&lt;=EDATE(C26,12),MIN(DATEDIF(C26,D26+1,"m"),11),0),MIN(DATEDIF(C26,E26,"m"),11))))</f>
        <v>0</v>
      </c>
      <c r="H26" s="114">
        <v>22</v>
      </c>
      <c r="I26" s="99">
        <f>COUNTIF(P26:BW26,SET!$C$15)*SET!$C$16+COUNTIF(P26:BW26,SET!$D$15)*SET!$D$16+COUNTIF(P26:BW26,SET!E$15)*SET!$E$16+COUNTIF(P26:BW26,SET!$F$15)*SET!$F$16+COUNTIF(P26:BW26,SET!$G$15)*SET!$G$16+COUNTIF(P26:BW26,SET!$H$15)*SET!$H$16+COUNTIF(P26:BW26,SET!$I$15)*SET!$I$16+COUNTIF(P26:BW26,)*SET!$K$16+COUNTIF(P26:BW26,SET!$M$15)*SET!$M$16</f>
        <v>0</v>
      </c>
      <c r="J26" s="97">
        <f ca="1">F26+G26+H26-I26</f>
        <v>39</v>
      </c>
      <c r="K26" s="100">
        <f ca="1">IF(E26="","",IF(AND(D26&gt;C26,EDATE(IF(EDATE(C26,12)&lt;D26,C26,E26),12)&gt;D26),"퇴직정산",IF((E26-C26)&gt;=365,EDATE(E26,12),EDATE(C26,24))))</f>
        <v>46468</v>
      </c>
      <c r="L26" s="101">
        <f ca="1">IF(K26="퇴직정산",J26,IF((M$2-C26)&lt;365,"미확정",IF(M26="유예","유예",J26-M26)))</f>
        <v>32</v>
      </c>
      <c r="M26" s="103">
        <f ca="1">IF(C26=0,0,IF(K26="퇴직정산",0,IF(J26&lt;=0,0,IF(EDATE(C26,3)&gt;M$2,"유예",IF(SET!$J$3="없음",0,IF(SET!$J$3="전부",IF(E26&gt;=DATE(YEAR(SET!$I$11),MONTH(SET!$J$11),DAY(SET!$L$11)),MAX(0,F26-IF(I26&lt;(G26+H26),0,(I26-(G26+H26)))),0),IF(E26&gt;=DATE(YEAR(SET!$I$11),MONTH(SET!$J$11),DAY(SET!$L$11)),MAX(0,MIN(F26,SET!$L$3)-IF(I26&lt;(G26+H26),0,(I26-(G26+H26)))),0)))))))</f>
        <v>7</v>
      </c>
      <c r="N26" s="105" t="str">
        <f>IF(D26=0,IF(M26&gt;0,IF((E26-C26)&gt;=365,EDATE(E26,6),EDATE(K26,-6)),""),"")</f>
        <v/>
      </c>
      <c r="O26" s="106" t="str">
        <f>IF(D26=0,IF(M26&gt;0,IF((E26-C26)&gt;=365,EDATE(E26,10),EDATE(K26,-2)),""),"")</f>
        <v/>
      </c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</row>
    <row r="27" spans="1:75" ht="14.25" customHeight="1" thickBot="1" x14ac:dyDescent="0.2">
      <c r="A27" s="74"/>
      <c r="B27" s="109"/>
      <c r="C27" s="109"/>
      <c r="D27" s="111"/>
      <c r="E27" s="96"/>
      <c r="F27" s="94"/>
      <c r="G27" s="113"/>
      <c r="H27" s="115"/>
      <c r="I27" s="99"/>
      <c r="J27" s="98"/>
      <c r="K27" s="100"/>
      <c r="L27" s="102"/>
      <c r="M27" s="104"/>
      <c r="N27" s="105"/>
      <c r="O27" s="107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2"/>
      <c r="BF27" s="72"/>
      <c r="BG27" s="72"/>
      <c r="BH27" s="72"/>
      <c r="BI27" s="72"/>
      <c r="BJ27" s="72"/>
      <c r="BK27" s="72"/>
      <c r="BL27" s="72"/>
      <c r="BM27" s="72"/>
      <c r="BN27" s="72"/>
      <c r="BO27" s="72"/>
      <c r="BP27" s="72"/>
      <c r="BQ27" s="72"/>
      <c r="BR27" s="72"/>
      <c r="BS27" s="72"/>
      <c r="BT27" s="72"/>
      <c r="BU27" s="72"/>
      <c r="BV27" s="72"/>
      <c r="BW27" s="72"/>
    </row>
    <row r="28" spans="1:75" ht="14.25" customHeight="1" x14ac:dyDescent="0.15">
      <c r="A28" s="76" t="s">
        <v>728</v>
      </c>
      <c r="B28" s="118" t="s">
        <v>147</v>
      </c>
      <c r="C28" s="108">
        <v>45608</v>
      </c>
      <c r="D28" s="110">
        <v>46112</v>
      </c>
      <c r="E28" s="95">
        <f ca="1">IF(DATEDIF(C28,M$2,"m")&lt;1,"",IF(C28=0,"",IF(EDATE(C28,12)&lt;IF($D28&gt;0,$D28-1,M$2),EDATE(C28,DATEDIF(C28,IF($D28&gt;0,$D28-1,M$2+1),"y")*12),EDATE(C28,DATEDIF(C28,IF($D28&gt;0,$D28-1,M$2+1),"m")))))</f>
        <v>45973</v>
      </c>
      <c r="F28" s="93">
        <f ca="1">IF(E28="",0,IF(EDATE(C28,12)&lt;=E28,15+IF((YEAR(E28)-YEAR($C28))&gt;20,10,INT((YEAR(E28)-YEAR($C28)-1)/2)),0))</f>
        <v>15</v>
      </c>
      <c r="G28" s="112">
        <f ca="1">IF(E28="",0,IF(E28&gt;=EDATE(C28,12),IF(E28&lt;EDATE(C28,24),IF(C28&lt;SET!$J$20,0,MIN(DATEDIF(C28,E28,"m"),11)),0),IF(D28&gt;C28,IF(E28&lt;=EDATE(C28,12),MIN(DATEDIF(C28,D28+1,"m"),11),0),MIN(DATEDIF(C28,E28,"m"),11))))</f>
        <v>11</v>
      </c>
      <c r="H28" s="114"/>
      <c r="I28" s="99">
        <f>COUNTIF(P28:BW28,SET!$C$15)*SET!$C$16+COUNTIF(P28:BW28,SET!$D$15)*SET!$D$16+COUNTIF(P28:BW28,SET!E$15)*SET!$E$16+COUNTIF(P28:BW28,SET!$F$15)*SET!$F$16+COUNTIF(P28:BW28,SET!$G$15)*SET!$G$16+COUNTIF(P28:BW28,SET!$H$15)*SET!$H$16+COUNTIF(P28:BW28,SET!$I$15)*SET!$I$16+COUNTIF(P28:BW28,)*SET!$K$16+COUNTIF(P28:BW28,SET!$M$15)*SET!$M$16</f>
        <v>18.5</v>
      </c>
      <c r="J28" s="97">
        <f ca="1">F28+G28+H28-I28</f>
        <v>7.5</v>
      </c>
      <c r="K28" s="100">
        <f ca="1">IF(E28="","",IF(AND(D28&gt;C28,EDATE(IF(EDATE(C28,12)&lt;D28,C28,E28),12)&gt;D28),"퇴직정산",IF((E28-C28)&gt;=365,EDATE(E28,12),EDATE(C28,24))))</f>
        <v>46338</v>
      </c>
      <c r="L28" s="101">
        <f ca="1">IF(K28="퇴직정산",J28,IF((M$2-C28)&lt;365,"미확정",IF(M28="유예","유예",J28-M28)))</f>
        <v>7.5</v>
      </c>
      <c r="M28" s="103">
        <f ca="1">IF(C28=0,0,IF(K28="퇴직정산",0,IF(J28&lt;=0,0,IF(EDATE(C28,3)&gt;M$2,"유예",IF(SET!$J$3="없음",0,IF(SET!$J$3="전부",IF(E28&gt;=DATE(YEAR(SET!$I$11),MONTH(SET!$J$11),DAY(SET!$L$11)),MAX(0,F28-IF(I28&lt;(G28+H28),0,(I28-(G28+H28)))),0),IF(E28&gt;=DATE(YEAR(SET!$I$11),MONTH(SET!$J$11),DAY(SET!$L$11)),MAX(0,MIN(F28,SET!$L$3)-IF(I28&lt;(G28+H28),0,(I28-(G28+H28)))),0)))))))</f>
        <v>0</v>
      </c>
      <c r="N28" s="105" t="str">
        <f>IF(D28=0,IF(M28&gt;0,IF((E28-C28)&gt;=365,EDATE(E28,6),EDATE(K28,-6)),""),"")</f>
        <v/>
      </c>
      <c r="O28" s="106" t="str">
        <f>IF(D28=0,IF(M28&gt;0,IF((E28-C28)&gt;=365,EDATE(E28,10),EDATE(K28,-2)),""),"")</f>
        <v/>
      </c>
      <c r="P28" s="23" t="s">
        <v>24</v>
      </c>
      <c r="Q28" s="23" t="s">
        <v>24</v>
      </c>
      <c r="R28" s="23" t="s">
        <v>24</v>
      </c>
      <c r="S28" s="23" t="s">
        <v>24</v>
      </c>
      <c r="T28" s="23" t="s">
        <v>25</v>
      </c>
      <c r="U28" s="23" t="s">
        <v>25</v>
      </c>
      <c r="V28" s="23" t="s">
        <v>24</v>
      </c>
      <c r="W28" s="23" t="s">
        <v>25</v>
      </c>
      <c r="X28" s="23" t="s">
        <v>25</v>
      </c>
      <c r="Y28" s="23" t="s">
        <v>24</v>
      </c>
      <c r="Z28" s="23" t="s">
        <v>25</v>
      </c>
      <c r="AA28" s="23" t="s">
        <v>25</v>
      </c>
      <c r="AB28" s="23" t="s">
        <v>24</v>
      </c>
      <c r="AC28" s="23" t="s">
        <v>37</v>
      </c>
      <c r="AD28" s="23" t="s">
        <v>24</v>
      </c>
      <c r="AE28" s="23" t="s">
        <v>24</v>
      </c>
      <c r="AF28" s="23" t="s">
        <v>25</v>
      </c>
      <c r="AG28" s="23" t="s">
        <v>25</v>
      </c>
      <c r="AH28" s="23" t="s">
        <v>24</v>
      </c>
      <c r="AI28" s="23" t="s">
        <v>24</v>
      </c>
      <c r="AJ28" s="23" t="s">
        <v>24</v>
      </c>
      <c r="AK28" s="23" t="s">
        <v>24</v>
      </c>
      <c r="AL28" s="23" t="s">
        <v>25</v>
      </c>
      <c r="AM28" s="23" t="s">
        <v>25</v>
      </c>
      <c r="AN28" s="23" t="s">
        <v>25</v>
      </c>
      <c r="AO28" s="23" t="s">
        <v>37</v>
      </c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</row>
    <row r="29" spans="1:75" ht="14.25" customHeight="1" thickBot="1" x14ac:dyDescent="0.2">
      <c r="A29" s="74"/>
      <c r="B29" s="119"/>
      <c r="C29" s="109"/>
      <c r="D29" s="111"/>
      <c r="E29" s="96"/>
      <c r="F29" s="94"/>
      <c r="G29" s="113"/>
      <c r="H29" s="115"/>
      <c r="I29" s="99"/>
      <c r="J29" s="98"/>
      <c r="K29" s="100"/>
      <c r="L29" s="102"/>
      <c r="M29" s="104"/>
      <c r="N29" s="105"/>
      <c r="O29" s="107"/>
      <c r="P29" s="72">
        <v>45644</v>
      </c>
      <c r="Q29" s="72">
        <v>45680</v>
      </c>
      <c r="R29" s="72">
        <v>45692</v>
      </c>
      <c r="S29" s="72">
        <v>45721</v>
      </c>
      <c r="T29" s="72">
        <v>45749</v>
      </c>
      <c r="U29" s="72">
        <v>45762</v>
      </c>
      <c r="V29" s="72">
        <v>45798</v>
      </c>
      <c r="W29" s="72">
        <v>45832</v>
      </c>
      <c r="X29" s="72">
        <v>45839</v>
      </c>
      <c r="Y29" s="72">
        <v>45867</v>
      </c>
      <c r="Z29" s="72">
        <v>45882</v>
      </c>
      <c r="AA29" s="72">
        <v>45888</v>
      </c>
      <c r="AB29" s="72">
        <v>45905</v>
      </c>
      <c r="AC29" s="72" t="s">
        <v>504</v>
      </c>
      <c r="AD29" s="72">
        <v>45953</v>
      </c>
      <c r="AE29" s="72">
        <v>45968</v>
      </c>
      <c r="AF29" s="72">
        <v>45981</v>
      </c>
      <c r="AG29" s="72">
        <v>45987</v>
      </c>
      <c r="AH29" s="72" t="s">
        <v>574</v>
      </c>
      <c r="AI29" s="72" t="s">
        <v>582</v>
      </c>
      <c r="AJ29" s="72" t="s">
        <v>595</v>
      </c>
      <c r="AK29" s="72" t="s">
        <v>633</v>
      </c>
      <c r="AL29" s="72" t="s">
        <v>640</v>
      </c>
      <c r="AM29" s="72" t="s">
        <v>707</v>
      </c>
      <c r="AN29" s="72" t="s">
        <v>677</v>
      </c>
      <c r="AO29" s="72">
        <v>46111</v>
      </c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2"/>
      <c r="BF29" s="72"/>
      <c r="BG29" s="72"/>
      <c r="BH29" s="72"/>
      <c r="BI29" s="72"/>
      <c r="BJ29" s="72"/>
      <c r="BK29" s="72"/>
      <c r="BL29" s="72"/>
      <c r="BM29" s="72"/>
      <c r="BN29" s="72"/>
      <c r="BO29" s="72"/>
      <c r="BP29" s="72"/>
      <c r="BQ29" s="72"/>
      <c r="BR29" s="72"/>
      <c r="BS29" s="72"/>
      <c r="BT29" s="72"/>
      <c r="BU29" s="72"/>
      <c r="BV29" s="72"/>
      <c r="BW29" s="72"/>
    </row>
    <row r="30" spans="1:75" ht="14.25" customHeight="1" x14ac:dyDescent="0.15">
      <c r="A30" s="74" t="s">
        <v>390</v>
      </c>
      <c r="B30" s="108" t="s">
        <v>553</v>
      </c>
      <c r="C30" s="108">
        <v>46023</v>
      </c>
      <c r="D30" s="110">
        <v>46127</v>
      </c>
      <c r="E30" s="95">
        <f t="shared" ref="E30" ca="1" si="21">IF(DATEDIF(C30,M$2,"m")&lt;1,"",IF(C30=0,"",IF(EDATE(C30,12)&lt;IF($D30&gt;0,$D30-1,M$2),EDATE(C30,DATEDIF(C30,IF($D30&gt;0,$D30-1,M$2+1),"y")*12),EDATE(C30,DATEDIF(C30,IF($D30&gt;0,$D30-1,M$2+1),"m")))))</f>
        <v>46113</v>
      </c>
      <c r="F30" s="93">
        <f t="shared" ref="F30" ca="1" si="22">IF(E30="",0,IF(EDATE(C30,12)&lt;=E30,15+IF((YEAR(E30)-YEAR($C30))&gt;20,10,INT((YEAR(E30)-YEAR($C30)-1)/2)),0))</f>
        <v>0</v>
      </c>
      <c r="G30" s="112">
        <f ca="1">IF(E30="",0,IF(E30&gt;=EDATE(C30,12),IF(E30&lt;EDATE(C30,24),IF(C30&lt;SET!$J$20,0,MIN(DATEDIF(C30,E30,"m"),11)),0),IF(D30&gt;C30,IF(E30&lt;=EDATE(C30,12),MIN(DATEDIF(C30,D30+1,"m"),11),0),MIN(DATEDIF(C30,E30,"m"),11))))</f>
        <v>3</v>
      </c>
      <c r="H30" s="114"/>
      <c r="I30" s="99">
        <f>COUNTIF(P30:BW30,SET!$C$15)*SET!$C$16+COUNTIF(P30:BW30,SET!$D$15)*SET!$D$16+COUNTIF(P30:BW30,SET!E$15)*SET!$E$16+COUNTIF(P30:BW30,SET!$F$15)*SET!$F$16+COUNTIF(P30:BW30,SET!$G$15)*SET!$G$16+COUNTIF(P30:BW30,SET!$H$15)*SET!$H$16+COUNTIF(P30:BW30,SET!$I$15)*SET!$I$16+COUNTIF(P30:BW30,)*SET!$K$16+COUNTIF(P30:BW30,SET!$M$15)*SET!$M$16</f>
        <v>1</v>
      </c>
      <c r="J30" s="97">
        <f t="shared" ref="J30" ca="1" si="23">F30+G30+H30-I30</f>
        <v>2</v>
      </c>
      <c r="K30" s="100" t="str">
        <f t="shared" ref="K30" ca="1" si="24">IF(E30="","",IF(AND(D30&gt;C30,EDATE(IF(EDATE(C30,12)&lt;D30,C30,E30),12)&gt;D30),"퇴직정산",IF((E30-C30)&gt;=365,EDATE(E30,12),EDATE(C30,24))))</f>
        <v>퇴직정산</v>
      </c>
      <c r="L30" s="101">
        <f t="shared" ref="L30" ca="1" si="25">IF(K30="퇴직정산",J30,IF((M$2-C30)&lt;365,"미확정",IF(M30="유예","유예",J30-M30)))</f>
        <v>2</v>
      </c>
      <c r="M30" s="103">
        <f ca="1">IF(C30=0,0,IF(K30="퇴직정산",0,IF(J30&lt;=0,0,IF(EDATE(C30,3)&gt;M$2,"유예",IF(SET!$J$3="없음",0,IF(SET!$J$3="전부",IF(E30&gt;=DATE(YEAR(SET!$I$11),MONTH(SET!$J$11),DAY(SET!$L$11)),MAX(0,F30-IF(I30&lt;(G30+H30),0,(I30-(G30+H30)))),0),IF(E30&gt;=DATE(YEAR(SET!$I$11),MONTH(SET!$J$11),DAY(SET!$L$11)),MAX(0,MIN(F30,SET!$L$3)-IF(I30&lt;(G30+H30),0,(I30-(G30+H30)))),0)))))))</f>
        <v>0</v>
      </c>
      <c r="N30" s="105" t="str">
        <f t="shared" ref="N30" si="26">IF(D30=0,IF(M30&gt;0,IF((E30-C30)&gt;=365,EDATE(E30,6),EDATE(K30,-6)),""),"")</f>
        <v/>
      </c>
      <c r="O30" s="106" t="str">
        <f t="shared" ref="O30" si="27">IF(D30=0,IF(M30&gt;0,IF((E30-C30)&gt;=365,EDATE(E30,10),EDATE(K30,-2)),""),"")</f>
        <v/>
      </c>
      <c r="P30" s="23" t="s">
        <v>24</v>
      </c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</row>
    <row r="31" spans="1:75" ht="14.25" customHeight="1" thickBot="1" x14ac:dyDescent="0.2">
      <c r="A31" s="74"/>
      <c r="B31" s="109"/>
      <c r="C31" s="109"/>
      <c r="D31" s="111"/>
      <c r="E31" s="96"/>
      <c r="F31" s="94"/>
      <c r="G31" s="113"/>
      <c r="H31" s="115"/>
      <c r="I31" s="99"/>
      <c r="J31" s="98"/>
      <c r="K31" s="100"/>
      <c r="L31" s="102"/>
      <c r="M31" s="104"/>
      <c r="N31" s="105"/>
      <c r="O31" s="107"/>
      <c r="P31" s="72">
        <v>46121</v>
      </c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  <c r="AQ31" s="72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  <c r="BC31" s="72"/>
      <c r="BD31" s="72"/>
      <c r="BE31" s="72"/>
      <c r="BF31" s="72"/>
      <c r="BG31" s="72"/>
      <c r="BH31" s="72"/>
      <c r="BI31" s="72"/>
      <c r="BJ31" s="72"/>
      <c r="BK31" s="72"/>
      <c r="BL31" s="72"/>
      <c r="BM31" s="72"/>
      <c r="BN31" s="72"/>
      <c r="BO31" s="72"/>
      <c r="BP31" s="72"/>
      <c r="BQ31" s="72"/>
      <c r="BR31" s="72"/>
      <c r="BS31" s="72"/>
      <c r="BT31" s="72"/>
      <c r="BU31" s="72"/>
      <c r="BV31" s="72"/>
      <c r="BW31" s="72"/>
    </row>
    <row r="32" spans="1:75" ht="14.25" customHeight="1" x14ac:dyDescent="0.15">
      <c r="A32" s="74" t="s">
        <v>752</v>
      </c>
      <c r="B32" s="108" t="s">
        <v>742</v>
      </c>
      <c r="C32" s="108">
        <v>45659</v>
      </c>
      <c r="D32" s="110">
        <v>46137</v>
      </c>
      <c r="E32" s="95">
        <f ca="1">IF(DATEDIF(C32,M$2,"m")&lt;1,"",IF(C32=0,"",IF(EDATE(C32,12)&lt;IF($D32&gt;0,$D32-1,M$2),EDATE(C32,DATEDIF(C32,IF($D32&gt;0,$D32-1,M$2+1),"y")*12),EDATE(C32,DATEDIF(C32,IF($D32&gt;0,$D32-1,M$2+1),"m")))))</f>
        <v>46024</v>
      </c>
      <c r="F32" s="93">
        <f ca="1">IF(E32="",0,IF(EDATE(C32,12)&lt;=E32,15+IF((YEAR(E32)-YEAR($C32))&gt;20,10,INT((YEAR(E32)-YEAR($C32)-1)/2)),0))</f>
        <v>15</v>
      </c>
      <c r="G32" s="112">
        <f ca="1">IF(E32="",0,IF(E32&gt;=EDATE(C32,12),IF(E32&lt;EDATE(C32,24),IF(C32&lt;SET!$J$20,0,MIN(DATEDIF(C32,E32,"m"),11)),0),IF(D32&gt;C32,IF(E32&lt;=EDATE(C32,12),MIN(DATEDIF(C32,D32+1,"m"),11),0),MIN(DATEDIF(C32,E32,"m"),11))))</f>
        <v>11</v>
      </c>
      <c r="H32" s="114"/>
      <c r="I32" s="99">
        <f>COUNTIF(P32:BW32,SET!$C$15)*SET!$C$16+COUNTIF(P32:BW32,SET!$D$15)*SET!$D$16+COUNTIF(P32:BW32,SET!E$15)*SET!$E$16+COUNTIF(P32:BW32,SET!$F$15)*SET!$F$16+COUNTIF(P32:BW32,SET!$G$15)*SET!$G$16+COUNTIF(P32:BW32,SET!$H$15)*SET!$H$16+COUNTIF(P32:BW32,SET!$I$15)*SET!$I$16+COUNTIF(P32:BW32,)*SET!$K$16+COUNTIF(P32:BW32,SET!$M$15)*SET!$M$16</f>
        <v>6</v>
      </c>
      <c r="J32" s="97">
        <f ca="1">F32+G32+H32-I32</f>
        <v>20</v>
      </c>
      <c r="K32" s="100">
        <f ca="1">IF(E32="","",IF(AND(D32&gt;C32,EDATE(IF(EDATE(C32,12)&lt;D32,C32,E32),12)&gt;D32),"퇴직정산",IF((E32-C32)&gt;=365,EDATE(E32,12),EDATE(C32,24))))</f>
        <v>46389</v>
      </c>
      <c r="L32" s="101">
        <f ca="1">IF(K32="퇴직정산",J32,IF((M$2-C32)&lt;365,"미확정",IF(M32="유예","유예",J32-M32)))</f>
        <v>13</v>
      </c>
      <c r="M32" s="103">
        <f ca="1">IF(C32=0,0,IF(K32="퇴직정산",0,IF(J32&lt;=0,0,IF(EDATE(C32,3)&gt;M$2,"유예",IF(SET!$J$3="없음",0,IF(SET!$J$3="전부",IF(E32&gt;=DATE(YEAR(SET!$I$11),MONTH(SET!$J$11),DAY(SET!$L$11)),MAX(0,F32-IF(I32&lt;(G32+H32),0,(I32-(G32+H32)))),0),IF(E32&gt;=DATE(YEAR(SET!$I$11),MONTH(SET!$J$11),DAY(SET!$L$11)),MAX(0,MIN(F32,SET!$L$3)-IF(I32&lt;(G32+H32),0,(I32-(G32+H32)))),0)))))))</f>
        <v>7</v>
      </c>
      <c r="N32" s="105" t="str">
        <f>IF(D32=0,IF(M32&gt;0,IF((E32-C32)&gt;=365,EDATE(E32,6),EDATE(K32,-6)),""),"")</f>
        <v/>
      </c>
      <c r="O32" s="106" t="str">
        <f>IF(D32=0,IF(M32&gt;0,IF((E32-C32)&gt;=365,EDATE(E32,10),EDATE(K32,-2)),""),"")</f>
        <v/>
      </c>
      <c r="P32" s="23" t="s">
        <v>25</v>
      </c>
      <c r="Q32" s="23" t="s">
        <v>24</v>
      </c>
      <c r="R32" s="23" t="s">
        <v>25</v>
      </c>
      <c r="S32" s="23" t="s">
        <v>24</v>
      </c>
      <c r="T32" s="23" t="s">
        <v>24</v>
      </c>
      <c r="U32" s="23" t="s">
        <v>25</v>
      </c>
      <c r="V32" s="23" t="s">
        <v>24</v>
      </c>
      <c r="W32" s="23" t="s">
        <v>25</v>
      </c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</row>
    <row r="33" spans="1:75" ht="14.25" customHeight="1" thickBot="1" x14ac:dyDescent="0.2">
      <c r="A33" s="74"/>
      <c r="B33" s="109"/>
      <c r="C33" s="109"/>
      <c r="D33" s="111"/>
      <c r="E33" s="96"/>
      <c r="F33" s="94"/>
      <c r="G33" s="113"/>
      <c r="H33" s="115"/>
      <c r="I33" s="99"/>
      <c r="J33" s="98"/>
      <c r="K33" s="100"/>
      <c r="L33" s="102"/>
      <c r="M33" s="104"/>
      <c r="N33" s="105"/>
      <c r="O33" s="107"/>
      <c r="P33" s="72">
        <v>45863</v>
      </c>
      <c r="Q33" s="72" t="s">
        <v>575</v>
      </c>
      <c r="R33" s="72" t="s">
        <v>572</v>
      </c>
      <c r="S33" s="72" t="s">
        <v>635</v>
      </c>
      <c r="T33" s="72" t="s">
        <v>676</v>
      </c>
      <c r="U33" s="72">
        <v>46084</v>
      </c>
      <c r="V33" s="72">
        <v>46126</v>
      </c>
      <c r="W33" s="72">
        <v>46129</v>
      </c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  <c r="BM33" s="72"/>
      <c r="BN33" s="72"/>
      <c r="BO33" s="72"/>
      <c r="BP33" s="72"/>
      <c r="BQ33" s="72"/>
      <c r="BR33" s="72"/>
      <c r="BS33" s="72"/>
      <c r="BT33" s="72"/>
      <c r="BU33" s="72"/>
      <c r="BV33" s="72"/>
      <c r="BW33" s="72"/>
    </row>
    <row r="34" spans="1:75" ht="14.25" customHeight="1" x14ac:dyDescent="0.15">
      <c r="A34" s="74" t="s">
        <v>753</v>
      </c>
      <c r="B34" s="108" t="s">
        <v>318</v>
      </c>
      <c r="C34" s="118">
        <v>44851</v>
      </c>
      <c r="D34" s="110">
        <v>46142</v>
      </c>
      <c r="E34" s="95">
        <f ca="1">IF(DATEDIF(C34,M$2,"m")&lt;1,"",IF(C34=0,"",IF(EDATE(C34,12)&lt;IF($D34&gt;0,$D34-1,M$2),EDATE(C34,DATEDIF(C34,IF($D34&gt;0,$D34-1,M$2+1),"y")*12),EDATE(C34,DATEDIF(C34,IF($D34&gt;0,$D34-1,M$2+1),"m")))))</f>
        <v>45947</v>
      </c>
      <c r="F34" s="93">
        <f ca="1">IF(E34="",0,IF(EDATE(C34,12)&lt;=E34,15+IF((YEAR(E34)-YEAR($C34))&gt;20,10,INT((YEAR(E34)-YEAR($C34)-1)/2)),0))</f>
        <v>16</v>
      </c>
      <c r="G34" s="112">
        <f ca="1">IF(E34="",0,IF(E34&gt;=EDATE(C34,12),IF(E34&lt;EDATE(C34,24),IF(C34&lt;SET!$J$20,0,MIN(DATEDIF(C34,E34,"m"),11)),0),IF(D34&gt;C34,IF(E34&lt;=EDATE(C34,12),MIN(DATEDIF(C34,D34+1,"m"),11),0),MIN(DATEDIF(C34,E34,"m"),11))))</f>
        <v>0</v>
      </c>
      <c r="H34" s="114">
        <v>4.5</v>
      </c>
      <c r="I34" s="99">
        <f>COUNTIF(P34:BW34,SET!$C$15)*SET!$C$16+COUNTIF(P34:BW34,SET!$D$15)*SET!$D$16+COUNTIF(P34:BW34,SET!E$15)*SET!$E$16+COUNTIF(P34:BW34,SET!$F$15)*SET!$F$16+COUNTIF(P34:BW34,SET!$G$15)*SET!$G$16+COUNTIF(P34:BW34,SET!$H$15)*SET!$H$16+COUNTIF(P34:BW34,SET!$I$15)*SET!$I$16+COUNTIF(P34:BW34,)*SET!$K$16+COUNTIF(P34:BW34,SET!$M$15)*SET!$M$16</f>
        <v>8</v>
      </c>
      <c r="J34" s="97">
        <f ca="1">F34+G34+H34-I34</f>
        <v>12.5</v>
      </c>
      <c r="K34" s="100">
        <f ca="1">IF(E34="","",IF(AND(D34&gt;C34,EDATE(IF(EDATE(C34,12)&lt;D34,C34,E34),12)&gt;D34),"퇴직정산",IF((E34-C34)&gt;=365,EDATE(E34,12),EDATE(C34,24))))</f>
        <v>46312</v>
      </c>
      <c r="L34" s="101">
        <f ca="1">IF(K34="퇴직정산",J34,IF((M$2-C34)&lt;365,"미확정",IF(M34="유예","유예",J34-M34)))</f>
        <v>9</v>
      </c>
      <c r="M34" s="103">
        <f ca="1">IF(C34=0,0,IF(K34="퇴직정산",0,IF(J34&lt;=0,0,IF(EDATE(C34,3)&gt;M$2,"유예",IF(SET!$J$3="없음",0,IF(SET!$J$3="전부",IF(E34&gt;=DATE(YEAR(SET!$I$11),MONTH(SET!$J$11),DAY(SET!$L$11)),MAX(0,F34-IF(I34&lt;(G34+H34),0,(I34-(G34+H34)))),0),IF(E34&gt;=DATE(YEAR(SET!$I$11),MONTH(SET!$J$11),DAY(SET!$L$11)),MAX(0,MIN(F34,SET!$L$3)-IF(I34&lt;(G34+H34),0,(I34-(G34+H34)))),0)))))))</f>
        <v>3.5</v>
      </c>
      <c r="N34" s="105" t="str">
        <f>IF(D34=0,IF(M34&gt;0,IF((E34-C34)&gt;=365,EDATE(E34,6),EDATE(K34,-6)),""),"")</f>
        <v/>
      </c>
      <c r="O34" s="106" t="str">
        <f>IF(D34=0,IF(M34&gt;0,IF((E34-C34)&gt;=365,EDATE(E34,10),EDATE(K34,-2)),""),"")</f>
        <v/>
      </c>
      <c r="P34" s="23" t="s">
        <v>24</v>
      </c>
      <c r="Q34" s="23" t="s">
        <v>24</v>
      </c>
      <c r="R34" s="23" t="s">
        <v>24</v>
      </c>
      <c r="S34" s="23" t="s">
        <v>24</v>
      </c>
      <c r="T34" s="23" t="s">
        <v>24</v>
      </c>
      <c r="U34" s="23" t="s">
        <v>24</v>
      </c>
      <c r="V34" s="23" t="s">
        <v>24</v>
      </c>
      <c r="W34" s="23" t="s">
        <v>24</v>
      </c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</row>
    <row r="35" spans="1:75" ht="14.25" customHeight="1" thickBot="1" x14ac:dyDescent="0.2">
      <c r="A35" s="74"/>
      <c r="B35" s="109"/>
      <c r="C35" s="119"/>
      <c r="D35" s="111"/>
      <c r="E35" s="96"/>
      <c r="F35" s="94"/>
      <c r="G35" s="113"/>
      <c r="H35" s="115"/>
      <c r="I35" s="99"/>
      <c r="J35" s="98"/>
      <c r="K35" s="100"/>
      <c r="L35" s="102"/>
      <c r="M35" s="104"/>
      <c r="N35" s="105"/>
      <c r="O35" s="107"/>
      <c r="P35" s="72">
        <v>45990</v>
      </c>
      <c r="Q35" s="72" t="s">
        <v>584</v>
      </c>
      <c r="R35" s="72" t="s">
        <v>585</v>
      </c>
      <c r="S35" s="72" t="s">
        <v>589</v>
      </c>
      <c r="T35" s="72" t="s">
        <v>629</v>
      </c>
      <c r="U35" s="72">
        <v>46125</v>
      </c>
      <c r="V35" s="72">
        <v>46126</v>
      </c>
      <c r="W35" s="72">
        <v>46127</v>
      </c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  <c r="AQ35" s="72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2"/>
      <c r="BC35" s="72"/>
      <c r="BD35" s="72"/>
      <c r="BE35" s="72"/>
      <c r="BF35" s="72"/>
      <c r="BG35" s="72"/>
      <c r="BH35" s="72"/>
      <c r="BI35" s="72"/>
      <c r="BJ35" s="72"/>
      <c r="BK35" s="72"/>
      <c r="BL35" s="72"/>
      <c r="BM35" s="72"/>
      <c r="BN35" s="72"/>
      <c r="BO35" s="72"/>
      <c r="BP35" s="72"/>
      <c r="BQ35" s="72"/>
      <c r="BR35" s="72"/>
      <c r="BS35" s="72"/>
      <c r="BT35" s="72"/>
      <c r="BU35" s="72"/>
      <c r="BV35" s="72"/>
      <c r="BW35" s="72"/>
    </row>
    <row r="36" spans="1:75" ht="14.25" customHeight="1" x14ac:dyDescent="0.15">
      <c r="A36" s="74" t="s">
        <v>390</v>
      </c>
      <c r="B36" s="108" t="s">
        <v>658</v>
      </c>
      <c r="C36" s="108">
        <v>46076</v>
      </c>
      <c r="D36" s="110">
        <v>46142</v>
      </c>
      <c r="E36" s="95">
        <f ca="1">IF(DATEDIF(C36,M$2,"m")&lt;1,"",IF(C36=0,"",IF(EDATE(C36,12)&lt;IF($D36&gt;0,$D36-1,M$2),EDATE(C36,DATEDIF(C36,IF($D36&gt;0,$D36-1,M$2+1),"y")*12),EDATE(C36,DATEDIF(C36,IF($D36&gt;0,$D36-1,M$2+1),"m")))))</f>
        <v>46135</v>
      </c>
      <c r="F36" s="93">
        <f ca="1">IF(E36="",0,IF(EDATE(C36,12)&lt;=E36,15+IF((YEAR(E36)-YEAR($C36))&gt;20,10,INT((YEAR(E36)-YEAR($C36)-1)/2)),0))</f>
        <v>0</v>
      </c>
      <c r="G36" s="112">
        <f ca="1">IF(E36="",0,IF(E36&gt;=EDATE(C36,12),IF(E36&lt;EDATE(C36,24),IF(C36&lt;SET!$J$20,0,MIN(DATEDIF(C36,E36,"m"),11)),0),IF(D36&gt;C36,IF(E36&lt;=EDATE(C36,12),MIN(DATEDIF(C36,D36+1,"m"),11),0),MIN(DATEDIF(C36,E36,"m"),11))))</f>
        <v>2</v>
      </c>
      <c r="H36" s="114"/>
      <c r="I36" s="99">
        <f>COUNTIF(P36:BW36,SET!$C$15)*SET!$C$16+COUNTIF(P36:BW36,SET!$D$15)*SET!$D$16+COUNTIF(P36:BW36,SET!E$15)*SET!$E$16+COUNTIF(P36:BW36,SET!$F$15)*SET!$F$16+COUNTIF(P36:BW36,SET!$G$15)*SET!$G$16+COUNTIF(P36:BW36,SET!$H$15)*SET!$H$16+COUNTIF(P36:BW36,SET!$I$15)*SET!$I$16+COUNTIF(P36:BW36,)*SET!$K$16+COUNTIF(P36:BW36,SET!$M$15)*SET!$M$16</f>
        <v>2</v>
      </c>
      <c r="J36" s="97">
        <f ca="1">F36+G36+H36-I36</f>
        <v>0</v>
      </c>
      <c r="K36" s="100" t="str">
        <f ca="1">IF(E36="","",IF(AND(D36&gt;C36,EDATE(IF(EDATE(C36,12)&lt;D36,C36,E36),12)&gt;D36),"퇴직정산",IF((E36-C36)&gt;=365,EDATE(E36,12),EDATE(C36,24))))</f>
        <v>퇴직정산</v>
      </c>
      <c r="L36" s="101">
        <f ca="1">IF(K36="퇴직정산",J36,IF((M$2-C36)&lt;365,"미확정",IF(M36="유예","유예",J36-M36)))</f>
        <v>0</v>
      </c>
      <c r="M36" s="103">
        <f ca="1">IF(C36=0,0,IF(K36="퇴직정산",0,IF(J36&lt;=0,0,IF(EDATE(C36,3)&gt;M$2,"유예",IF(SET!$J$3="없음",0,IF(SET!$J$3="전부",IF(E36&gt;=DATE(YEAR(SET!$I$11),MONTH(SET!$J$11),DAY(SET!$L$11)),MAX(0,F36-IF(I36&lt;(G36+H36),0,(I36-(G36+H36)))),0),IF(E36&gt;=DATE(YEAR(SET!$I$11),MONTH(SET!$J$11),DAY(SET!$L$11)),MAX(0,MIN(F36,SET!$L$3)-IF(I36&lt;(G36+H36),0,(I36-(G36+H36)))),0)))))))</f>
        <v>0</v>
      </c>
      <c r="N36" s="105" t="str">
        <f>IF(D36=0,IF(M36&gt;0,IF((E36-C36)&gt;=365,EDATE(E36,6),EDATE(K36,-6)),""),"")</f>
        <v/>
      </c>
      <c r="O36" s="106" t="str">
        <f>IF(D36=0,IF(M36&gt;0,IF((E36-C36)&gt;=365,EDATE(E36,10),EDATE(K36,-2)),""),"")</f>
        <v/>
      </c>
      <c r="P36" s="23" t="s">
        <v>24</v>
      </c>
      <c r="Q36" s="23" t="s">
        <v>24</v>
      </c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</row>
    <row r="37" spans="1:75" ht="14.25" customHeight="1" thickBot="1" x14ac:dyDescent="0.2">
      <c r="A37" s="74"/>
      <c r="B37" s="109"/>
      <c r="C37" s="109"/>
      <c r="D37" s="111"/>
      <c r="E37" s="96"/>
      <c r="F37" s="94"/>
      <c r="G37" s="113"/>
      <c r="H37" s="115"/>
      <c r="I37" s="99"/>
      <c r="J37" s="98"/>
      <c r="K37" s="100"/>
      <c r="L37" s="102"/>
      <c r="M37" s="104"/>
      <c r="N37" s="105"/>
      <c r="O37" s="107"/>
      <c r="P37" s="72">
        <v>46120</v>
      </c>
      <c r="Q37" s="72">
        <v>46121</v>
      </c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2"/>
      <c r="BB37" s="72"/>
      <c r="BC37" s="72"/>
      <c r="BD37" s="72"/>
      <c r="BE37" s="72"/>
      <c r="BF37" s="72"/>
      <c r="BG37" s="72"/>
      <c r="BH37" s="72"/>
      <c r="BI37" s="72"/>
      <c r="BJ37" s="72"/>
      <c r="BK37" s="72"/>
      <c r="BL37" s="72"/>
      <c r="BM37" s="72"/>
      <c r="BN37" s="72"/>
      <c r="BO37" s="72"/>
      <c r="BP37" s="72"/>
      <c r="BQ37" s="72"/>
      <c r="BR37" s="72"/>
      <c r="BS37" s="72"/>
      <c r="BT37" s="72"/>
      <c r="BU37" s="72"/>
      <c r="BV37" s="72"/>
      <c r="BW37" s="72"/>
    </row>
    <row r="38" spans="1:75" ht="14.25" customHeight="1" x14ac:dyDescent="0.15">
      <c r="A38" s="74" t="s">
        <v>390</v>
      </c>
      <c r="B38" s="108" t="s">
        <v>659</v>
      </c>
      <c r="C38" s="108">
        <v>46076</v>
      </c>
      <c r="D38" s="110">
        <v>46132</v>
      </c>
      <c r="E38" s="95">
        <f ca="1">IF(DATEDIF(C38,M$2,"m")&lt;1,"",IF(C38=0,"",IF(EDATE(C38,12)&lt;IF($D38&gt;0,$D38-1,M$2),EDATE(C38,DATEDIF(C38,IF($D38&gt;0,$D38-1,M$2+1),"y")*12),EDATE(C38,DATEDIF(C38,IF($D38&gt;0,$D38-1,M$2+1),"m")))))</f>
        <v>46104</v>
      </c>
      <c r="F38" s="93">
        <f ca="1">IF(E38="",0,IF(EDATE(C38,12)&lt;=E38,15+IF((YEAR(E38)-YEAR($C38))&gt;20,10,INT((YEAR(E38)-YEAR($C38)-1)/2)),0))</f>
        <v>0</v>
      </c>
      <c r="G38" s="112">
        <f ca="1">IF(E38="",0,IF(E38&gt;=EDATE(C38,12),IF(E38&lt;EDATE(C38,24),IF(C38&lt;SET!$J$20,0,MIN(DATEDIF(C38,E38,"m"),11)),0),IF(D38&gt;C38,IF(E38&lt;=EDATE(C38,12),MIN(DATEDIF(C38,D38+1,"m"),11),0),MIN(DATEDIF(C38,E38,"m"),11))))</f>
        <v>1</v>
      </c>
      <c r="H38" s="114"/>
      <c r="I38" s="99">
        <f>COUNTIF(P38:BW38,SET!$C$15)*SET!$C$16+COUNTIF(P38:BW38,SET!$D$15)*SET!$D$16+COUNTIF(P38:BW38,SET!E$15)*SET!$E$16+COUNTIF(P38:BW38,SET!$F$15)*SET!$F$16+COUNTIF(P38:BW38,SET!$G$15)*SET!$G$16+COUNTIF(P38:BW38,SET!$H$15)*SET!$H$16+COUNTIF(P38:BW38,SET!$I$15)*SET!$I$16+COUNTIF(P38:BW38,)*SET!$K$16+COUNTIF(P38:BW38,SET!$M$15)*SET!$M$16</f>
        <v>1</v>
      </c>
      <c r="J38" s="97">
        <f ca="1">F38+G38+H38-I38</f>
        <v>0</v>
      </c>
      <c r="K38" s="100" t="str">
        <f ca="1">IF(E38="","",IF(AND(D38&gt;C38,EDATE(IF(EDATE(C38,12)&lt;D38,C38,E38),12)&gt;D38),"퇴직정산",IF((E38-C38)&gt;=365,EDATE(E38,12),EDATE(C38,24))))</f>
        <v>퇴직정산</v>
      </c>
      <c r="L38" s="101">
        <f ca="1">IF(K38="퇴직정산",J38,IF((M$2-C38)&lt;365,"미확정",IF(M38="유예","유예",J38-M38)))</f>
        <v>0</v>
      </c>
      <c r="M38" s="103">
        <f ca="1">IF(C38=0,0,IF(K38="퇴직정산",0,IF(J38&lt;=0,0,IF(EDATE(C38,3)&gt;M$2,"유예",IF(SET!$J$3="없음",0,IF(SET!$J$3="전부",IF(E38&gt;=DATE(YEAR(SET!$I$11),MONTH(SET!$J$11),DAY(SET!$L$11)),MAX(0,F38-IF(I38&lt;(G38+H38),0,(I38-(G38+H38)))),0),IF(E38&gt;=DATE(YEAR(SET!$I$11),MONTH(SET!$J$11),DAY(SET!$L$11)),MAX(0,MIN(F38,SET!$L$3)-IF(I38&lt;(G38+H38),0,(I38-(G38+H38)))),0)))))))</f>
        <v>0</v>
      </c>
      <c r="N38" s="105" t="str">
        <f>IF(D38=0,IF(M38&gt;0,IF((E38-C38)&gt;=365,EDATE(E38,6),EDATE(K38,-6)),""),"")</f>
        <v/>
      </c>
      <c r="O38" s="106" t="str">
        <f>IF(D38=0,IF(M38&gt;0,IF((E38-C38)&gt;=365,EDATE(E38,10),EDATE(K38,-2)),""),"")</f>
        <v/>
      </c>
      <c r="P38" s="23" t="s">
        <v>24</v>
      </c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</row>
    <row r="39" spans="1:75" ht="14.25" customHeight="1" thickBot="1" x14ac:dyDescent="0.2">
      <c r="A39" s="74"/>
      <c r="B39" s="109"/>
      <c r="C39" s="109"/>
      <c r="D39" s="111"/>
      <c r="E39" s="96"/>
      <c r="F39" s="94"/>
      <c r="G39" s="113"/>
      <c r="H39" s="115"/>
      <c r="I39" s="99"/>
      <c r="J39" s="98"/>
      <c r="K39" s="100"/>
      <c r="L39" s="102"/>
      <c r="M39" s="104"/>
      <c r="N39" s="105"/>
      <c r="O39" s="107"/>
      <c r="P39" s="72">
        <v>46122</v>
      </c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2"/>
      <c r="BB39" s="72"/>
      <c r="BC39" s="72"/>
      <c r="BD39" s="72"/>
      <c r="BE39" s="72"/>
      <c r="BF39" s="72"/>
      <c r="BG39" s="72"/>
      <c r="BH39" s="72"/>
      <c r="BI39" s="72"/>
      <c r="BJ39" s="72"/>
      <c r="BK39" s="72"/>
      <c r="BL39" s="72"/>
      <c r="BM39" s="72"/>
      <c r="BN39" s="72"/>
      <c r="BO39" s="72"/>
      <c r="BP39" s="72"/>
      <c r="BQ39" s="72"/>
      <c r="BR39" s="72"/>
      <c r="BS39" s="72"/>
      <c r="BT39" s="72"/>
      <c r="BU39" s="72"/>
      <c r="BV39" s="72"/>
      <c r="BW39" s="72"/>
    </row>
    <row r="40" spans="1:75" ht="14.25" customHeight="1" x14ac:dyDescent="0.15">
      <c r="A40" s="74" t="s">
        <v>754</v>
      </c>
      <c r="B40" s="118" t="s">
        <v>97</v>
      </c>
      <c r="C40" s="118">
        <v>45019</v>
      </c>
      <c r="D40" s="110">
        <v>46142</v>
      </c>
      <c r="E40" s="95">
        <f ca="1">IF(DATEDIF(C40,M$2,"m")&lt;1,"",IF(C40=0,"",IF(EDATE(C40,12)&lt;IF($D40&gt;0,$D40-1,M$2),EDATE(C40,DATEDIF(C40,IF($D40&gt;0,$D40-1,M$2+1),"y")*12),EDATE(C40,DATEDIF(C40,IF($D40&gt;0,$D40-1,M$2+1),"m")))))</f>
        <v>46115</v>
      </c>
      <c r="F40" s="93">
        <f ca="1">IF(E40="",0,IF(EDATE(C40,12)&lt;=E40,15+IF((YEAR(E40)-YEAR($C40))&gt;20,10,INT((YEAR(E40)-YEAR($C40)-1)/2)),0))</f>
        <v>16</v>
      </c>
      <c r="G40" s="112">
        <f ca="1">IF(E40="",0,IF(E40&gt;=EDATE(C40,12),IF(E40&lt;EDATE(C40,24),IF(C40&lt;SET!$J$20,0,MIN(DATEDIF(C40,E40,"m"),11)),0),IF(D40&gt;C40,IF(E40&lt;=EDATE(C40,12),MIN(DATEDIF(C40,D40+1,"m"),11),0),MIN(DATEDIF(C40,E40,"m"),11))))</f>
        <v>0</v>
      </c>
      <c r="H40" s="114">
        <v>-2</v>
      </c>
      <c r="I40" s="99">
        <f>COUNTIF(P40:BW40,SET!$C$15)*SET!$C$16+COUNTIF(P40:BW40,SET!$D$15)*SET!$D$16+COUNTIF(P40:BW40,SET!E$15)*SET!$E$16+COUNTIF(P40:BW40,SET!$F$15)*SET!$F$16+COUNTIF(P40:BW40,SET!$G$15)*SET!$G$16+COUNTIF(P40:BW40,SET!$H$15)*SET!$H$16+COUNTIF(P40:BW40,SET!$I$15)*SET!$I$16+COUNTIF(P40:BW40,)*SET!$K$16+COUNTIF(P40:BW40,SET!$M$15)*SET!$M$16</f>
        <v>3.5</v>
      </c>
      <c r="J40" s="97">
        <f ca="1">F40+G40+H40-I40</f>
        <v>10.5</v>
      </c>
      <c r="K40" s="100">
        <f ca="1">IF(E40="","",IF(AND(D40&gt;C40,EDATE(IF(EDATE(C40,12)&lt;D40,C40,E40),12)&gt;D40),"퇴직정산",IF((E40-C40)&gt;=365,EDATE(E40,12),EDATE(C40,24))))</f>
        <v>46480</v>
      </c>
      <c r="L40" s="101">
        <f ca="1">IF(K40="퇴직정산",J40,IF((M$2-C40)&lt;365,"미확정",IF(M40="유예","유예",J40-M40)))</f>
        <v>9</v>
      </c>
      <c r="M40" s="103">
        <f ca="1">IF(C40=0,0,IF(K40="퇴직정산",0,IF(J40&lt;=0,0,IF(EDATE(C40,3)&gt;M$2,"유예",IF(SET!$J$3="없음",0,IF(SET!$J$3="전부",IF(E40&gt;=DATE(YEAR(SET!$I$11),MONTH(SET!$J$11),DAY(SET!$L$11)),MAX(0,F40-IF(I40&lt;(G40+H40),0,(I40-(G40+H40)))),0),IF(E40&gt;=DATE(YEAR(SET!$I$11),MONTH(SET!$J$11),DAY(SET!$L$11)),MAX(0,MIN(F40,SET!$L$3)-IF(I40&lt;(G40+H40),0,(I40-(G40+H40)))),0)))))))</f>
        <v>1.5</v>
      </c>
      <c r="N40" s="105" t="str">
        <f>IF(D40=0,IF(M40&gt;0,IF((E40-C40)&gt;=365,EDATE(E40,6),EDATE(K40,-6)),""),"")</f>
        <v/>
      </c>
      <c r="O40" s="106" t="str">
        <f>IF(D40=0,IF(M40&gt;0,IF((E40-C40)&gt;=365,EDATE(E40,10),EDATE(K40,-2)),""),"")</f>
        <v/>
      </c>
      <c r="P40" s="23" t="s">
        <v>24</v>
      </c>
      <c r="Q40" s="23" t="s">
        <v>24</v>
      </c>
      <c r="R40" s="23" t="s">
        <v>25</v>
      </c>
      <c r="S40" s="23" t="s">
        <v>24</v>
      </c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</row>
    <row r="41" spans="1:75" ht="14.25" customHeight="1" thickBot="1" x14ac:dyDescent="0.2">
      <c r="A41" s="74"/>
      <c r="B41" s="119"/>
      <c r="C41" s="119"/>
      <c r="D41" s="111"/>
      <c r="E41" s="96"/>
      <c r="F41" s="94"/>
      <c r="G41" s="113"/>
      <c r="H41" s="115"/>
      <c r="I41" s="99"/>
      <c r="J41" s="98"/>
      <c r="K41" s="100"/>
      <c r="L41" s="102"/>
      <c r="M41" s="104"/>
      <c r="N41" s="105"/>
      <c r="O41" s="107"/>
      <c r="P41" s="72">
        <v>46118</v>
      </c>
      <c r="Q41" s="72">
        <v>46119</v>
      </c>
      <c r="R41" s="72">
        <v>46141</v>
      </c>
      <c r="S41" s="72">
        <v>46142</v>
      </c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  <c r="BC41" s="72"/>
      <c r="BD41" s="72"/>
      <c r="BE41" s="72"/>
      <c r="BF41" s="72"/>
      <c r="BG41" s="72"/>
      <c r="BH41" s="72"/>
      <c r="BI41" s="72"/>
      <c r="BJ41" s="72"/>
      <c r="BK41" s="72"/>
      <c r="BL41" s="72"/>
      <c r="BM41" s="72"/>
      <c r="BN41" s="72"/>
      <c r="BO41" s="72"/>
      <c r="BP41" s="72"/>
      <c r="BQ41" s="72"/>
      <c r="BR41" s="72"/>
      <c r="BS41" s="72"/>
      <c r="BT41" s="72"/>
      <c r="BU41" s="72"/>
      <c r="BV41" s="72"/>
      <c r="BW41" s="72"/>
    </row>
    <row r="42" spans="1:75" ht="14.25" customHeight="1" x14ac:dyDescent="0.15">
      <c r="A42" s="82"/>
      <c r="B42" s="118"/>
      <c r="C42" s="118"/>
      <c r="D42" s="110"/>
      <c r="E42" s="95"/>
      <c r="F42" s="93"/>
      <c r="G42" s="112"/>
      <c r="H42" s="114"/>
      <c r="I42" s="99"/>
      <c r="J42" s="97"/>
      <c r="K42" s="100"/>
      <c r="L42" s="101"/>
      <c r="M42" s="103"/>
      <c r="N42" s="105"/>
      <c r="O42" s="106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</row>
    <row r="43" spans="1:75" ht="14.25" customHeight="1" thickBot="1" x14ac:dyDescent="0.2">
      <c r="A43" s="83"/>
      <c r="B43" s="119"/>
      <c r="C43" s="119"/>
      <c r="D43" s="111"/>
      <c r="E43" s="96"/>
      <c r="F43" s="94"/>
      <c r="G43" s="113"/>
      <c r="H43" s="115"/>
      <c r="I43" s="99"/>
      <c r="J43" s="98"/>
      <c r="K43" s="100"/>
      <c r="L43" s="102"/>
      <c r="M43" s="104"/>
      <c r="N43" s="105"/>
      <c r="O43" s="107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2"/>
      <c r="AQ43" s="72"/>
      <c r="AR43" s="72"/>
      <c r="AS43" s="72"/>
      <c r="AT43" s="72"/>
      <c r="AU43" s="72"/>
      <c r="AV43" s="72"/>
      <c r="AW43" s="72"/>
      <c r="AX43" s="72"/>
      <c r="AY43" s="72"/>
      <c r="AZ43" s="72"/>
      <c r="BA43" s="72"/>
      <c r="BB43" s="72"/>
      <c r="BC43" s="72"/>
      <c r="BD43" s="72"/>
      <c r="BE43" s="72"/>
      <c r="BF43" s="72"/>
      <c r="BG43" s="72"/>
      <c r="BH43" s="72"/>
      <c r="BI43" s="72"/>
      <c r="BJ43" s="72"/>
      <c r="BK43" s="72"/>
      <c r="BL43" s="72"/>
      <c r="BM43" s="72"/>
      <c r="BN43" s="72"/>
      <c r="BO43" s="72"/>
      <c r="BP43" s="72"/>
      <c r="BQ43" s="72"/>
      <c r="BR43" s="72"/>
      <c r="BS43" s="72"/>
      <c r="BT43" s="72"/>
      <c r="BU43" s="72"/>
      <c r="BV43" s="72"/>
      <c r="BW43" s="72"/>
    </row>
    <row r="44" spans="1:75" ht="14.25" customHeight="1" x14ac:dyDescent="0.15">
      <c r="A44" s="82"/>
      <c r="B44" s="118"/>
      <c r="C44" s="118"/>
      <c r="D44" s="110"/>
      <c r="E44" s="95"/>
      <c r="F44" s="93"/>
      <c r="G44" s="112"/>
      <c r="H44" s="114"/>
      <c r="I44" s="99"/>
      <c r="J44" s="97"/>
      <c r="K44" s="100"/>
      <c r="L44" s="101"/>
      <c r="M44" s="103"/>
      <c r="N44" s="105"/>
      <c r="O44" s="106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</row>
    <row r="45" spans="1:75" ht="14.25" customHeight="1" thickBot="1" x14ac:dyDescent="0.2">
      <c r="A45" s="83"/>
      <c r="B45" s="119"/>
      <c r="C45" s="119"/>
      <c r="D45" s="111"/>
      <c r="E45" s="96"/>
      <c r="F45" s="94"/>
      <c r="G45" s="113"/>
      <c r="H45" s="115"/>
      <c r="I45" s="99"/>
      <c r="J45" s="98"/>
      <c r="K45" s="100"/>
      <c r="L45" s="102"/>
      <c r="M45" s="104"/>
      <c r="N45" s="105"/>
      <c r="O45" s="107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  <c r="AQ45" s="72"/>
      <c r="AR45" s="72"/>
      <c r="AS45" s="72"/>
      <c r="AT45" s="72"/>
      <c r="AU45" s="72"/>
      <c r="AV45" s="72"/>
      <c r="AW45" s="72"/>
      <c r="AX45" s="72"/>
      <c r="AY45" s="72"/>
      <c r="AZ45" s="72"/>
      <c r="BA45" s="72"/>
      <c r="BB45" s="72"/>
      <c r="BC45" s="72"/>
      <c r="BD45" s="72"/>
      <c r="BE45" s="72"/>
      <c r="BF45" s="72"/>
      <c r="BG45" s="72"/>
      <c r="BH45" s="72"/>
      <c r="BI45" s="72"/>
      <c r="BJ45" s="72"/>
      <c r="BK45" s="72"/>
      <c r="BL45" s="72"/>
      <c r="BM45" s="72"/>
      <c r="BN45" s="72"/>
      <c r="BO45" s="72"/>
      <c r="BP45" s="72"/>
      <c r="BQ45" s="72"/>
      <c r="BR45" s="72"/>
      <c r="BS45" s="72"/>
      <c r="BT45" s="72"/>
      <c r="BU45" s="72"/>
      <c r="BV45" s="72"/>
      <c r="BW45" s="72"/>
    </row>
    <row r="46" spans="1:75" ht="14.25" customHeight="1" x14ac:dyDescent="0.15">
      <c r="A46" s="82"/>
      <c r="B46" s="118"/>
      <c r="C46" s="118"/>
      <c r="D46" s="110"/>
      <c r="E46" s="95"/>
      <c r="F46" s="93"/>
      <c r="G46" s="112"/>
      <c r="H46" s="114"/>
      <c r="I46" s="99"/>
      <c r="J46" s="97"/>
      <c r="K46" s="100"/>
      <c r="L46" s="101"/>
      <c r="M46" s="103"/>
      <c r="N46" s="105"/>
      <c r="O46" s="106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</row>
    <row r="47" spans="1:75" ht="14.25" customHeight="1" thickBot="1" x14ac:dyDescent="0.2">
      <c r="A47" s="83"/>
      <c r="B47" s="119"/>
      <c r="C47" s="119"/>
      <c r="D47" s="111"/>
      <c r="E47" s="96"/>
      <c r="F47" s="94"/>
      <c r="G47" s="113"/>
      <c r="H47" s="115"/>
      <c r="I47" s="99"/>
      <c r="J47" s="98"/>
      <c r="K47" s="100"/>
      <c r="L47" s="102"/>
      <c r="M47" s="104"/>
      <c r="N47" s="105"/>
      <c r="O47" s="107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72"/>
      <c r="BA47" s="72"/>
      <c r="BB47" s="72"/>
      <c r="BC47" s="72"/>
      <c r="BD47" s="72"/>
      <c r="BE47" s="72"/>
      <c r="BF47" s="72"/>
      <c r="BG47" s="72"/>
      <c r="BH47" s="72"/>
      <c r="BI47" s="72"/>
      <c r="BJ47" s="72"/>
      <c r="BK47" s="72"/>
      <c r="BL47" s="72"/>
      <c r="BM47" s="72"/>
      <c r="BN47" s="72"/>
      <c r="BO47" s="72"/>
      <c r="BP47" s="72"/>
      <c r="BQ47" s="72"/>
      <c r="BR47" s="72"/>
      <c r="BS47" s="72"/>
      <c r="BT47" s="72"/>
      <c r="BU47" s="72"/>
      <c r="BV47" s="72"/>
      <c r="BW47" s="72"/>
    </row>
    <row r="48" spans="1:75" ht="14.25" customHeight="1" x14ac:dyDescent="0.15">
      <c r="A48" s="82"/>
      <c r="B48" s="118"/>
      <c r="C48" s="118"/>
      <c r="D48" s="110"/>
      <c r="E48" s="95"/>
      <c r="F48" s="93"/>
      <c r="G48" s="112"/>
      <c r="H48" s="114"/>
      <c r="I48" s="99"/>
      <c r="J48" s="97"/>
      <c r="K48" s="100"/>
      <c r="L48" s="101"/>
      <c r="M48" s="103"/>
      <c r="N48" s="105"/>
      <c r="O48" s="106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</row>
    <row r="49" spans="1:75" ht="14.25" customHeight="1" thickBot="1" x14ac:dyDescent="0.2">
      <c r="A49" s="83"/>
      <c r="B49" s="119"/>
      <c r="C49" s="119"/>
      <c r="D49" s="111"/>
      <c r="E49" s="96"/>
      <c r="F49" s="94"/>
      <c r="G49" s="113"/>
      <c r="H49" s="115"/>
      <c r="I49" s="99"/>
      <c r="J49" s="98"/>
      <c r="K49" s="100"/>
      <c r="L49" s="102"/>
      <c r="M49" s="104"/>
      <c r="N49" s="105"/>
      <c r="O49" s="107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  <c r="AQ49" s="72"/>
      <c r="AR49" s="72"/>
      <c r="AS49" s="72"/>
      <c r="AT49" s="72"/>
      <c r="AU49" s="72"/>
      <c r="AV49" s="72"/>
      <c r="AW49" s="72"/>
      <c r="AX49" s="72"/>
      <c r="AY49" s="72"/>
      <c r="AZ49" s="72"/>
      <c r="BA49" s="72"/>
      <c r="BB49" s="72"/>
      <c r="BC49" s="72"/>
      <c r="BD49" s="72"/>
      <c r="BE49" s="72"/>
      <c r="BF49" s="72"/>
      <c r="BG49" s="72"/>
      <c r="BH49" s="72"/>
      <c r="BI49" s="72"/>
      <c r="BJ49" s="72"/>
      <c r="BK49" s="72"/>
      <c r="BL49" s="72"/>
      <c r="BM49" s="72"/>
      <c r="BN49" s="72"/>
      <c r="BO49" s="72"/>
      <c r="BP49" s="72"/>
      <c r="BQ49" s="72"/>
      <c r="BR49" s="72"/>
      <c r="BS49" s="72"/>
      <c r="BT49" s="72"/>
      <c r="BU49" s="72"/>
      <c r="BV49" s="72"/>
      <c r="BW49" s="72"/>
    </row>
    <row r="50" spans="1:75" ht="14.25" customHeight="1" x14ac:dyDescent="0.15">
      <c r="A50" s="82"/>
      <c r="B50" s="118"/>
      <c r="C50" s="118"/>
      <c r="D50" s="110"/>
      <c r="E50" s="95"/>
      <c r="F50" s="93"/>
      <c r="G50" s="112"/>
      <c r="H50" s="114"/>
      <c r="I50" s="99"/>
      <c r="J50" s="97"/>
      <c r="K50" s="100"/>
      <c r="L50" s="101"/>
      <c r="M50" s="103"/>
      <c r="N50" s="105"/>
      <c r="O50" s="106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</row>
    <row r="51" spans="1:75" ht="14.25" customHeight="1" thickBot="1" x14ac:dyDescent="0.2">
      <c r="A51" s="83"/>
      <c r="B51" s="119"/>
      <c r="C51" s="119"/>
      <c r="D51" s="111"/>
      <c r="E51" s="96"/>
      <c r="F51" s="94"/>
      <c r="G51" s="113"/>
      <c r="H51" s="115"/>
      <c r="I51" s="99"/>
      <c r="J51" s="98"/>
      <c r="K51" s="100"/>
      <c r="L51" s="102"/>
      <c r="M51" s="104"/>
      <c r="N51" s="105"/>
      <c r="O51" s="107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2"/>
      <c r="AQ51" s="72"/>
      <c r="AR51" s="72"/>
      <c r="AS51" s="72"/>
      <c r="AT51" s="72"/>
      <c r="AU51" s="72"/>
      <c r="AV51" s="72"/>
      <c r="AW51" s="72"/>
      <c r="AX51" s="72"/>
      <c r="AY51" s="72"/>
      <c r="AZ51" s="72"/>
      <c r="BA51" s="72"/>
      <c r="BB51" s="72"/>
      <c r="BC51" s="72"/>
      <c r="BD51" s="72"/>
      <c r="BE51" s="72"/>
      <c r="BF51" s="72"/>
      <c r="BG51" s="72"/>
      <c r="BH51" s="72"/>
      <c r="BI51" s="72"/>
      <c r="BJ51" s="72"/>
      <c r="BK51" s="72"/>
      <c r="BL51" s="72"/>
      <c r="BM51" s="72"/>
      <c r="BN51" s="72"/>
      <c r="BO51" s="72"/>
      <c r="BP51" s="72"/>
      <c r="BQ51" s="72"/>
      <c r="BR51" s="72"/>
      <c r="BS51" s="72"/>
      <c r="BT51" s="72"/>
      <c r="BU51" s="72"/>
      <c r="BV51" s="72"/>
      <c r="BW51" s="72"/>
    </row>
    <row r="52" spans="1:75" ht="14.25" customHeight="1" x14ac:dyDescent="0.15">
      <c r="A52" s="82"/>
      <c r="B52" s="118"/>
      <c r="C52" s="118"/>
      <c r="D52" s="110"/>
      <c r="E52" s="95"/>
      <c r="F52" s="93"/>
      <c r="G52" s="112"/>
      <c r="H52" s="114"/>
      <c r="I52" s="99"/>
      <c r="J52" s="97"/>
      <c r="K52" s="100"/>
      <c r="L52" s="101"/>
      <c r="M52" s="103"/>
      <c r="N52" s="105"/>
      <c r="O52" s="106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</row>
    <row r="53" spans="1:75" ht="14.25" customHeight="1" thickBot="1" x14ac:dyDescent="0.2">
      <c r="A53" s="83"/>
      <c r="B53" s="119"/>
      <c r="C53" s="119"/>
      <c r="D53" s="111"/>
      <c r="E53" s="96"/>
      <c r="F53" s="94"/>
      <c r="G53" s="113"/>
      <c r="H53" s="115"/>
      <c r="I53" s="99"/>
      <c r="J53" s="98"/>
      <c r="K53" s="100"/>
      <c r="L53" s="102"/>
      <c r="M53" s="104"/>
      <c r="N53" s="105"/>
      <c r="O53" s="107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2"/>
      <c r="AQ53" s="72"/>
      <c r="AR53" s="72"/>
      <c r="AS53" s="72"/>
      <c r="AT53" s="72"/>
      <c r="AU53" s="72"/>
      <c r="AV53" s="72"/>
      <c r="AW53" s="72"/>
      <c r="AX53" s="72"/>
      <c r="AY53" s="72"/>
      <c r="AZ53" s="72"/>
      <c r="BA53" s="72"/>
      <c r="BB53" s="72"/>
      <c r="BC53" s="72"/>
      <c r="BD53" s="72"/>
      <c r="BE53" s="72"/>
      <c r="BF53" s="72"/>
      <c r="BG53" s="72"/>
      <c r="BH53" s="72"/>
      <c r="BI53" s="72"/>
      <c r="BJ53" s="72"/>
      <c r="BK53" s="72"/>
      <c r="BL53" s="72"/>
      <c r="BM53" s="72"/>
      <c r="BN53" s="72"/>
      <c r="BO53" s="72"/>
      <c r="BP53" s="72"/>
      <c r="BQ53" s="72"/>
      <c r="BR53" s="72"/>
      <c r="BS53" s="72"/>
      <c r="BT53" s="72"/>
      <c r="BU53" s="72"/>
      <c r="BV53" s="72"/>
      <c r="BW53" s="72"/>
    </row>
    <row r="54" spans="1:75" ht="14.25" customHeight="1" x14ac:dyDescent="0.15">
      <c r="A54" s="82"/>
      <c r="B54" s="118"/>
      <c r="C54" s="118"/>
      <c r="D54" s="110"/>
      <c r="E54" s="95"/>
      <c r="F54" s="93"/>
      <c r="G54" s="112"/>
      <c r="H54" s="114"/>
      <c r="I54" s="99"/>
      <c r="J54" s="97"/>
      <c r="K54" s="100"/>
      <c r="L54" s="101"/>
      <c r="M54" s="103"/>
      <c r="N54" s="105"/>
      <c r="O54" s="106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</row>
    <row r="55" spans="1:75" ht="14.25" customHeight="1" thickBot="1" x14ac:dyDescent="0.2">
      <c r="A55" s="83"/>
      <c r="B55" s="119"/>
      <c r="C55" s="119"/>
      <c r="D55" s="111"/>
      <c r="E55" s="96"/>
      <c r="F55" s="94"/>
      <c r="G55" s="113"/>
      <c r="H55" s="115"/>
      <c r="I55" s="99"/>
      <c r="J55" s="98"/>
      <c r="K55" s="100"/>
      <c r="L55" s="102"/>
      <c r="M55" s="104"/>
      <c r="N55" s="105"/>
      <c r="O55" s="107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2"/>
      <c r="AQ55" s="72"/>
      <c r="AR55" s="72"/>
      <c r="AS55" s="72"/>
      <c r="AT55" s="72"/>
      <c r="AU55" s="72"/>
      <c r="AV55" s="72"/>
      <c r="AW55" s="72"/>
      <c r="AX55" s="72"/>
      <c r="AY55" s="72"/>
      <c r="AZ55" s="72"/>
      <c r="BA55" s="72"/>
      <c r="BB55" s="72"/>
      <c r="BC55" s="72"/>
      <c r="BD55" s="72"/>
      <c r="BE55" s="72"/>
      <c r="BF55" s="72"/>
      <c r="BG55" s="72"/>
      <c r="BH55" s="72"/>
      <c r="BI55" s="72"/>
      <c r="BJ55" s="72"/>
      <c r="BK55" s="72"/>
      <c r="BL55" s="72"/>
      <c r="BM55" s="72"/>
      <c r="BN55" s="72"/>
      <c r="BO55" s="72"/>
      <c r="BP55" s="72"/>
      <c r="BQ55" s="72"/>
      <c r="BR55" s="72"/>
      <c r="BS55" s="72"/>
      <c r="BT55" s="72"/>
      <c r="BU55" s="72"/>
      <c r="BV55" s="72"/>
      <c r="BW55" s="72"/>
    </row>
    <row r="56" spans="1:75" ht="14.25" customHeight="1" x14ac:dyDescent="0.15">
      <c r="A56" s="82"/>
      <c r="B56" s="118"/>
      <c r="C56" s="118"/>
      <c r="D56" s="110"/>
      <c r="E56" s="95"/>
      <c r="F56" s="93"/>
      <c r="G56" s="112"/>
      <c r="H56" s="114"/>
      <c r="I56" s="99"/>
      <c r="J56" s="97"/>
      <c r="K56" s="100"/>
      <c r="L56" s="101"/>
      <c r="M56" s="103"/>
      <c r="N56" s="105"/>
      <c r="O56" s="106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</row>
    <row r="57" spans="1:75" ht="14.25" customHeight="1" thickBot="1" x14ac:dyDescent="0.2">
      <c r="A57" s="83"/>
      <c r="B57" s="119"/>
      <c r="C57" s="119"/>
      <c r="D57" s="111"/>
      <c r="E57" s="96"/>
      <c r="F57" s="94"/>
      <c r="G57" s="113"/>
      <c r="H57" s="115"/>
      <c r="I57" s="99"/>
      <c r="J57" s="98"/>
      <c r="K57" s="100"/>
      <c r="L57" s="102"/>
      <c r="M57" s="104"/>
      <c r="N57" s="105"/>
      <c r="O57" s="107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2"/>
      <c r="AQ57" s="72"/>
      <c r="AR57" s="72"/>
      <c r="AS57" s="72"/>
      <c r="AT57" s="72"/>
      <c r="AU57" s="72"/>
      <c r="AV57" s="72"/>
      <c r="AW57" s="72"/>
      <c r="AX57" s="72"/>
      <c r="AY57" s="72"/>
      <c r="AZ57" s="72"/>
      <c r="BA57" s="72"/>
      <c r="BB57" s="72"/>
      <c r="BC57" s="72"/>
      <c r="BD57" s="72"/>
      <c r="BE57" s="72"/>
      <c r="BF57" s="72"/>
      <c r="BG57" s="72"/>
      <c r="BH57" s="72"/>
      <c r="BI57" s="72"/>
      <c r="BJ57" s="72"/>
      <c r="BK57" s="72"/>
      <c r="BL57" s="72"/>
      <c r="BM57" s="72"/>
      <c r="BN57" s="72"/>
      <c r="BO57" s="72"/>
      <c r="BP57" s="72"/>
      <c r="BQ57" s="72"/>
      <c r="BR57" s="72"/>
      <c r="BS57" s="72"/>
      <c r="BT57" s="72"/>
      <c r="BU57" s="72"/>
      <c r="BV57" s="72"/>
      <c r="BW57" s="72"/>
    </row>
    <row r="58" spans="1:75" ht="14.25" customHeight="1" x14ac:dyDescent="0.15">
      <c r="A58" s="82"/>
      <c r="B58" s="118"/>
      <c r="C58" s="118"/>
      <c r="D58" s="110"/>
      <c r="E58" s="95"/>
      <c r="F58" s="93"/>
      <c r="G58" s="112"/>
      <c r="H58" s="114"/>
      <c r="I58" s="99"/>
      <c r="J58" s="97"/>
      <c r="K58" s="100"/>
      <c r="L58" s="101"/>
      <c r="M58" s="103"/>
      <c r="N58" s="105"/>
      <c r="O58" s="106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</row>
    <row r="59" spans="1:75" ht="14.25" customHeight="1" thickBot="1" x14ac:dyDescent="0.2">
      <c r="A59" s="83"/>
      <c r="B59" s="119"/>
      <c r="C59" s="119"/>
      <c r="D59" s="111"/>
      <c r="E59" s="96"/>
      <c r="F59" s="94"/>
      <c r="G59" s="113"/>
      <c r="H59" s="115"/>
      <c r="I59" s="99"/>
      <c r="J59" s="98"/>
      <c r="K59" s="100"/>
      <c r="L59" s="102"/>
      <c r="M59" s="104"/>
      <c r="N59" s="105"/>
      <c r="O59" s="107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2"/>
      <c r="AQ59" s="72"/>
      <c r="AR59" s="72"/>
      <c r="AS59" s="72"/>
      <c r="AT59" s="72"/>
      <c r="AU59" s="72"/>
      <c r="AV59" s="72"/>
      <c r="AW59" s="72"/>
      <c r="AX59" s="72"/>
      <c r="AY59" s="72"/>
      <c r="AZ59" s="72"/>
      <c r="BA59" s="72"/>
      <c r="BB59" s="72"/>
      <c r="BC59" s="72"/>
      <c r="BD59" s="72"/>
      <c r="BE59" s="72"/>
      <c r="BF59" s="72"/>
      <c r="BG59" s="72"/>
      <c r="BH59" s="72"/>
      <c r="BI59" s="72"/>
      <c r="BJ59" s="72"/>
      <c r="BK59" s="72"/>
      <c r="BL59" s="72"/>
      <c r="BM59" s="72"/>
      <c r="BN59" s="72"/>
      <c r="BO59" s="72"/>
      <c r="BP59" s="72"/>
      <c r="BQ59" s="72"/>
      <c r="BR59" s="72"/>
      <c r="BS59" s="72"/>
      <c r="BT59" s="72"/>
      <c r="BU59" s="72"/>
      <c r="BV59" s="72"/>
      <c r="BW59" s="72"/>
    </row>
    <row r="60" spans="1:75" ht="14.25" customHeight="1" x14ac:dyDescent="0.15">
      <c r="A60" s="82"/>
      <c r="B60" s="118"/>
      <c r="C60" s="118"/>
      <c r="D60" s="110"/>
      <c r="E60" s="95"/>
      <c r="F60" s="93"/>
      <c r="G60" s="112"/>
      <c r="H60" s="114"/>
      <c r="I60" s="99"/>
      <c r="J60" s="97"/>
      <c r="K60" s="100"/>
      <c r="L60" s="101"/>
      <c r="M60" s="103"/>
      <c r="N60" s="105"/>
      <c r="O60" s="106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</row>
    <row r="61" spans="1:75" ht="14.25" customHeight="1" thickBot="1" x14ac:dyDescent="0.2">
      <c r="A61" s="83"/>
      <c r="B61" s="119"/>
      <c r="C61" s="119"/>
      <c r="D61" s="111"/>
      <c r="E61" s="96"/>
      <c r="F61" s="94"/>
      <c r="G61" s="113"/>
      <c r="H61" s="115"/>
      <c r="I61" s="99"/>
      <c r="J61" s="98"/>
      <c r="K61" s="100"/>
      <c r="L61" s="102"/>
      <c r="M61" s="104"/>
      <c r="N61" s="105"/>
      <c r="O61" s="107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2"/>
      <c r="AQ61" s="72"/>
      <c r="AR61" s="72"/>
      <c r="AS61" s="72"/>
      <c r="AT61" s="72"/>
      <c r="AU61" s="72"/>
      <c r="AV61" s="72"/>
      <c r="AW61" s="72"/>
      <c r="AX61" s="72"/>
      <c r="AY61" s="72"/>
      <c r="AZ61" s="72"/>
      <c r="BA61" s="72"/>
      <c r="BB61" s="72"/>
      <c r="BC61" s="72"/>
      <c r="BD61" s="72"/>
      <c r="BE61" s="72"/>
      <c r="BF61" s="72"/>
      <c r="BG61" s="72"/>
      <c r="BH61" s="72"/>
      <c r="BI61" s="72"/>
      <c r="BJ61" s="72"/>
      <c r="BK61" s="72"/>
      <c r="BL61" s="72"/>
      <c r="BM61" s="72"/>
      <c r="BN61" s="72"/>
      <c r="BO61" s="72"/>
      <c r="BP61" s="72"/>
      <c r="BQ61" s="72"/>
      <c r="BR61" s="72"/>
      <c r="BS61" s="72"/>
      <c r="BT61" s="72"/>
      <c r="BU61" s="72"/>
      <c r="BV61" s="72"/>
      <c r="BW61" s="72"/>
    </row>
    <row r="62" spans="1:75" ht="14.25" customHeight="1" x14ac:dyDescent="0.15">
      <c r="A62" s="82"/>
      <c r="B62" s="118"/>
      <c r="C62" s="118"/>
      <c r="D62" s="110"/>
      <c r="E62" s="95"/>
      <c r="F62" s="93"/>
      <c r="G62" s="112"/>
      <c r="H62" s="114"/>
      <c r="I62" s="99"/>
      <c r="J62" s="97"/>
      <c r="K62" s="100"/>
      <c r="L62" s="101"/>
      <c r="M62" s="103"/>
      <c r="N62" s="105"/>
      <c r="O62" s="106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</row>
    <row r="63" spans="1:75" ht="14.25" customHeight="1" thickBot="1" x14ac:dyDescent="0.2">
      <c r="A63" s="83"/>
      <c r="B63" s="119"/>
      <c r="C63" s="119"/>
      <c r="D63" s="111"/>
      <c r="E63" s="96"/>
      <c r="F63" s="94"/>
      <c r="G63" s="113"/>
      <c r="H63" s="115"/>
      <c r="I63" s="99"/>
      <c r="J63" s="98"/>
      <c r="K63" s="100"/>
      <c r="L63" s="102"/>
      <c r="M63" s="104"/>
      <c r="N63" s="105"/>
      <c r="O63" s="107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2"/>
      <c r="AQ63" s="72"/>
      <c r="AR63" s="72"/>
      <c r="AS63" s="72"/>
      <c r="AT63" s="72"/>
      <c r="AU63" s="72"/>
      <c r="AV63" s="72"/>
      <c r="AW63" s="72"/>
      <c r="AX63" s="72"/>
      <c r="AY63" s="72"/>
      <c r="AZ63" s="72"/>
      <c r="BA63" s="72"/>
      <c r="BB63" s="72"/>
      <c r="BC63" s="72"/>
      <c r="BD63" s="72"/>
      <c r="BE63" s="72"/>
      <c r="BF63" s="72"/>
      <c r="BG63" s="72"/>
      <c r="BH63" s="72"/>
      <c r="BI63" s="72"/>
      <c r="BJ63" s="72"/>
      <c r="BK63" s="72"/>
      <c r="BL63" s="72"/>
      <c r="BM63" s="72"/>
      <c r="BN63" s="72"/>
      <c r="BO63" s="72"/>
      <c r="BP63" s="72"/>
      <c r="BQ63" s="72"/>
      <c r="BR63" s="72"/>
      <c r="BS63" s="72"/>
      <c r="BT63" s="72"/>
      <c r="BU63" s="72"/>
      <c r="BV63" s="72"/>
      <c r="BW63" s="72"/>
    </row>
    <row r="64" spans="1:75" ht="14.25" customHeight="1" x14ac:dyDescent="0.15">
      <c r="A64" s="82"/>
      <c r="B64" s="118"/>
      <c r="C64" s="118"/>
      <c r="D64" s="110"/>
      <c r="E64" s="95"/>
      <c r="F64" s="93"/>
      <c r="G64" s="112"/>
      <c r="H64" s="114"/>
      <c r="I64" s="99"/>
      <c r="J64" s="97"/>
      <c r="K64" s="100"/>
      <c r="L64" s="101"/>
      <c r="M64" s="103"/>
      <c r="N64" s="105"/>
      <c r="O64" s="106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</row>
    <row r="65" spans="1:75" ht="14.25" customHeight="1" thickBot="1" x14ac:dyDescent="0.2">
      <c r="A65" s="83"/>
      <c r="B65" s="119"/>
      <c r="C65" s="119"/>
      <c r="D65" s="111"/>
      <c r="E65" s="96"/>
      <c r="F65" s="94"/>
      <c r="G65" s="113"/>
      <c r="H65" s="115"/>
      <c r="I65" s="99"/>
      <c r="J65" s="98"/>
      <c r="K65" s="100"/>
      <c r="L65" s="102"/>
      <c r="M65" s="104"/>
      <c r="N65" s="105"/>
      <c r="O65" s="107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2"/>
      <c r="AQ65" s="72"/>
      <c r="AR65" s="72"/>
      <c r="AS65" s="72"/>
      <c r="AT65" s="72"/>
      <c r="AU65" s="72"/>
      <c r="AV65" s="72"/>
      <c r="AW65" s="72"/>
      <c r="AX65" s="72"/>
      <c r="AY65" s="72"/>
      <c r="AZ65" s="72"/>
      <c r="BA65" s="72"/>
      <c r="BB65" s="72"/>
      <c r="BC65" s="72"/>
      <c r="BD65" s="72"/>
      <c r="BE65" s="72"/>
      <c r="BF65" s="72"/>
      <c r="BG65" s="72"/>
      <c r="BH65" s="72"/>
      <c r="BI65" s="72"/>
      <c r="BJ65" s="72"/>
      <c r="BK65" s="72"/>
      <c r="BL65" s="72"/>
      <c r="BM65" s="72"/>
      <c r="BN65" s="72"/>
      <c r="BO65" s="72"/>
      <c r="BP65" s="72"/>
      <c r="BQ65" s="72"/>
      <c r="BR65" s="72"/>
      <c r="BS65" s="72"/>
      <c r="BT65" s="72"/>
      <c r="BU65" s="72"/>
      <c r="BV65" s="72"/>
      <c r="BW65" s="72"/>
    </row>
    <row r="66" spans="1:75" ht="14.25" customHeight="1" x14ac:dyDescent="0.15">
      <c r="A66" s="82"/>
      <c r="B66" s="118"/>
      <c r="C66" s="118"/>
      <c r="D66" s="110"/>
      <c r="E66" s="95"/>
      <c r="F66" s="93"/>
      <c r="G66" s="112"/>
      <c r="H66" s="114"/>
      <c r="I66" s="99"/>
      <c r="J66" s="97"/>
      <c r="K66" s="100"/>
      <c r="L66" s="101"/>
      <c r="M66" s="103"/>
      <c r="N66" s="105"/>
      <c r="O66" s="106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</row>
    <row r="67" spans="1:75" ht="14.25" customHeight="1" thickBot="1" x14ac:dyDescent="0.2">
      <c r="A67" s="83"/>
      <c r="B67" s="119"/>
      <c r="C67" s="119"/>
      <c r="D67" s="111"/>
      <c r="E67" s="96"/>
      <c r="F67" s="94"/>
      <c r="G67" s="113"/>
      <c r="H67" s="115"/>
      <c r="I67" s="99"/>
      <c r="J67" s="98"/>
      <c r="K67" s="100"/>
      <c r="L67" s="102"/>
      <c r="M67" s="104"/>
      <c r="N67" s="105"/>
      <c r="O67" s="107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2"/>
      <c r="AQ67" s="72"/>
      <c r="AR67" s="72"/>
      <c r="AS67" s="72"/>
      <c r="AT67" s="72"/>
      <c r="AU67" s="72"/>
      <c r="AV67" s="72"/>
      <c r="AW67" s="72"/>
      <c r="AX67" s="72"/>
      <c r="AY67" s="72"/>
      <c r="AZ67" s="72"/>
      <c r="BA67" s="72"/>
      <c r="BB67" s="72"/>
      <c r="BC67" s="72"/>
      <c r="BD67" s="72"/>
      <c r="BE67" s="72"/>
      <c r="BF67" s="72"/>
      <c r="BG67" s="72"/>
      <c r="BH67" s="72"/>
      <c r="BI67" s="72"/>
      <c r="BJ67" s="72"/>
      <c r="BK67" s="72"/>
      <c r="BL67" s="72"/>
      <c r="BM67" s="72"/>
      <c r="BN67" s="72"/>
      <c r="BO67" s="72"/>
      <c r="BP67" s="72"/>
      <c r="BQ67" s="72"/>
      <c r="BR67" s="72"/>
      <c r="BS67" s="72"/>
      <c r="BT67" s="72"/>
      <c r="BU67" s="72"/>
      <c r="BV67" s="72"/>
      <c r="BW67" s="72"/>
    </row>
    <row r="68" spans="1:75" ht="14.25" customHeight="1" x14ac:dyDescent="0.15">
      <c r="A68" s="82"/>
      <c r="B68" s="118"/>
      <c r="C68" s="118"/>
      <c r="D68" s="110"/>
      <c r="E68" s="95"/>
      <c r="F68" s="93"/>
      <c r="G68" s="112"/>
      <c r="H68" s="114"/>
      <c r="I68" s="99"/>
      <c r="J68" s="97"/>
      <c r="K68" s="100"/>
      <c r="L68" s="101"/>
      <c r="M68" s="103"/>
      <c r="N68" s="105"/>
      <c r="O68" s="106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</row>
    <row r="69" spans="1:75" ht="14.25" customHeight="1" thickBot="1" x14ac:dyDescent="0.2">
      <c r="A69" s="83"/>
      <c r="B69" s="119"/>
      <c r="C69" s="119"/>
      <c r="D69" s="111"/>
      <c r="E69" s="96"/>
      <c r="F69" s="94"/>
      <c r="G69" s="113"/>
      <c r="H69" s="115"/>
      <c r="I69" s="99"/>
      <c r="J69" s="98"/>
      <c r="K69" s="100"/>
      <c r="L69" s="102"/>
      <c r="M69" s="104"/>
      <c r="N69" s="105"/>
      <c r="O69" s="107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2"/>
      <c r="AQ69" s="72"/>
      <c r="AR69" s="72"/>
      <c r="AS69" s="72"/>
      <c r="AT69" s="72"/>
      <c r="AU69" s="72"/>
      <c r="AV69" s="72"/>
      <c r="AW69" s="72"/>
      <c r="AX69" s="72"/>
      <c r="AY69" s="72"/>
      <c r="AZ69" s="72"/>
      <c r="BA69" s="72"/>
      <c r="BB69" s="72"/>
      <c r="BC69" s="72"/>
      <c r="BD69" s="72"/>
      <c r="BE69" s="72"/>
      <c r="BF69" s="72"/>
      <c r="BG69" s="72"/>
      <c r="BH69" s="72"/>
      <c r="BI69" s="72"/>
      <c r="BJ69" s="72"/>
      <c r="BK69" s="72"/>
      <c r="BL69" s="72"/>
      <c r="BM69" s="72"/>
      <c r="BN69" s="72"/>
      <c r="BO69" s="72"/>
      <c r="BP69" s="72"/>
      <c r="BQ69" s="72"/>
      <c r="BR69" s="72"/>
      <c r="BS69" s="72"/>
      <c r="BT69" s="72"/>
      <c r="BU69" s="72"/>
      <c r="BV69" s="72"/>
      <c r="BW69" s="72"/>
    </row>
    <row r="70" spans="1:75" ht="14.25" customHeight="1" x14ac:dyDescent="0.15">
      <c r="A70" s="82"/>
      <c r="B70" s="118"/>
      <c r="C70" s="118"/>
      <c r="D70" s="110"/>
      <c r="E70" s="95"/>
      <c r="F70" s="93"/>
      <c r="G70" s="112"/>
      <c r="H70" s="114"/>
      <c r="I70" s="99"/>
      <c r="J70" s="97"/>
      <c r="K70" s="100"/>
      <c r="L70" s="101"/>
      <c r="M70" s="103"/>
      <c r="N70" s="105"/>
      <c r="O70" s="106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</row>
    <row r="71" spans="1:75" ht="14.25" customHeight="1" thickBot="1" x14ac:dyDescent="0.2">
      <c r="A71" s="83"/>
      <c r="B71" s="119"/>
      <c r="C71" s="119"/>
      <c r="D71" s="111"/>
      <c r="E71" s="96"/>
      <c r="F71" s="94"/>
      <c r="G71" s="113"/>
      <c r="H71" s="115"/>
      <c r="I71" s="99"/>
      <c r="J71" s="98"/>
      <c r="K71" s="100"/>
      <c r="L71" s="102"/>
      <c r="M71" s="104"/>
      <c r="N71" s="105"/>
      <c r="O71" s="107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2"/>
      <c r="AQ71" s="72"/>
      <c r="AR71" s="72"/>
      <c r="AS71" s="72"/>
      <c r="AT71" s="72"/>
      <c r="AU71" s="72"/>
      <c r="AV71" s="72"/>
      <c r="AW71" s="72"/>
      <c r="AX71" s="72"/>
      <c r="AY71" s="72"/>
      <c r="AZ71" s="72"/>
      <c r="BA71" s="72"/>
      <c r="BB71" s="72"/>
      <c r="BC71" s="72"/>
      <c r="BD71" s="72"/>
      <c r="BE71" s="72"/>
      <c r="BF71" s="72"/>
      <c r="BG71" s="72"/>
      <c r="BH71" s="72"/>
      <c r="BI71" s="72"/>
      <c r="BJ71" s="72"/>
      <c r="BK71" s="72"/>
      <c r="BL71" s="72"/>
      <c r="BM71" s="72"/>
      <c r="BN71" s="72"/>
      <c r="BO71" s="72"/>
      <c r="BP71" s="72"/>
      <c r="BQ71" s="72"/>
      <c r="BR71" s="72"/>
      <c r="BS71" s="72"/>
      <c r="BT71" s="72"/>
      <c r="BU71" s="72"/>
      <c r="BV71" s="72"/>
      <c r="BW71" s="72"/>
    </row>
    <row r="72" spans="1:75" ht="14.25" customHeight="1" x14ac:dyDescent="0.15">
      <c r="A72" s="82"/>
      <c r="B72" s="118"/>
      <c r="C72" s="118"/>
      <c r="D72" s="110"/>
      <c r="E72" s="95"/>
      <c r="F72" s="93"/>
      <c r="G72" s="112"/>
      <c r="H72" s="114"/>
      <c r="I72" s="99"/>
      <c r="J72" s="97"/>
      <c r="K72" s="100"/>
      <c r="L72" s="101"/>
      <c r="M72" s="103"/>
      <c r="N72" s="105"/>
      <c r="O72" s="106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</row>
    <row r="73" spans="1:75" ht="14.25" customHeight="1" thickBot="1" x14ac:dyDescent="0.2">
      <c r="A73" s="83"/>
      <c r="B73" s="119"/>
      <c r="C73" s="119"/>
      <c r="D73" s="111"/>
      <c r="E73" s="96"/>
      <c r="F73" s="94"/>
      <c r="G73" s="113"/>
      <c r="H73" s="115"/>
      <c r="I73" s="99"/>
      <c r="J73" s="98"/>
      <c r="K73" s="100"/>
      <c r="L73" s="102"/>
      <c r="M73" s="104"/>
      <c r="N73" s="105"/>
      <c r="O73" s="107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2"/>
      <c r="AQ73" s="72"/>
      <c r="AR73" s="72"/>
      <c r="AS73" s="72"/>
      <c r="AT73" s="72"/>
      <c r="AU73" s="72"/>
      <c r="AV73" s="72"/>
      <c r="AW73" s="72"/>
      <c r="AX73" s="72"/>
      <c r="AY73" s="72"/>
      <c r="AZ73" s="72"/>
      <c r="BA73" s="72"/>
      <c r="BB73" s="72"/>
      <c r="BC73" s="72"/>
      <c r="BD73" s="72"/>
      <c r="BE73" s="72"/>
      <c r="BF73" s="72"/>
      <c r="BG73" s="72"/>
      <c r="BH73" s="72"/>
      <c r="BI73" s="72"/>
      <c r="BJ73" s="72"/>
      <c r="BK73" s="72"/>
      <c r="BL73" s="72"/>
      <c r="BM73" s="72"/>
      <c r="BN73" s="72"/>
      <c r="BO73" s="72"/>
      <c r="BP73" s="72"/>
      <c r="BQ73" s="72"/>
      <c r="BR73" s="72"/>
      <c r="BS73" s="72"/>
      <c r="BT73" s="72"/>
      <c r="BU73" s="72"/>
      <c r="BV73" s="72"/>
      <c r="BW73" s="72"/>
    </row>
    <row r="74" spans="1:75" ht="14.25" customHeight="1" x14ac:dyDescent="0.15">
      <c r="A74" s="82"/>
      <c r="B74" s="118"/>
      <c r="C74" s="118"/>
      <c r="D74" s="110"/>
      <c r="E74" s="95"/>
      <c r="F74" s="93"/>
      <c r="G74" s="112"/>
      <c r="H74" s="114"/>
      <c r="I74" s="99"/>
      <c r="J74" s="97"/>
      <c r="K74" s="100"/>
      <c r="L74" s="101"/>
      <c r="M74" s="103"/>
      <c r="N74" s="105"/>
      <c r="O74" s="106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</row>
    <row r="75" spans="1:75" ht="14.25" customHeight="1" thickBot="1" x14ac:dyDescent="0.2">
      <c r="A75" s="83"/>
      <c r="B75" s="119"/>
      <c r="C75" s="119"/>
      <c r="D75" s="111"/>
      <c r="E75" s="96"/>
      <c r="F75" s="94"/>
      <c r="G75" s="113"/>
      <c r="H75" s="115"/>
      <c r="I75" s="99"/>
      <c r="J75" s="98"/>
      <c r="K75" s="100"/>
      <c r="L75" s="102"/>
      <c r="M75" s="104"/>
      <c r="N75" s="105"/>
      <c r="O75" s="107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2"/>
      <c r="AQ75" s="72"/>
      <c r="AR75" s="72"/>
      <c r="AS75" s="72"/>
      <c r="AT75" s="72"/>
      <c r="AU75" s="72"/>
      <c r="AV75" s="72"/>
      <c r="AW75" s="72"/>
      <c r="AX75" s="72"/>
      <c r="AY75" s="72"/>
      <c r="AZ75" s="72"/>
      <c r="BA75" s="72"/>
      <c r="BB75" s="72"/>
      <c r="BC75" s="72"/>
      <c r="BD75" s="72"/>
      <c r="BE75" s="72"/>
      <c r="BF75" s="72"/>
      <c r="BG75" s="72"/>
      <c r="BH75" s="72"/>
      <c r="BI75" s="72"/>
      <c r="BJ75" s="72"/>
      <c r="BK75" s="72"/>
      <c r="BL75" s="72"/>
      <c r="BM75" s="72"/>
      <c r="BN75" s="72"/>
      <c r="BO75" s="72"/>
      <c r="BP75" s="72"/>
      <c r="BQ75" s="72"/>
      <c r="BR75" s="72"/>
      <c r="BS75" s="72"/>
      <c r="BT75" s="72"/>
      <c r="BU75" s="72"/>
      <c r="BV75" s="72"/>
      <c r="BW75" s="72"/>
    </row>
    <row r="76" spans="1:75" ht="14.25" customHeight="1" x14ac:dyDescent="0.15">
      <c r="A76" s="82"/>
      <c r="B76" s="118"/>
      <c r="C76" s="118"/>
      <c r="D76" s="110"/>
      <c r="E76" s="95"/>
      <c r="F76" s="93"/>
      <c r="G76" s="112"/>
      <c r="H76" s="114"/>
      <c r="I76" s="99"/>
      <c r="J76" s="97"/>
      <c r="K76" s="100"/>
      <c r="L76" s="101"/>
      <c r="M76" s="103"/>
      <c r="N76" s="105"/>
      <c r="O76" s="106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</row>
    <row r="77" spans="1:75" ht="14.25" customHeight="1" thickBot="1" x14ac:dyDescent="0.2">
      <c r="A77" s="83"/>
      <c r="B77" s="119"/>
      <c r="C77" s="119"/>
      <c r="D77" s="111"/>
      <c r="E77" s="96"/>
      <c r="F77" s="94"/>
      <c r="G77" s="113"/>
      <c r="H77" s="115"/>
      <c r="I77" s="99"/>
      <c r="J77" s="98"/>
      <c r="K77" s="100"/>
      <c r="L77" s="102"/>
      <c r="M77" s="104"/>
      <c r="N77" s="105"/>
      <c r="O77" s="107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2"/>
      <c r="AQ77" s="72"/>
      <c r="AR77" s="72"/>
      <c r="AS77" s="72"/>
      <c r="AT77" s="72"/>
      <c r="AU77" s="72"/>
      <c r="AV77" s="72"/>
      <c r="AW77" s="72"/>
      <c r="AX77" s="72"/>
      <c r="AY77" s="72"/>
      <c r="AZ77" s="72"/>
      <c r="BA77" s="72"/>
      <c r="BB77" s="72"/>
      <c r="BC77" s="72"/>
      <c r="BD77" s="72"/>
      <c r="BE77" s="72"/>
      <c r="BF77" s="72"/>
      <c r="BG77" s="72"/>
      <c r="BH77" s="72"/>
      <c r="BI77" s="72"/>
      <c r="BJ77" s="72"/>
      <c r="BK77" s="72"/>
      <c r="BL77" s="72"/>
      <c r="BM77" s="72"/>
      <c r="BN77" s="72"/>
      <c r="BO77" s="72"/>
      <c r="BP77" s="72"/>
      <c r="BQ77" s="72"/>
      <c r="BR77" s="72"/>
      <c r="BS77" s="72"/>
      <c r="BT77" s="72"/>
      <c r="BU77" s="72"/>
      <c r="BV77" s="72"/>
      <c r="BW77" s="72"/>
    </row>
    <row r="78" spans="1:75" ht="14.25" customHeight="1" x14ac:dyDescent="0.15">
      <c r="A78" s="82"/>
      <c r="B78" s="118"/>
      <c r="C78" s="118"/>
      <c r="D78" s="110"/>
      <c r="E78" s="95"/>
      <c r="F78" s="93"/>
      <c r="G78" s="112"/>
      <c r="H78" s="114"/>
      <c r="I78" s="99"/>
      <c r="J78" s="97"/>
      <c r="K78" s="100"/>
      <c r="L78" s="101"/>
      <c r="M78" s="103"/>
      <c r="N78" s="105"/>
      <c r="O78" s="106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</row>
    <row r="79" spans="1:75" ht="14.25" customHeight="1" thickBot="1" x14ac:dyDescent="0.2">
      <c r="A79" s="83"/>
      <c r="B79" s="119"/>
      <c r="C79" s="119"/>
      <c r="D79" s="111"/>
      <c r="E79" s="96"/>
      <c r="F79" s="94"/>
      <c r="G79" s="113"/>
      <c r="H79" s="115"/>
      <c r="I79" s="99"/>
      <c r="J79" s="98"/>
      <c r="K79" s="100"/>
      <c r="L79" s="102"/>
      <c r="M79" s="104"/>
      <c r="N79" s="105"/>
      <c r="O79" s="107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2"/>
      <c r="AQ79" s="72"/>
      <c r="AR79" s="72"/>
      <c r="AS79" s="72"/>
      <c r="AT79" s="72"/>
      <c r="AU79" s="72"/>
      <c r="AV79" s="72"/>
      <c r="AW79" s="72"/>
      <c r="AX79" s="72"/>
      <c r="AY79" s="72"/>
      <c r="AZ79" s="72"/>
      <c r="BA79" s="72"/>
      <c r="BB79" s="72"/>
      <c r="BC79" s="72"/>
      <c r="BD79" s="72"/>
      <c r="BE79" s="72"/>
      <c r="BF79" s="72"/>
      <c r="BG79" s="72"/>
      <c r="BH79" s="72"/>
      <c r="BI79" s="72"/>
      <c r="BJ79" s="72"/>
      <c r="BK79" s="72"/>
      <c r="BL79" s="72"/>
      <c r="BM79" s="72"/>
      <c r="BN79" s="72"/>
      <c r="BO79" s="72"/>
      <c r="BP79" s="72"/>
      <c r="BQ79" s="72"/>
      <c r="BR79" s="72"/>
      <c r="BS79" s="72"/>
      <c r="BT79" s="72"/>
      <c r="BU79" s="72"/>
      <c r="BV79" s="72"/>
      <c r="BW79" s="72"/>
    </row>
    <row r="80" spans="1:75" ht="14.25" customHeight="1" x14ac:dyDescent="0.15">
      <c r="A80" s="82"/>
      <c r="B80" s="118"/>
      <c r="C80" s="118"/>
      <c r="D80" s="110"/>
      <c r="E80" s="95"/>
      <c r="F80" s="93"/>
      <c r="G80" s="112"/>
      <c r="H80" s="114"/>
      <c r="I80" s="99"/>
      <c r="J80" s="97"/>
      <c r="K80" s="100"/>
      <c r="L80" s="101"/>
      <c r="M80" s="103"/>
      <c r="N80" s="105"/>
      <c r="O80" s="106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</row>
    <row r="81" spans="1:75" ht="14.25" customHeight="1" thickBot="1" x14ac:dyDescent="0.2">
      <c r="A81" s="83"/>
      <c r="B81" s="119"/>
      <c r="C81" s="119"/>
      <c r="D81" s="111"/>
      <c r="E81" s="96"/>
      <c r="F81" s="94"/>
      <c r="G81" s="113"/>
      <c r="H81" s="115"/>
      <c r="I81" s="99"/>
      <c r="J81" s="98"/>
      <c r="K81" s="100"/>
      <c r="L81" s="102"/>
      <c r="M81" s="104"/>
      <c r="N81" s="105"/>
      <c r="O81" s="107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2"/>
      <c r="AQ81" s="72"/>
      <c r="AR81" s="72"/>
      <c r="AS81" s="72"/>
      <c r="AT81" s="72"/>
      <c r="AU81" s="72"/>
      <c r="AV81" s="72"/>
      <c r="AW81" s="72"/>
      <c r="AX81" s="72"/>
      <c r="AY81" s="72"/>
      <c r="AZ81" s="72"/>
      <c r="BA81" s="72"/>
      <c r="BB81" s="72"/>
      <c r="BC81" s="72"/>
      <c r="BD81" s="72"/>
      <c r="BE81" s="72"/>
      <c r="BF81" s="72"/>
      <c r="BG81" s="72"/>
      <c r="BH81" s="72"/>
      <c r="BI81" s="72"/>
      <c r="BJ81" s="72"/>
      <c r="BK81" s="72"/>
      <c r="BL81" s="72"/>
      <c r="BM81" s="72"/>
      <c r="BN81" s="72"/>
      <c r="BO81" s="72"/>
      <c r="BP81" s="72"/>
      <c r="BQ81" s="72"/>
      <c r="BR81" s="72"/>
      <c r="BS81" s="72"/>
      <c r="BT81" s="72"/>
      <c r="BU81" s="72"/>
      <c r="BV81" s="72"/>
      <c r="BW81" s="72"/>
    </row>
    <row r="82" spans="1:75" ht="14.25" customHeight="1" x14ac:dyDescent="0.15">
      <c r="A82" s="82"/>
      <c r="B82" s="118"/>
      <c r="C82" s="118"/>
      <c r="D82" s="110"/>
      <c r="E82" s="95"/>
      <c r="F82" s="93"/>
      <c r="G82" s="112"/>
      <c r="H82" s="114"/>
      <c r="I82" s="99"/>
      <c r="J82" s="97"/>
      <c r="K82" s="100"/>
      <c r="L82" s="101"/>
      <c r="M82" s="103"/>
      <c r="N82" s="105"/>
      <c r="O82" s="106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</row>
    <row r="83" spans="1:75" ht="14.25" customHeight="1" thickBot="1" x14ac:dyDescent="0.2">
      <c r="A83" s="83"/>
      <c r="B83" s="119"/>
      <c r="C83" s="119"/>
      <c r="D83" s="111"/>
      <c r="E83" s="96"/>
      <c r="F83" s="94"/>
      <c r="G83" s="113"/>
      <c r="H83" s="115"/>
      <c r="I83" s="99"/>
      <c r="J83" s="98"/>
      <c r="K83" s="100"/>
      <c r="L83" s="102"/>
      <c r="M83" s="104"/>
      <c r="N83" s="105"/>
      <c r="O83" s="107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2"/>
      <c r="AQ83" s="72"/>
      <c r="AR83" s="72"/>
      <c r="AS83" s="72"/>
      <c r="AT83" s="72"/>
      <c r="AU83" s="72"/>
      <c r="AV83" s="72"/>
      <c r="AW83" s="72"/>
      <c r="AX83" s="72"/>
      <c r="AY83" s="72"/>
      <c r="AZ83" s="72"/>
      <c r="BA83" s="72"/>
      <c r="BB83" s="72"/>
      <c r="BC83" s="72"/>
      <c r="BD83" s="72"/>
      <c r="BE83" s="72"/>
      <c r="BF83" s="72"/>
      <c r="BG83" s="72"/>
      <c r="BH83" s="72"/>
      <c r="BI83" s="72"/>
      <c r="BJ83" s="72"/>
      <c r="BK83" s="72"/>
      <c r="BL83" s="72"/>
      <c r="BM83" s="72"/>
      <c r="BN83" s="72"/>
      <c r="BO83" s="72"/>
      <c r="BP83" s="72"/>
      <c r="BQ83" s="72"/>
      <c r="BR83" s="72"/>
      <c r="BS83" s="72"/>
      <c r="BT83" s="72"/>
      <c r="BU83" s="72"/>
      <c r="BV83" s="72"/>
      <c r="BW83" s="72"/>
    </row>
    <row r="84" spans="1:75" ht="14.25" customHeight="1" x14ac:dyDescent="0.15">
      <c r="A84" s="82"/>
      <c r="B84" s="118"/>
      <c r="C84" s="118"/>
      <c r="D84" s="110"/>
      <c r="E84" s="95"/>
      <c r="F84" s="93"/>
      <c r="G84" s="112"/>
      <c r="H84" s="114"/>
      <c r="I84" s="99"/>
      <c r="J84" s="97"/>
      <c r="K84" s="100"/>
      <c r="L84" s="101"/>
      <c r="M84" s="103"/>
      <c r="N84" s="105"/>
      <c r="O84" s="106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</row>
    <row r="85" spans="1:75" ht="14.25" customHeight="1" thickBot="1" x14ac:dyDescent="0.2">
      <c r="A85" s="83"/>
      <c r="B85" s="119"/>
      <c r="C85" s="119"/>
      <c r="D85" s="111"/>
      <c r="E85" s="96"/>
      <c r="F85" s="94"/>
      <c r="G85" s="113"/>
      <c r="H85" s="115"/>
      <c r="I85" s="99"/>
      <c r="J85" s="98"/>
      <c r="K85" s="100"/>
      <c r="L85" s="102"/>
      <c r="M85" s="104"/>
      <c r="N85" s="105"/>
      <c r="O85" s="107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2"/>
      <c r="AQ85" s="72"/>
      <c r="AR85" s="72"/>
      <c r="AS85" s="72"/>
      <c r="AT85" s="72"/>
      <c r="AU85" s="72"/>
      <c r="AV85" s="72"/>
      <c r="AW85" s="72"/>
      <c r="AX85" s="72"/>
      <c r="AY85" s="72"/>
      <c r="AZ85" s="72"/>
      <c r="BA85" s="72"/>
      <c r="BB85" s="72"/>
      <c r="BC85" s="72"/>
      <c r="BD85" s="72"/>
      <c r="BE85" s="72"/>
      <c r="BF85" s="72"/>
      <c r="BG85" s="72"/>
      <c r="BH85" s="72"/>
      <c r="BI85" s="72"/>
      <c r="BJ85" s="72"/>
      <c r="BK85" s="72"/>
      <c r="BL85" s="72"/>
      <c r="BM85" s="72"/>
      <c r="BN85" s="72"/>
      <c r="BO85" s="72"/>
      <c r="BP85" s="72"/>
      <c r="BQ85" s="72"/>
      <c r="BR85" s="72"/>
      <c r="BS85" s="72"/>
      <c r="BT85" s="72"/>
      <c r="BU85" s="72"/>
      <c r="BV85" s="72"/>
      <c r="BW85" s="72"/>
    </row>
    <row r="86" spans="1:75" ht="14.25" customHeight="1" x14ac:dyDescent="0.15">
      <c r="A86" s="82"/>
      <c r="B86" s="118"/>
      <c r="C86" s="118"/>
      <c r="D86" s="110"/>
      <c r="E86" s="95"/>
      <c r="F86" s="93"/>
      <c r="G86" s="112"/>
      <c r="H86" s="114"/>
      <c r="I86" s="99"/>
      <c r="J86" s="97"/>
      <c r="K86" s="100"/>
      <c r="L86" s="101"/>
      <c r="M86" s="103"/>
      <c r="N86" s="105"/>
      <c r="O86" s="106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</row>
    <row r="87" spans="1:75" ht="14.25" customHeight="1" thickBot="1" x14ac:dyDescent="0.2">
      <c r="A87" s="83"/>
      <c r="B87" s="119"/>
      <c r="C87" s="119"/>
      <c r="D87" s="111"/>
      <c r="E87" s="96"/>
      <c r="F87" s="94"/>
      <c r="G87" s="113"/>
      <c r="H87" s="115"/>
      <c r="I87" s="99"/>
      <c r="J87" s="98"/>
      <c r="K87" s="100"/>
      <c r="L87" s="102"/>
      <c r="M87" s="104"/>
      <c r="N87" s="105"/>
      <c r="O87" s="107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2"/>
      <c r="AQ87" s="72"/>
      <c r="AR87" s="72"/>
      <c r="AS87" s="72"/>
      <c r="AT87" s="72"/>
      <c r="AU87" s="72"/>
      <c r="AV87" s="72"/>
      <c r="AW87" s="72"/>
      <c r="AX87" s="72"/>
      <c r="AY87" s="72"/>
      <c r="AZ87" s="72"/>
      <c r="BA87" s="72"/>
      <c r="BB87" s="72"/>
      <c r="BC87" s="72"/>
      <c r="BD87" s="72"/>
      <c r="BE87" s="72"/>
      <c r="BF87" s="72"/>
      <c r="BG87" s="72"/>
      <c r="BH87" s="72"/>
      <c r="BI87" s="72"/>
      <c r="BJ87" s="72"/>
      <c r="BK87" s="72"/>
      <c r="BL87" s="72"/>
      <c r="BM87" s="72"/>
      <c r="BN87" s="72"/>
      <c r="BO87" s="72"/>
      <c r="BP87" s="72"/>
      <c r="BQ87" s="72"/>
      <c r="BR87" s="72"/>
      <c r="BS87" s="72"/>
      <c r="BT87" s="72"/>
      <c r="BU87" s="72"/>
      <c r="BV87" s="72"/>
      <c r="BW87" s="72"/>
    </row>
    <row r="88" spans="1:75" ht="14.25" customHeight="1" x14ac:dyDescent="0.15">
      <c r="A88" s="82"/>
      <c r="B88" s="118"/>
      <c r="C88" s="118"/>
      <c r="D88" s="110"/>
      <c r="E88" s="95"/>
      <c r="F88" s="93"/>
      <c r="G88" s="112"/>
      <c r="H88" s="114"/>
      <c r="I88" s="99"/>
      <c r="J88" s="97"/>
      <c r="K88" s="100"/>
      <c r="L88" s="101"/>
      <c r="M88" s="103"/>
      <c r="N88" s="105"/>
      <c r="O88" s="106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</row>
    <row r="89" spans="1:75" ht="14.25" customHeight="1" thickBot="1" x14ac:dyDescent="0.2">
      <c r="A89" s="83"/>
      <c r="B89" s="119"/>
      <c r="C89" s="119"/>
      <c r="D89" s="111"/>
      <c r="E89" s="96"/>
      <c r="F89" s="94"/>
      <c r="G89" s="113"/>
      <c r="H89" s="115"/>
      <c r="I89" s="99"/>
      <c r="J89" s="98"/>
      <c r="K89" s="100"/>
      <c r="L89" s="102"/>
      <c r="M89" s="104"/>
      <c r="N89" s="105"/>
      <c r="O89" s="107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2"/>
      <c r="AQ89" s="72"/>
      <c r="AR89" s="72"/>
      <c r="AS89" s="72"/>
      <c r="AT89" s="72"/>
      <c r="AU89" s="72"/>
      <c r="AV89" s="72"/>
      <c r="AW89" s="72"/>
      <c r="AX89" s="72"/>
      <c r="AY89" s="72"/>
      <c r="AZ89" s="72"/>
      <c r="BA89" s="72"/>
      <c r="BB89" s="72"/>
      <c r="BC89" s="72"/>
      <c r="BD89" s="72"/>
      <c r="BE89" s="72"/>
      <c r="BF89" s="72"/>
      <c r="BG89" s="72"/>
      <c r="BH89" s="72"/>
      <c r="BI89" s="72"/>
      <c r="BJ89" s="72"/>
      <c r="BK89" s="72"/>
      <c r="BL89" s="72"/>
      <c r="BM89" s="72"/>
      <c r="BN89" s="72"/>
      <c r="BO89" s="72"/>
      <c r="BP89" s="72"/>
      <c r="BQ89" s="72"/>
      <c r="BR89" s="72"/>
      <c r="BS89" s="72"/>
      <c r="BT89" s="72"/>
      <c r="BU89" s="72"/>
      <c r="BV89" s="72"/>
      <c r="BW89" s="72"/>
    </row>
    <row r="90" spans="1:75" ht="14.25" customHeight="1" x14ac:dyDescent="0.15">
      <c r="A90" s="82"/>
      <c r="B90" s="118"/>
      <c r="C90" s="118"/>
      <c r="D90" s="110"/>
      <c r="E90" s="95"/>
      <c r="F90" s="93"/>
      <c r="G90" s="112"/>
      <c r="H90" s="114"/>
      <c r="I90" s="99"/>
      <c r="J90" s="97"/>
      <c r="K90" s="100"/>
      <c r="L90" s="101"/>
      <c r="M90" s="103"/>
      <c r="N90" s="105"/>
      <c r="O90" s="106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</row>
    <row r="91" spans="1:75" ht="14.25" customHeight="1" thickBot="1" x14ac:dyDescent="0.2">
      <c r="A91" s="83"/>
      <c r="B91" s="119"/>
      <c r="C91" s="119"/>
      <c r="D91" s="111"/>
      <c r="E91" s="96"/>
      <c r="F91" s="94"/>
      <c r="G91" s="113"/>
      <c r="H91" s="115"/>
      <c r="I91" s="99"/>
      <c r="J91" s="98"/>
      <c r="K91" s="100"/>
      <c r="L91" s="102"/>
      <c r="M91" s="104"/>
      <c r="N91" s="105"/>
      <c r="O91" s="107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  <c r="AP91" s="72"/>
      <c r="AQ91" s="72"/>
      <c r="AR91" s="72"/>
      <c r="AS91" s="72"/>
      <c r="AT91" s="72"/>
      <c r="AU91" s="72"/>
      <c r="AV91" s="72"/>
      <c r="AW91" s="72"/>
      <c r="AX91" s="72"/>
      <c r="AY91" s="72"/>
      <c r="AZ91" s="72"/>
      <c r="BA91" s="72"/>
      <c r="BB91" s="72"/>
      <c r="BC91" s="72"/>
      <c r="BD91" s="72"/>
      <c r="BE91" s="72"/>
      <c r="BF91" s="72"/>
      <c r="BG91" s="72"/>
      <c r="BH91" s="72"/>
      <c r="BI91" s="72"/>
      <c r="BJ91" s="72"/>
      <c r="BK91" s="72"/>
      <c r="BL91" s="72"/>
      <c r="BM91" s="72"/>
      <c r="BN91" s="72"/>
      <c r="BO91" s="72"/>
      <c r="BP91" s="72"/>
      <c r="BQ91" s="72"/>
      <c r="BR91" s="72"/>
      <c r="BS91" s="72"/>
      <c r="BT91" s="72"/>
      <c r="BU91" s="72"/>
      <c r="BV91" s="72"/>
      <c r="BW91" s="72"/>
    </row>
    <row r="92" spans="1:75" ht="14.25" customHeight="1" x14ac:dyDescent="0.15">
      <c r="A92" s="82"/>
      <c r="B92" s="118"/>
      <c r="C92" s="118"/>
      <c r="D92" s="110"/>
      <c r="E92" s="95"/>
      <c r="F92" s="93"/>
      <c r="G92" s="112"/>
      <c r="H92" s="114"/>
      <c r="I92" s="99"/>
      <c r="J92" s="97"/>
      <c r="K92" s="100"/>
      <c r="L92" s="101"/>
      <c r="M92" s="103"/>
      <c r="N92" s="105"/>
      <c r="O92" s="106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</row>
    <row r="93" spans="1:75" ht="14.25" customHeight="1" thickBot="1" x14ac:dyDescent="0.2">
      <c r="A93" s="83"/>
      <c r="B93" s="119"/>
      <c r="C93" s="119"/>
      <c r="D93" s="111"/>
      <c r="E93" s="96"/>
      <c r="F93" s="94"/>
      <c r="G93" s="113"/>
      <c r="H93" s="115"/>
      <c r="I93" s="99"/>
      <c r="J93" s="98"/>
      <c r="K93" s="100"/>
      <c r="L93" s="102"/>
      <c r="M93" s="104"/>
      <c r="N93" s="105"/>
      <c r="O93" s="107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  <c r="AP93" s="72"/>
      <c r="AQ93" s="72"/>
      <c r="AR93" s="72"/>
      <c r="AS93" s="72"/>
      <c r="AT93" s="72"/>
      <c r="AU93" s="72"/>
      <c r="AV93" s="72"/>
      <c r="AW93" s="72"/>
      <c r="AX93" s="72"/>
      <c r="AY93" s="72"/>
      <c r="AZ93" s="72"/>
      <c r="BA93" s="72"/>
      <c r="BB93" s="72"/>
      <c r="BC93" s="72"/>
      <c r="BD93" s="72"/>
      <c r="BE93" s="72"/>
      <c r="BF93" s="72"/>
      <c r="BG93" s="72"/>
      <c r="BH93" s="72"/>
      <c r="BI93" s="72"/>
      <c r="BJ93" s="72"/>
      <c r="BK93" s="72"/>
      <c r="BL93" s="72"/>
      <c r="BM93" s="72"/>
      <c r="BN93" s="72"/>
      <c r="BO93" s="72"/>
      <c r="BP93" s="72"/>
      <c r="BQ93" s="72"/>
      <c r="BR93" s="72"/>
      <c r="BS93" s="72"/>
      <c r="BT93" s="72"/>
      <c r="BU93" s="72"/>
      <c r="BV93" s="72"/>
      <c r="BW93" s="72"/>
    </row>
    <row r="94" spans="1:75" ht="14.25" customHeight="1" x14ac:dyDescent="0.15">
      <c r="A94" s="82"/>
      <c r="B94" s="118"/>
      <c r="C94" s="118"/>
      <c r="D94" s="110"/>
      <c r="E94" s="95"/>
      <c r="F94" s="93"/>
      <c r="G94" s="112"/>
      <c r="H94" s="114"/>
      <c r="I94" s="99"/>
      <c r="J94" s="97"/>
      <c r="K94" s="100"/>
      <c r="L94" s="101"/>
      <c r="M94" s="103"/>
      <c r="N94" s="105"/>
      <c r="O94" s="106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</row>
    <row r="95" spans="1:75" ht="14.25" customHeight="1" thickBot="1" x14ac:dyDescent="0.2">
      <c r="A95" s="83"/>
      <c r="B95" s="119"/>
      <c r="C95" s="119"/>
      <c r="D95" s="111"/>
      <c r="E95" s="96"/>
      <c r="F95" s="94"/>
      <c r="G95" s="113"/>
      <c r="H95" s="115"/>
      <c r="I95" s="99"/>
      <c r="J95" s="98"/>
      <c r="K95" s="100"/>
      <c r="L95" s="102"/>
      <c r="M95" s="104"/>
      <c r="N95" s="105"/>
      <c r="O95" s="107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  <c r="AP95" s="72"/>
      <c r="AQ95" s="72"/>
      <c r="AR95" s="72"/>
      <c r="AS95" s="72"/>
      <c r="AT95" s="72"/>
      <c r="AU95" s="72"/>
      <c r="AV95" s="72"/>
      <c r="AW95" s="72"/>
      <c r="AX95" s="72"/>
      <c r="AY95" s="72"/>
      <c r="AZ95" s="72"/>
      <c r="BA95" s="72"/>
      <c r="BB95" s="72"/>
      <c r="BC95" s="72"/>
      <c r="BD95" s="72"/>
      <c r="BE95" s="72"/>
      <c r="BF95" s="72"/>
      <c r="BG95" s="72"/>
      <c r="BH95" s="72"/>
      <c r="BI95" s="72"/>
      <c r="BJ95" s="72"/>
      <c r="BK95" s="72"/>
      <c r="BL95" s="72"/>
      <c r="BM95" s="72"/>
      <c r="BN95" s="72"/>
      <c r="BO95" s="72"/>
      <c r="BP95" s="72"/>
      <c r="BQ95" s="72"/>
      <c r="BR95" s="72"/>
      <c r="BS95" s="72"/>
      <c r="BT95" s="72"/>
      <c r="BU95" s="72"/>
      <c r="BV95" s="72"/>
      <c r="BW95" s="72"/>
    </row>
    <row r="96" spans="1:75" ht="14.25" customHeight="1" x14ac:dyDescent="0.15">
      <c r="A96" s="82"/>
      <c r="B96" s="118"/>
      <c r="C96" s="118"/>
      <c r="D96" s="110"/>
      <c r="E96" s="95"/>
      <c r="F96" s="93"/>
      <c r="G96" s="112"/>
      <c r="H96" s="114"/>
      <c r="I96" s="99"/>
      <c r="J96" s="97"/>
      <c r="K96" s="100"/>
      <c r="L96" s="101"/>
      <c r="M96" s="103"/>
      <c r="N96" s="105"/>
      <c r="O96" s="106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</row>
    <row r="97" spans="1:75" ht="14.25" customHeight="1" thickBot="1" x14ac:dyDescent="0.2">
      <c r="A97" s="83"/>
      <c r="B97" s="119"/>
      <c r="C97" s="119"/>
      <c r="D97" s="111"/>
      <c r="E97" s="96"/>
      <c r="F97" s="94"/>
      <c r="G97" s="113"/>
      <c r="H97" s="115"/>
      <c r="I97" s="99"/>
      <c r="J97" s="98"/>
      <c r="K97" s="100"/>
      <c r="L97" s="102"/>
      <c r="M97" s="104"/>
      <c r="N97" s="105"/>
      <c r="O97" s="107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  <c r="AP97" s="72"/>
      <c r="AQ97" s="72"/>
      <c r="AR97" s="72"/>
      <c r="AS97" s="72"/>
      <c r="AT97" s="72"/>
      <c r="AU97" s="72"/>
      <c r="AV97" s="72"/>
      <c r="AW97" s="72"/>
      <c r="AX97" s="72"/>
      <c r="AY97" s="72"/>
      <c r="AZ97" s="72"/>
      <c r="BA97" s="72"/>
      <c r="BB97" s="72"/>
      <c r="BC97" s="72"/>
      <c r="BD97" s="72"/>
      <c r="BE97" s="72"/>
      <c r="BF97" s="72"/>
      <c r="BG97" s="72"/>
      <c r="BH97" s="72"/>
      <c r="BI97" s="72"/>
      <c r="BJ97" s="72"/>
      <c r="BK97" s="72"/>
      <c r="BL97" s="72"/>
      <c r="BM97" s="72"/>
      <c r="BN97" s="72"/>
      <c r="BO97" s="72"/>
      <c r="BP97" s="72"/>
      <c r="BQ97" s="72"/>
      <c r="BR97" s="72"/>
      <c r="BS97" s="72"/>
      <c r="BT97" s="72"/>
      <c r="BU97" s="72"/>
      <c r="BV97" s="72"/>
      <c r="BW97" s="72"/>
    </row>
    <row r="98" spans="1:75" ht="14.25" customHeight="1" x14ac:dyDescent="0.15">
      <c r="A98" s="82"/>
      <c r="B98" s="118"/>
      <c r="C98" s="118"/>
      <c r="D98" s="110"/>
      <c r="E98" s="95"/>
      <c r="F98" s="93"/>
      <c r="G98" s="112"/>
      <c r="H98" s="114"/>
      <c r="I98" s="99"/>
      <c r="J98" s="97"/>
      <c r="K98" s="100"/>
      <c r="L98" s="101"/>
      <c r="M98" s="103"/>
      <c r="N98" s="105"/>
      <c r="O98" s="106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</row>
    <row r="99" spans="1:75" ht="14.25" customHeight="1" thickBot="1" x14ac:dyDescent="0.2">
      <c r="A99" s="83"/>
      <c r="B99" s="119"/>
      <c r="C99" s="119"/>
      <c r="D99" s="111"/>
      <c r="E99" s="96"/>
      <c r="F99" s="94"/>
      <c r="G99" s="113"/>
      <c r="H99" s="115"/>
      <c r="I99" s="99"/>
      <c r="J99" s="98"/>
      <c r="K99" s="100"/>
      <c r="L99" s="102"/>
      <c r="M99" s="104"/>
      <c r="N99" s="105"/>
      <c r="O99" s="107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72"/>
      <c r="AP99" s="72"/>
      <c r="AQ99" s="72"/>
      <c r="AR99" s="72"/>
      <c r="AS99" s="72"/>
      <c r="AT99" s="72"/>
      <c r="AU99" s="72"/>
      <c r="AV99" s="72"/>
      <c r="AW99" s="72"/>
      <c r="AX99" s="72"/>
      <c r="AY99" s="72"/>
      <c r="AZ99" s="72"/>
      <c r="BA99" s="72"/>
      <c r="BB99" s="72"/>
      <c r="BC99" s="72"/>
      <c r="BD99" s="72"/>
      <c r="BE99" s="72"/>
      <c r="BF99" s="72"/>
      <c r="BG99" s="72"/>
      <c r="BH99" s="72"/>
      <c r="BI99" s="72"/>
      <c r="BJ99" s="72"/>
      <c r="BK99" s="72"/>
      <c r="BL99" s="72"/>
      <c r="BM99" s="72"/>
      <c r="BN99" s="72"/>
      <c r="BO99" s="72"/>
      <c r="BP99" s="72"/>
      <c r="BQ99" s="72"/>
      <c r="BR99" s="72"/>
      <c r="BS99" s="72"/>
      <c r="BT99" s="72"/>
      <c r="BU99" s="72"/>
      <c r="BV99" s="72"/>
      <c r="BW99" s="72"/>
    </row>
    <row r="100" spans="1:75" ht="14.25" customHeight="1" x14ac:dyDescent="0.15">
      <c r="A100" s="82"/>
      <c r="B100" s="118"/>
      <c r="C100" s="118"/>
      <c r="D100" s="110"/>
      <c r="E100" s="95"/>
      <c r="F100" s="93"/>
      <c r="G100" s="112"/>
      <c r="H100" s="114"/>
      <c r="I100" s="99"/>
      <c r="J100" s="97"/>
      <c r="K100" s="100"/>
      <c r="L100" s="101"/>
      <c r="M100" s="103"/>
      <c r="N100" s="105"/>
      <c r="O100" s="106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</row>
    <row r="101" spans="1:75" ht="14.25" customHeight="1" thickBot="1" x14ac:dyDescent="0.2">
      <c r="A101" s="83"/>
      <c r="B101" s="119"/>
      <c r="C101" s="119"/>
      <c r="D101" s="111"/>
      <c r="E101" s="96"/>
      <c r="F101" s="94"/>
      <c r="G101" s="113"/>
      <c r="H101" s="115"/>
      <c r="I101" s="99"/>
      <c r="J101" s="98"/>
      <c r="K101" s="100"/>
      <c r="L101" s="102"/>
      <c r="M101" s="104"/>
      <c r="N101" s="105"/>
      <c r="O101" s="107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  <c r="AP101" s="72"/>
      <c r="AQ101" s="72"/>
      <c r="AR101" s="72"/>
      <c r="AS101" s="72"/>
      <c r="AT101" s="72"/>
      <c r="AU101" s="72"/>
      <c r="AV101" s="72"/>
      <c r="AW101" s="72"/>
      <c r="AX101" s="72"/>
      <c r="AY101" s="72"/>
      <c r="AZ101" s="72"/>
      <c r="BA101" s="72"/>
      <c r="BB101" s="72"/>
      <c r="BC101" s="72"/>
      <c r="BD101" s="72"/>
      <c r="BE101" s="72"/>
      <c r="BF101" s="72"/>
      <c r="BG101" s="72"/>
      <c r="BH101" s="72"/>
      <c r="BI101" s="72"/>
      <c r="BJ101" s="72"/>
      <c r="BK101" s="72"/>
      <c r="BL101" s="72"/>
      <c r="BM101" s="72"/>
      <c r="BN101" s="72"/>
      <c r="BO101" s="72"/>
      <c r="BP101" s="72"/>
      <c r="BQ101" s="72"/>
      <c r="BR101" s="72"/>
      <c r="BS101" s="72"/>
      <c r="BT101" s="72"/>
      <c r="BU101" s="72"/>
      <c r="BV101" s="72"/>
      <c r="BW101" s="72"/>
    </row>
    <row r="102" spans="1:75" ht="14.25" customHeight="1" x14ac:dyDescent="0.15">
      <c r="A102" s="82"/>
      <c r="B102" s="118"/>
      <c r="C102" s="118"/>
      <c r="D102" s="110"/>
      <c r="E102" s="95"/>
      <c r="F102" s="93"/>
      <c r="G102" s="112"/>
      <c r="H102" s="114"/>
      <c r="I102" s="99"/>
      <c r="J102" s="97"/>
      <c r="K102" s="100"/>
      <c r="L102" s="101"/>
      <c r="M102" s="103"/>
      <c r="N102" s="105"/>
      <c r="O102" s="106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</row>
    <row r="103" spans="1:75" ht="14.25" customHeight="1" thickBot="1" x14ac:dyDescent="0.2">
      <c r="A103" s="83"/>
      <c r="B103" s="119"/>
      <c r="C103" s="119"/>
      <c r="D103" s="111"/>
      <c r="E103" s="96"/>
      <c r="F103" s="94"/>
      <c r="G103" s="113"/>
      <c r="H103" s="115"/>
      <c r="I103" s="99"/>
      <c r="J103" s="98"/>
      <c r="K103" s="100"/>
      <c r="L103" s="102"/>
      <c r="M103" s="104"/>
      <c r="N103" s="105"/>
      <c r="O103" s="107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  <c r="AP103" s="72"/>
      <c r="AQ103" s="72"/>
      <c r="AR103" s="72"/>
      <c r="AS103" s="72"/>
      <c r="AT103" s="72"/>
      <c r="AU103" s="72"/>
      <c r="AV103" s="72"/>
      <c r="AW103" s="72"/>
      <c r="AX103" s="72"/>
      <c r="AY103" s="72"/>
      <c r="AZ103" s="72"/>
      <c r="BA103" s="72"/>
      <c r="BB103" s="72"/>
      <c r="BC103" s="72"/>
      <c r="BD103" s="72"/>
      <c r="BE103" s="72"/>
      <c r="BF103" s="72"/>
      <c r="BG103" s="72"/>
      <c r="BH103" s="72"/>
      <c r="BI103" s="72"/>
      <c r="BJ103" s="72"/>
      <c r="BK103" s="72"/>
      <c r="BL103" s="72"/>
      <c r="BM103" s="72"/>
      <c r="BN103" s="72"/>
      <c r="BO103" s="72"/>
      <c r="BP103" s="72"/>
      <c r="BQ103" s="72"/>
      <c r="BR103" s="72"/>
      <c r="BS103" s="72"/>
      <c r="BT103" s="72"/>
      <c r="BU103" s="72"/>
      <c r="BV103" s="72"/>
      <c r="BW103" s="72"/>
    </row>
    <row r="104" spans="1:75" ht="14.25" customHeight="1" x14ac:dyDescent="0.15">
      <c r="A104" s="82"/>
      <c r="B104" s="118"/>
      <c r="C104" s="118"/>
      <c r="D104" s="110"/>
      <c r="E104" s="95"/>
      <c r="F104" s="93"/>
      <c r="G104" s="112"/>
      <c r="H104" s="114"/>
      <c r="I104" s="99"/>
      <c r="J104" s="97"/>
      <c r="K104" s="100"/>
      <c r="L104" s="101"/>
      <c r="M104" s="103"/>
      <c r="N104" s="105"/>
      <c r="O104" s="106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</row>
    <row r="105" spans="1:75" ht="14.25" customHeight="1" thickBot="1" x14ac:dyDescent="0.2">
      <c r="A105" s="83"/>
      <c r="B105" s="119"/>
      <c r="C105" s="119"/>
      <c r="D105" s="111"/>
      <c r="E105" s="96"/>
      <c r="F105" s="94"/>
      <c r="G105" s="113"/>
      <c r="H105" s="115"/>
      <c r="I105" s="99"/>
      <c r="J105" s="98"/>
      <c r="K105" s="100"/>
      <c r="L105" s="102"/>
      <c r="M105" s="104"/>
      <c r="N105" s="105"/>
      <c r="O105" s="107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  <c r="AP105" s="72"/>
      <c r="AQ105" s="72"/>
      <c r="AR105" s="72"/>
      <c r="AS105" s="72"/>
      <c r="AT105" s="72"/>
      <c r="AU105" s="72"/>
      <c r="AV105" s="72"/>
      <c r="AW105" s="72"/>
      <c r="AX105" s="72"/>
      <c r="AY105" s="72"/>
      <c r="AZ105" s="72"/>
      <c r="BA105" s="72"/>
      <c r="BB105" s="72"/>
      <c r="BC105" s="72"/>
      <c r="BD105" s="72"/>
      <c r="BE105" s="72"/>
      <c r="BF105" s="72"/>
      <c r="BG105" s="72"/>
      <c r="BH105" s="72"/>
      <c r="BI105" s="72"/>
      <c r="BJ105" s="72"/>
      <c r="BK105" s="72"/>
      <c r="BL105" s="72"/>
      <c r="BM105" s="72"/>
      <c r="BN105" s="72"/>
      <c r="BO105" s="72"/>
      <c r="BP105" s="72"/>
      <c r="BQ105" s="72"/>
      <c r="BR105" s="72"/>
      <c r="BS105" s="72"/>
      <c r="BT105" s="72"/>
      <c r="BU105" s="72"/>
      <c r="BV105" s="72"/>
      <c r="BW105" s="72"/>
    </row>
    <row r="106" spans="1:75" ht="14.25" customHeight="1" x14ac:dyDescent="0.15">
      <c r="A106" s="82"/>
      <c r="B106" s="118"/>
      <c r="C106" s="118"/>
      <c r="D106" s="110"/>
      <c r="E106" s="95"/>
      <c r="F106" s="93"/>
      <c r="G106" s="112"/>
      <c r="H106" s="114"/>
      <c r="I106" s="99"/>
      <c r="J106" s="97"/>
      <c r="K106" s="100"/>
      <c r="L106" s="101"/>
      <c r="M106" s="103"/>
      <c r="N106" s="105"/>
      <c r="O106" s="106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</row>
    <row r="107" spans="1:75" ht="14.25" customHeight="1" thickBot="1" x14ac:dyDescent="0.2">
      <c r="A107" s="83"/>
      <c r="B107" s="119"/>
      <c r="C107" s="119"/>
      <c r="D107" s="111"/>
      <c r="E107" s="96"/>
      <c r="F107" s="94"/>
      <c r="G107" s="113"/>
      <c r="H107" s="115"/>
      <c r="I107" s="99"/>
      <c r="J107" s="98"/>
      <c r="K107" s="100"/>
      <c r="L107" s="102"/>
      <c r="M107" s="104"/>
      <c r="N107" s="105"/>
      <c r="O107" s="107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72"/>
      <c r="AP107" s="72"/>
      <c r="AQ107" s="72"/>
      <c r="AR107" s="72"/>
      <c r="AS107" s="72"/>
      <c r="AT107" s="72"/>
      <c r="AU107" s="72"/>
      <c r="AV107" s="72"/>
      <c r="AW107" s="72"/>
      <c r="AX107" s="72"/>
      <c r="AY107" s="72"/>
      <c r="AZ107" s="72"/>
      <c r="BA107" s="72"/>
      <c r="BB107" s="72"/>
      <c r="BC107" s="72"/>
      <c r="BD107" s="72"/>
      <c r="BE107" s="72"/>
      <c r="BF107" s="72"/>
      <c r="BG107" s="72"/>
      <c r="BH107" s="72"/>
      <c r="BI107" s="72"/>
      <c r="BJ107" s="72"/>
      <c r="BK107" s="72"/>
      <c r="BL107" s="72"/>
      <c r="BM107" s="72"/>
      <c r="BN107" s="72"/>
      <c r="BO107" s="72"/>
      <c r="BP107" s="72"/>
      <c r="BQ107" s="72"/>
      <c r="BR107" s="72"/>
      <c r="BS107" s="72"/>
      <c r="BT107" s="72"/>
      <c r="BU107" s="72"/>
      <c r="BV107" s="72"/>
      <c r="BW107" s="72"/>
    </row>
    <row r="108" spans="1:75" ht="14.25" customHeight="1" x14ac:dyDescent="0.15">
      <c r="A108" s="82"/>
      <c r="B108" s="118"/>
      <c r="C108" s="118"/>
      <c r="D108" s="110"/>
      <c r="E108" s="95"/>
      <c r="F108" s="93"/>
      <c r="G108" s="112"/>
      <c r="H108" s="114"/>
      <c r="I108" s="99"/>
      <c r="J108" s="97"/>
      <c r="K108" s="100"/>
      <c r="L108" s="101"/>
      <c r="M108" s="103"/>
      <c r="N108" s="105"/>
      <c r="O108" s="106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</row>
    <row r="109" spans="1:75" ht="14.25" customHeight="1" thickBot="1" x14ac:dyDescent="0.2">
      <c r="A109" s="83"/>
      <c r="B109" s="119"/>
      <c r="C109" s="119"/>
      <c r="D109" s="111"/>
      <c r="E109" s="96"/>
      <c r="F109" s="94"/>
      <c r="G109" s="113"/>
      <c r="H109" s="115"/>
      <c r="I109" s="99"/>
      <c r="J109" s="98"/>
      <c r="K109" s="100"/>
      <c r="L109" s="102"/>
      <c r="M109" s="104"/>
      <c r="N109" s="105"/>
      <c r="O109" s="107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72"/>
      <c r="AP109" s="72"/>
      <c r="AQ109" s="72"/>
      <c r="AR109" s="72"/>
      <c r="AS109" s="72"/>
      <c r="AT109" s="72"/>
      <c r="AU109" s="72"/>
      <c r="AV109" s="72"/>
      <c r="AW109" s="72"/>
      <c r="AX109" s="72"/>
      <c r="AY109" s="72"/>
      <c r="AZ109" s="72"/>
      <c r="BA109" s="72"/>
      <c r="BB109" s="72"/>
      <c r="BC109" s="72"/>
      <c r="BD109" s="72"/>
      <c r="BE109" s="72"/>
      <c r="BF109" s="72"/>
      <c r="BG109" s="72"/>
      <c r="BH109" s="72"/>
      <c r="BI109" s="72"/>
      <c r="BJ109" s="72"/>
      <c r="BK109" s="72"/>
      <c r="BL109" s="72"/>
      <c r="BM109" s="72"/>
      <c r="BN109" s="72"/>
      <c r="BO109" s="72"/>
      <c r="BP109" s="72"/>
      <c r="BQ109" s="72"/>
      <c r="BR109" s="72"/>
      <c r="BS109" s="72"/>
      <c r="BT109" s="72"/>
      <c r="BU109" s="72"/>
      <c r="BV109" s="72"/>
      <c r="BW109" s="72"/>
    </row>
    <row r="110" spans="1:75" ht="14.25" customHeight="1" x14ac:dyDescent="0.15">
      <c r="A110" s="82"/>
      <c r="B110" s="118"/>
      <c r="C110" s="118"/>
      <c r="D110" s="110"/>
      <c r="E110" s="95"/>
      <c r="F110" s="93"/>
      <c r="G110" s="112"/>
      <c r="H110" s="114"/>
      <c r="I110" s="99"/>
      <c r="J110" s="97"/>
      <c r="K110" s="100"/>
      <c r="L110" s="101"/>
      <c r="M110" s="103"/>
      <c r="N110" s="105"/>
      <c r="O110" s="106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</row>
    <row r="111" spans="1:75" ht="14.25" customHeight="1" thickBot="1" x14ac:dyDescent="0.2">
      <c r="A111" s="83"/>
      <c r="B111" s="119"/>
      <c r="C111" s="119"/>
      <c r="D111" s="111"/>
      <c r="E111" s="96"/>
      <c r="F111" s="94"/>
      <c r="G111" s="113"/>
      <c r="H111" s="115"/>
      <c r="I111" s="99"/>
      <c r="J111" s="98"/>
      <c r="K111" s="100"/>
      <c r="L111" s="102"/>
      <c r="M111" s="104"/>
      <c r="N111" s="105"/>
      <c r="O111" s="107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  <c r="AP111" s="72"/>
      <c r="AQ111" s="72"/>
      <c r="AR111" s="72"/>
      <c r="AS111" s="72"/>
      <c r="AT111" s="72"/>
      <c r="AU111" s="72"/>
      <c r="AV111" s="72"/>
      <c r="AW111" s="72"/>
      <c r="AX111" s="72"/>
      <c r="AY111" s="72"/>
      <c r="AZ111" s="72"/>
      <c r="BA111" s="72"/>
      <c r="BB111" s="72"/>
      <c r="BC111" s="72"/>
      <c r="BD111" s="72"/>
      <c r="BE111" s="72"/>
      <c r="BF111" s="72"/>
      <c r="BG111" s="72"/>
      <c r="BH111" s="72"/>
      <c r="BI111" s="72"/>
      <c r="BJ111" s="72"/>
      <c r="BK111" s="72"/>
      <c r="BL111" s="72"/>
      <c r="BM111" s="72"/>
      <c r="BN111" s="72"/>
      <c r="BO111" s="72"/>
      <c r="BP111" s="72"/>
      <c r="BQ111" s="72"/>
      <c r="BR111" s="72"/>
      <c r="BS111" s="72"/>
      <c r="BT111" s="72"/>
      <c r="BU111" s="72"/>
      <c r="BV111" s="72"/>
      <c r="BW111" s="72"/>
    </row>
    <row r="112" spans="1:75" ht="14.25" customHeight="1" x14ac:dyDescent="0.15">
      <c r="A112" s="82"/>
      <c r="B112" s="118"/>
      <c r="C112" s="118"/>
      <c r="D112" s="110"/>
      <c r="E112" s="95"/>
      <c r="F112" s="93"/>
      <c r="G112" s="112"/>
      <c r="H112" s="114"/>
      <c r="I112" s="99"/>
      <c r="J112" s="97"/>
      <c r="K112" s="100"/>
      <c r="L112" s="101"/>
      <c r="M112" s="103"/>
      <c r="N112" s="105"/>
      <c r="O112" s="106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</row>
    <row r="113" spans="1:75" ht="14.25" customHeight="1" thickBot="1" x14ac:dyDescent="0.2">
      <c r="A113" s="83"/>
      <c r="B113" s="119"/>
      <c r="C113" s="119"/>
      <c r="D113" s="111"/>
      <c r="E113" s="96"/>
      <c r="F113" s="94"/>
      <c r="G113" s="113"/>
      <c r="H113" s="115"/>
      <c r="I113" s="99"/>
      <c r="J113" s="98"/>
      <c r="K113" s="100"/>
      <c r="L113" s="102"/>
      <c r="M113" s="104"/>
      <c r="N113" s="105"/>
      <c r="O113" s="107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72"/>
      <c r="AP113" s="72"/>
      <c r="AQ113" s="72"/>
      <c r="AR113" s="72"/>
      <c r="AS113" s="72"/>
      <c r="AT113" s="72"/>
      <c r="AU113" s="72"/>
      <c r="AV113" s="72"/>
      <c r="AW113" s="72"/>
      <c r="AX113" s="72"/>
      <c r="AY113" s="72"/>
      <c r="AZ113" s="72"/>
      <c r="BA113" s="72"/>
      <c r="BB113" s="72"/>
      <c r="BC113" s="72"/>
      <c r="BD113" s="72"/>
      <c r="BE113" s="72"/>
      <c r="BF113" s="72"/>
      <c r="BG113" s="72"/>
      <c r="BH113" s="72"/>
      <c r="BI113" s="72"/>
      <c r="BJ113" s="72"/>
      <c r="BK113" s="72"/>
      <c r="BL113" s="72"/>
      <c r="BM113" s="72"/>
      <c r="BN113" s="72"/>
      <c r="BO113" s="72"/>
      <c r="BP113" s="72"/>
      <c r="BQ113" s="72"/>
      <c r="BR113" s="72"/>
      <c r="BS113" s="72"/>
      <c r="BT113" s="72"/>
      <c r="BU113" s="72"/>
      <c r="BV113" s="72"/>
      <c r="BW113" s="72"/>
    </row>
    <row r="114" spans="1:75" ht="14.25" customHeight="1" x14ac:dyDescent="0.15">
      <c r="A114" s="82"/>
      <c r="B114" s="118"/>
      <c r="C114" s="118"/>
      <c r="D114" s="110"/>
      <c r="E114" s="95"/>
      <c r="F114" s="93"/>
      <c r="G114" s="112"/>
      <c r="H114" s="114"/>
      <c r="I114" s="99"/>
      <c r="J114" s="97"/>
      <c r="K114" s="100"/>
      <c r="L114" s="101"/>
      <c r="M114" s="103"/>
      <c r="N114" s="105"/>
      <c r="O114" s="106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</row>
    <row r="115" spans="1:75" ht="14.25" customHeight="1" thickBot="1" x14ac:dyDescent="0.2">
      <c r="A115" s="83"/>
      <c r="B115" s="119"/>
      <c r="C115" s="119"/>
      <c r="D115" s="111"/>
      <c r="E115" s="96"/>
      <c r="F115" s="94"/>
      <c r="G115" s="113"/>
      <c r="H115" s="115"/>
      <c r="I115" s="99"/>
      <c r="J115" s="98"/>
      <c r="K115" s="100"/>
      <c r="L115" s="102"/>
      <c r="M115" s="104"/>
      <c r="N115" s="105"/>
      <c r="O115" s="107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72"/>
      <c r="AP115" s="72"/>
      <c r="AQ115" s="72"/>
      <c r="AR115" s="72"/>
      <c r="AS115" s="72"/>
      <c r="AT115" s="72"/>
      <c r="AU115" s="72"/>
      <c r="AV115" s="72"/>
      <c r="AW115" s="72"/>
      <c r="AX115" s="72"/>
      <c r="AY115" s="72"/>
      <c r="AZ115" s="72"/>
      <c r="BA115" s="72"/>
      <c r="BB115" s="72"/>
      <c r="BC115" s="72"/>
      <c r="BD115" s="72"/>
      <c r="BE115" s="72"/>
      <c r="BF115" s="72"/>
      <c r="BG115" s="72"/>
      <c r="BH115" s="72"/>
      <c r="BI115" s="72"/>
      <c r="BJ115" s="72"/>
      <c r="BK115" s="72"/>
      <c r="BL115" s="72"/>
      <c r="BM115" s="72"/>
      <c r="BN115" s="72"/>
      <c r="BO115" s="72"/>
      <c r="BP115" s="72"/>
      <c r="BQ115" s="72"/>
      <c r="BR115" s="72"/>
      <c r="BS115" s="72"/>
      <c r="BT115" s="72"/>
      <c r="BU115" s="72"/>
      <c r="BV115" s="72"/>
      <c r="BW115" s="72"/>
    </row>
    <row r="116" spans="1:75" ht="14.25" customHeight="1" x14ac:dyDescent="0.15">
      <c r="A116" s="82"/>
      <c r="B116" s="118"/>
      <c r="C116" s="118"/>
      <c r="D116" s="110"/>
      <c r="E116" s="95"/>
      <c r="F116" s="93"/>
      <c r="G116" s="112"/>
      <c r="H116" s="114"/>
      <c r="I116" s="99"/>
      <c r="J116" s="97"/>
      <c r="K116" s="100"/>
      <c r="L116" s="101"/>
      <c r="M116" s="103"/>
      <c r="N116" s="105"/>
      <c r="O116" s="106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</row>
    <row r="117" spans="1:75" ht="14.25" customHeight="1" thickBot="1" x14ac:dyDescent="0.2">
      <c r="A117" s="83"/>
      <c r="B117" s="119"/>
      <c r="C117" s="119"/>
      <c r="D117" s="111"/>
      <c r="E117" s="96"/>
      <c r="F117" s="94"/>
      <c r="G117" s="113"/>
      <c r="H117" s="115"/>
      <c r="I117" s="99"/>
      <c r="J117" s="98"/>
      <c r="K117" s="100"/>
      <c r="L117" s="102"/>
      <c r="M117" s="104"/>
      <c r="N117" s="105"/>
      <c r="O117" s="107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  <c r="AP117" s="72"/>
      <c r="AQ117" s="72"/>
      <c r="AR117" s="72"/>
      <c r="AS117" s="72"/>
      <c r="AT117" s="72"/>
      <c r="AU117" s="72"/>
      <c r="AV117" s="72"/>
      <c r="AW117" s="72"/>
      <c r="AX117" s="72"/>
      <c r="AY117" s="72"/>
      <c r="AZ117" s="72"/>
      <c r="BA117" s="72"/>
      <c r="BB117" s="72"/>
      <c r="BC117" s="72"/>
      <c r="BD117" s="72"/>
      <c r="BE117" s="72"/>
      <c r="BF117" s="72"/>
      <c r="BG117" s="72"/>
      <c r="BH117" s="72"/>
      <c r="BI117" s="72"/>
      <c r="BJ117" s="72"/>
      <c r="BK117" s="72"/>
      <c r="BL117" s="72"/>
      <c r="BM117" s="72"/>
      <c r="BN117" s="72"/>
      <c r="BO117" s="72"/>
      <c r="BP117" s="72"/>
      <c r="BQ117" s="72"/>
      <c r="BR117" s="72"/>
      <c r="BS117" s="72"/>
      <c r="BT117" s="72"/>
      <c r="BU117" s="72"/>
      <c r="BV117" s="72"/>
      <c r="BW117" s="72"/>
    </row>
    <row r="118" spans="1:75" ht="14.25" customHeight="1" x14ac:dyDescent="0.15">
      <c r="A118" s="82"/>
      <c r="B118" s="118"/>
      <c r="C118" s="118"/>
      <c r="D118" s="110"/>
      <c r="E118" s="95"/>
      <c r="F118" s="93"/>
      <c r="G118" s="112"/>
      <c r="H118" s="114"/>
      <c r="I118" s="99"/>
      <c r="J118" s="97"/>
      <c r="K118" s="100"/>
      <c r="L118" s="101"/>
      <c r="M118" s="103"/>
      <c r="N118" s="105"/>
      <c r="O118" s="106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</row>
    <row r="119" spans="1:75" ht="14.25" customHeight="1" thickBot="1" x14ac:dyDescent="0.2">
      <c r="A119" s="83"/>
      <c r="B119" s="119"/>
      <c r="C119" s="119"/>
      <c r="D119" s="111"/>
      <c r="E119" s="96"/>
      <c r="F119" s="94"/>
      <c r="G119" s="113"/>
      <c r="H119" s="115"/>
      <c r="I119" s="99"/>
      <c r="J119" s="98"/>
      <c r="K119" s="100"/>
      <c r="L119" s="102"/>
      <c r="M119" s="104"/>
      <c r="N119" s="105"/>
      <c r="O119" s="107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72"/>
      <c r="AP119" s="72"/>
      <c r="AQ119" s="72"/>
      <c r="AR119" s="72"/>
      <c r="AS119" s="72"/>
      <c r="AT119" s="72"/>
      <c r="AU119" s="72"/>
      <c r="AV119" s="72"/>
      <c r="AW119" s="72"/>
      <c r="AX119" s="72"/>
      <c r="AY119" s="72"/>
      <c r="AZ119" s="72"/>
      <c r="BA119" s="72"/>
      <c r="BB119" s="72"/>
      <c r="BC119" s="72"/>
      <c r="BD119" s="72"/>
      <c r="BE119" s="72"/>
      <c r="BF119" s="72"/>
      <c r="BG119" s="72"/>
      <c r="BH119" s="72"/>
      <c r="BI119" s="72"/>
      <c r="BJ119" s="72"/>
      <c r="BK119" s="72"/>
      <c r="BL119" s="72"/>
      <c r="BM119" s="72"/>
      <c r="BN119" s="72"/>
      <c r="BO119" s="72"/>
      <c r="BP119" s="72"/>
      <c r="BQ119" s="72"/>
      <c r="BR119" s="72"/>
      <c r="BS119" s="72"/>
      <c r="BT119" s="72"/>
      <c r="BU119" s="72"/>
      <c r="BV119" s="72"/>
      <c r="BW119" s="72"/>
    </row>
    <row r="120" spans="1:75" ht="14.25" customHeight="1" x14ac:dyDescent="0.15">
      <c r="A120" s="82"/>
      <c r="B120" s="118"/>
      <c r="C120" s="118"/>
      <c r="D120" s="110"/>
      <c r="E120" s="95"/>
      <c r="F120" s="93"/>
      <c r="G120" s="112"/>
      <c r="H120" s="114"/>
      <c r="I120" s="99"/>
      <c r="J120" s="97"/>
      <c r="K120" s="100"/>
      <c r="L120" s="101"/>
      <c r="M120" s="103"/>
      <c r="N120" s="105"/>
      <c r="O120" s="106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</row>
    <row r="121" spans="1:75" ht="14.25" customHeight="1" thickBot="1" x14ac:dyDescent="0.2">
      <c r="A121" s="83"/>
      <c r="B121" s="119"/>
      <c r="C121" s="119"/>
      <c r="D121" s="111"/>
      <c r="E121" s="96"/>
      <c r="F121" s="94"/>
      <c r="G121" s="113"/>
      <c r="H121" s="115"/>
      <c r="I121" s="99"/>
      <c r="J121" s="98"/>
      <c r="K121" s="100"/>
      <c r="L121" s="102"/>
      <c r="M121" s="104"/>
      <c r="N121" s="105"/>
      <c r="O121" s="107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72"/>
      <c r="AP121" s="72"/>
      <c r="AQ121" s="72"/>
      <c r="AR121" s="72"/>
      <c r="AS121" s="72"/>
      <c r="AT121" s="72"/>
      <c r="AU121" s="72"/>
      <c r="AV121" s="72"/>
      <c r="AW121" s="72"/>
      <c r="AX121" s="72"/>
      <c r="AY121" s="72"/>
      <c r="AZ121" s="72"/>
      <c r="BA121" s="72"/>
      <c r="BB121" s="72"/>
      <c r="BC121" s="72"/>
      <c r="BD121" s="72"/>
      <c r="BE121" s="72"/>
      <c r="BF121" s="72"/>
      <c r="BG121" s="72"/>
      <c r="BH121" s="72"/>
      <c r="BI121" s="72"/>
      <c r="BJ121" s="72"/>
      <c r="BK121" s="72"/>
      <c r="BL121" s="72"/>
      <c r="BM121" s="72"/>
      <c r="BN121" s="72"/>
      <c r="BO121" s="72"/>
      <c r="BP121" s="72"/>
      <c r="BQ121" s="72"/>
      <c r="BR121" s="72"/>
      <c r="BS121" s="72"/>
      <c r="BT121" s="72"/>
      <c r="BU121" s="72"/>
      <c r="BV121" s="72"/>
      <c r="BW121" s="72"/>
    </row>
    <row r="122" spans="1:75" ht="14.25" customHeight="1" x14ac:dyDescent="0.15">
      <c r="A122" s="82"/>
      <c r="B122" s="118"/>
      <c r="C122" s="118"/>
      <c r="D122" s="110"/>
      <c r="E122" s="95"/>
      <c r="F122" s="93"/>
      <c r="G122" s="112"/>
      <c r="H122" s="114"/>
      <c r="I122" s="99"/>
      <c r="J122" s="97"/>
      <c r="K122" s="100"/>
      <c r="L122" s="101"/>
      <c r="M122" s="103"/>
      <c r="N122" s="105"/>
      <c r="O122" s="106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</row>
    <row r="123" spans="1:75" ht="14.25" customHeight="1" thickBot="1" x14ac:dyDescent="0.2">
      <c r="A123" s="83"/>
      <c r="B123" s="119"/>
      <c r="C123" s="119"/>
      <c r="D123" s="111"/>
      <c r="E123" s="96"/>
      <c r="F123" s="94"/>
      <c r="G123" s="113"/>
      <c r="H123" s="115"/>
      <c r="I123" s="99"/>
      <c r="J123" s="98"/>
      <c r="K123" s="100"/>
      <c r="L123" s="102"/>
      <c r="M123" s="104"/>
      <c r="N123" s="105"/>
      <c r="O123" s="107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  <c r="AP123" s="72"/>
      <c r="AQ123" s="72"/>
      <c r="AR123" s="72"/>
      <c r="AS123" s="72"/>
      <c r="AT123" s="72"/>
      <c r="AU123" s="72"/>
      <c r="AV123" s="72"/>
      <c r="AW123" s="72"/>
      <c r="AX123" s="72"/>
      <c r="AY123" s="72"/>
      <c r="AZ123" s="72"/>
      <c r="BA123" s="72"/>
      <c r="BB123" s="72"/>
      <c r="BC123" s="72"/>
      <c r="BD123" s="72"/>
      <c r="BE123" s="72"/>
      <c r="BF123" s="72"/>
      <c r="BG123" s="72"/>
      <c r="BH123" s="72"/>
      <c r="BI123" s="72"/>
      <c r="BJ123" s="72"/>
      <c r="BK123" s="72"/>
      <c r="BL123" s="72"/>
      <c r="BM123" s="72"/>
      <c r="BN123" s="72"/>
      <c r="BO123" s="72"/>
      <c r="BP123" s="72"/>
      <c r="BQ123" s="72"/>
      <c r="BR123" s="72"/>
      <c r="BS123" s="72"/>
      <c r="BT123" s="72"/>
      <c r="BU123" s="72"/>
      <c r="BV123" s="72"/>
      <c r="BW123" s="72"/>
    </row>
    <row r="124" spans="1:75" ht="14.25" customHeight="1" x14ac:dyDescent="0.15">
      <c r="A124" s="82"/>
      <c r="B124" s="108"/>
      <c r="C124" s="108"/>
      <c r="D124" s="110"/>
      <c r="E124" s="95"/>
      <c r="F124" s="93"/>
      <c r="G124" s="112"/>
      <c r="H124" s="114"/>
      <c r="I124" s="99"/>
      <c r="J124" s="97"/>
      <c r="K124" s="100"/>
      <c r="L124" s="101"/>
      <c r="M124" s="103"/>
      <c r="N124" s="105"/>
      <c r="O124" s="106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</row>
    <row r="125" spans="1:75" ht="14.25" customHeight="1" thickBot="1" x14ac:dyDescent="0.2">
      <c r="A125" s="83"/>
      <c r="B125" s="109"/>
      <c r="C125" s="109"/>
      <c r="D125" s="111"/>
      <c r="E125" s="96"/>
      <c r="F125" s="94"/>
      <c r="G125" s="113"/>
      <c r="H125" s="115"/>
      <c r="I125" s="99"/>
      <c r="J125" s="98"/>
      <c r="K125" s="100"/>
      <c r="L125" s="102"/>
      <c r="M125" s="104"/>
      <c r="N125" s="105"/>
      <c r="O125" s="107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  <c r="AP125" s="72"/>
      <c r="AQ125" s="72"/>
      <c r="AR125" s="72"/>
      <c r="AS125" s="72"/>
      <c r="AT125" s="72"/>
      <c r="AU125" s="72"/>
      <c r="AV125" s="72"/>
      <c r="AW125" s="72"/>
      <c r="AX125" s="72"/>
      <c r="AY125" s="72"/>
      <c r="AZ125" s="72"/>
      <c r="BA125" s="72"/>
      <c r="BB125" s="72"/>
      <c r="BC125" s="72"/>
      <c r="BD125" s="72"/>
      <c r="BE125" s="72"/>
      <c r="BF125" s="72"/>
      <c r="BG125" s="72"/>
      <c r="BH125" s="72"/>
      <c r="BI125" s="72"/>
      <c r="BJ125" s="72"/>
      <c r="BK125" s="72"/>
      <c r="BL125" s="72"/>
      <c r="BM125" s="72"/>
      <c r="BN125" s="72"/>
      <c r="BO125" s="72"/>
      <c r="BP125" s="72"/>
      <c r="BQ125" s="72"/>
      <c r="BR125" s="72"/>
      <c r="BS125" s="72"/>
      <c r="BT125" s="72"/>
      <c r="BU125" s="72"/>
      <c r="BV125" s="72"/>
      <c r="BW125" s="72"/>
    </row>
    <row r="126" spans="1:75" ht="14.25" customHeight="1" x14ac:dyDescent="0.15">
      <c r="A126" s="82"/>
      <c r="B126" s="108"/>
      <c r="C126" s="108"/>
      <c r="D126" s="110"/>
      <c r="E126" s="95"/>
      <c r="F126" s="93"/>
      <c r="G126" s="112"/>
      <c r="H126" s="114"/>
      <c r="I126" s="99"/>
      <c r="J126" s="97"/>
      <c r="K126" s="100"/>
      <c r="L126" s="101"/>
      <c r="M126" s="103"/>
      <c r="N126" s="105"/>
      <c r="O126" s="106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</row>
    <row r="127" spans="1:75" ht="14.25" customHeight="1" thickBot="1" x14ac:dyDescent="0.2">
      <c r="A127" s="83"/>
      <c r="B127" s="109"/>
      <c r="C127" s="109"/>
      <c r="D127" s="111"/>
      <c r="E127" s="96"/>
      <c r="F127" s="94"/>
      <c r="G127" s="113"/>
      <c r="H127" s="115"/>
      <c r="I127" s="99"/>
      <c r="J127" s="98"/>
      <c r="K127" s="100"/>
      <c r="L127" s="102"/>
      <c r="M127" s="104"/>
      <c r="N127" s="105"/>
      <c r="O127" s="107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  <c r="AP127" s="72"/>
      <c r="AQ127" s="72"/>
      <c r="AR127" s="72"/>
      <c r="AS127" s="72"/>
      <c r="AT127" s="72"/>
      <c r="AU127" s="72"/>
      <c r="AV127" s="72"/>
      <c r="AW127" s="72"/>
      <c r="AX127" s="72"/>
      <c r="AY127" s="72"/>
      <c r="AZ127" s="72"/>
      <c r="BA127" s="72"/>
      <c r="BB127" s="72"/>
      <c r="BC127" s="72"/>
      <c r="BD127" s="72"/>
      <c r="BE127" s="72"/>
      <c r="BF127" s="72"/>
      <c r="BG127" s="72"/>
      <c r="BH127" s="72"/>
      <c r="BI127" s="72"/>
      <c r="BJ127" s="72"/>
      <c r="BK127" s="72"/>
      <c r="BL127" s="72"/>
      <c r="BM127" s="72"/>
      <c r="BN127" s="72"/>
      <c r="BO127" s="72"/>
      <c r="BP127" s="72"/>
      <c r="BQ127" s="72"/>
      <c r="BR127" s="72"/>
      <c r="BS127" s="72"/>
      <c r="BT127" s="72"/>
      <c r="BU127" s="72"/>
      <c r="BV127" s="72"/>
      <c r="BW127" s="72"/>
    </row>
    <row r="128" spans="1:75" ht="14.25" customHeight="1" x14ac:dyDescent="0.15">
      <c r="A128" s="82"/>
      <c r="B128" s="108"/>
      <c r="C128" s="108"/>
      <c r="D128" s="110"/>
      <c r="E128" s="95"/>
      <c r="F128" s="93"/>
      <c r="G128" s="112"/>
      <c r="H128" s="114"/>
      <c r="I128" s="99"/>
      <c r="J128" s="97"/>
      <c r="K128" s="100"/>
      <c r="L128" s="101"/>
      <c r="M128" s="103"/>
      <c r="N128" s="105"/>
      <c r="O128" s="106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</row>
    <row r="129" spans="1:75" ht="14.25" customHeight="1" thickBot="1" x14ac:dyDescent="0.2">
      <c r="A129" s="83"/>
      <c r="B129" s="109"/>
      <c r="C129" s="109"/>
      <c r="D129" s="111"/>
      <c r="E129" s="96"/>
      <c r="F129" s="94"/>
      <c r="G129" s="113"/>
      <c r="H129" s="115"/>
      <c r="I129" s="99"/>
      <c r="J129" s="98"/>
      <c r="K129" s="100"/>
      <c r="L129" s="102"/>
      <c r="M129" s="104"/>
      <c r="N129" s="105"/>
      <c r="O129" s="107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  <c r="AP129" s="72"/>
      <c r="AQ129" s="72"/>
      <c r="AR129" s="72"/>
      <c r="AS129" s="72"/>
      <c r="AT129" s="72"/>
      <c r="AU129" s="72"/>
      <c r="AV129" s="72"/>
      <c r="AW129" s="72"/>
      <c r="AX129" s="72"/>
      <c r="AY129" s="72"/>
      <c r="AZ129" s="72"/>
      <c r="BA129" s="72"/>
      <c r="BB129" s="72"/>
      <c r="BC129" s="72"/>
      <c r="BD129" s="72"/>
      <c r="BE129" s="72"/>
      <c r="BF129" s="72"/>
      <c r="BG129" s="72"/>
      <c r="BH129" s="72"/>
      <c r="BI129" s="72"/>
      <c r="BJ129" s="72"/>
      <c r="BK129" s="72"/>
      <c r="BL129" s="72"/>
      <c r="BM129" s="72"/>
      <c r="BN129" s="72"/>
      <c r="BO129" s="72"/>
      <c r="BP129" s="72"/>
      <c r="BQ129" s="72"/>
      <c r="BR129" s="72"/>
      <c r="BS129" s="72"/>
      <c r="BT129" s="72"/>
      <c r="BU129" s="72"/>
      <c r="BV129" s="72"/>
      <c r="BW129" s="72"/>
    </row>
    <row r="130" spans="1:75" ht="14.25" customHeight="1" x14ac:dyDescent="0.15">
      <c r="A130" s="82"/>
      <c r="B130" s="108"/>
      <c r="C130" s="108"/>
      <c r="D130" s="110"/>
      <c r="E130" s="95"/>
      <c r="F130" s="93"/>
      <c r="G130" s="112"/>
      <c r="H130" s="114"/>
      <c r="I130" s="99"/>
      <c r="J130" s="97"/>
      <c r="K130" s="100"/>
      <c r="L130" s="101"/>
      <c r="M130" s="103"/>
      <c r="N130" s="105"/>
      <c r="O130" s="106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</row>
    <row r="131" spans="1:75" ht="14.25" customHeight="1" thickBot="1" x14ac:dyDescent="0.2">
      <c r="A131" s="83"/>
      <c r="B131" s="109"/>
      <c r="C131" s="109"/>
      <c r="D131" s="111"/>
      <c r="E131" s="96"/>
      <c r="F131" s="94"/>
      <c r="G131" s="113"/>
      <c r="H131" s="115"/>
      <c r="I131" s="99"/>
      <c r="J131" s="98"/>
      <c r="K131" s="100"/>
      <c r="L131" s="102"/>
      <c r="M131" s="104"/>
      <c r="N131" s="105"/>
      <c r="O131" s="107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72"/>
      <c r="AP131" s="72"/>
      <c r="AQ131" s="72"/>
      <c r="AR131" s="72"/>
      <c r="AS131" s="72"/>
      <c r="AT131" s="72"/>
      <c r="AU131" s="72"/>
      <c r="AV131" s="72"/>
      <c r="AW131" s="72"/>
      <c r="AX131" s="72"/>
      <c r="AY131" s="72"/>
      <c r="AZ131" s="72"/>
      <c r="BA131" s="72"/>
      <c r="BB131" s="72"/>
      <c r="BC131" s="72"/>
      <c r="BD131" s="72"/>
      <c r="BE131" s="72"/>
      <c r="BF131" s="72"/>
      <c r="BG131" s="72"/>
      <c r="BH131" s="72"/>
      <c r="BI131" s="72"/>
      <c r="BJ131" s="72"/>
      <c r="BK131" s="72"/>
      <c r="BL131" s="72"/>
      <c r="BM131" s="72"/>
      <c r="BN131" s="72"/>
      <c r="BO131" s="72"/>
      <c r="BP131" s="72"/>
      <c r="BQ131" s="72"/>
      <c r="BR131" s="72"/>
      <c r="BS131" s="72"/>
      <c r="BT131" s="72"/>
      <c r="BU131" s="72"/>
      <c r="BV131" s="72"/>
      <c r="BW131" s="72"/>
    </row>
    <row r="132" spans="1:75" ht="14.25" customHeight="1" x14ac:dyDescent="0.15">
      <c r="A132" s="82"/>
      <c r="B132" s="118"/>
      <c r="C132" s="118"/>
      <c r="D132" s="110"/>
      <c r="E132" s="95"/>
      <c r="F132" s="93"/>
      <c r="G132" s="112"/>
      <c r="H132" s="114"/>
      <c r="I132" s="99"/>
      <c r="J132" s="97"/>
      <c r="K132" s="100"/>
      <c r="L132" s="101"/>
      <c r="M132" s="103"/>
      <c r="N132" s="105"/>
      <c r="O132" s="106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</row>
    <row r="133" spans="1:75" ht="14.25" customHeight="1" thickBot="1" x14ac:dyDescent="0.2">
      <c r="A133" s="83"/>
      <c r="B133" s="119"/>
      <c r="C133" s="119"/>
      <c r="D133" s="111"/>
      <c r="E133" s="96"/>
      <c r="F133" s="94"/>
      <c r="G133" s="113"/>
      <c r="H133" s="115"/>
      <c r="I133" s="99"/>
      <c r="J133" s="98"/>
      <c r="K133" s="100"/>
      <c r="L133" s="102"/>
      <c r="M133" s="104"/>
      <c r="N133" s="105"/>
      <c r="O133" s="107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  <c r="AP133" s="72"/>
      <c r="AQ133" s="72"/>
      <c r="AR133" s="72"/>
      <c r="AS133" s="72"/>
      <c r="AT133" s="72"/>
      <c r="AU133" s="72"/>
      <c r="AV133" s="72"/>
      <c r="AW133" s="72"/>
      <c r="AX133" s="72"/>
      <c r="AY133" s="72"/>
      <c r="AZ133" s="72"/>
      <c r="BA133" s="72"/>
      <c r="BB133" s="72"/>
      <c r="BC133" s="72"/>
      <c r="BD133" s="72"/>
      <c r="BE133" s="72"/>
      <c r="BF133" s="72"/>
      <c r="BG133" s="72"/>
      <c r="BH133" s="72"/>
      <c r="BI133" s="72"/>
      <c r="BJ133" s="72"/>
      <c r="BK133" s="72"/>
      <c r="BL133" s="72"/>
      <c r="BM133" s="72"/>
      <c r="BN133" s="72"/>
      <c r="BO133" s="72"/>
      <c r="BP133" s="72"/>
      <c r="BQ133" s="72"/>
      <c r="BR133" s="72"/>
      <c r="BS133" s="72"/>
      <c r="BT133" s="72"/>
      <c r="BU133" s="72"/>
      <c r="BV133" s="72"/>
      <c r="BW133" s="72"/>
    </row>
    <row r="134" spans="1:75" ht="14.25" customHeight="1" x14ac:dyDescent="0.15">
      <c r="A134" s="82"/>
      <c r="B134" s="108"/>
      <c r="C134" s="108"/>
      <c r="D134" s="110"/>
      <c r="E134" s="95"/>
      <c r="F134" s="93"/>
      <c r="G134" s="112"/>
      <c r="H134" s="114"/>
      <c r="I134" s="99"/>
      <c r="J134" s="97"/>
      <c r="K134" s="100"/>
      <c r="L134" s="101"/>
      <c r="M134" s="103"/>
      <c r="N134" s="105"/>
      <c r="O134" s="106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</row>
    <row r="135" spans="1:75" ht="14.25" customHeight="1" thickBot="1" x14ac:dyDescent="0.2">
      <c r="A135" s="83"/>
      <c r="B135" s="109"/>
      <c r="C135" s="109"/>
      <c r="D135" s="111"/>
      <c r="E135" s="96"/>
      <c r="F135" s="94"/>
      <c r="G135" s="113"/>
      <c r="H135" s="115"/>
      <c r="I135" s="99"/>
      <c r="J135" s="98"/>
      <c r="K135" s="100"/>
      <c r="L135" s="102"/>
      <c r="M135" s="104"/>
      <c r="N135" s="105"/>
      <c r="O135" s="107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  <c r="AP135" s="72"/>
      <c r="AQ135" s="72"/>
      <c r="AR135" s="72"/>
      <c r="AS135" s="72"/>
      <c r="AT135" s="72"/>
      <c r="AU135" s="72"/>
      <c r="AV135" s="72"/>
      <c r="AW135" s="72"/>
      <c r="AX135" s="72"/>
      <c r="AY135" s="72"/>
      <c r="AZ135" s="72"/>
      <c r="BA135" s="72"/>
      <c r="BB135" s="72"/>
      <c r="BC135" s="72"/>
      <c r="BD135" s="72"/>
      <c r="BE135" s="72"/>
      <c r="BF135" s="72"/>
      <c r="BG135" s="72"/>
      <c r="BH135" s="72"/>
      <c r="BI135" s="72"/>
      <c r="BJ135" s="72"/>
      <c r="BK135" s="72"/>
      <c r="BL135" s="72"/>
      <c r="BM135" s="72"/>
      <c r="BN135" s="72"/>
      <c r="BO135" s="72"/>
      <c r="BP135" s="72"/>
      <c r="BQ135" s="72"/>
      <c r="BR135" s="72"/>
      <c r="BS135" s="72"/>
      <c r="BT135" s="72"/>
      <c r="BU135" s="72"/>
      <c r="BV135" s="72"/>
      <c r="BW135" s="72"/>
    </row>
    <row r="136" spans="1:75" ht="14.25" customHeight="1" x14ac:dyDescent="0.15">
      <c r="A136" s="82"/>
      <c r="B136" s="108"/>
      <c r="C136" s="108"/>
      <c r="D136" s="110"/>
      <c r="E136" s="95"/>
      <c r="F136" s="93"/>
      <c r="G136" s="112"/>
      <c r="H136" s="114"/>
      <c r="I136" s="99"/>
      <c r="J136" s="97"/>
      <c r="K136" s="100"/>
      <c r="L136" s="101"/>
      <c r="M136" s="103"/>
      <c r="N136" s="105"/>
      <c r="O136" s="106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  <c r="BK136" s="23"/>
      <c r="BL136" s="23"/>
      <c r="BM136" s="23"/>
      <c r="BN136" s="23"/>
      <c r="BO136" s="23"/>
      <c r="BP136" s="23"/>
      <c r="BQ136" s="23"/>
      <c r="BR136" s="23"/>
      <c r="BS136" s="23"/>
      <c r="BT136" s="23"/>
      <c r="BU136" s="23"/>
      <c r="BV136" s="23"/>
      <c r="BW136" s="23"/>
    </row>
    <row r="137" spans="1:75" ht="14.25" customHeight="1" thickBot="1" x14ac:dyDescent="0.2">
      <c r="A137" s="83"/>
      <c r="B137" s="109"/>
      <c r="C137" s="109"/>
      <c r="D137" s="111"/>
      <c r="E137" s="96"/>
      <c r="F137" s="94"/>
      <c r="G137" s="113"/>
      <c r="H137" s="115"/>
      <c r="I137" s="99"/>
      <c r="J137" s="98"/>
      <c r="K137" s="100"/>
      <c r="L137" s="102"/>
      <c r="M137" s="104"/>
      <c r="N137" s="105"/>
      <c r="O137" s="107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  <c r="AP137" s="72"/>
      <c r="AQ137" s="72"/>
      <c r="AR137" s="72"/>
      <c r="AS137" s="72"/>
      <c r="AT137" s="72"/>
      <c r="AU137" s="72"/>
      <c r="AV137" s="72"/>
      <c r="AW137" s="72"/>
      <c r="AX137" s="72"/>
      <c r="AY137" s="72"/>
      <c r="AZ137" s="72"/>
      <c r="BA137" s="72"/>
      <c r="BB137" s="72"/>
      <c r="BC137" s="72"/>
      <c r="BD137" s="72"/>
      <c r="BE137" s="72"/>
      <c r="BF137" s="72"/>
      <c r="BG137" s="72"/>
      <c r="BH137" s="72"/>
      <c r="BI137" s="72"/>
      <c r="BJ137" s="72"/>
      <c r="BK137" s="72"/>
      <c r="BL137" s="72"/>
      <c r="BM137" s="72"/>
      <c r="BN137" s="72"/>
      <c r="BO137" s="72"/>
      <c r="BP137" s="72"/>
      <c r="BQ137" s="72"/>
      <c r="BR137" s="72"/>
      <c r="BS137" s="72"/>
      <c r="BT137" s="72"/>
      <c r="BU137" s="72"/>
      <c r="BV137" s="72"/>
      <c r="BW137" s="72"/>
    </row>
    <row r="138" spans="1:75" ht="14.25" customHeight="1" x14ac:dyDescent="0.15">
      <c r="A138" s="82"/>
      <c r="B138" s="108"/>
      <c r="C138" s="108"/>
      <c r="D138" s="110"/>
      <c r="E138" s="95"/>
      <c r="F138" s="93"/>
      <c r="G138" s="112"/>
      <c r="H138" s="114"/>
      <c r="I138" s="99"/>
      <c r="J138" s="97"/>
      <c r="K138" s="100"/>
      <c r="L138" s="101"/>
      <c r="M138" s="103"/>
      <c r="N138" s="105"/>
      <c r="O138" s="106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/>
      <c r="BP138" s="23"/>
      <c r="BQ138" s="23"/>
      <c r="BR138" s="23"/>
      <c r="BS138" s="23"/>
      <c r="BT138" s="23"/>
      <c r="BU138" s="23"/>
      <c r="BV138" s="23"/>
      <c r="BW138" s="23"/>
    </row>
    <row r="139" spans="1:75" ht="14.25" customHeight="1" thickBot="1" x14ac:dyDescent="0.2">
      <c r="A139" s="83"/>
      <c r="B139" s="109"/>
      <c r="C139" s="109"/>
      <c r="D139" s="111"/>
      <c r="E139" s="96"/>
      <c r="F139" s="94"/>
      <c r="G139" s="113"/>
      <c r="H139" s="115"/>
      <c r="I139" s="99"/>
      <c r="J139" s="98"/>
      <c r="K139" s="100"/>
      <c r="L139" s="102"/>
      <c r="M139" s="104"/>
      <c r="N139" s="105"/>
      <c r="O139" s="107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72"/>
      <c r="AP139" s="72"/>
      <c r="AQ139" s="72"/>
      <c r="AR139" s="72"/>
      <c r="AS139" s="72"/>
      <c r="AT139" s="72"/>
      <c r="AU139" s="72"/>
      <c r="AV139" s="72"/>
      <c r="AW139" s="72"/>
      <c r="AX139" s="72"/>
      <c r="AY139" s="72"/>
      <c r="AZ139" s="72"/>
      <c r="BA139" s="72"/>
      <c r="BB139" s="72"/>
      <c r="BC139" s="72"/>
      <c r="BD139" s="72"/>
      <c r="BE139" s="72"/>
      <c r="BF139" s="72"/>
      <c r="BG139" s="72"/>
      <c r="BH139" s="72"/>
      <c r="BI139" s="72"/>
      <c r="BJ139" s="72"/>
      <c r="BK139" s="72"/>
      <c r="BL139" s="72"/>
      <c r="BM139" s="72"/>
      <c r="BN139" s="72"/>
      <c r="BO139" s="72"/>
      <c r="BP139" s="72"/>
      <c r="BQ139" s="72"/>
      <c r="BR139" s="72"/>
      <c r="BS139" s="72"/>
      <c r="BT139" s="72"/>
      <c r="BU139" s="72"/>
      <c r="BV139" s="72"/>
      <c r="BW139" s="72"/>
    </row>
    <row r="140" spans="1:75" ht="14.25" customHeight="1" x14ac:dyDescent="0.15">
      <c r="A140" s="82"/>
      <c r="B140" s="108"/>
      <c r="C140" s="108"/>
      <c r="D140" s="110"/>
      <c r="E140" s="95"/>
      <c r="F140" s="93"/>
      <c r="G140" s="112"/>
      <c r="H140" s="154"/>
      <c r="I140" s="99"/>
      <c r="J140" s="97"/>
      <c r="K140" s="100"/>
      <c r="L140" s="101"/>
      <c r="M140" s="103"/>
      <c r="N140" s="105"/>
      <c r="O140" s="106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  <c r="BK140" s="23"/>
      <c r="BL140" s="23"/>
      <c r="BM140" s="23"/>
      <c r="BN140" s="23"/>
      <c r="BO140" s="23"/>
      <c r="BP140" s="23"/>
      <c r="BQ140" s="23"/>
      <c r="BR140" s="23"/>
      <c r="BS140" s="23"/>
      <c r="BT140" s="23"/>
      <c r="BU140" s="23"/>
      <c r="BV140" s="23"/>
      <c r="BW140" s="23"/>
    </row>
    <row r="141" spans="1:75" ht="14.25" customHeight="1" thickBot="1" x14ac:dyDescent="0.2">
      <c r="A141" s="83"/>
      <c r="B141" s="109"/>
      <c r="C141" s="109"/>
      <c r="D141" s="111"/>
      <c r="E141" s="96"/>
      <c r="F141" s="94"/>
      <c r="G141" s="113"/>
      <c r="H141" s="155"/>
      <c r="I141" s="99"/>
      <c r="J141" s="98"/>
      <c r="K141" s="100"/>
      <c r="L141" s="102"/>
      <c r="M141" s="104"/>
      <c r="N141" s="105"/>
      <c r="O141" s="107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  <c r="AP141" s="72"/>
      <c r="AQ141" s="72"/>
      <c r="AR141" s="72"/>
      <c r="AS141" s="72"/>
      <c r="AT141" s="72"/>
      <c r="AU141" s="72"/>
      <c r="AV141" s="72"/>
      <c r="AW141" s="72"/>
      <c r="AX141" s="72"/>
      <c r="AY141" s="72"/>
      <c r="AZ141" s="72"/>
      <c r="BA141" s="72"/>
      <c r="BB141" s="72"/>
      <c r="BC141" s="72"/>
      <c r="BD141" s="72"/>
      <c r="BE141" s="72"/>
      <c r="BF141" s="72"/>
      <c r="BG141" s="72"/>
      <c r="BH141" s="72"/>
      <c r="BI141" s="72"/>
      <c r="BJ141" s="72"/>
      <c r="BK141" s="72"/>
      <c r="BL141" s="72"/>
      <c r="BM141" s="72"/>
      <c r="BN141" s="72"/>
      <c r="BO141" s="72"/>
      <c r="BP141" s="72"/>
      <c r="BQ141" s="72"/>
      <c r="BR141" s="72"/>
      <c r="BS141" s="72"/>
      <c r="BT141" s="72"/>
      <c r="BU141" s="72"/>
      <c r="BV141" s="72"/>
      <c r="BW141" s="72"/>
    </row>
    <row r="142" spans="1:75" ht="14.25" customHeight="1" x14ac:dyDescent="0.15">
      <c r="A142" s="82"/>
      <c r="B142" s="108"/>
      <c r="C142" s="108"/>
      <c r="D142" s="110"/>
      <c r="E142" s="95"/>
      <c r="F142" s="93"/>
      <c r="G142" s="112"/>
      <c r="H142" s="154"/>
      <c r="I142" s="99"/>
      <c r="J142" s="97"/>
      <c r="K142" s="100"/>
      <c r="L142" s="101"/>
      <c r="M142" s="103"/>
      <c r="N142" s="105"/>
      <c r="O142" s="106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3"/>
      <c r="BK142" s="23"/>
      <c r="BL142" s="23"/>
      <c r="BM142" s="23"/>
      <c r="BN142" s="23"/>
      <c r="BO142" s="23"/>
      <c r="BP142" s="23"/>
      <c r="BQ142" s="23"/>
      <c r="BR142" s="23"/>
      <c r="BS142" s="23"/>
      <c r="BT142" s="23"/>
      <c r="BU142" s="23"/>
      <c r="BV142" s="23"/>
      <c r="BW142" s="23"/>
    </row>
    <row r="143" spans="1:75" ht="14.25" customHeight="1" thickBot="1" x14ac:dyDescent="0.2">
      <c r="A143" s="83"/>
      <c r="B143" s="109"/>
      <c r="C143" s="109"/>
      <c r="D143" s="111"/>
      <c r="E143" s="96"/>
      <c r="F143" s="94"/>
      <c r="G143" s="113"/>
      <c r="H143" s="155"/>
      <c r="I143" s="99"/>
      <c r="J143" s="98"/>
      <c r="K143" s="100"/>
      <c r="L143" s="102"/>
      <c r="M143" s="104"/>
      <c r="N143" s="105"/>
      <c r="O143" s="107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  <c r="AP143" s="72"/>
      <c r="AQ143" s="72"/>
      <c r="AR143" s="72"/>
      <c r="AS143" s="72"/>
      <c r="AT143" s="72"/>
      <c r="AU143" s="72"/>
      <c r="AV143" s="72"/>
      <c r="AW143" s="72"/>
      <c r="AX143" s="72"/>
      <c r="AY143" s="72"/>
      <c r="AZ143" s="72"/>
      <c r="BA143" s="72"/>
      <c r="BB143" s="72"/>
      <c r="BC143" s="72"/>
      <c r="BD143" s="72"/>
      <c r="BE143" s="72"/>
      <c r="BF143" s="72"/>
      <c r="BG143" s="72"/>
      <c r="BH143" s="72"/>
      <c r="BI143" s="72"/>
      <c r="BJ143" s="72"/>
      <c r="BK143" s="72"/>
      <c r="BL143" s="72"/>
      <c r="BM143" s="72"/>
      <c r="BN143" s="72"/>
      <c r="BO143" s="72"/>
      <c r="BP143" s="72"/>
      <c r="BQ143" s="72"/>
      <c r="BR143" s="72"/>
      <c r="BS143" s="72"/>
      <c r="BT143" s="72"/>
      <c r="BU143" s="72"/>
      <c r="BV143" s="72"/>
      <c r="BW143" s="72"/>
    </row>
    <row r="144" spans="1:75" ht="14.25" customHeight="1" x14ac:dyDescent="0.15">
      <c r="A144" s="82"/>
      <c r="B144" s="118"/>
      <c r="C144" s="118"/>
      <c r="D144" s="110"/>
      <c r="E144" s="95"/>
      <c r="F144" s="93"/>
      <c r="G144" s="112"/>
      <c r="H144" s="114"/>
      <c r="I144" s="99"/>
      <c r="J144" s="97"/>
      <c r="K144" s="100"/>
      <c r="L144" s="101"/>
      <c r="M144" s="103"/>
      <c r="N144" s="105"/>
      <c r="O144" s="106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/>
      <c r="BP144" s="23"/>
      <c r="BQ144" s="23"/>
      <c r="BR144" s="23"/>
      <c r="BS144" s="23"/>
      <c r="BT144" s="23"/>
      <c r="BU144" s="23"/>
      <c r="BV144" s="23"/>
      <c r="BW144" s="23"/>
    </row>
    <row r="145" spans="1:75" ht="14.25" customHeight="1" thickBot="1" x14ac:dyDescent="0.2">
      <c r="A145" s="83"/>
      <c r="B145" s="119"/>
      <c r="C145" s="119"/>
      <c r="D145" s="111"/>
      <c r="E145" s="96"/>
      <c r="F145" s="94"/>
      <c r="G145" s="113"/>
      <c r="H145" s="115"/>
      <c r="I145" s="99"/>
      <c r="J145" s="98"/>
      <c r="K145" s="100"/>
      <c r="L145" s="102"/>
      <c r="M145" s="104"/>
      <c r="N145" s="105"/>
      <c r="O145" s="107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  <c r="AP145" s="72"/>
      <c r="AQ145" s="72"/>
      <c r="AR145" s="72"/>
      <c r="AS145" s="72"/>
      <c r="AT145" s="72"/>
      <c r="AU145" s="72"/>
      <c r="AV145" s="72"/>
      <c r="AW145" s="72"/>
      <c r="AX145" s="72"/>
      <c r="AY145" s="72"/>
      <c r="AZ145" s="72"/>
      <c r="BA145" s="72"/>
      <c r="BB145" s="72"/>
      <c r="BC145" s="72"/>
      <c r="BD145" s="72"/>
      <c r="BE145" s="72"/>
      <c r="BF145" s="72"/>
      <c r="BG145" s="72"/>
      <c r="BH145" s="72"/>
      <c r="BI145" s="72"/>
      <c r="BJ145" s="72"/>
      <c r="BK145" s="72"/>
      <c r="BL145" s="72"/>
      <c r="BM145" s="72"/>
      <c r="BN145" s="72"/>
      <c r="BO145" s="72"/>
      <c r="BP145" s="72"/>
      <c r="BQ145" s="72"/>
      <c r="BR145" s="72"/>
      <c r="BS145" s="72"/>
      <c r="BT145" s="72"/>
      <c r="BU145" s="72"/>
      <c r="BV145" s="72"/>
      <c r="BW145" s="72"/>
    </row>
    <row r="146" spans="1:75" ht="14.25" customHeight="1" x14ac:dyDescent="0.15">
      <c r="A146" s="82"/>
      <c r="B146" s="118"/>
      <c r="C146" s="108"/>
      <c r="D146" s="110"/>
      <c r="E146" s="95"/>
      <c r="F146" s="93"/>
      <c r="G146" s="112"/>
      <c r="H146" s="114"/>
      <c r="I146" s="99"/>
      <c r="J146" s="97"/>
      <c r="K146" s="100"/>
      <c r="L146" s="101"/>
      <c r="M146" s="103"/>
      <c r="N146" s="105"/>
      <c r="O146" s="106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3"/>
      <c r="BK146" s="23"/>
      <c r="BL146" s="23"/>
      <c r="BM146" s="23"/>
      <c r="BN146" s="23"/>
      <c r="BO146" s="23"/>
      <c r="BP146" s="23"/>
      <c r="BQ146" s="23"/>
      <c r="BR146" s="23"/>
      <c r="BS146" s="23"/>
      <c r="BT146" s="23"/>
      <c r="BU146" s="23"/>
      <c r="BV146" s="23"/>
      <c r="BW146" s="23"/>
    </row>
    <row r="147" spans="1:75" ht="14.25" customHeight="1" thickBot="1" x14ac:dyDescent="0.2">
      <c r="A147" s="83"/>
      <c r="B147" s="119"/>
      <c r="C147" s="109"/>
      <c r="D147" s="111"/>
      <c r="E147" s="96"/>
      <c r="F147" s="94"/>
      <c r="G147" s="113"/>
      <c r="H147" s="115"/>
      <c r="I147" s="99"/>
      <c r="J147" s="98"/>
      <c r="K147" s="100"/>
      <c r="L147" s="102"/>
      <c r="M147" s="104"/>
      <c r="N147" s="105"/>
      <c r="O147" s="107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P147" s="72"/>
      <c r="AQ147" s="72"/>
      <c r="AR147" s="72"/>
      <c r="AS147" s="72"/>
      <c r="AT147" s="72"/>
      <c r="AU147" s="72"/>
      <c r="AV147" s="72"/>
      <c r="AW147" s="72"/>
      <c r="AX147" s="72"/>
      <c r="AY147" s="72"/>
      <c r="AZ147" s="72"/>
      <c r="BA147" s="72"/>
      <c r="BB147" s="72"/>
      <c r="BC147" s="72"/>
      <c r="BD147" s="72"/>
      <c r="BE147" s="72"/>
      <c r="BF147" s="72"/>
      <c r="BG147" s="72"/>
      <c r="BH147" s="72"/>
      <c r="BI147" s="72"/>
      <c r="BJ147" s="72"/>
      <c r="BK147" s="72"/>
      <c r="BL147" s="72"/>
      <c r="BM147" s="72"/>
      <c r="BN147" s="72"/>
      <c r="BO147" s="72"/>
      <c r="BP147" s="72"/>
      <c r="BQ147" s="72"/>
      <c r="BR147" s="72"/>
      <c r="BS147" s="72"/>
      <c r="BT147" s="72"/>
      <c r="BU147" s="72"/>
      <c r="BV147" s="72"/>
      <c r="BW147" s="72"/>
    </row>
    <row r="148" spans="1:75" ht="14.25" customHeight="1" x14ac:dyDescent="0.15">
      <c r="A148" s="82"/>
      <c r="B148" s="108"/>
      <c r="C148" s="108"/>
      <c r="D148" s="110"/>
      <c r="E148" s="95"/>
      <c r="F148" s="93"/>
      <c r="G148" s="112"/>
      <c r="H148" s="114"/>
      <c r="I148" s="99"/>
      <c r="J148" s="97"/>
      <c r="K148" s="100"/>
      <c r="L148" s="101"/>
      <c r="M148" s="103"/>
      <c r="N148" s="105"/>
      <c r="O148" s="106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3"/>
      <c r="BK148" s="23"/>
      <c r="BL148" s="23"/>
      <c r="BM148" s="23"/>
      <c r="BN148" s="23"/>
      <c r="BO148" s="23"/>
      <c r="BP148" s="23"/>
      <c r="BQ148" s="23"/>
      <c r="BR148" s="23"/>
      <c r="BS148" s="23"/>
      <c r="BT148" s="23"/>
      <c r="BU148" s="23"/>
      <c r="BV148" s="23"/>
      <c r="BW148" s="23"/>
    </row>
    <row r="149" spans="1:75" ht="14.25" customHeight="1" thickBot="1" x14ac:dyDescent="0.2">
      <c r="A149" s="83"/>
      <c r="B149" s="109"/>
      <c r="C149" s="109"/>
      <c r="D149" s="111"/>
      <c r="E149" s="96"/>
      <c r="F149" s="94"/>
      <c r="G149" s="113"/>
      <c r="H149" s="115"/>
      <c r="I149" s="99"/>
      <c r="J149" s="98"/>
      <c r="K149" s="100"/>
      <c r="L149" s="102"/>
      <c r="M149" s="104"/>
      <c r="N149" s="105"/>
      <c r="O149" s="107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  <c r="AP149" s="72"/>
      <c r="AQ149" s="72"/>
      <c r="AR149" s="72"/>
      <c r="AS149" s="72"/>
      <c r="AT149" s="72"/>
      <c r="AU149" s="72"/>
      <c r="AV149" s="72"/>
      <c r="AW149" s="72"/>
      <c r="AX149" s="72"/>
      <c r="AY149" s="72"/>
      <c r="AZ149" s="72"/>
      <c r="BA149" s="72"/>
      <c r="BB149" s="72"/>
      <c r="BC149" s="72"/>
      <c r="BD149" s="72"/>
      <c r="BE149" s="72"/>
      <c r="BF149" s="72"/>
      <c r="BG149" s="72"/>
      <c r="BH149" s="72"/>
      <c r="BI149" s="72"/>
      <c r="BJ149" s="72"/>
      <c r="BK149" s="72"/>
      <c r="BL149" s="72"/>
      <c r="BM149" s="72"/>
      <c r="BN149" s="72"/>
      <c r="BO149" s="72"/>
      <c r="BP149" s="72"/>
      <c r="BQ149" s="72"/>
      <c r="BR149" s="72"/>
      <c r="BS149" s="72"/>
      <c r="BT149" s="72"/>
      <c r="BU149" s="72"/>
      <c r="BV149" s="72"/>
      <c r="BW149" s="72"/>
    </row>
    <row r="150" spans="1:75" ht="14.25" customHeight="1" x14ac:dyDescent="0.15">
      <c r="A150" s="82"/>
      <c r="B150" s="108"/>
      <c r="C150" s="108"/>
      <c r="D150" s="110"/>
      <c r="E150" s="95"/>
      <c r="F150" s="93"/>
      <c r="G150" s="112"/>
      <c r="H150" s="114"/>
      <c r="I150" s="99"/>
      <c r="J150" s="97"/>
      <c r="K150" s="100"/>
      <c r="L150" s="101"/>
      <c r="M150" s="103"/>
      <c r="N150" s="105"/>
      <c r="O150" s="106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  <c r="BK150" s="23"/>
      <c r="BL150" s="23"/>
      <c r="BM150" s="23"/>
      <c r="BN150" s="23"/>
      <c r="BO150" s="23"/>
      <c r="BP150" s="23"/>
      <c r="BQ150" s="23"/>
      <c r="BR150" s="23"/>
      <c r="BS150" s="23"/>
      <c r="BT150" s="23"/>
      <c r="BU150" s="23"/>
      <c r="BV150" s="23"/>
      <c r="BW150" s="23"/>
    </row>
    <row r="151" spans="1:75" ht="14.25" customHeight="1" thickBot="1" x14ac:dyDescent="0.2">
      <c r="A151" s="83"/>
      <c r="B151" s="109"/>
      <c r="C151" s="109"/>
      <c r="D151" s="111"/>
      <c r="E151" s="96"/>
      <c r="F151" s="94"/>
      <c r="G151" s="113"/>
      <c r="H151" s="115"/>
      <c r="I151" s="99"/>
      <c r="J151" s="98"/>
      <c r="K151" s="100"/>
      <c r="L151" s="102"/>
      <c r="M151" s="104"/>
      <c r="N151" s="105"/>
      <c r="O151" s="107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  <c r="AP151" s="72"/>
      <c r="AQ151" s="72"/>
      <c r="AR151" s="72"/>
      <c r="AS151" s="72"/>
      <c r="AT151" s="72"/>
      <c r="AU151" s="72"/>
      <c r="AV151" s="72"/>
      <c r="AW151" s="72"/>
      <c r="AX151" s="72"/>
      <c r="AY151" s="72"/>
      <c r="AZ151" s="72"/>
      <c r="BA151" s="72"/>
      <c r="BB151" s="72"/>
      <c r="BC151" s="72"/>
      <c r="BD151" s="72"/>
      <c r="BE151" s="72"/>
      <c r="BF151" s="72"/>
      <c r="BG151" s="72"/>
      <c r="BH151" s="72"/>
      <c r="BI151" s="72"/>
      <c r="BJ151" s="72"/>
      <c r="BK151" s="72"/>
      <c r="BL151" s="72"/>
      <c r="BM151" s="72"/>
      <c r="BN151" s="72"/>
      <c r="BO151" s="72"/>
      <c r="BP151" s="72"/>
      <c r="BQ151" s="72"/>
      <c r="BR151" s="72"/>
      <c r="BS151" s="72"/>
      <c r="BT151" s="72"/>
      <c r="BU151" s="72"/>
      <c r="BV151" s="72"/>
      <c r="BW151" s="72"/>
    </row>
    <row r="152" spans="1:75" ht="14.25" customHeight="1" x14ac:dyDescent="0.15">
      <c r="A152" s="82"/>
      <c r="B152" s="108"/>
      <c r="C152" s="108"/>
      <c r="D152" s="110"/>
      <c r="E152" s="95"/>
      <c r="F152" s="93"/>
      <c r="G152" s="112"/>
      <c r="H152" s="114"/>
      <c r="I152" s="99"/>
      <c r="J152" s="97"/>
      <c r="K152" s="100"/>
      <c r="L152" s="101"/>
      <c r="M152" s="103"/>
      <c r="N152" s="105"/>
      <c r="O152" s="106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23"/>
      <c r="BK152" s="23"/>
      <c r="BL152" s="23"/>
      <c r="BM152" s="23"/>
      <c r="BN152" s="23"/>
      <c r="BO152" s="23"/>
      <c r="BP152" s="23"/>
      <c r="BQ152" s="23"/>
      <c r="BR152" s="23"/>
      <c r="BS152" s="23"/>
      <c r="BT152" s="23"/>
      <c r="BU152" s="23"/>
      <c r="BV152" s="23"/>
      <c r="BW152" s="23"/>
    </row>
    <row r="153" spans="1:75" ht="14.25" customHeight="1" thickBot="1" x14ac:dyDescent="0.2">
      <c r="A153" s="83"/>
      <c r="B153" s="109"/>
      <c r="C153" s="109"/>
      <c r="D153" s="111"/>
      <c r="E153" s="96"/>
      <c r="F153" s="94"/>
      <c r="G153" s="113"/>
      <c r="H153" s="115"/>
      <c r="I153" s="99"/>
      <c r="J153" s="98"/>
      <c r="K153" s="100"/>
      <c r="L153" s="102"/>
      <c r="M153" s="104"/>
      <c r="N153" s="105"/>
      <c r="O153" s="107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  <c r="AP153" s="72"/>
      <c r="AQ153" s="72"/>
      <c r="AR153" s="72"/>
      <c r="AS153" s="72"/>
      <c r="AT153" s="72"/>
      <c r="AU153" s="72"/>
      <c r="AV153" s="72"/>
      <c r="AW153" s="72"/>
      <c r="AX153" s="72"/>
      <c r="AY153" s="72"/>
      <c r="AZ153" s="72"/>
      <c r="BA153" s="72"/>
      <c r="BB153" s="72"/>
      <c r="BC153" s="72"/>
      <c r="BD153" s="72"/>
      <c r="BE153" s="72"/>
      <c r="BF153" s="72"/>
      <c r="BG153" s="72"/>
      <c r="BH153" s="72"/>
      <c r="BI153" s="72"/>
      <c r="BJ153" s="72"/>
      <c r="BK153" s="72"/>
      <c r="BL153" s="72"/>
      <c r="BM153" s="72"/>
      <c r="BN153" s="72"/>
      <c r="BO153" s="72"/>
      <c r="BP153" s="72"/>
      <c r="BQ153" s="72"/>
      <c r="BR153" s="72"/>
      <c r="BS153" s="72"/>
      <c r="BT153" s="72"/>
      <c r="BU153" s="72"/>
      <c r="BV153" s="72"/>
      <c r="BW153" s="72"/>
    </row>
    <row r="154" spans="1:75" ht="14.25" customHeight="1" x14ac:dyDescent="0.15">
      <c r="A154" s="82"/>
      <c r="B154" s="108"/>
      <c r="C154" s="108"/>
      <c r="D154" s="110"/>
      <c r="E154" s="95"/>
      <c r="F154" s="93"/>
      <c r="G154" s="112"/>
      <c r="H154" s="114"/>
      <c r="I154" s="99"/>
      <c r="J154" s="97"/>
      <c r="K154" s="100"/>
      <c r="L154" s="101"/>
      <c r="M154" s="103"/>
      <c r="N154" s="105"/>
      <c r="O154" s="106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  <c r="BJ154" s="23"/>
      <c r="BK154" s="23"/>
      <c r="BL154" s="23"/>
      <c r="BM154" s="23"/>
      <c r="BN154" s="23"/>
      <c r="BO154" s="23"/>
      <c r="BP154" s="23"/>
      <c r="BQ154" s="23"/>
      <c r="BR154" s="23"/>
      <c r="BS154" s="23"/>
      <c r="BT154" s="23"/>
      <c r="BU154" s="23"/>
      <c r="BV154" s="23"/>
      <c r="BW154" s="23"/>
    </row>
    <row r="155" spans="1:75" ht="14.25" customHeight="1" thickBot="1" x14ac:dyDescent="0.2">
      <c r="A155" s="83"/>
      <c r="B155" s="109"/>
      <c r="C155" s="109"/>
      <c r="D155" s="111"/>
      <c r="E155" s="96"/>
      <c r="F155" s="94"/>
      <c r="G155" s="113"/>
      <c r="H155" s="115"/>
      <c r="I155" s="99"/>
      <c r="J155" s="98"/>
      <c r="K155" s="100"/>
      <c r="L155" s="102"/>
      <c r="M155" s="104"/>
      <c r="N155" s="105"/>
      <c r="O155" s="107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  <c r="AP155" s="72"/>
      <c r="AQ155" s="72"/>
      <c r="AR155" s="72"/>
      <c r="AS155" s="72"/>
      <c r="AT155" s="72"/>
      <c r="AU155" s="72"/>
      <c r="AV155" s="72"/>
      <c r="AW155" s="72"/>
      <c r="AX155" s="72"/>
      <c r="AY155" s="72"/>
      <c r="AZ155" s="72"/>
      <c r="BA155" s="72"/>
      <c r="BB155" s="72"/>
      <c r="BC155" s="72"/>
      <c r="BD155" s="72"/>
      <c r="BE155" s="72"/>
      <c r="BF155" s="72"/>
      <c r="BG155" s="72"/>
      <c r="BH155" s="72"/>
      <c r="BI155" s="72"/>
      <c r="BJ155" s="72"/>
      <c r="BK155" s="72"/>
      <c r="BL155" s="72"/>
      <c r="BM155" s="72"/>
      <c r="BN155" s="72"/>
      <c r="BO155" s="72"/>
      <c r="BP155" s="72"/>
      <c r="BQ155" s="72"/>
      <c r="BR155" s="72"/>
      <c r="BS155" s="72"/>
      <c r="BT155" s="72"/>
      <c r="BU155" s="72"/>
      <c r="BV155" s="72"/>
      <c r="BW155" s="72"/>
    </row>
    <row r="156" spans="1:75" ht="14.25" customHeight="1" x14ac:dyDescent="0.15">
      <c r="A156" s="82"/>
      <c r="B156" s="118"/>
      <c r="C156" s="118"/>
      <c r="D156" s="110"/>
      <c r="E156" s="95"/>
      <c r="F156" s="93"/>
      <c r="G156" s="112"/>
      <c r="H156" s="114"/>
      <c r="I156" s="99"/>
      <c r="J156" s="97"/>
      <c r="K156" s="100"/>
      <c r="L156" s="101"/>
      <c r="M156" s="103"/>
      <c r="N156" s="105"/>
      <c r="O156" s="106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  <c r="BK156" s="23"/>
      <c r="BL156" s="23"/>
      <c r="BM156" s="23"/>
      <c r="BN156" s="23"/>
      <c r="BO156" s="23"/>
      <c r="BP156" s="23"/>
      <c r="BQ156" s="23"/>
      <c r="BR156" s="23"/>
      <c r="BS156" s="23"/>
      <c r="BT156" s="23"/>
      <c r="BU156" s="23"/>
      <c r="BV156" s="23"/>
      <c r="BW156" s="23"/>
    </row>
    <row r="157" spans="1:75" ht="14.25" customHeight="1" thickBot="1" x14ac:dyDescent="0.2">
      <c r="A157" s="83"/>
      <c r="B157" s="119"/>
      <c r="C157" s="119"/>
      <c r="D157" s="111"/>
      <c r="E157" s="96"/>
      <c r="F157" s="94"/>
      <c r="G157" s="113"/>
      <c r="H157" s="115"/>
      <c r="I157" s="99"/>
      <c r="J157" s="98"/>
      <c r="K157" s="100"/>
      <c r="L157" s="102"/>
      <c r="M157" s="104"/>
      <c r="N157" s="105"/>
      <c r="O157" s="107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  <c r="AP157" s="72"/>
      <c r="AQ157" s="72"/>
      <c r="AR157" s="72"/>
      <c r="AS157" s="72"/>
      <c r="AT157" s="72"/>
      <c r="AU157" s="72"/>
      <c r="AV157" s="72"/>
      <c r="AW157" s="72"/>
      <c r="AX157" s="72"/>
      <c r="AY157" s="72"/>
      <c r="AZ157" s="72"/>
      <c r="BA157" s="72"/>
      <c r="BB157" s="72"/>
      <c r="BC157" s="72"/>
      <c r="BD157" s="72"/>
      <c r="BE157" s="72"/>
      <c r="BF157" s="72"/>
      <c r="BG157" s="72"/>
      <c r="BH157" s="72"/>
      <c r="BI157" s="72"/>
      <c r="BJ157" s="72"/>
      <c r="BK157" s="72"/>
      <c r="BL157" s="72"/>
      <c r="BM157" s="72"/>
      <c r="BN157" s="72"/>
      <c r="BO157" s="72"/>
      <c r="BP157" s="72"/>
      <c r="BQ157" s="72"/>
      <c r="BR157" s="72"/>
      <c r="BS157" s="72"/>
      <c r="BT157" s="72"/>
      <c r="BU157" s="72"/>
      <c r="BV157" s="72"/>
      <c r="BW157" s="72"/>
    </row>
    <row r="158" spans="1:75" ht="14.25" customHeight="1" x14ac:dyDescent="0.15">
      <c r="A158" s="82"/>
      <c r="B158" s="108"/>
      <c r="C158" s="108"/>
      <c r="D158" s="110"/>
      <c r="E158" s="95"/>
      <c r="F158" s="93"/>
      <c r="G158" s="112"/>
      <c r="H158" s="114"/>
      <c r="I158" s="99"/>
      <c r="J158" s="97"/>
      <c r="K158" s="100"/>
      <c r="L158" s="101"/>
      <c r="M158" s="103"/>
      <c r="N158" s="105"/>
      <c r="O158" s="106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  <c r="BK158" s="23"/>
      <c r="BL158" s="23"/>
      <c r="BM158" s="23"/>
      <c r="BN158" s="23"/>
      <c r="BO158" s="23"/>
      <c r="BP158" s="23"/>
      <c r="BQ158" s="23"/>
      <c r="BR158" s="23"/>
      <c r="BS158" s="23"/>
      <c r="BT158" s="23"/>
      <c r="BU158" s="23"/>
      <c r="BV158" s="23"/>
      <c r="BW158" s="23"/>
    </row>
    <row r="159" spans="1:75" ht="14.25" customHeight="1" thickBot="1" x14ac:dyDescent="0.2">
      <c r="A159" s="83"/>
      <c r="B159" s="109"/>
      <c r="C159" s="109"/>
      <c r="D159" s="111"/>
      <c r="E159" s="96"/>
      <c r="F159" s="94"/>
      <c r="G159" s="113"/>
      <c r="H159" s="115"/>
      <c r="I159" s="99"/>
      <c r="J159" s="98"/>
      <c r="K159" s="100"/>
      <c r="L159" s="102"/>
      <c r="M159" s="104"/>
      <c r="N159" s="105"/>
      <c r="O159" s="107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72"/>
      <c r="AP159" s="72"/>
      <c r="AQ159" s="72"/>
      <c r="AR159" s="72"/>
      <c r="AS159" s="72"/>
      <c r="AT159" s="72"/>
      <c r="AU159" s="72"/>
      <c r="AV159" s="72"/>
      <c r="AW159" s="72"/>
      <c r="AX159" s="72"/>
      <c r="AY159" s="72"/>
      <c r="AZ159" s="72"/>
      <c r="BA159" s="72"/>
      <c r="BB159" s="72"/>
      <c r="BC159" s="72"/>
      <c r="BD159" s="72"/>
      <c r="BE159" s="72"/>
      <c r="BF159" s="72"/>
      <c r="BG159" s="72"/>
      <c r="BH159" s="72"/>
      <c r="BI159" s="72"/>
      <c r="BJ159" s="72"/>
      <c r="BK159" s="72"/>
      <c r="BL159" s="72"/>
      <c r="BM159" s="72"/>
      <c r="BN159" s="72"/>
      <c r="BO159" s="72"/>
      <c r="BP159" s="72"/>
      <c r="BQ159" s="72"/>
      <c r="BR159" s="72"/>
      <c r="BS159" s="72"/>
      <c r="BT159" s="72"/>
      <c r="BU159" s="72"/>
      <c r="BV159" s="72"/>
      <c r="BW159" s="72"/>
    </row>
    <row r="160" spans="1:75" ht="14.25" customHeight="1" x14ac:dyDescent="0.15">
      <c r="A160" s="82"/>
      <c r="B160" s="108"/>
      <c r="C160" s="108"/>
      <c r="D160" s="110"/>
      <c r="E160" s="95"/>
      <c r="F160" s="93"/>
      <c r="G160" s="112"/>
      <c r="H160" s="114"/>
      <c r="I160" s="99"/>
      <c r="J160" s="97"/>
      <c r="K160" s="100"/>
      <c r="L160" s="101"/>
      <c r="M160" s="103"/>
      <c r="N160" s="105"/>
      <c r="O160" s="106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  <c r="BK160" s="23"/>
      <c r="BL160" s="23"/>
      <c r="BM160" s="23"/>
      <c r="BN160" s="23"/>
      <c r="BO160" s="23"/>
      <c r="BP160" s="23"/>
      <c r="BQ160" s="23"/>
      <c r="BR160" s="23"/>
      <c r="BS160" s="23"/>
      <c r="BT160" s="23"/>
      <c r="BU160" s="23"/>
      <c r="BV160" s="23"/>
      <c r="BW160" s="23"/>
    </row>
    <row r="161" spans="1:75" ht="14.25" customHeight="1" thickBot="1" x14ac:dyDescent="0.2">
      <c r="A161" s="83"/>
      <c r="B161" s="109"/>
      <c r="C161" s="109"/>
      <c r="D161" s="111"/>
      <c r="E161" s="96"/>
      <c r="F161" s="94"/>
      <c r="G161" s="113"/>
      <c r="H161" s="115"/>
      <c r="I161" s="99"/>
      <c r="J161" s="98"/>
      <c r="K161" s="100"/>
      <c r="L161" s="102"/>
      <c r="M161" s="104"/>
      <c r="N161" s="105"/>
      <c r="O161" s="107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72"/>
      <c r="AP161" s="72"/>
      <c r="AQ161" s="72"/>
      <c r="AR161" s="72"/>
      <c r="AS161" s="72"/>
      <c r="AT161" s="72"/>
      <c r="AU161" s="72"/>
      <c r="AV161" s="72"/>
      <c r="AW161" s="72"/>
      <c r="AX161" s="72"/>
      <c r="AY161" s="72"/>
      <c r="AZ161" s="72"/>
      <c r="BA161" s="72"/>
      <c r="BB161" s="72"/>
      <c r="BC161" s="72"/>
      <c r="BD161" s="72"/>
      <c r="BE161" s="72"/>
      <c r="BF161" s="72"/>
      <c r="BG161" s="72"/>
      <c r="BH161" s="72"/>
      <c r="BI161" s="72"/>
      <c r="BJ161" s="72"/>
      <c r="BK161" s="72"/>
      <c r="BL161" s="72"/>
      <c r="BM161" s="72"/>
      <c r="BN161" s="72"/>
      <c r="BO161" s="72"/>
      <c r="BP161" s="72"/>
      <c r="BQ161" s="72"/>
      <c r="BR161" s="72"/>
      <c r="BS161" s="72"/>
      <c r="BT161" s="72"/>
      <c r="BU161" s="72"/>
      <c r="BV161" s="72"/>
      <c r="BW161" s="72"/>
    </row>
    <row r="162" spans="1:75" ht="14.25" customHeight="1" x14ac:dyDescent="0.15">
      <c r="A162" s="82"/>
      <c r="B162" s="108"/>
      <c r="C162" s="108"/>
      <c r="D162" s="110"/>
      <c r="E162" s="95"/>
      <c r="F162" s="93"/>
      <c r="G162" s="112"/>
      <c r="H162" s="114"/>
      <c r="I162" s="99"/>
      <c r="J162" s="97"/>
      <c r="K162" s="100"/>
      <c r="L162" s="101"/>
      <c r="M162" s="103"/>
      <c r="N162" s="105"/>
      <c r="O162" s="106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3"/>
      <c r="BK162" s="23"/>
      <c r="BL162" s="23"/>
      <c r="BM162" s="23"/>
      <c r="BN162" s="23"/>
      <c r="BO162" s="23"/>
      <c r="BP162" s="23"/>
      <c r="BQ162" s="23"/>
      <c r="BR162" s="23"/>
      <c r="BS162" s="23"/>
      <c r="BT162" s="23"/>
      <c r="BU162" s="23"/>
      <c r="BV162" s="23"/>
      <c r="BW162" s="23"/>
    </row>
    <row r="163" spans="1:75" ht="14.25" customHeight="1" thickBot="1" x14ac:dyDescent="0.2">
      <c r="A163" s="83"/>
      <c r="B163" s="109"/>
      <c r="C163" s="109"/>
      <c r="D163" s="111"/>
      <c r="E163" s="96"/>
      <c r="F163" s="94"/>
      <c r="G163" s="113"/>
      <c r="H163" s="115"/>
      <c r="I163" s="99"/>
      <c r="J163" s="98"/>
      <c r="K163" s="100"/>
      <c r="L163" s="102"/>
      <c r="M163" s="104"/>
      <c r="N163" s="105"/>
      <c r="O163" s="107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72"/>
      <c r="AP163" s="72"/>
      <c r="AQ163" s="72"/>
      <c r="AR163" s="72"/>
      <c r="AS163" s="72"/>
      <c r="AT163" s="72"/>
      <c r="AU163" s="72"/>
      <c r="AV163" s="72"/>
      <c r="AW163" s="72"/>
      <c r="AX163" s="72"/>
      <c r="AY163" s="72"/>
      <c r="AZ163" s="72"/>
      <c r="BA163" s="72"/>
      <c r="BB163" s="72"/>
      <c r="BC163" s="72"/>
      <c r="BD163" s="72"/>
      <c r="BE163" s="72"/>
      <c r="BF163" s="72"/>
      <c r="BG163" s="72"/>
      <c r="BH163" s="72"/>
      <c r="BI163" s="72"/>
      <c r="BJ163" s="72"/>
      <c r="BK163" s="72"/>
      <c r="BL163" s="72"/>
      <c r="BM163" s="72"/>
      <c r="BN163" s="72"/>
      <c r="BO163" s="72"/>
      <c r="BP163" s="72"/>
      <c r="BQ163" s="72"/>
      <c r="BR163" s="72"/>
      <c r="BS163" s="72"/>
      <c r="BT163" s="72"/>
      <c r="BU163" s="72"/>
      <c r="BV163" s="72"/>
      <c r="BW163" s="72"/>
    </row>
    <row r="164" spans="1:75" ht="14.25" customHeight="1" x14ac:dyDescent="0.15">
      <c r="A164" s="82"/>
      <c r="B164" s="108"/>
      <c r="C164" s="108"/>
      <c r="D164" s="110"/>
      <c r="E164" s="95"/>
      <c r="F164" s="93"/>
      <c r="G164" s="112"/>
      <c r="H164" s="114"/>
      <c r="I164" s="99"/>
      <c r="J164" s="97"/>
      <c r="K164" s="100"/>
      <c r="L164" s="101"/>
      <c r="M164" s="103"/>
      <c r="N164" s="105"/>
      <c r="O164" s="106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  <c r="BK164" s="23"/>
      <c r="BL164" s="23"/>
      <c r="BM164" s="23"/>
      <c r="BN164" s="23"/>
      <c r="BO164" s="23"/>
      <c r="BP164" s="23"/>
      <c r="BQ164" s="23"/>
      <c r="BR164" s="23"/>
      <c r="BS164" s="23"/>
      <c r="BT164" s="23"/>
      <c r="BU164" s="23"/>
      <c r="BV164" s="23"/>
      <c r="BW164" s="23"/>
    </row>
    <row r="165" spans="1:75" ht="14.25" customHeight="1" thickBot="1" x14ac:dyDescent="0.2">
      <c r="A165" s="83"/>
      <c r="B165" s="109"/>
      <c r="C165" s="109"/>
      <c r="D165" s="111"/>
      <c r="E165" s="96"/>
      <c r="F165" s="94"/>
      <c r="G165" s="113"/>
      <c r="H165" s="115"/>
      <c r="I165" s="99"/>
      <c r="J165" s="98"/>
      <c r="K165" s="100"/>
      <c r="L165" s="102"/>
      <c r="M165" s="104"/>
      <c r="N165" s="105"/>
      <c r="O165" s="107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72"/>
      <c r="AP165" s="72"/>
      <c r="AQ165" s="72"/>
      <c r="AR165" s="72"/>
      <c r="AS165" s="72"/>
      <c r="AT165" s="72"/>
      <c r="AU165" s="72"/>
      <c r="AV165" s="72"/>
      <c r="AW165" s="72"/>
      <c r="AX165" s="72"/>
      <c r="AY165" s="72"/>
      <c r="AZ165" s="72"/>
      <c r="BA165" s="72"/>
      <c r="BB165" s="72"/>
      <c r="BC165" s="72"/>
      <c r="BD165" s="72"/>
      <c r="BE165" s="72"/>
      <c r="BF165" s="72"/>
      <c r="BG165" s="72"/>
      <c r="BH165" s="72"/>
      <c r="BI165" s="72"/>
      <c r="BJ165" s="72"/>
      <c r="BK165" s="72"/>
      <c r="BL165" s="72"/>
      <c r="BM165" s="72"/>
      <c r="BN165" s="72"/>
      <c r="BO165" s="72"/>
      <c r="BP165" s="72"/>
      <c r="BQ165" s="72"/>
      <c r="BR165" s="72"/>
      <c r="BS165" s="72"/>
      <c r="BT165" s="72"/>
      <c r="BU165" s="72"/>
      <c r="BV165" s="72"/>
      <c r="BW165" s="72"/>
    </row>
    <row r="166" spans="1:75" ht="14.25" customHeight="1" x14ac:dyDescent="0.15">
      <c r="A166" s="82"/>
      <c r="B166" s="108"/>
      <c r="C166" s="108"/>
      <c r="D166" s="110"/>
      <c r="E166" s="95"/>
      <c r="F166" s="93"/>
      <c r="G166" s="112"/>
      <c r="H166" s="114"/>
      <c r="I166" s="99"/>
      <c r="J166" s="97"/>
      <c r="K166" s="100"/>
      <c r="L166" s="101"/>
      <c r="M166" s="103"/>
      <c r="N166" s="105"/>
      <c r="O166" s="106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  <c r="BK166" s="23"/>
      <c r="BL166" s="23"/>
      <c r="BM166" s="23"/>
      <c r="BN166" s="23"/>
      <c r="BO166" s="23"/>
      <c r="BP166" s="23"/>
      <c r="BQ166" s="23"/>
      <c r="BR166" s="23"/>
      <c r="BS166" s="23"/>
      <c r="BT166" s="23"/>
      <c r="BU166" s="23"/>
      <c r="BV166" s="23"/>
      <c r="BW166" s="23"/>
    </row>
    <row r="167" spans="1:75" ht="14.25" customHeight="1" thickBot="1" x14ac:dyDescent="0.2">
      <c r="A167" s="83"/>
      <c r="B167" s="109"/>
      <c r="C167" s="109"/>
      <c r="D167" s="111"/>
      <c r="E167" s="96"/>
      <c r="F167" s="94"/>
      <c r="G167" s="113"/>
      <c r="H167" s="115"/>
      <c r="I167" s="99"/>
      <c r="J167" s="98"/>
      <c r="K167" s="100"/>
      <c r="L167" s="102"/>
      <c r="M167" s="104"/>
      <c r="N167" s="105"/>
      <c r="O167" s="107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  <c r="AP167" s="72"/>
      <c r="AQ167" s="72"/>
      <c r="AR167" s="72"/>
      <c r="AS167" s="72"/>
      <c r="AT167" s="72"/>
      <c r="AU167" s="72"/>
      <c r="AV167" s="72"/>
      <c r="AW167" s="72"/>
      <c r="AX167" s="72"/>
      <c r="AY167" s="72"/>
      <c r="AZ167" s="72"/>
      <c r="BA167" s="72"/>
      <c r="BB167" s="72"/>
      <c r="BC167" s="72"/>
      <c r="BD167" s="72"/>
      <c r="BE167" s="72"/>
      <c r="BF167" s="72"/>
      <c r="BG167" s="72"/>
      <c r="BH167" s="72"/>
      <c r="BI167" s="72"/>
      <c r="BJ167" s="72"/>
      <c r="BK167" s="72"/>
      <c r="BL167" s="72"/>
      <c r="BM167" s="72"/>
      <c r="BN167" s="72"/>
      <c r="BO167" s="72"/>
      <c r="BP167" s="72"/>
      <c r="BQ167" s="72"/>
      <c r="BR167" s="72"/>
      <c r="BS167" s="72"/>
      <c r="BT167" s="72"/>
      <c r="BU167" s="72"/>
      <c r="BV167" s="72"/>
      <c r="BW167" s="72"/>
    </row>
    <row r="168" spans="1:75" ht="14.25" customHeight="1" x14ac:dyDescent="0.15">
      <c r="A168" s="82"/>
      <c r="B168" s="108"/>
      <c r="C168" s="108"/>
      <c r="D168" s="110"/>
      <c r="E168" s="95"/>
      <c r="F168" s="93"/>
      <c r="G168" s="112"/>
      <c r="H168" s="114"/>
      <c r="I168" s="99"/>
      <c r="J168" s="97"/>
      <c r="K168" s="100"/>
      <c r="L168" s="101"/>
      <c r="M168" s="103"/>
      <c r="N168" s="105"/>
      <c r="O168" s="106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/>
      <c r="BK168" s="23"/>
      <c r="BL168" s="23"/>
      <c r="BM168" s="23"/>
      <c r="BN168" s="23"/>
      <c r="BO168" s="23"/>
      <c r="BP168" s="23"/>
      <c r="BQ168" s="23"/>
      <c r="BR168" s="23"/>
      <c r="BS168" s="23"/>
      <c r="BT168" s="23"/>
      <c r="BU168" s="23"/>
      <c r="BV168" s="23"/>
      <c r="BW168" s="23"/>
    </row>
    <row r="169" spans="1:75" ht="14.25" customHeight="1" thickBot="1" x14ac:dyDescent="0.2">
      <c r="A169" s="83"/>
      <c r="B169" s="109"/>
      <c r="C169" s="109"/>
      <c r="D169" s="111"/>
      <c r="E169" s="96"/>
      <c r="F169" s="94"/>
      <c r="G169" s="113"/>
      <c r="H169" s="115"/>
      <c r="I169" s="99"/>
      <c r="J169" s="98"/>
      <c r="K169" s="100"/>
      <c r="L169" s="102"/>
      <c r="M169" s="104"/>
      <c r="N169" s="105"/>
      <c r="O169" s="107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  <c r="AP169" s="72"/>
      <c r="AQ169" s="72"/>
      <c r="AR169" s="72"/>
      <c r="AS169" s="72"/>
      <c r="AT169" s="72"/>
      <c r="AU169" s="72"/>
      <c r="AV169" s="72"/>
      <c r="AW169" s="72"/>
      <c r="AX169" s="72"/>
      <c r="AY169" s="72"/>
      <c r="AZ169" s="72"/>
      <c r="BA169" s="72"/>
      <c r="BB169" s="72"/>
      <c r="BC169" s="72"/>
      <c r="BD169" s="72"/>
      <c r="BE169" s="72"/>
      <c r="BF169" s="72"/>
      <c r="BG169" s="72"/>
      <c r="BH169" s="72"/>
      <c r="BI169" s="72"/>
      <c r="BJ169" s="72"/>
      <c r="BK169" s="72"/>
      <c r="BL169" s="72"/>
      <c r="BM169" s="72"/>
      <c r="BN169" s="72"/>
      <c r="BO169" s="72"/>
      <c r="BP169" s="72"/>
      <c r="BQ169" s="72"/>
      <c r="BR169" s="72"/>
      <c r="BS169" s="72"/>
      <c r="BT169" s="72"/>
      <c r="BU169" s="72"/>
      <c r="BV169" s="72"/>
      <c r="BW169" s="72"/>
    </row>
    <row r="170" spans="1:75" ht="14.25" customHeight="1" x14ac:dyDescent="0.15">
      <c r="A170" s="82"/>
      <c r="B170" s="118"/>
      <c r="C170" s="118"/>
      <c r="D170" s="110"/>
      <c r="E170" s="95"/>
      <c r="F170" s="93"/>
      <c r="G170" s="112"/>
      <c r="H170" s="114"/>
      <c r="I170" s="99"/>
      <c r="J170" s="97"/>
      <c r="K170" s="100"/>
      <c r="L170" s="101"/>
      <c r="M170" s="103"/>
      <c r="N170" s="105"/>
      <c r="O170" s="106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  <c r="BK170" s="23"/>
      <c r="BL170" s="23"/>
      <c r="BM170" s="23"/>
      <c r="BN170" s="23"/>
      <c r="BO170" s="23"/>
      <c r="BP170" s="23"/>
      <c r="BQ170" s="23"/>
      <c r="BR170" s="23"/>
      <c r="BS170" s="23"/>
      <c r="BT170" s="23"/>
      <c r="BU170" s="23"/>
      <c r="BV170" s="23"/>
      <c r="BW170" s="23"/>
    </row>
    <row r="171" spans="1:75" ht="14.25" customHeight="1" thickBot="1" x14ac:dyDescent="0.2">
      <c r="A171" s="83"/>
      <c r="B171" s="119"/>
      <c r="C171" s="119"/>
      <c r="D171" s="111"/>
      <c r="E171" s="96"/>
      <c r="F171" s="94"/>
      <c r="G171" s="113"/>
      <c r="H171" s="115"/>
      <c r="I171" s="99"/>
      <c r="J171" s="98"/>
      <c r="K171" s="100"/>
      <c r="L171" s="102"/>
      <c r="M171" s="104"/>
      <c r="N171" s="105"/>
      <c r="O171" s="107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  <c r="AP171" s="72"/>
      <c r="AQ171" s="72"/>
      <c r="AR171" s="72"/>
      <c r="AS171" s="72"/>
      <c r="AT171" s="72"/>
      <c r="AU171" s="72"/>
      <c r="AV171" s="72"/>
      <c r="AW171" s="72"/>
      <c r="AX171" s="72"/>
      <c r="AY171" s="72"/>
      <c r="AZ171" s="72"/>
      <c r="BA171" s="72"/>
      <c r="BB171" s="72"/>
      <c r="BC171" s="72"/>
      <c r="BD171" s="72"/>
      <c r="BE171" s="72"/>
      <c r="BF171" s="72"/>
      <c r="BG171" s="72"/>
      <c r="BH171" s="72"/>
      <c r="BI171" s="72"/>
      <c r="BJ171" s="72"/>
      <c r="BK171" s="72"/>
      <c r="BL171" s="72"/>
      <c r="BM171" s="72"/>
      <c r="BN171" s="72"/>
      <c r="BO171" s="72"/>
      <c r="BP171" s="72"/>
      <c r="BQ171" s="72"/>
      <c r="BR171" s="72"/>
      <c r="BS171" s="72"/>
      <c r="BT171" s="72"/>
      <c r="BU171" s="72"/>
      <c r="BV171" s="72"/>
      <c r="BW171" s="72"/>
    </row>
    <row r="172" spans="1:75" ht="14.25" customHeight="1" x14ac:dyDescent="0.15">
      <c r="A172" s="82"/>
      <c r="B172" s="108"/>
      <c r="C172" s="108"/>
      <c r="D172" s="110"/>
      <c r="E172" s="95"/>
      <c r="F172" s="93"/>
      <c r="G172" s="112"/>
      <c r="H172" s="114"/>
      <c r="I172" s="99"/>
      <c r="J172" s="97"/>
      <c r="K172" s="100"/>
      <c r="L172" s="101"/>
      <c r="M172" s="103"/>
      <c r="N172" s="105"/>
      <c r="O172" s="106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  <c r="BK172" s="23"/>
      <c r="BL172" s="23"/>
      <c r="BM172" s="23"/>
      <c r="BN172" s="23"/>
      <c r="BO172" s="23"/>
      <c r="BP172" s="23"/>
      <c r="BQ172" s="23"/>
      <c r="BR172" s="23"/>
      <c r="BS172" s="23"/>
      <c r="BT172" s="23"/>
      <c r="BU172" s="23"/>
      <c r="BV172" s="23"/>
      <c r="BW172" s="23"/>
    </row>
    <row r="173" spans="1:75" ht="14.25" customHeight="1" thickBot="1" x14ac:dyDescent="0.2">
      <c r="A173" s="83"/>
      <c r="B173" s="109"/>
      <c r="C173" s="109"/>
      <c r="D173" s="111"/>
      <c r="E173" s="96"/>
      <c r="F173" s="94"/>
      <c r="G173" s="113"/>
      <c r="H173" s="115"/>
      <c r="I173" s="99"/>
      <c r="J173" s="98"/>
      <c r="K173" s="100"/>
      <c r="L173" s="102"/>
      <c r="M173" s="104"/>
      <c r="N173" s="105"/>
      <c r="O173" s="107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  <c r="AP173" s="72"/>
      <c r="AQ173" s="72"/>
      <c r="AR173" s="72"/>
      <c r="AS173" s="72"/>
      <c r="AT173" s="72"/>
      <c r="AU173" s="72"/>
      <c r="AV173" s="72"/>
      <c r="AW173" s="72"/>
      <c r="AX173" s="72"/>
      <c r="AY173" s="72"/>
      <c r="AZ173" s="72"/>
      <c r="BA173" s="72"/>
      <c r="BB173" s="72"/>
      <c r="BC173" s="72"/>
      <c r="BD173" s="72"/>
      <c r="BE173" s="72"/>
      <c r="BF173" s="72"/>
      <c r="BG173" s="72"/>
      <c r="BH173" s="72"/>
      <c r="BI173" s="72"/>
      <c r="BJ173" s="72"/>
      <c r="BK173" s="72"/>
      <c r="BL173" s="72"/>
      <c r="BM173" s="72"/>
      <c r="BN173" s="72"/>
      <c r="BO173" s="72"/>
      <c r="BP173" s="72"/>
      <c r="BQ173" s="72"/>
      <c r="BR173" s="72"/>
      <c r="BS173" s="72"/>
      <c r="BT173" s="72"/>
      <c r="BU173" s="72"/>
      <c r="BV173" s="72"/>
      <c r="BW173" s="72"/>
    </row>
    <row r="174" spans="1:75" ht="14.25" customHeight="1" x14ac:dyDescent="0.15">
      <c r="A174" s="82"/>
      <c r="B174" s="108"/>
      <c r="C174" s="108"/>
      <c r="D174" s="110"/>
      <c r="E174" s="95"/>
      <c r="F174" s="93"/>
      <c r="G174" s="112"/>
      <c r="H174" s="114"/>
      <c r="I174" s="99"/>
      <c r="J174" s="97"/>
      <c r="K174" s="100"/>
      <c r="L174" s="101"/>
      <c r="M174" s="103"/>
      <c r="N174" s="105"/>
      <c r="O174" s="106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  <c r="BK174" s="23"/>
      <c r="BL174" s="23"/>
      <c r="BM174" s="23"/>
      <c r="BN174" s="23"/>
      <c r="BO174" s="23"/>
      <c r="BP174" s="23"/>
      <c r="BQ174" s="23"/>
      <c r="BR174" s="23"/>
      <c r="BS174" s="23"/>
      <c r="BT174" s="23"/>
      <c r="BU174" s="23"/>
      <c r="BV174" s="23"/>
      <c r="BW174" s="23"/>
    </row>
    <row r="175" spans="1:75" ht="14.25" customHeight="1" thickBot="1" x14ac:dyDescent="0.2">
      <c r="A175" s="83"/>
      <c r="B175" s="109"/>
      <c r="C175" s="109"/>
      <c r="D175" s="111"/>
      <c r="E175" s="96"/>
      <c r="F175" s="94"/>
      <c r="G175" s="113"/>
      <c r="H175" s="115"/>
      <c r="I175" s="99"/>
      <c r="J175" s="98"/>
      <c r="K175" s="100"/>
      <c r="L175" s="102"/>
      <c r="M175" s="104"/>
      <c r="N175" s="105"/>
      <c r="O175" s="107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  <c r="AP175" s="72"/>
      <c r="AQ175" s="72"/>
      <c r="AR175" s="72"/>
      <c r="AS175" s="72"/>
      <c r="AT175" s="72"/>
      <c r="AU175" s="72"/>
      <c r="AV175" s="72"/>
      <c r="AW175" s="72"/>
      <c r="AX175" s="72"/>
      <c r="AY175" s="72"/>
      <c r="AZ175" s="72"/>
      <c r="BA175" s="72"/>
      <c r="BB175" s="72"/>
      <c r="BC175" s="72"/>
      <c r="BD175" s="72"/>
      <c r="BE175" s="72"/>
      <c r="BF175" s="72"/>
      <c r="BG175" s="72"/>
      <c r="BH175" s="72"/>
      <c r="BI175" s="72"/>
      <c r="BJ175" s="72"/>
      <c r="BK175" s="72"/>
      <c r="BL175" s="72"/>
      <c r="BM175" s="72"/>
      <c r="BN175" s="72"/>
      <c r="BO175" s="72"/>
      <c r="BP175" s="72"/>
      <c r="BQ175" s="72"/>
      <c r="BR175" s="72"/>
      <c r="BS175" s="72"/>
      <c r="BT175" s="72"/>
      <c r="BU175" s="72"/>
      <c r="BV175" s="72"/>
      <c r="BW175" s="72"/>
    </row>
    <row r="176" spans="1:75" ht="14.25" customHeight="1" x14ac:dyDescent="0.15">
      <c r="A176" s="82"/>
      <c r="B176" s="108"/>
      <c r="C176" s="108"/>
      <c r="D176" s="110"/>
      <c r="E176" s="95"/>
      <c r="F176" s="93"/>
      <c r="G176" s="112"/>
      <c r="H176" s="114"/>
      <c r="I176" s="99"/>
      <c r="J176" s="97"/>
      <c r="K176" s="100"/>
      <c r="L176" s="101"/>
      <c r="M176" s="103"/>
      <c r="N176" s="105"/>
      <c r="O176" s="106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/>
      <c r="BP176" s="23"/>
      <c r="BQ176" s="23"/>
      <c r="BR176" s="23"/>
      <c r="BS176" s="23"/>
      <c r="BT176" s="23"/>
      <c r="BU176" s="23"/>
      <c r="BV176" s="23"/>
      <c r="BW176" s="23"/>
    </row>
    <row r="177" spans="1:75" ht="14.25" customHeight="1" thickBot="1" x14ac:dyDescent="0.2">
      <c r="A177" s="83"/>
      <c r="B177" s="109"/>
      <c r="C177" s="109"/>
      <c r="D177" s="111"/>
      <c r="E177" s="96"/>
      <c r="F177" s="94"/>
      <c r="G177" s="113"/>
      <c r="H177" s="115"/>
      <c r="I177" s="99"/>
      <c r="J177" s="98"/>
      <c r="K177" s="100"/>
      <c r="L177" s="102"/>
      <c r="M177" s="104"/>
      <c r="N177" s="105"/>
      <c r="O177" s="107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  <c r="AP177" s="72"/>
      <c r="AQ177" s="72"/>
      <c r="AR177" s="72"/>
      <c r="AS177" s="72"/>
      <c r="AT177" s="72"/>
      <c r="AU177" s="72"/>
      <c r="AV177" s="72"/>
      <c r="AW177" s="72"/>
      <c r="AX177" s="72"/>
      <c r="AY177" s="72"/>
      <c r="AZ177" s="72"/>
      <c r="BA177" s="72"/>
      <c r="BB177" s="72"/>
      <c r="BC177" s="72"/>
      <c r="BD177" s="72"/>
      <c r="BE177" s="72"/>
      <c r="BF177" s="72"/>
      <c r="BG177" s="72"/>
      <c r="BH177" s="72"/>
      <c r="BI177" s="72"/>
      <c r="BJ177" s="72"/>
      <c r="BK177" s="72"/>
      <c r="BL177" s="72"/>
      <c r="BM177" s="72"/>
      <c r="BN177" s="72"/>
      <c r="BO177" s="72"/>
      <c r="BP177" s="72"/>
      <c r="BQ177" s="72"/>
      <c r="BR177" s="72"/>
      <c r="BS177" s="72"/>
      <c r="BT177" s="72"/>
      <c r="BU177" s="72"/>
      <c r="BV177" s="72"/>
      <c r="BW177" s="72"/>
    </row>
    <row r="178" spans="1:75" ht="14.25" customHeight="1" x14ac:dyDescent="0.15">
      <c r="A178" s="82"/>
      <c r="B178" s="108"/>
      <c r="C178" s="108"/>
      <c r="D178" s="110"/>
      <c r="E178" s="95"/>
      <c r="F178" s="93"/>
      <c r="G178" s="112"/>
      <c r="H178" s="114"/>
      <c r="I178" s="99"/>
      <c r="J178" s="97"/>
      <c r="K178" s="100"/>
      <c r="L178" s="101"/>
      <c r="M178" s="103"/>
      <c r="N178" s="105"/>
      <c r="O178" s="106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3"/>
      <c r="BK178" s="23"/>
      <c r="BL178" s="23"/>
      <c r="BM178" s="23"/>
      <c r="BN178" s="23"/>
      <c r="BO178" s="23"/>
      <c r="BP178" s="23"/>
      <c r="BQ178" s="23"/>
      <c r="BR178" s="23"/>
      <c r="BS178" s="23"/>
      <c r="BT178" s="23"/>
      <c r="BU178" s="23"/>
      <c r="BV178" s="23"/>
      <c r="BW178" s="23"/>
    </row>
    <row r="179" spans="1:75" ht="14.25" customHeight="1" thickBot="1" x14ac:dyDescent="0.2">
      <c r="A179" s="83"/>
      <c r="B179" s="109"/>
      <c r="C179" s="109"/>
      <c r="D179" s="111"/>
      <c r="E179" s="96"/>
      <c r="F179" s="94"/>
      <c r="G179" s="113"/>
      <c r="H179" s="115"/>
      <c r="I179" s="99"/>
      <c r="J179" s="98"/>
      <c r="K179" s="100"/>
      <c r="L179" s="102"/>
      <c r="M179" s="104"/>
      <c r="N179" s="105"/>
      <c r="O179" s="107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P179" s="72"/>
      <c r="AQ179" s="72"/>
      <c r="AR179" s="72"/>
      <c r="AS179" s="72"/>
      <c r="AT179" s="72"/>
      <c r="AU179" s="72"/>
      <c r="AV179" s="72"/>
      <c r="AW179" s="72"/>
      <c r="AX179" s="72"/>
      <c r="AY179" s="72"/>
      <c r="AZ179" s="72"/>
      <c r="BA179" s="72"/>
      <c r="BB179" s="72"/>
      <c r="BC179" s="72"/>
      <c r="BD179" s="72"/>
      <c r="BE179" s="72"/>
      <c r="BF179" s="72"/>
      <c r="BG179" s="72"/>
      <c r="BH179" s="72"/>
      <c r="BI179" s="72"/>
      <c r="BJ179" s="72"/>
      <c r="BK179" s="72"/>
      <c r="BL179" s="72"/>
      <c r="BM179" s="72"/>
      <c r="BN179" s="72"/>
      <c r="BO179" s="72"/>
      <c r="BP179" s="72"/>
      <c r="BQ179" s="72"/>
      <c r="BR179" s="72"/>
      <c r="BS179" s="72"/>
      <c r="BT179" s="72"/>
      <c r="BU179" s="72"/>
      <c r="BV179" s="72"/>
      <c r="BW179" s="72"/>
    </row>
    <row r="180" spans="1:75" ht="14.25" customHeight="1" x14ac:dyDescent="0.15">
      <c r="A180" s="82"/>
      <c r="B180" s="108"/>
      <c r="C180" s="108"/>
      <c r="D180" s="110"/>
      <c r="E180" s="95"/>
      <c r="F180" s="93"/>
      <c r="G180" s="112"/>
      <c r="H180" s="114"/>
      <c r="I180" s="99"/>
      <c r="J180" s="97"/>
      <c r="K180" s="100"/>
      <c r="L180" s="101"/>
      <c r="M180" s="103"/>
      <c r="N180" s="105"/>
      <c r="O180" s="106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3"/>
      <c r="BK180" s="23"/>
      <c r="BL180" s="23"/>
      <c r="BM180" s="23"/>
      <c r="BN180" s="23"/>
      <c r="BO180" s="23"/>
      <c r="BP180" s="23"/>
      <c r="BQ180" s="23"/>
      <c r="BR180" s="23"/>
      <c r="BS180" s="23"/>
      <c r="BT180" s="23"/>
      <c r="BU180" s="23"/>
      <c r="BV180" s="23"/>
      <c r="BW180" s="23"/>
    </row>
    <row r="181" spans="1:75" ht="14.25" customHeight="1" thickBot="1" x14ac:dyDescent="0.2">
      <c r="A181" s="83"/>
      <c r="B181" s="109"/>
      <c r="C181" s="109"/>
      <c r="D181" s="111"/>
      <c r="E181" s="96"/>
      <c r="F181" s="94"/>
      <c r="G181" s="113"/>
      <c r="H181" s="115"/>
      <c r="I181" s="99"/>
      <c r="J181" s="98"/>
      <c r="K181" s="100"/>
      <c r="L181" s="102"/>
      <c r="M181" s="104"/>
      <c r="N181" s="105"/>
      <c r="O181" s="107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  <c r="AP181" s="72"/>
      <c r="AQ181" s="72"/>
      <c r="AR181" s="72"/>
      <c r="AS181" s="72"/>
      <c r="AT181" s="72"/>
      <c r="AU181" s="72"/>
      <c r="AV181" s="72"/>
      <c r="AW181" s="72"/>
      <c r="AX181" s="72"/>
      <c r="AY181" s="72"/>
      <c r="AZ181" s="72"/>
      <c r="BA181" s="72"/>
      <c r="BB181" s="72"/>
      <c r="BC181" s="72"/>
      <c r="BD181" s="72"/>
      <c r="BE181" s="72"/>
      <c r="BF181" s="72"/>
      <c r="BG181" s="72"/>
      <c r="BH181" s="72"/>
      <c r="BI181" s="72"/>
      <c r="BJ181" s="72"/>
      <c r="BK181" s="72"/>
      <c r="BL181" s="72"/>
      <c r="BM181" s="72"/>
      <c r="BN181" s="72"/>
      <c r="BO181" s="72"/>
      <c r="BP181" s="72"/>
      <c r="BQ181" s="72"/>
      <c r="BR181" s="72"/>
      <c r="BS181" s="72"/>
      <c r="BT181" s="72"/>
      <c r="BU181" s="72"/>
      <c r="BV181" s="72"/>
      <c r="BW181" s="72"/>
    </row>
    <row r="182" spans="1:75" ht="14.25" customHeight="1" x14ac:dyDescent="0.15">
      <c r="A182" s="82"/>
      <c r="B182" s="118"/>
      <c r="C182" s="108"/>
      <c r="D182" s="110"/>
      <c r="E182" s="95"/>
      <c r="F182" s="93"/>
      <c r="G182" s="112"/>
      <c r="H182" s="114"/>
      <c r="I182" s="99"/>
      <c r="J182" s="97"/>
      <c r="K182" s="100"/>
      <c r="L182" s="101"/>
      <c r="M182" s="103"/>
      <c r="N182" s="105"/>
      <c r="O182" s="106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  <c r="BK182" s="23"/>
      <c r="BL182" s="23"/>
      <c r="BM182" s="23"/>
      <c r="BN182" s="23"/>
      <c r="BO182" s="23"/>
      <c r="BP182" s="23"/>
      <c r="BQ182" s="23"/>
      <c r="BR182" s="23"/>
      <c r="BS182" s="23"/>
      <c r="BT182" s="23"/>
      <c r="BU182" s="23"/>
      <c r="BV182" s="23"/>
      <c r="BW182" s="23"/>
    </row>
    <row r="183" spans="1:75" ht="14.25" customHeight="1" thickBot="1" x14ac:dyDescent="0.2">
      <c r="A183" s="83"/>
      <c r="B183" s="119"/>
      <c r="C183" s="109"/>
      <c r="D183" s="111"/>
      <c r="E183" s="96"/>
      <c r="F183" s="94"/>
      <c r="G183" s="113"/>
      <c r="H183" s="115"/>
      <c r="I183" s="99"/>
      <c r="J183" s="98"/>
      <c r="K183" s="100"/>
      <c r="L183" s="102"/>
      <c r="M183" s="104"/>
      <c r="N183" s="105"/>
      <c r="O183" s="107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  <c r="AP183" s="72"/>
      <c r="AQ183" s="72"/>
      <c r="AR183" s="72"/>
      <c r="AS183" s="72"/>
      <c r="AT183" s="72"/>
      <c r="AU183" s="72"/>
      <c r="AV183" s="72"/>
      <c r="AW183" s="72"/>
      <c r="AX183" s="72"/>
      <c r="AY183" s="72"/>
      <c r="AZ183" s="72"/>
      <c r="BA183" s="72"/>
      <c r="BB183" s="72"/>
      <c r="BC183" s="72"/>
      <c r="BD183" s="72"/>
      <c r="BE183" s="72"/>
      <c r="BF183" s="72"/>
      <c r="BG183" s="72"/>
      <c r="BH183" s="72"/>
      <c r="BI183" s="72"/>
      <c r="BJ183" s="72"/>
      <c r="BK183" s="72"/>
      <c r="BL183" s="72"/>
      <c r="BM183" s="72"/>
      <c r="BN183" s="72"/>
      <c r="BO183" s="72"/>
      <c r="BP183" s="72"/>
      <c r="BQ183" s="72"/>
      <c r="BR183" s="72"/>
      <c r="BS183" s="72"/>
      <c r="BT183" s="72"/>
      <c r="BU183" s="72"/>
      <c r="BV183" s="72"/>
      <c r="BW183" s="72"/>
    </row>
    <row r="184" spans="1:75" ht="14.25" customHeight="1" x14ac:dyDescent="0.15">
      <c r="A184" s="82"/>
      <c r="B184" s="108"/>
      <c r="C184" s="108"/>
      <c r="D184" s="110"/>
      <c r="E184" s="95"/>
      <c r="F184" s="93"/>
      <c r="G184" s="112"/>
      <c r="H184" s="114"/>
      <c r="I184" s="99"/>
      <c r="J184" s="97"/>
      <c r="K184" s="100"/>
      <c r="L184" s="101"/>
      <c r="M184" s="103"/>
      <c r="N184" s="105"/>
      <c r="O184" s="106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/>
      <c r="BP184" s="23"/>
      <c r="BQ184" s="23"/>
      <c r="BR184" s="23"/>
      <c r="BS184" s="23"/>
      <c r="BT184" s="23"/>
      <c r="BU184" s="23"/>
      <c r="BV184" s="23"/>
      <c r="BW184" s="23"/>
    </row>
    <row r="185" spans="1:75" ht="14.25" customHeight="1" thickBot="1" x14ac:dyDescent="0.2">
      <c r="A185" s="83"/>
      <c r="B185" s="109"/>
      <c r="C185" s="109"/>
      <c r="D185" s="111"/>
      <c r="E185" s="96"/>
      <c r="F185" s="94"/>
      <c r="G185" s="113"/>
      <c r="H185" s="115"/>
      <c r="I185" s="99"/>
      <c r="J185" s="98"/>
      <c r="K185" s="100"/>
      <c r="L185" s="102"/>
      <c r="M185" s="104"/>
      <c r="N185" s="105"/>
      <c r="O185" s="107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  <c r="AP185" s="72"/>
      <c r="AQ185" s="72"/>
      <c r="AR185" s="72"/>
      <c r="AS185" s="72"/>
      <c r="AT185" s="72"/>
      <c r="AU185" s="72"/>
      <c r="AV185" s="72"/>
      <c r="AW185" s="72"/>
      <c r="AX185" s="72"/>
      <c r="AY185" s="72"/>
      <c r="AZ185" s="72"/>
      <c r="BA185" s="72"/>
      <c r="BB185" s="72"/>
      <c r="BC185" s="72"/>
      <c r="BD185" s="72"/>
      <c r="BE185" s="72"/>
      <c r="BF185" s="72"/>
      <c r="BG185" s="72"/>
      <c r="BH185" s="72"/>
      <c r="BI185" s="72"/>
      <c r="BJ185" s="72"/>
      <c r="BK185" s="72"/>
      <c r="BL185" s="72"/>
      <c r="BM185" s="72"/>
      <c r="BN185" s="72"/>
      <c r="BO185" s="72"/>
      <c r="BP185" s="72"/>
      <c r="BQ185" s="72"/>
      <c r="BR185" s="72"/>
      <c r="BS185" s="72"/>
      <c r="BT185" s="72"/>
      <c r="BU185" s="72"/>
      <c r="BV185" s="72"/>
      <c r="BW185" s="72"/>
    </row>
    <row r="186" spans="1:75" ht="14.25" customHeight="1" x14ac:dyDescent="0.15">
      <c r="A186" s="82"/>
      <c r="B186" s="108"/>
      <c r="C186" s="108"/>
      <c r="D186" s="110"/>
      <c r="E186" s="95"/>
      <c r="F186" s="93"/>
      <c r="G186" s="112"/>
      <c r="H186" s="114"/>
      <c r="I186" s="99"/>
      <c r="J186" s="97"/>
      <c r="K186" s="100"/>
      <c r="L186" s="101"/>
      <c r="M186" s="103"/>
      <c r="N186" s="105"/>
      <c r="O186" s="106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3"/>
      <c r="BK186" s="23"/>
      <c r="BL186" s="23"/>
      <c r="BM186" s="23"/>
      <c r="BN186" s="23"/>
      <c r="BO186" s="23"/>
      <c r="BP186" s="23"/>
      <c r="BQ186" s="23"/>
      <c r="BR186" s="23"/>
      <c r="BS186" s="23"/>
      <c r="BT186" s="23"/>
      <c r="BU186" s="23"/>
      <c r="BV186" s="23"/>
      <c r="BW186" s="23"/>
    </row>
    <row r="187" spans="1:75" ht="14.25" customHeight="1" thickBot="1" x14ac:dyDescent="0.2">
      <c r="A187" s="83"/>
      <c r="B187" s="109"/>
      <c r="C187" s="109"/>
      <c r="D187" s="111"/>
      <c r="E187" s="96"/>
      <c r="F187" s="94"/>
      <c r="G187" s="113"/>
      <c r="H187" s="115"/>
      <c r="I187" s="99"/>
      <c r="J187" s="98"/>
      <c r="K187" s="100"/>
      <c r="L187" s="102"/>
      <c r="M187" s="104"/>
      <c r="N187" s="105"/>
      <c r="O187" s="107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2"/>
      <c r="AQ187" s="72"/>
      <c r="AR187" s="72"/>
      <c r="AS187" s="72"/>
      <c r="AT187" s="72"/>
      <c r="AU187" s="72"/>
      <c r="AV187" s="72"/>
      <c r="AW187" s="72"/>
      <c r="AX187" s="72"/>
      <c r="AY187" s="72"/>
      <c r="AZ187" s="72"/>
      <c r="BA187" s="72"/>
      <c r="BB187" s="72"/>
      <c r="BC187" s="72"/>
      <c r="BD187" s="72"/>
      <c r="BE187" s="72"/>
      <c r="BF187" s="72"/>
      <c r="BG187" s="72"/>
      <c r="BH187" s="72"/>
      <c r="BI187" s="72"/>
      <c r="BJ187" s="72"/>
      <c r="BK187" s="72"/>
      <c r="BL187" s="72"/>
      <c r="BM187" s="72"/>
      <c r="BN187" s="72"/>
      <c r="BO187" s="72"/>
      <c r="BP187" s="72"/>
      <c r="BQ187" s="72"/>
      <c r="BR187" s="72"/>
      <c r="BS187" s="72"/>
      <c r="BT187" s="72"/>
      <c r="BU187" s="72"/>
      <c r="BV187" s="72"/>
      <c r="BW187" s="72"/>
    </row>
    <row r="188" spans="1:75" ht="14.25" customHeight="1" x14ac:dyDescent="0.15">
      <c r="A188" s="82"/>
      <c r="B188" s="118"/>
      <c r="C188" s="108"/>
      <c r="D188" s="110"/>
      <c r="E188" s="95"/>
      <c r="F188" s="93"/>
      <c r="G188" s="112"/>
      <c r="H188" s="114"/>
      <c r="I188" s="99"/>
      <c r="J188" s="97"/>
      <c r="K188" s="100"/>
      <c r="L188" s="101"/>
      <c r="M188" s="103"/>
      <c r="N188" s="105"/>
      <c r="O188" s="106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  <c r="BK188" s="23"/>
      <c r="BL188" s="23"/>
      <c r="BM188" s="23"/>
      <c r="BN188" s="23"/>
      <c r="BO188" s="23"/>
      <c r="BP188" s="23"/>
      <c r="BQ188" s="23"/>
      <c r="BR188" s="23"/>
      <c r="BS188" s="23"/>
      <c r="BT188" s="23"/>
      <c r="BU188" s="23"/>
      <c r="BV188" s="23"/>
      <c r="BW188" s="23"/>
    </row>
    <row r="189" spans="1:75" ht="14.25" customHeight="1" thickBot="1" x14ac:dyDescent="0.2">
      <c r="A189" s="83"/>
      <c r="B189" s="119"/>
      <c r="C189" s="109"/>
      <c r="D189" s="111"/>
      <c r="E189" s="96"/>
      <c r="F189" s="94"/>
      <c r="G189" s="113"/>
      <c r="H189" s="115"/>
      <c r="I189" s="99"/>
      <c r="J189" s="98"/>
      <c r="K189" s="100"/>
      <c r="L189" s="102"/>
      <c r="M189" s="104"/>
      <c r="N189" s="105"/>
      <c r="O189" s="107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2"/>
      <c r="AQ189" s="72"/>
      <c r="AR189" s="72"/>
      <c r="AS189" s="72"/>
      <c r="AT189" s="72"/>
      <c r="AU189" s="72"/>
      <c r="AV189" s="72"/>
      <c r="AW189" s="72"/>
      <c r="AX189" s="72"/>
      <c r="AY189" s="72"/>
      <c r="AZ189" s="72"/>
      <c r="BA189" s="72"/>
      <c r="BB189" s="72"/>
      <c r="BC189" s="72"/>
      <c r="BD189" s="72"/>
      <c r="BE189" s="72"/>
      <c r="BF189" s="72"/>
      <c r="BG189" s="72"/>
      <c r="BH189" s="72"/>
      <c r="BI189" s="72"/>
      <c r="BJ189" s="72"/>
      <c r="BK189" s="72"/>
      <c r="BL189" s="72"/>
      <c r="BM189" s="72"/>
      <c r="BN189" s="72"/>
      <c r="BO189" s="72"/>
      <c r="BP189" s="72"/>
      <c r="BQ189" s="72"/>
      <c r="BR189" s="72"/>
      <c r="BS189" s="72"/>
      <c r="BT189" s="72"/>
      <c r="BU189" s="72"/>
      <c r="BV189" s="72"/>
      <c r="BW189" s="72"/>
    </row>
    <row r="190" spans="1:75" ht="14.25" customHeight="1" x14ac:dyDescent="0.15">
      <c r="A190" s="82"/>
      <c r="B190" s="108"/>
      <c r="C190" s="108"/>
      <c r="D190" s="110"/>
      <c r="E190" s="95"/>
      <c r="F190" s="93"/>
      <c r="G190" s="112"/>
      <c r="H190" s="114"/>
      <c r="I190" s="99"/>
      <c r="J190" s="97"/>
      <c r="K190" s="100"/>
      <c r="L190" s="101"/>
      <c r="M190" s="103"/>
      <c r="N190" s="105"/>
      <c r="O190" s="106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  <c r="BJ190" s="23"/>
      <c r="BK190" s="23"/>
      <c r="BL190" s="23"/>
      <c r="BM190" s="23"/>
      <c r="BN190" s="23"/>
      <c r="BO190" s="23"/>
      <c r="BP190" s="23"/>
      <c r="BQ190" s="23"/>
      <c r="BR190" s="23"/>
      <c r="BS190" s="23"/>
      <c r="BT190" s="23"/>
      <c r="BU190" s="23"/>
      <c r="BV190" s="23"/>
      <c r="BW190" s="23"/>
    </row>
    <row r="191" spans="1:75" ht="14.25" customHeight="1" thickBot="1" x14ac:dyDescent="0.2">
      <c r="A191" s="83"/>
      <c r="B191" s="109"/>
      <c r="C191" s="109"/>
      <c r="D191" s="111"/>
      <c r="E191" s="96"/>
      <c r="F191" s="94"/>
      <c r="G191" s="113"/>
      <c r="H191" s="115"/>
      <c r="I191" s="99"/>
      <c r="J191" s="98"/>
      <c r="K191" s="100"/>
      <c r="L191" s="102"/>
      <c r="M191" s="104"/>
      <c r="N191" s="105"/>
      <c r="O191" s="107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2"/>
      <c r="AQ191" s="72"/>
      <c r="AR191" s="72"/>
      <c r="AS191" s="72"/>
      <c r="AT191" s="72"/>
      <c r="AU191" s="72"/>
      <c r="AV191" s="72"/>
      <c r="AW191" s="72"/>
      <c r="AX191" s="72"/>
      <c r="AY191" s="72"/>
      <c r="AZ191" s="72"/>
      <c r="BA191" s="72"/>
      <c r="BB191" s="72"/>
      <c r="BC191" s="72"/>
      <c r="BD191" s="72"/>
      <c r="BE191" s="72"/>
      <c r="BF191" s="72"/>
      <c r="BG191" s="72"/>
      <c r="BH191" s="72"/>
      <c r="BI191" s="72"/>
      <c r="BJ191" s="72"/>
      <c r="BK191" s="72"/>
      <c r="BL191" s="72"/>
      <c r="BM191" s="72"/>
      <c r="BN191" s="72"/>
      <c r="BO191" s="72"/>
      <c r="BP191" s="72"/>
      <c r="BQ191" s="72"/>
      <c r="BR191" s="72"/>
      <c r="BS191" s="72"/>
      <c r="BT191" s="72"/>
      <c r="BU191" s="72"/>
      <c r="BV191" s="72"/>
      <c r="BW191" s="72"/>
    </row>
    <row r="192" spans="1:75" ht="14.25" customHeight="1" x14ac:dyDescent="0.15">
      <c r="A192" s="82"/>
      <c r="B192" s="118"/>
      <c r="C192" s="118"/>
      <c r="D192" s="110"/>
      <c r="E192" s="95"/>
      <c r="F192" s="93"/>
      <c r="G192" s="112"/>
      <c r="H192" s="114"/>
      <c r="I192" s="99"/>
      <c r="J192" s="97"/>
      <c r="K192" s="100"/>
      <c r="L192" s="101"/>
      <c r="M192" s="103"/>
      <c r="N192" s="105"/>
      <c r="O192" s="106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  <c r="BD192" s="23"/>
      <c r="BE192" s="23"/>
      <c r="BF192" s="23"/>
      <c r="BG192" s="23"/>
      <c r="BH192" s="23"/>
      <c r="BI192" s="23"/>
      <c r="BJ192" s="23"/>
      <c r="BK192" s="23"/>
      <c r="BL192" s="23"/>
      <c r="BM192" s="23"/>
      <c r="BN192" s="23"/>
      <c r="BO192" s="23"/>
      <c r="BP192" s="23"/>
      <c r="BQ192" s="23"/>
      <c r="BR192" s="23"/>
      <c r="BS192" s="23"/>
      <c r="BT192" s="23"/>
      <c r="BU192" s="23"/>
      <c r="BV192" s="23"/>
      <c r="BW192" s="23"/>
    </row>
    <row r="193" spans="1:75" ht="14.25" customHeight="1" thickBot="1" x14ac:dyDescent="0.2">
      <c r="A193" s="83"/>
      <c r="B193" s="119"/>
      <c r="C193" s="119"/>
      <c r="D193" s="111"/>
      <c r="E193" s="96"/>
      <c r="F193" s="94"/>
      <c r="G193" s="113"/>
      <c r="H193" s="115"/>
      <c r="I193" s="99"/>
      <c r="J193" s="98"/>
      <c r="K193" s="100"/>
      <c r="L193" s="102"/>
      <c r="M193" s="104"/>
      <c r="N193" s="105"/>
      <c r="O193" s="107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  <c r="AP193" s="72"/>
      <c r="AQ193" s="72"/>
      <c r="AR193" s="72"/>
      <c r="AS193" s="72"/>
      <c r="AT193" s="72"/>
      <c r="AU193" s="72"/>
      <c r="AV193" s="72"/>
      <c r="AW193" s="72"/>
      <c r="AX193" s="72"/>
      <c r="AY193" s="72"/>
      <c r="AZ193" s="72"/>
      <c r="BA193" s="72"/>
      <c r="BB193" s="72"/>
      <c r="BC193" s="72"/>
      <c r="BD193" s="72"/>
      <c r="BE193" s="72"/>
      <c r="BF193" s="72"/>
      <c r="BG193" s="72"/>
      <c r="BH193" s="72"/>
      <c r="BI193" s="72"/>
      <c r="BJ193" s="72"/>
      <c r="BK193" s="72"/>
      <c r="BL193" s="72"/>
      <c r="BM193" s="72"/>
      <c r="BN193" s="72"/>
      <c r="BO193" s="72"/>
      <c r="BP193" s="72"/>
      <c r="BQ193" s="72"/>
      <c r="BR193" s="72"/>
      <c r="BS193" s="72"/>
      <c r="BT193" s="72"/>
      <c r="BU193" s="72"/>
      <c r="BV193" s="72"/>
      <c r="BW193" s="72"/>
    </row>
    <row r="194" spans="1:75" ht="14.25" customHeight="1" x14ac:dyDescent="0.15">
      <c r="A194" s="82"/>
      <c r="B194" s="108"/>
      <c r="C194" s="108"/>
      <c r="D194" s="110"/>
      <c r="E194" s="95"/>
      <c r="F194" s="93"/>
      <c r="G194" s="112"/>
      <c r="H194" s="114"/>
      <c r="I194" s="99"/>
      <c r="J194" s="97"/>
      <c r="K194" s="100"/>
      <c r="L194" s="101"/>
      <c r="M194" s="103"/>
      <c r="N194" s="105"/>
      <c r="O194" s="106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23"/>
      <c r="BK194" s="23"/>
      <c r="BL194" s="23"/>
      <c r="BM194" s="23"/>
      <c r="BN194" s="23"/>
      <c r="BO194" s="23"/>
      <c r="BP194" s="23"/>
      <c r="BQ194" s="23"/>
      <c r="BR194" s="23"/>
      <c r="BS194" s="23"/>
      <c r="BT194" s="23"/>
      <c r="BU194" s="23"/>
      <c r="BV194" s="23"/>
      <c r="BW194" s="23"/>
    </row>
    <row r="195" spans="1:75" ht="14.25" customHeight="1" thickBot="1" x14ac:dyDescent="0.2">
      <c r="A195" s="83"/>
      <c r="B195" s="109"/>
      <c r="C195" s="109"/>
      <c r="D195" s="111"/>
      <c r="E195" s="96"/>
      <c r="F195" s="94"/>
      <c r="G195" s="113"/>
      <c r="H195" s="115"/>
      <c r="I195" s="99"/>
      <c r="J195" s="98"/>
      <c r="K195" s="100"/>
      <c r="L195" s="102"/>
      <c r="M195" s="104"/>
      <c r="N195" s="105"/>
      <c r="O195" s="107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  <c r="AP195" s="72"/>
      <c r="AQ195" s="72"/>
      <c r="AR195" s="72"/>
      <c r="AS195" s="72"/>
      <c r="AT195" s="72"/>
      <c r="AU195" s="72"/>
      <c r="AV195" s="72"/>
      <c r="AW195" s="72"/>
      <c r="AX195" s="72"/>
      <c r="AY195" s="72"/>
      <c r="AZ195" s="72"/>
      <c r="BA195" s="72"/>
      <c r="BB195" s="72"/>
      <c r="BC195" s="72"/>
      <c r="BD195" s="72"/>
      <c r="BE195" s="72"/>
      <c r="BF195" s="72"/>
      <c r="BG195" s="72"/>
      <c r="BH195" s="72"/>
      <c r="BI195" s="72"/>
      <c r="BJ195" s="72"/>
      <c r="BK195" s="72"/>
      <c r="BL195" s="72"/>
      <c r="BM195" s="72"/>
      <c r="BN195" s="72"/>
      <c r="BO195" s="72"/>
      <c r="BP195" s="72"/>
      <c r="BQ195" s="72"/>
      <c r="BR195" s="72"/>
      <c r="BS195" s="72"/>
      <c r="BT195" s="72"/>
      <c r="BU195" s="72"/>
      <c r="BV195" s="72"/>
      <c r="BW195" s="72"/>
    </row>
    <row r="196" spans="1:75" ht="14.25" customHeight="1" x14ac:dyDescent="0.15">
      <c r="A196" s="82"/>
      <c r="B196" s="108"/>
      <c r="C196" s="108"/>
      <c r="D196" s="110"/>
      <c r="E196" s="95"/>
      <c r="F196" s="93"/>
      <c r="G196" s="112"/>
      <c r="H196" s="114"/>
      <c r="I196" s="99"/>
      <c r="J196" s="97"/>
      <c r="K196" s="100"/>
      <c r="L196" s="101"/>
      <c r="M196" s="103"/>
      <c r="N196" s="105"/>
      <c r="O196" s="106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  <c r="BK196" s="23"/>
      <c r="BL196" s="23"/>
      <c r="BM196" s="23"/>
      <c r="BN196" s="23"/>
      <c r="BO196" s="23"/>
      <c r="BP196" s="23"/>
      <c r="BQ196" s="23"/>
      <c r="BR196" s="23"/>
      <c r="BS196" s="23"/>
      <c r="BT196" s="23"/>
      <c r="BU196" s="23"/>
      <c r="BV196" s="23"/>
      <c r="BW196" s="23"/>
    </row>
    <row r="197" spans="1:75" ht="14.25" customHeight="1" thickBot="1" x14ac:dyDescent="0.2">
      <c r="A197" s="83"/>
      <c r="B197" s="109"/>
      <c r="C197" s="109"/>
      <c r="D197" s="111"/>
      <c r="E197" s="96"/>
      <c r="F197" s="94"/>
      <c r="G197" s="113"/>
      <c r="H197" s="115"/>
      <c r="I197" s="99"/>
      <c r="J197" s="98"/>
      <c r="K197" s="100"/>
      <c r="L197" s="102"/>
      <c r="M197" s="104"/>
      <c r="N197" s="105"/>
      <c r="O197" s="107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72"/>
      <c r="AP197" s="72"/>
      <c r="AQ197" s="72"/>
      <c r="AR197" s="72"/>
      <c r="AS197" s="72"/>
      <c r="AT197" s="72"/>
      <c r="AU197" s="72"/>
      <c r="AV197" s="72"/>
      <c r="AW197" s="72"/>
      <c r="AX197" s="72"/>
      <c r="AY197" s="72"/>
      <c r="AZ197" s="72"/>
      <c r="BA197" s="72"/>
      <c r="BB197" s="72"/>
      <c r="BC197" s="72"/>
      <c r="BD197" s="72"/>
      <c r="BE197" s="72"/>
      <c r="BF197" s="72"/>
      <c r="BG197" s="72"/>
      <c r="BH197" s="72"/>
      <c r="BI197" s="72"/>
      <c r="BJ197" s="72"/>
      <c r="BK197" s="72"/>
      <c r="BL197" s="72"/>
      <c r="BM197" s="72"/>
      <c r="BN197" s="72"/>
      <c r="BO197" s="72"/>
      <c r="BP197" s="72"/>
      <c r="BQ197" s="72"/>
      <c r="BR197" s="72"/>
      <c r="BS197" s="72"/>
      <c r="BT197" s="72"/>
      <c r="BU197" s="72"/>
      <c r="BV197" s="72"/>
      <c r="BW197" s="72"/>
    </row>
    <row r="198" spans="1:75" ht="14.25" customHeight="1" x14ac:dyDescent="0.15">
      <c r="A198" s="82"/>
      <c r="B198" s="108"/>
      <c r="C198" s="108"/>
      <c r="D198" s="110"/>
      <c r="E198" s="95"/>
      <c r="F198" s="93"/>
      <c r="G198" s="112"/>
      <c r="H198" s="114"/>
      <c r="I198" s="99"/>
      <c r="J198" s="97"/>
      <c r="K198" s="100"/>
      <c r="L198" s="101"/>
      <c r="M198" s="103"/>
      <c r="N198" s="105"/>
      <c r="O198" s="106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  <c r="BH198" s="23"/>
      <c r="BI198" s="23"/>
      <c r="BJ198" s="23"/>
      <c r="BK198" s="23"/>
      <c r="BL198" s="23"/>
      <c r="BM198" s="23"/>
      <c r="BN198" s="23"/>
      <c r="BO198" s="23"/>
      <c r="BP198" s="23"/>
      <c r="BQ198" s="23"/>
      <c r="BR198" s="23"/>
      <c r="BS198" s="23"/>
      <c r="BT198" s="23"/>
      <c r="BU198" s="23"/>
      <c r="BV198" s="23"/>
      <c r="BW198" s="23"/>
    </row>
    <row r="199" spans="1:75" ht="14.25" customHeight="1" thickBot="1" x14ac:dyDescent="0.2">
      <c r="A199" s="83"/>
      <c r="B199" s="109"/>
      <c r="C199" s="109"/>
      <c r="D199" s="111"/>
      <c r="E199" s="96"/>
      <c r="F199" s="94"/>
      <c r="G199" s="113"/>
      <c r="H199" s="115"/>
      <c r="I199" s="99"/>
      <c r="J199" s="98"/>
      <c r="K199" s="100"/>
      <c r="L199" s="102"/>
      <c r="M199" s="104"/>
      <c r="N199" s="105"/>
      <c r="O199" s="107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  <c r="AP199" s="72"/>
      <c r="AQ199" s="72"/>
      <c r="AR199" s="72"/>
      <c r="AS199" s="72"/>
      <c r="AT199" s="72"/>
      <c r="AU199" s="72"/>
      <c r="AV199" s="72"/>
      <c r="AW199" s="72"/>
      <c r="AX199" s="72"/>
      <c r="AY199" s="72"/>
      <c r="AZ199" s="72"/>
      <c r="BA199" s="72"/>
      <c r="BB199" s="72"/>
      <c r="BC199" s="72"/>
      <c r="BD199" s="72"/>
      <c r="BE199" s="72"/>
      <c r="BF199" s="72"/>
      <c r="BG199" s="72"/>
      <c r="BH199" s="72"/>
      <c r="BI199" s="72"/>
      <c r="BJ199" s="72"/>
      <c r="BK199" s="72"/>
      <c r="BL199" s="72"/>
      <c r="BM199" s="72"/>
      <c r="BN199" s="72"/>
      <c r="BO199" s="72"/>
      <c r="BP199" s="72"/>
      <c r="BQ199" s="72"/>
      <c r="BR199" s="72"/>
      <c r="BS199" s="72"/>
      <c r="BT199" s="72"/>
      <c r="BU199" s="72"/>
      <c r="BV199" s="72"/>
      <c r="BW199" s="72"/>
    </row>
    <row r="200" spans="1:75" ht="14.25" customHeight="1" x14ac:dyDescent="0.15">
      <c r="A200" s="82"/>
      <c r="B200" s="118"/>
      <c r="C200" s="108"/>
      <c r="D200" s="110"/>
      <c r="E200" s="95"/>
      <c r="F200" s="93"/>
      <c r="G200" s="112"/>
      <c r="H200" s="114"/>
      <c r="I200" s="99"/>
      <c r="J200" s="97"/>
      <c r="K200" s="100"/>
      <c r="L200" s="101"/>
      <c r="M200" s="103"/>
      <c r="N200" s="105"/>
      <c r="O200" s="106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  <c r="BD200" s="23"/>
      <c r="BE200" s="23"/>
      <c r="BF200" s="23"/>
      <c r="BG200" s="23"/>
      <c r="BH200" s="23"/>
      <c r="BI200" s="23"/>
      <c r="BJ200" s="23"/>
      <c r="BK200" s="23"/>
      <c r="BL200" s="23"/>
      <c r="BM200" s="23"/>
      <c r="BN200" s="23"/>
      <c r="BO200" s="23"/>
      <c r="BP200" s="23"/>
      <c r="BQ200" s="23"/>
      <c r="BR200" s="23"/>
      <c r="BS200" s="23"/>
      <c r="BT200" s="23"/>
      <c r="BU200" s="23"/>
      <c r="BV200" s="23"/>
      <c r="BW200" s="23"/>
    </row>
    <row r="201" spans="1:75" ht="14.25" customHeight="1" thickBot="1" x14ac:dyDescent="0.2">
      <c r="A201" s="83"/>
      <c r="B201" s="119"/>
      <c r="C201" s="109"/>
      <c r="D201" s="111"/>
      <c r="E201" s="96"/>
      <c r="F201" s="94"/>
      <c r="G201" s="113"/>
      <c r="H201" s="115"/>
      <c r="I201" s="99"/>
      <c r="J201" s="98"/>
      <c r="K201" s="100"/>
      <c r="L201" s="102"/>
      <c r="M201" s="104"/>
      <c r="N201" s="105"/>
      <c r="O201" s="107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  <c r="AP201" s="72"/>
      <c r="AQ201" s="72"/>
      <c r="AR201" s="72"/>
      <c r="AS201" s="72"/>
      <c r="AT201" s="72"/>
      <c r="AU201" s="72"/>
      <c r="AV201" s="72"/>
      <c r="AW201" s="72"/>
      <c r="AX201" s="72"/>
      <c r="AY201" s="72"/>
      <c r="AZ201" s="72"/>
      <c r="BA201" s="72"/>
      <c r="BB201" s="72"/>
      <c r="BC201" s="72"/>
      <c r="BD201" s="72"/>
      <c r="BE201" s="72"/>
      <c r="BF201" s="72"/>
      <c r="BG201" s="72"/>
      <c r="BH201" s="72"/>
      <c r="BI201" s="72"/>
      <c r="BJ201" s="72"/>
      <c r="BK201" s="72"/>
      <c r="BL201" s="72"/>
      <c r="BM201" s="72"/>
      <c r="BN201" s="72"/>
      <c r="BO201" s="72"/>
      <c r="BP201" s="72"/>
      <c r="BQ201" s="72"/>
      <c r="BR201" s="72"/>
      <c r="BS201" s="72"/>
      <c r="BT201" s="72"/>
      <c r="BU201" s="72"/>
      <c r="BV201" s="72"/>
      <c r="BW201" s="72"/>
    </row>
    <row r="202" spans="1:75" ht="14.25" customHeight="1" x14ac:dyDescent="0.15">
      <c r="A202" s="82"/>
      <c r="B202" s="108"/>
      <c r="C202" s="108"/>
      <c r="D202" s="110"/>
      <c r="E202" s="95"/>
      <c r="F202" s="93"/>
      <c r="G202" s="112"/>
      <c r="H202" s="114"/>
      <c r="I202" s="99"/>
      <c r="J202" s="97"/>
      <c r="K202" s="100"/>
      <c r="L202" s="101"/>
      <c r="M202" s="103"/>
      <c r="N202" s="105"/>
      <c r="O202" s="106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3"/>
      <c r="BE202" s="23"/>
      <c r="BF202" s="23"/>
      <c r="BG202" s="23"/>
      <c r="BH202" s="23"/>
      <c r="BI202" s="23"/>
      <c r="BJ202" s="23"/>
      <c r="BK202" s="23"/>
      <c r="BL202" s="23"/>
      <c r="BM202" s="23"/>
      <c r="BN202" s="23"/>
      <c r="BO202" s="23"/>
      <c r="BP202" s="23"/>
      <c r="BQ202" s="23"/>
      <c r="BR202" s="23"/>
      <c r="BS202" s="23"/>
      <c r="BT202" s="23"/>
      <c r="BU202" s="23"/>
      <c r="BV202" s="23"/>
      <c r="BW202" s="23"/>
    </row>
    <row r="203" spans="1:75" ht="14.25" customHeight="1" thickBot="1" x14ac:dyDescent="0.2">
      <c r="A203" s="83"/>
      <c r="B203" s="109"/>
      <c r="C203" s="109"/>
      <c r="D203" s="111"/>
      <c r="E203" s="96"/>
      <c r="F203" s="94"/>
      <c r="G203" s="113"/>
      <c r="H203" s="115"/>
      <c r="I203" s="99"/>
      <c r="J203" s="98"/>
      <c r="K203" s="100"/>
      <c r="L203" s="102"/>
      <c r="M203" s="104"/>
      <c r="N203" s="105"/>
      <c r="O203" s="107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  <c r="AP203" s="72"/>
      <c r="AQ203" s="72"/>
      <c r="AR203" s="72"/>
      <c r="AS203" s="72"/>
      <c r="AT203" s="72"/>
      <c r="AU203" s="72"/>
      <c r="AV203" s="72"/>
      <c r="AW203" s="72"/>
      <c r="AX203" s="72"/>
      <c r="AY203" s="72"/>
      <c r="AZ203" s="72"/>
      <c r="BA203" s="72"/>
      <c r="BB203" s="72"/>
      <c r="BC203" s="72"/>
      <c r="BD203" s="72"/>
      <c r="BE203" s="72"/>
      <c r="BF203" s="72"/>
      <c r="BG203" s="72"/>
      <c r="BH203" s="72"/>
      <c r="BI203" s="72"/>
      <c r="BJ203" s="72"/>
      <c r="BK203" s="72"/>
      <c r="BL203" s="72"/>
      <c r="BM203" s="72"/>
      <c r="BN203" s="72"/>
      <c r="BO203" s="72"/>
      <c r="BP203" s="72"/>
      <c r="BQ203" s="72"/>
      <c r="BR203" s="72"/>
      <c r="BS203" s="72"/>
      <c r="BT203" s="72"/>
      <c r="BU203" s="72"/>
      <c r="BV203" s="72"/>
      <c r="BW203" s="72"/>
    </row>
    <row r="204" spans="1:75" ht="14.25" customHeight="1" x14ac:dyDescent="0.15">
      <c r="A204" s="82"/>
      <c r="B204" s="108"/>
      <c r="C204" s="118"/>
      <c r="D204" s="110"/>
      <c r="E204" s="95"/>
      <c r="F204" s="93"/>
      <c r="G204" s="112"/>
      <c r="H204" s="114"/>
      <c r="I204" s="99"/>
      <c r="J204" s="97"/>
      <c r="K204" s="100"/>
      <c r="L204" s="101"/>
      <c r="M204" s="103"/>
      <c r="N204" s="105"/>
      <c r="O204" s="106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  <c r="BD204" s="23"/>
      <c r="BE204" s="23"/>
      <c r="BF204" s="23"/>
      <c r="BG204" s="23"/>
      <c r="BH204" s="23"/>
      <c r="BI204" s="23"/>
      <c r="BJ204" s="23"/>
      <c r="BK204" s="23"/>
      <c r="BL204" s="23"/>
      <c r="BM204" s="23"/>
      <c r="BN204" s="23"/>
      <c r="BO204" s="23"/>
      <c r="BP204" s="23"/>
      <c r="BQ204" s="23"/>
      <c r="BR204" s="23"/>
      <c r="BS204" s="23"/>
      <c r="BT204" s="23"/>
      <c r="BU204" s="23"/>
      <c r="BV204" s="23"/>
      <c r="BW204" s="23"/>
    </row>
    <row r="205" spans="1:75" ht="14.25" customHeight="1" thickBot="1" x14ac:dyDescent="0.2">
      <c r="A205" s="83"/>
      <c r="B205" s="109"/>
      <c r="C205" s="119"/>
      <c r="D205" s="111"/>
      <c r="E205" s="96"/>
      <c r="F205" s="94"/>
      <c r="G205" s="113"/>
      <c r="H205" s="115"/>
      <c r="I205" s="99"/>
      <c r="J205" s="98"/>
      <c r="K205" s="100"/>
      <c r="L205" s="102"/>
      <c r="M205" s="104"/>
      <c r="N205" s="105"/>
      <c r="O205" s="107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72"/>
      <c r="AP205" s="72"/>
      <c r="AQ205" s="72"/>
      <c r="AR205" s="72"/>
      <c r="AS205" s="72"/>
      <c r="AT205" s="72"/>
      <c r="AU205" s="72"/>
      <c r="AV205" s="72"/>
      <c r="AW205" s="72"/>
      <c r="AX205" s="72"/>
      <c r="AY205" s="72"/>
      <c r="AZ205" s="72"/>
      <c r="BA205" s="72"/>
      <c r="BB205" s="72"/>
      <c r="BC205" s="72"/>
      <c r="BD205" s="72"/>
      <c r="BE205" s="72"/>
      <c r="BF205" s="72"/>
      <c r="BG205" s="72"/>
      <c r="BH205" s="72"/>
      <c r="BI205" s="72"/>
      <c r="BJ205" s="72"/>
      <c r="BK205" s="72"/>
      <c r="BL205" s="72"/>
      <c r="BM205" s="72"/>
      <c r="BN205" s="72"/>
      <c r="BO205" s="72"/>
      <c r="BP205" s="72"/>
      <c r="BQ205" s="72"/>
      <c r="BR205" s="72"/>
      <c r="BS205" s="72"/>
      <c r="BT205" s="72"/>
      <c r="BU205" s="72"/>
      <c r="BV205" s="72"/>
      <c r="BW205" s="72"/>
    </row>
    <row r="206" spans="1:75" ht="14.25" customHeight="1" x14ac:dyDescent="0.15">
      <c r="A206" s="82"/>
      <c r="B206" s="108"/>
      <c r="C206" s="108"/>
      <c r="D206" s="110"/>
      <c r="E206" s="95"/>
      <c r="F206" s="93"/>
      <c r="G206" s="112"/>
      <c r="H206" s="114"/>
      <c r="I206" s="99"/>
      <c r="J206" s="97"/>
      <c r="K206" s="100"/>
      <c r="L206" s="101"/>
      <c r="M206" s="103"/>
      <c r="N206" s="105"/>
      <c r="O206" s="106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  <c r="BD206" s="23"/>
      <c r="BE206" s="23"/>
      <c r="BF206" s="23"/>
      <c r="BG206" s="23"/>
      <c r="BH206" s="23"/>
      <c r="BI206" s="23"/>
      <c r="BJ206" s="23"/>
      <c r="BK206" s="23"/>
      <c r="BL206" s="23"/>
      <c r="BM206" s="23"/>
      <c r="BN206" s="23"/>
      <c r="BO206" s="23"/>
      <c r="BP206" s="23"/>
      <c r="BQ206" s="23"/>
      <c r="BR206" s="23"/>
      <c r="BS206" s="23"/>
      <c r="BT206" s="23"/>
      <c r="BU206" s="23"/>
      <c r="BV206" s="23"/>
      <c r="BW206" s="23"/>
    </row>
    <row r="207" spans="1:75" ht="14.25" customHeight="1" thickBot="1" x14ac:dyDescent="0.2">
      <c r="A207" s="83"/>
      <c r="B207" s="109"/>
      <c r="C207" s="109"/>
      <c r="D207" s="111"/>
      <c r="E207" s="96"/>
      <c r="F207" s="94"/>
      <c r="G207" s="113"/>
      <c r="H207" s="115"/>
      <c r="I207" s="99"/>
      <c r="J207" s="98"/>
      <c r="K207" s="100"/>
      <c r="L207" s="102"/>
      <c r="M207" s="104"/>
      <c r="N207" s="105"/>
      <c r="O207" s="107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72"/>
      <c r="AP207" s="72"/>
      <c r="AQ207" s="72"/>
      <c r="AR207" s="72"/>
      <c r="AS207" s="72"/>
      <c r="AT207" s="72"/>
      <c r="AU207" s="72"/>
      <c r="AV207" s="72"/>
      <c r="AW207" s="72"/>
      <c r="AX207" s="72"/>
      <c r="AY207" s="72"/>
      <c r="AZ207" s="72"/>
      <c r="BA207" s="72"/>
      <c r="BB207" s="72"/>
      <c r="BC207" s="72"/>
      <c r="BD207" s="72"/>
      <c r="BE207" s="72"/>
      <c r="BF207" s="72"/>
      <c r="BG207" s="72"/>
      <c r="BH207" s="72"/>
      <c r="BI207" s="72"/>
      <c r="BJ207" s="72"/>
      <c r="BK207" s="72"/>
      <c r="BL207" s="72"/>
      <c r="BM207" s="72"/>
      <c r="BN207" s="72"/>
      <c r="BO207" s="72"/>
      <c r="BP207" s="72"/>
      <c r="BQ207" s="72"/>
      <c r="BR207" s="72"/>
      <c r="BS207" s="72"/>
      <c r="BT207" s="72"/>
      <c r="BU207" s="72"/>
      <c r="BV207" s="72"/>
      <c r="BW207" s="72"/>
    </row>
    <row r="208" spans="1:75" ht="14.25" customHeight="1" x14ac:dyDescent="0.15">
      <c r="A208" s="82"/>
      <c r="B208" s="118"/>
      <c r="C208" s="118"/>
      <c r="D208" s="120"/>
      <c r="E208" s="95"/>
      <c r="F208" s="93"/>
      <c r="G208" s="112"/>
      <c r="H208" s="114"/>
      <c r="I208" s="99"/>
      <c r="J208" s="97"/>
      <c r="K208" s="116"/>
      <c r="L208" s="101"/>
      <c r="M208" s="103"/>
      <c r="N208" s="157"/>
      <c r="O208" s="106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3"/>
      <c r="BK208" s="23"/>
      <c r="BL208" s="23"/>
      <c r="BM208" s="23"/>
      <c r="BN208" s="23"/>
      <c r="BO208" s="23"/>
      <c r="BP208" s="23"/>
      <c r="BQ208" s="23"/>
      <c r="BR208" s="23"/>
      <c r="BS208" s="23"/>
      <c r="BT208" s="23"/>
      <c r="BU208" s="23"/>
      <c r="BV208" s="23"/>
      <c r="BW208" s="23"/>
    </row>
    <row r="209" spans="1:75" ht="14.25" customHeight="1" thickBot="1" x14ac:dyDescent="0.2">
      <c r="A209" s="83"/>
      <c r="B209" s="119"/>
      <c r="C209" s="119"/>
      <c r="D209" s="121"/>
      <c r="E209" s="96"/>
      <c r="F209" s="94"/>
      <c r="G209" s="113"/>
      <c r="H209" s="115"/>
      <c r="I209" s="99"/>
      <c r="J209" s="98"/>
      <c r="K209" s="117"/>
      <c r="L209" s="102"/>
      <c r="M209" s="104"/>
      <c r="N209" s="158"/>
      <c r="O209" s="107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72"/>
      <c r="AP209" s="72"/>
      <c r="AQ209" s="72"/>
      <c r="AR209" s="72"/>
      <c r="AS209" s="72"/>
      <c r="AT209" s="72"/>
      <c r="AU209" s="72"/>
      <c r="AV209" s="72"/>
      <c r="AW209" s="72"/>
      <c r="AX209" s="72"/>
      <c r="AY209" s="72"/>
      <c r="AZ209" s="72"/>
      <c r="BA209" s="72"/>
      <c r="BB209" s="72"/>
      <c r="BC209" s="72"/>
      <c r="BD209" s="72"/>
      <c r="BE209" s="72"/>
      <c r="BF209" s="72"/>
      <c r="BG209" s="72"/>
      <c r="BH209" s="72"/>
      <c r="BI209" s="72"/>
      <c r="BJ209" s="72"/>
      <c r="BK209" s="72"/>
      <c r="BL209" s="72"/>
      <c r="BM209" s="72"/>
      <c r="BN209" s="72"/>
      <c r="BO209" s="72"/>
      <c r="BP209" s="72"/>
      <c r="BQ209" s="72"/>
      <c r="BR209" s="72"/>
      <c r="BS209" s="72"/>
      <c r="BT209" s="72"/>
      <c r="BU209" s="72"/>
      <c r="BV209" s="72"/>
      <c r="BW209" s="72"/>
    </row>
    <row r="210" spans="1:75" ht="14.25" customHeight="1" x14ac:dyDescent="0.15">
      <c r="A210" s="82"/>
      <c r="B210" s="118"/>
      <c r="C210" s="118"/>
      <c r="D210" s="120"/>
      <c r="E210" s="95"/>
      <c r="F210" s="93"/>
      <c r="G210" s="112"/>
      <c r="H210" s="114"/>
      <c r="I210" s="99"/>
      <c r="J210" s="97"/>
      <c r="K210" s="116"/>
      <c r="L210" s="101"/>
      <c r="M210" s="103"/>
      <c r="N210" s="157"/>
      <c r="O210" s="106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  <c r="BD210" s="23"/>
      <c r="BE210" s="23"/>
      <c r="BF210" s="23"/>
      <c r="BG210" s="23"/>
      <c r="BH210" s="23"/>
      <c r="BI210" s="23"/>
      <c r="BJ210" s="23"/>
      <c r="BK210" s="23"/>
      <c r="BL210" s="23"/>
      <c r="BM210" s="23"/>
      <c r="BN210" s="23"/>
      <c r="BO210" s="23"/>
      <c r="BP210" s="23"/>
      <c r="BQ210" s="23"/>
      <c r="BR210" s="23"/>
      <c r="BS210" s="23"/>
      <c r="BT210" s="23"/>
      <c r="BU210" s="23"/>
      <c r="BV210" s="23"/>
      <c r="BW210" s="23"/>
    </row>
    <row r="211" spans="1:75" ht="14.25" customHeight="1" thickBot="1" x14ac:dyDescent="0.2">
      <c r="A211" s="83"/>
      <c r="B211" s="119"/>
      <c r="C211" s="119"/>
      <c r="D211" s="121"/>
      <c r="E211" s="96"/>
      <c r="F211" s="94"/>
      <c r="G211" s="113"/>
      <c r="H211" s="115"/>
      <c r="I211" s="99"/>
      <c r="J211" s="98"/>
      <c r="K211" s="117"/>
      <c r="L211" s="102"/>
      <c r="M211" s="104"/>
      <c r="N211" s="158"/>
      <c r="O211" s="107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72"/>
      <c r="AP211" s="72"/>
      <c r="AQ211" s="72"/>
      <c r="AR211" s="72"/>
      <c r="AS211" s="72"/>
      <c r="AT211" s="72"/>
      <c r="AU211" s="72"/>
      <c r="AV211" s="72"/>
      <c r="AW211" s="72"/>
      <c r="AX211" s="72"/>
      <c r="AY211" s="72"/>
      <c r="AZ211" s="72"/>
      <c r="BA211" s="72"/>
      <c r="BB211" s="72"/>
      <c r="BC211" s="72"/>
      <c r="BD211" s="72"/>
      <c r="BE211" s="72"/>
      <c r="BF211" s="72"/>
      <c r="BG211" s="72"/>
      <c r="BH211" s="72"/>
      <c r="BI211" s="72"/>
      <c r="BJ211" s="72"/>
      <c r="BK211" s="72"/>
      <c r="BL211" s="72"/>
      <c r="BM211" s="72"/>
      <c r="BN211" s="72"/>
      <c r="BO211" s="72"/>
      <c r="BP211" s="72"/>
      <c r="BQ211" s="72"/>
      <c r="BR211" s="72"/>
      <c r="BS211" s="72"/>
      <c r="BT211" s="72"/>
      <c r="BU211" s="72"/>
      <c r="BV211" s="72"/>
      <c r="BW211" s="72"/>
    </row>
    <row r="212" spans="1:75" ht="14.25" customHeight="1" x14ac:dyDescent="0.15">
      <c r="A212" s="82"/>
      <c r="B212" s="108"/>
      <c r="C212" s="108"/>
      <c r="D212" s="110"/>
      <c r="E212" s="95"/>
      <c r="F212" s="93"/>
      <c r="G212" s="112"/>
      <c r="H212" s="114"/>
      <c r="I212" s="99"/>
      <c r="J212" s="97"/>
      <c r="K212" s="100"/>
      <c r="L212" s="101"/>
      <c r="M212" s="103"/>
      <c r="N212" s="105"/>
      <c r="O212" s="106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  <c r="BD212" s="23"/>
      <c r="BE212" s="23"/>
      <c r="BF212" s="23"/>
      <c r="BG212" s="23"/>
      <c r="BH212" s="23"/>
      <c r="BI212" s="23"/>
      <c r="BJ212" s="23"/>
      <c r="BK212" s="23"/>
      <c r="BL212" s="23"/>
      <c r="BM212" s="23"/>
      <c r="BN212" s="23"/>
      <c r="BO212" s="23"/>
      <c r="BP212" s="23"/>
      <c r="BQ212" s="23"/>
      <c r="BR212" s="23"/>
      <c r="BS212" s="23"/>
      <c r="BT212" s="23"/>
      <c r="BU212" s="23"/>
      <c r="BV212" s="23"/>
      <c r="BW212" s="23"/>
    </row>
    <row r="213" spans="1:75" ht="14.25" customHeight="1" thickBot="1" x14ac:dyDescent="0.2">
      <c r="A213" s="83"/>
      <c r="B213" s="109"/>
      <c r="C213" s="109"/>
      <c r="D213" s="111"/>
      <c r="E213" s="96"/>
      <c r="F213" s="94"/>
      <c r="G213" s="113"/>
      <c r="H213" s="115"/>
      <c r="I213" s="99"/>
      <c r="J213" s="98"/>
      <c r="K213" s="100"/>
      <c r="L213" s="102"/>
      <c r="M213" s="104"/>
      <c r="N213" s="105"/>
      <c r="O213" s="107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  <c r="AP213" s="72"/>
      <c r="AQ213" s="72"/>
      <c r="AR213" s="72"/>
      <c r="AS213" s="72"/>
      <c r="AT213" s="72"/>
      <c r="AU213" s="72"/>
      <c r="AV213" s="72"/>
      <c r="AW213" s="72"/>
      <c r="AX213" s="72"/>
      <c r="AY213" s="72"/>
      <c r="AZ213" s="72"/>
      <c r="BA213" s="72"/>
      <c r="BB213" s="72"/>
      <c r="BC213" s="72"/>
      <c r="BD213" s="72"/>
      <c r="BE213" s="72"/>
      <c r="BF213" s="72"/>
      <c r="BG213" s="72"/>
      <c r="BH213" s="72"/>
      <c r="BI213" s="72"/>
      <c r="BJ213" s="72"/>
      <c r="BK213" s="72"/>
      <c r="BL213" s="72"/>
      <c r="BM213" s="72"/>
      <c r="BN213" s="72"/>
      <c r="BO213" s="72"/>
      <c r="BP213" s="72"/>
      <c r="BQ213" s="72"/>
      <c r="BR213" s="72"/>
      <c r="BS213" s="72"/>
      <c r="BT213" s="72"/>
      <c r="BU213" s="72"/>
      <c r="BV213" s="72"/>
      <c r="BW213" s="72"/>
    </row>
    <row r="214" spans="1:75" ht="14.25" customHeight="1" x14ac:dyDescent="0.15">
      <c r="A214" s="82"/>
      <c r="B214" s="108"/>
      <c r="C214" s="108"/>
      <c r="D214" s="110"/>
      <c r="E214" s="95"/>
      <c r="F214" s="93"/>
      <c r="G214" s="112"/>
      <c r="H214" s="154"/>
      <c r="I214" s="99"/>
      <c r="J214" s="97"/>
      <c r="K214" s="100"/>
      <c r="L214" s="101"/>
      <c r="M214" s="103"/>
      <c r="N214" s="105"/>
      <c r="O214" s="106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/>
      <c r="BP214" s="23"/>
      <c r="BQ214" s="23"/>
      <c r="BR214" s="23"/>
      <c r="BS214" s="23"/>
      <c r="BT214" s="23"/>
      <c r="BU214" s="23"/>
      <c r="BV214" s="23"/>
      <c r="BW214" s="23"/>
    </row>
    <row r="215" spans="1:75" ht="14.25" customHeight="1" thickBot="1" x14ac:dyDescent="0.2">
      <c r="A215" s="83"/>
      <c r="B215" s="109"/>
      <c r="C215" s="109"/>
      <c r="D215" s="111"/>
      <c r="E215" s="96"/>
      <c r="F215" s="94"/>
      <c r="G215" s="113"/>
      <c r="H215" s="155"/>
      <c r="I215" s="99"/>
      <c r="J215" s="98"/>
      <c r="K215" s="100"/>
      <c r="L215" s="102"/>
      <c r="M215" s="104"/>
      <c r="N215" s="105"/>
      <c r="O215" s="107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72"/>
      <c r="AP215" s="72"/>
      <c r="AQ215" s="72"/>
      <c r="AR215" s="72"/>
      <c r="AS215" s="72"/>
      <c r="AT215" s="72"/>
      <c r="AU215" s="72"/>
      <c r="AV215" s="72"/>
      <c r="AW215" s="72"/>
      <c r="AX215" s="72"/>
      <c r="AY215" s="72"/>
      <c r="AZ215" s="72"/>
      <c r="BA215" s="72"/>
      <c r="BB215" s="72"/>
      <c r="BC215" s="72"/>
      <c r="BD215" s="72"/>
      <c r="BE215" s="72"/>
      <c r="BF215" s="72"/>
      <c r="BG215" s="72"/>
      <c r="BH215" s="72"/>
      <c r="BI215" s="72"/>
      <c r="BJ215" s="72"/>
      <c r="BK215" s="72"/>
      <c r="BL215" s="72"/>
      <c r="BM215" s="72"/>
      <c r="BN215" s="72"/>
      <c r="BO215" s="72"/>
      <c r="BP215" s="72"/>
      <c r="BQ215" s="72"/>
      <c r="BR215" s="72"/>
      <c r="BS215" s="72"/>
      <c r="BT215" s="72"/>
      <c r="BU215" s="72"/>
      <c r="BV215" s="72"/>
      <c r="BW215" s="72"/>
    </row>
    <row r="216" spans="1:75" ht="14.25" customHeight="1" x14ac:dyDescent="0.15">
      <c r="A216" s="82"/>
      <c r="B216" s="108"/>
      <c r="C216" s="108"/>
      <c r="D216" s="110"/>
      <c r="E216" s="95"/>
      <c r="F216" s="93"/>
      <c r="G216" s="112"/>
      <c r="H216" s="114"/>
      <c r="I216" s="99"/>
      <c r="J216" s="97"/>
      <c r="K216" s="100"/>
      <c r="L216" s="101"/>
      <c r="M216" s="103"/>
      <c r="N216" s="105"/>
      <c r="O216" s="106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  <c r="BD216" s="23"/>
      <c r="BE216" s="23"/>
      <c r="BF216" s="23"/>
      <c r="BG216" s="23"/>
      <c r="BH216" s="23"/>
      <c r="BI216" s="23"/>
      <c r="BJ216" s="23"/>
      <c r="BK216" s="23"/>
      <c r="BL216" s="23"/>
      <c r="BM216" s="23"/>
      <c r="BN216" s="23"/>
      <c r="BO216" s="23"/>
      <c r="BP216" s="23"/>
      <c r="BQ216" s="23"/>
      <c r="BR216" s="23"/>
      <c r="BS216" s="23"/>
      <c r="BT216" s="23"/>
      <c r="BU216" s="23"/>
      <c r="BV216" s="23"/>
      <c r="BW216" s="23"/>
    </row>
    <row r="217" spans="1:75" ht="14.25" customHeight="1" thickBot="1" x14ac:dyDescent="0.2">
      <c r="A217" s="83"/>
      <c r="B217" s="109"/>
      <c r="C217" s="109"/>
      <c r="D217" s="111"/>
      <c r="E217" s="96"/>
      <c r="F217" s="94"/>
      <c r="G217" s="113"/>
      <c r="H217" s="115"/>
      <c r="I217" s="99"/>
      <c r="J217" s="98"/>
      <c r="K217" s="100"/>
      <c r="L217" s="102"/>
      <c r="M217" s="104"/>
      <c r="N217" s="105"/>
      <c r="O217" s="107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  <c r="AP217" s="72"/>
      <c r="AQ217" s="72"/>
      <c r="AR217" s="72"/>
      <c r="AS217" s="72"/>
      <c r="AT217" s="72"/>
      <c r="AU217" s="72"/>
      <c r="AV217" s="72"/>
      <c r="AW217" s="72"/>
      <c r="AX217" s="72"/>
      <c r="AY217" s="72"/>
      <c r="AZ217" s="72"/>
      <c r="BA217" s="72"/>
      <c r="BB217" s="72"/>
      <c r="BC217" s="72"/>
      <c r="BD217" s="72"/>
      <c r="BE217" s="72"/>
      <c r="BF217" s="72"/>
      <c r="BG217" s="72"/>
      <c r="BH217" s="72"/>
      <c r="BI217" s="72"/>
      <c r="BJ217" s="72"/>
      <c r="BK217" s="72"/>
      <c r="BL217" s="72"/>
      <c r="BM217" s="72"/>
      <c r="BN217" s="72"/>
      <c r="BO217" s="72"/>
      <c r="BP217" s="72"/>
      <c r="BQ217" s="72"/>
      <c r="BR217" s="72"/>
      <c r="BS217" s="72"/>
      <c r="BT217" s="72"/>
      <c r="BU217" s="72"/>
      <c r="BV217" s="72"/>
      <c r="BW217" s="72"/>
    </row>
    <row r="218" spans="1:75" ht="14.25" customHeight="1" x14ac:dyDescent="0.15">
      <c r="A218" s="82"/>
      <c r="B218" s="118"/>
      <c r="C218" s="118"/>
      <c r="D218" s="110"/>
      <c r="E218" s="95"/>
      <c r="F218" s="93"/>
      <c r="G218" s="112"/>
      <c r="H218" s="114"/>
      <c r="I218" s="99"/>
      <c r="J218" s="97"/>
      <c r="K218" s="100"/>
      <c r="L218" s="101"/>
      <c r="M218" s="103"/>
      <c r="N218" s="105"/>
      <c r="O218" s="106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  <c r="BD218" s="23"/>
      <c r="BE218" s="23"/>
      <c r="BF218" s="23"/>
      <c r="BG218" s="23"/>
      <c r="BH218" s="23"/>
      <c r="BI218" s="23"/>
      <c r="BJ218" s="23"/>
      <c r="BK218" s="23"/>
      <c r="BL218" s="23"/>
      <c r="BM218" s="23"/>
      <c r="BN218" s="23"/>
      <c r="BO218" s="23"/>
      <c r="BP218" s="23"/>
      <c r="BQ218" s="23"/>
      <c r="BR218" s="23"/>
      <c r="BS218" s="23"/>
      <c r="BT218" s="23"/>
      <c r="BU218" s="23"/>
      <c r="BV218" s="23"/>
      <c r="BW218" s="23"/>
    </row>
    <row r="219" spans="1:75" ht="14.25" customHeight="1" thickBot="1" x14ac:dyDescent="0.2">
      <c r="A219" s="83"/>
      <c r="B219" s="119"/>
      <c r="C219" s="119"/>
      <c r="D219" s="111"/>
      <c r="E219" s="96"/>
      <c r="F219" s="94"/>
      <c r="G219" s="113"/>
      <c r="H219" s="115"/>
      <c r="I219" s="99"/>
      <c r="J219" s="98"/>
      <c r="K219" s="100"/>
      <c r="L219" s="102"/>
      <c r="M219" s="104"/>
      <c r="N219" s="105"/>
      <c r="O219" s="107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72"/>
      <c r="AP219" s="72"/>
      <c r="AQ219" s="72"/>
      <c r="AR219" s="72"/>
      <c r="AS219" s="72"/>
      <c r="AT219" s="72"/>
      <c r="AU219" s="72"/>
      <c r="AV219" s="72"/>
      <c r="AW219" s="72"/>
      <c r="AX219" s="72"/>
      <c r="AY219" s="72"/>
      <c r="AZ219" s="72"/>
      <c r="BA219" s="72"/>
      <c r="BB219" s="72"/>
      <c r="BC219" s="72"/>
      <c r="BD219" s="72"/>
      <c r="BE219" s="72"/>
      <c r="BF219" s="72"/>
      <c r="BG219" s="72"/>
      <c r="BH219" s="72"/>
      <c r="BI219" s="72"/>
      <c r="BJ219" s="72"/>
      <c r="BK219" s="72"/>
      <c r="BL219" s="72"/>
      <c r="BM219" s="72"/>
      <c r="BN219" s="72"/>
      <c r="BO219" s="72"/>
      <c r="BP219" s="72"/>
      <c r="BQ219" s="72"/>
      <c r="BR219" s="72"/>
      <c r="BS219" s="72"/>
      <c r="BT219" s="72"/>
      <c r="BU219" s="72"/>
      <c r="BV219" s="72"/>
      <c r="BW219" s="72"/>
    </row>
    <row r="220" spans="1:75" ht="14.25" customHeight="1" x14ac:dyDescent="0.15">
      <c r="A220" s="82"/>
      <c r="B220" s="108"/>
      <c r="C220" s="108"/>
      <c r="D220" s="110"/>
      <c r="E220" s="95"/>
      <c r="F220" s="93"/>
      <c r="G220" s="112"/>
      <c r="H220" s="114"/>
      <c r="I220" s="99"/>
      <c r="J220" s="97"/>
      <c r="K220" s="100"/>
      <c r="L220" s="101"/>
      <c r="M220" s="103"/>
      <c r="N220" s="105"/>
      <c r="O220" s="106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  <c r="BD220" s="23"/>
      <c r="BE220" s="23"/>
      <c r="BF220" s="23"/>
      <c r="BG220" s="23"/>
      <c r="BH220" s="23"/>
      <c r="BI220" s="23"/>
      <c r="BJ220" s="23"/>
      <c r="BK220" s="23"/>
      <c r="BL220" s="23"/>
      <c r="BM220" s="23"/>
      <c r="BN220" s="23"/>
      <c r="BO220" s="23"/>
      <c r="BP220" s="23"/>
      <c r="BQ220" s="23"/>
      <c r="BR220" s="23"/>
      <c r="BS220" s="23"/>
      <c r="BT220" s="23"/>
      <c r="BU220" s="23"/>
      <c r="BV220" s="23"/>
      <c r="BW220" s="23"/>
    </row>
    <row r="221" spans="1:75" ht="14.25" customHeight="1" thickBot="1" x14ac:dyDescent="0.2">
      <c r="A221" s="83"/>
      <c r="B221" s="109"/>
      <c r="C221" s="109"/>
      <c r="D221" s="111"/>
      <c r="E221" s="96"/>
      <c r="F221" s="94"/>
      <c r="G221" s="113"/>
      <c r="H221" s="115"/>
      <c r="I221" s="99"/>
      <c r="J221" s="98"/>
      <c r="K221" s="100"/>
      <c r="L221" s="102"/>
      <c r="M221" s="104"/>
      <c r="N221" s="105"/>
      <c r="O221" s="107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72"/>
      <c r="AP221" s="72"/>
      <c r="AQ221" s="72"/>
      <c r="AR221" s="72"/>
      <c r="AS221" s="72"/>
      <c r="AT221" s="72"/>
      <c r="AU221" s="72"/>
      <c r="AV221" s="72"/>
      <c r="AW221" s="72"/>
      <c r="AX221" s="72"/>
      <c r="AY221" s="72"/>
      <c r="AZ221" s="72"/>
      <c r="BA221" s="72"/>
      <c r="BB221" s="72"/>
      <c r="BC221" s="72"/>
      <c r="BD221" s="72"/>
      <c r="BE221" s="72"/>
      <c r="BF221" s="72"/>
      <c r="BG221" s="72"/>
      <c r="BH221" s="72"/>
      <c r="BI221" s="72"/>
      <c r="BJ221" s="72"/>
      <c r="BK221" s="72"/>
      <c r="BL221" s="72"/>
      <c r="BM221" s="72"/>
      <c r="BN221" s="72"/>
      <c r="BO221" s="72"/>
      <c r="BP221" s="72"/>
      <c r="BQ221" s="72"/>
      <c r="BR221" s="72"/>
      <c r="BS221" s="72"/>
      <c r="BT221" s="72"/>
      <c r="BU221" s="72"/>
      <c r="BV221" s="72"/>
      <c r="BW221" s="72"/>
    </row>
    <row r="222" spans="1:75" ht="14.25" customHeight="1" x14ac:dyDescent="0.15">
      <c r="A222" s="82"/>
      <c r="B222" s="108"/>
      <c r="C222" s="108"/>
      <c r="D222" s="110"/>
      <c r="E222" s="95"/>
      <c r="F222" s="93"/>
      <c r="G222" s="112"/>
      <c r="H222" s="114"/>
      <c r="I222" s="99"/>
      <c r="J222" s="97"/>
      <c r="K222" s="100"/>
      <c r="L222" s="101"/>
      <c r="M222" s="103"/>
      <c r="N222" s="105"/>
      <c r="O222" s="106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  <c r="BD222" s="23"/>
      <c r="BE222" s="23"/>
      <c r="BF222" s="23"/>
      <c r="BG222" s="23"/>
      <c r="BH222" s="23"/>
      <c r="BI222" s="23"/>
      <c r="BJ222" s="23"/>
      <c r="BK222" s="23"/>
      <c r="BL222" s="23"/>
      <c r="BM222" s="23"/>
      <c r="BN222" s="23"/>
      <c r="BO222" s="23"/>
      <c r="BP222" s="23"/>
      <c r="BQ222" s="23"/>
      <c r="BR222" s="23"/>
      <c r="BS222" s="23"/>
      <c r="BT222" s="23"/>
      <c r="BU222" s="23"/>
      <c r="BV222" s="23"/>
      <c r="BW222" s="23"/>
    </row>
    <row r="223" spans="1:75" ht="14.25" customHeight="1" thickBot="1" x14ac:dyDescent="0.2">
      <c r="A223" s="83"/>
      <c r="B223" s="109"/>
      <c r="C223" s="109"/>
      <c r="D223" s="111"/>
      <c r="E223" s="96"/>
      <c r="F223" s="94"/>
      <c r="G223" s="113"/>
      <c r="H223" s="115"/>
      <c r="I223" s="99"/>
      <c r="J223" s="98"/>
      <c r="K223" s="100"/>
      <c r="L223" s="102"/>
      <c r="M223" s="104"/>
      <c r="N223" s="105"/>
      <c r="O223" s="107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  <c r="AP223" s="72"/>
      <c r="AQ223" s="72"/>
      <c r="AR223" s="72"/>
      <c r="AS223" s="72"/>
      <c r="AT223" s="72"/>
      <c r="AU223" s="72"/>
      <c r="AV223" s="72"/>
      <c r="AW223" s="72"/>
      <c r="AX223" s="72"/>
      <c r="AY223" s="72"/>
      <c r="AZ223" s="72"/>
      <c r="BA223" s="72"/>
      <c r="BB223" s="72"/>
      <c r="BC223" s="72"/>
      <c r="BD223" s="72"/>
      <c r="BE223" s="72"/>
      <c r="BF223" s="72"/>
      <c r="BG223" s="72"/>
      <c r="BH223" s="72"/>
      <c r="BI223" s="72"/>
      <c r="BJ223" s="72"/>
      <c r="BK223" s="72"/>
      <c r="BL223" s="72"/>
      <c r="BM223" s="72"/>
      <c r="BN223" s="72"/>
      <c r="BO223" s="72"/>
      <c r="BP223" s="72"/>
      <c r="BQ223" s="72"/>
      <c r="BR223" s="72"/>
      <c r="BS223" s="72"/>
      <c r="BT223" s="72"/>
      <c r="BU223" s="72"/>
      <c r="BV223" s="72"/>
      <c r="BW223" s="72"/>
    </row>
    <row r="224" spans="1:75" ht="14.25" customHeight="1" x14ac:dyDescent="0.15">
      <c r="A224" s="82"/>
      <c r="B224" s="108"/>
      <c r="C224" s="108"/>
      <c r="D224" s="110"/>
      <c r="E224" s="95"/>
      <c r="F224" s="93"/>
      <c r="G224" s="112"/>
      <c r="H224" s="114"/>
      <c r="I224" s="99"/>
      <c r="J224" s="97"/>
      <c r="K224" s="100"/>
      <c r="L224" s="101"/>
      <c r="M224" s="103"/>
      <c r="N224" s="105"/>
      <c r="O224" s="106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/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/>
      <c r="BP224" s="23"/>
      <c r="BQ224" s="23"/>
      <c r="BR224" s="23"/>
      <c r="BS224" s="23"/>
      <c r="BT224" s="23"/>
      <c r="BU224" s="23"/>
      <c r="BV224" s="23"/>
      <c r="BW224" s="23"/>
    </row>
    <row r="225" spans="1:75" ht="14.25" customHeight="1" thickBot="1" x14ac:dyDescent="0.2">
      <c r="A225" s="83"/>
      <c r="B225" s="109"/>
      <c r="C225" s="109"/>
      <c r="D225" s="111"/>
      <c r="E225" s="96"/>
      <c r="F225" s="94"/>
      <c r="G225" s="113"/>
      <c r="H225" s="115"/>
      <c r="I225" s="99"/>
      <c r="J225" s="98"/>
      <c r="K225" s="100"/>
      <c r="L225" s="102"/>
      <c r="M225" s="104"/>
      <c r="N225" s="105"/>
      <c r="O225" s="107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  <c r="AP225" s="72"/>
      <c r="AQ225" s="72"/>
      <c r="AR225" s="72"/>
      <c r="AS225" s="72"/>
      <c r="AT225" s="72"/>
      <c r="AU225" s="72"/>
      <c r="AV225" s="72"/>
      <c r="AW225" s="72"/>
      <c r="AX225" s="72"/>
      <c r="AY225" s="72"/>
      <c r="AZ225" s="72"/>
      <c r="BA225" s="72"/>
      <c r="BB225" s="72"/>
      <c r="BC225" s="72"/>
      <c r="BD225" s="72"/>
      <c r="BE225" s="72"/>
      <c r="BF225" s="72"/>
      <c r="BG225" s="72"/>
      <c r="BH225" s="72"/>
      <c r="BI225" s="72"/>
      <c r="BJ225" s="72"/>
      <c r="BK225" s="72"/>
      <c r="BL225" s="72"/>
      <c r="BM225" s="72"/>
      <c r="BN225" s="72"/>
      <c r="BO225" s="72"/>
      <c r="BP225" s="72"/>
      <c r="BQ225" s="72"/>
      <c r="BR225" s="72"/>
      <c r="BS225" s="72"/>
      <c r="BT225" s="72"/>
      <c r="BU225" s="72"/>
      <c r="BV225" s="72"/>
      <c r="BW225" s="72"/>
    </row>
    <row r="226" spans="1:75" ht="14.25" customHeight="1" x14ac:dyDescent="0.15">
      <c r="A226" s="82"/>
      <c r="B226" s="108"/>
      <c r="C226" s="108"/>
      <c r="D226" s="110"/>
      <c r="E226" s="95"/>
      <c r="F226" s="93"/>
      <c r="G226" s="112"/>
      <c r="H226" s="114"/>
      <c r="I226" s="99"/>
      <c r="J226" s="97"/>
      <c r="K226" s="100"/>
      <c r="L226" s="101"/>
      <c r="M226" s="103"/>
      <c r="N226" s="105"/>
      <c r="O226" s="106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  <c r="BA226" s="23"/>
      <c r="BB226" s="23"/>
      <c r="BC226" s="23"/>
      <c r="BD226" s="23"/>
      <c r="BE226" s="23"/>
      <c r="BF226" s="23"/>
      <c r="BG226" s="23"/>
      <c r="BH226" s="23"/>
      <c r="BI226" s="23"/>
      <c r="BJ226" s="23"/>
      <c r="BK226" s="23"/>
      <c r="BL226" s="23"/>
      <c r="BM226" s="23"/>
      <c r="BN226" s="23"/>
      <c r="BO226" s="23"/>
      <c r="BP226" s="23"/>
      <c r="BQ226" s="23"/>
      <c r="BR226" s="23"/>
      <c r="BS226" s="23"/>
      <c r="BT226" s="23"/>
      <c r="BU226" s="23"/>
      <c r="BV226" s="23"/>
      <c r="BW226" s="23"/>
    </row>
    <row r="227" spans="1:75" ht="14.25" customHeight="1" thickBot="1" x14ac:dyDescent="0.2">
      <c r="A227" s="83"/>
      <c r="B227" s="109"/>
      <c r="C227" s="109"/>
      <c r="D227" s="111"/>
      <c r="E227" s="96"/>
      <c r="F227" s="94"/>
      <c r="G227" s="113"/>
      <c r="H227" s="115"/>
      <c r="I227" s="99"/>
      <c r="J227" s="98"/>
      <c r="K227" s="100"/>
      <c r="L227" s="102"/>
      <c r="M227" s="104"/>
      <c r="N227" s="105"/>
      <c r="O227" s="107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  <c r="AP227" s="72"/>
      <c r="AQ227" s="72"/>
      <c r="AR227" s="72"/>
      <c r="AS227" s="72"/>
      <c r="AT227" s="72"/>
      <c r="AU227" s="72"/>
      <c r="AV227" s="72"/>
      <c r="AW227" s="72"/>
      <c r="AX227" s="72"/>
      <c r="AY227" s="72"/>
      <c r="AZ227" s="72"/>
      <c r="BA227" s="72"/>
      <c r="BB227" s="72"/>
      <c r="BC227" s="72"/>
      <c r="BD227" s="72"/>
      <c r="BE227" s="72"/>
      <c r="BF227" s="72"/>
      <c r="BG227" s="72"/>
      <c r="BH227" s="72"/>
      <c r="BI227" s="72"/>
      <c r="BJ227" s="72"/>
      <c r="BK227" s="72"/>
      <c r="BL227" s="72"/>
      <c r="BM227" s="72"/>
      <c r="BN227" s="72"/>
      <c r="BO227" s="72"/>
      <c r="BP227" s="72"/>
      <c r="BQ227" s="72"/>
      <c r="BR227" s="72"/>
      <c r="BS227" s="72"/>
      <c r="BT227" s="72"/>
      <c r="BU227" s="72"/>
      <c r="BV227" s="72"/>
      <c r="BW227" s="72"/>
    </row>
    <row r="228" spans="1:75" ht="14.25" customHeight="1" x14ac:dyDescent="0.15">
      <c r="A228" s="82"/>
      <c r="B228" s="108"/>
      <c r="C228" s="108"/>
      <c r="D228" s="110"/>
      <c r="E228" s="95"/>
      <c r="F228" s="93"/>
      <c r="G228" s="112"/>
      <c r="H228" s="114"/>
      <c r="I228" s="99"/>
      <c r="J228" s="97"/>
      <c r="K228" s="100"/>
      <c r="L228" s="101"/>
      <c r="M228" s="103"/>
      <c r="N228" s="105"/>
      <c r="O228" s="106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  <c r="BD228" s="23"/>
      <c r="BE228" s="23"/>
      <c r="BF228" s="23"/>
      <c r="BG228" s="23"/>
      <c r="BH228" s="23"/>
      <c r="BI228" s="23"/>
      <c r="BJ228" s="23"/>
      <c r="BK228" s="23"/>
      <c r="BL228" s="23"/>
      <c r="BM228" s="23"/>
      <c r="BN228" s="23"/>
      <c r="BO228" s="23"/>
      <c r="BP228" s="23"/>
      <c r="BQ228" s="23"/>
      <c r="BR228" s="23"/>
      <c r="BS228" s="23"/>
      <c r="BT228" s="23"/>
      <c r="BU228" s="23"/>
      <c r="BV228" s="23"/>
      <c r="BW228" s="23"/>
    </row>
    <row r="229" spans="1:75" ht="14.25" customHeight="1" thickBot="1" x14ac:dyDescent="0.2">
      <c r="A229" s="83"/>
      <c r="B229" s="109"/>
      <c r="C229" s="109"/>
      <c r="D229" s="111"/>
      <c r="E229" s="96"/>
      <c r="F229" s="94"/>
      <c r="G229" s="113"/>
      <c r="H229" s="115"/>
      <c r="I229" s="99"/>
      <c r="J229" s="98"/>
      <c r="K229" s="100"/>
      <c r="L229" s="102"/>
      <c r="M229" s="104"/>
      <c r="N229" s="105"/>
      <c r="O229" s="107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72"/>
      <c r="AP229" s="72"/>
      <c r="AQ229" s="72"/>
      <c r="AR229" s="72"/>
      <c r="AS229" s="72"/>
      <c r="AT229" s="72"/>
      <c r="AU229" s="72"/>
      <c r="AV229" s="72"/>
      <c r="AW229" s="72"/>
      <c r="AX229" s="72"/>
      <c r="AY229" s="72"/>
      <c r="AZ229" s="72"/>
      <c r="BA229" s="72"/>
      <c r="BB229" s="72"/>
      <c r="BC229" s="72"/>
      <c r="BD229" s="72"/>
      <c r="BE229" s="72"/>
      <c r="BF229" s="72"/>
      <c r="BG229" s="72"/>
      <c r="BH229" s="72"/>
      <c r="BI229" s="72"/>
      <c r="BJ229" s="72"/>
      <c r="BK229" s="72"/>
      <c r="BL229" s="72"/>
      <c r="BM229" s="72"/>
      <c r="BN229" s="72"/>
      <c r="BO229" s="72"/>
      <c r="BP229" s="72"/>
      <c r="BQ229" s="72"/>
      <c r="BR229" s="72"/>
      <c r="BS229" s="72"/>
      <c r="BT229" s="72"/>
      <c r="BU229" s="72"/>
      <c r="BV229" s="72"/>
      <c r="BW229" s="72"/>
    </row>
    <row r="230" spans="1:75" ht="14.25" customHeight="1" x14ac:dyDescent="0.15">
      <c r="A230" s="82"/>
      <c r="B230" s="108"/>
      <c r="C230" s="108"/>
      <c r="D230" s="110"/>
      <c r="E230" s="95"/>
      <c r="F230" s="93"/>
      <c r="G230" s="112"/>
      <c r="H230" s="114"/>
      <c r="I230" s="99"/>
      <c r="J230" s="97"/>
      <c r="K230" s="100"/>
      <c r="L230" s="101"/>
      <c r="M230" s="103"/>
      <c r="N230" s="105"/>
      <c r="O230" s="106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  <c r="BA230" s="23"/>
      <c r="BB230" s="23"/>
      <c r="BC230" s="23"/>
      <c r="BD230" s="23"/>
      <c r="BE230" s="23"/>
      <c r="BF230" s="23"/>
      <c r="BG230" s="23"/>
      <c r="BH230" s="23"/>
      <c r="BI230" s="23"/>
      <c r="BJ230" s="23"/>
      <c r="BK230" s="23"/>
      <c r="BL230" s="23"/>
      <c r="BM230" s="23"/>
      <c r="BN230" s="23"/>
      <c r="BO230" s="23"/>
      <c r="BP230" s="23"/>
      <c r="BQ230" s="23"/>
      <c r="BR230" s="23"/>
      <c r="BS230" s="23"/>
      <c r="BT230" s="23"/>
      <c r="BU230" s="23"/>
      <c r="BV230" s="23"/>
      <c r="BW230" s="23"/>
    </row>
    <row r="231" spans="1:75" ht="14.25" customHeight="1" thickBot="1" x14ac:dyDescent="0.2">
      <c r="A231" s="83"/>
      <c r="B231" s="109"/>
      <c r="C231" s="109"/>
      <c r="D231" s="111"/>
      <c r="E231" s="96"/>
      <c r="F231" s="94"/>
      <c r="G231" s="113"/>
      <c r="H231" s="115"/>
      <c r="I231" s="99"/>
      <c r="J231" s="98"/>
      <c r="K231" s="100"/>
      <c r="L231" s="102"/>
      <c r="M231" s="104"/>
      <c r="N231" s="105"/>
      <c r="O231" s="107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72"/>
      <c r="AP231" s="72"/>
      <c r="AQ231" s="72"/>
      <c r="AR231" s="72"/>
      <c r="AS231" s="72"/>
      <c r="AT231" s="72"/>
      <c r="AU231" s="72"/>
      <c r="AV231" s="72"/>
      <c r="AW231" s="72"/>
      <c r="AX231" s="72"/>
      <c r="AY231" s="72"/>
      <c r="AZ231" s="72"/>
      <c r="BA231" s="72"/>
      <c r="BB231" s="72"/>
      <c r="BC231" s="72"/>
      <c r="BD231" s="72"/>
      <c r="BE231" s="72"/>
      <c r="BF231" s="72"/>
      <c r="BG231" s="72"/>
      <c r="BH231" s="72"/>
      <c r="BI231" s="72"/>
      <c r="BJ231" s="72"/>
      <c r="BK231" s="72"/>
      <c r="BL231" s="72"/>
      <c r="BM231" s="72"/>
      <c r="BN231" s="72"/>
      <c r="BO231" s="72"/>
      <c r="BP231" s="72"/>
      <c r="BQ231" s="72"/>
      <c r="BR231" s="72"/>
      <c r="BS231" s="72"/>
      <c r="BT231" s="72"/>
      <c r="BU231" s="72"/>
      <c r="BV231" s="72"/>
      <c r="BW231" s="72"/>
    </row>
    <row r="232" spans="1:75" ht="14.25" customHeight="1" x14ac:dyDescent="0.15">
      <c r="A232" s="82"/>
      <c r="B232" s="108"/>
      <c r="C232" s="108"/>
      <c r="D232" s="110"/>
      <c r="E232" s="95"/>
      <c r="F232" s="93"/>
      <c r="G232" s="112"/>
      <c r="H232" s="114"/>
      <c r="I232" s="99"/>
      <c r="J232" s="97"/>
      <c r="K232" s="100"/>
      <c r="L232" s="101"/>
      <c r="M232" s="103"/>
      <c r="N232" s="105"/>
      <c r="O232" s="106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  <c r="BD232" s="23"/>
      <c r="BE232" s="23"/>
      <c r="BF232" s="23"/>
      <c r="BG232" s="23"/>
      <c r="BH232" s="23"/>
      <c r="BI232" s="23"/>
      <c r="BJ232" s="23"/>
      <c r="BK232" s="23"/>
      <c r="BL232" s="23"/>
      <c r="BM232" s="23"/>
      <c r="BN232" s="23"/>
      <c r="BO232" s="23"/>
      <c r="BP232" s="23"/>
      <c r="BQ232" s="23"/>
      <c r="BR232" s="23"/>
      <c r="BS232" s="23"/>
      <c r="BT232" s="23"/>
      <c r="BU232" s="23"/>
      <c r="BV232" s="23"/>
      <c r="BW232" s="23"/>
    </row>
    <row r="233" spans="1:75" ht="14.25" customHeight="1" thickBot="1" x14ac:dyDescent="0.2">
      <c r="A233" s="83"/>
      <c r="B233" s="109"/>
      <c r="C233" s="109"/>
      <c r="D233" s="111"/>
      <c r="E233" s="96"/>
      <c r="F233" s="94"/>
      <c r="G233" s="113"/>
      <c r="H233" s="115"/>
      <c r="I233" s="99"/>
      <c r="J233" s="98"/>
      <c r="K233" s="100"/>
      <c r="L233" s="102"/>
      <c r="M233" s="104"/>
      <c r="N233" s="105"/>
      <c r="O233" s="107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  <c r="AP233" s="72"/>
      <c r="AQ233" s="72"/>
      <c r="AR233" s="72"/>
      <c r="AS233" s="72"/>
      <c r="AT233" s="72"/>
      <c r="AU233" s="72"/>
      <c r="AV233" s="72"/>
      <c r="AW233" s="72"/>
      <c r="AX233" s="72"/>
      <c r="AY233" s="72"/>
      <c r="AZ233" s="72"/>
      <c r="BA233" s="72"/>
      <c r="BB233" s="72"/>
      <c r="BC233" s="72"/>
      <c r="BD233" s="72"/>
      <c r="BE233" s="72"/>
      <c r="BF233" s="72"/>
      <c r="BG233" s="72"/>
      <c r="BH233" s="72"/>
      <c r="BI233" s="72"/>
      <c r="BJ233" s="72"/>
      <c r="BK233" s="72"/>
      <c r="BL233" s="72"/>
      <c r="BM233" s="72"/>
      <c r="BN233" s="72"/>
      <c r="BO233" s="72"/>
      <c r="BP233" s="72"/>
      <c r="BQ233" s="72"/>
      <c r="BR233" s="72"/>
      <c r="BS233" s="72"/>
      <c r="BT233" s="72"/>
      <c r="BU233" s="72"/>
      <c r="BV233" s="72"/>
      <c r="BW233" s="72"/>
    </row>
    <row r="234" spans="1:75" ht="14.25" customHeight="1" x14ac:dyDescent="0.15">
      <c r="A234" s="82"/>
      <c r="B234" s="108"/>
      <c r="C234" s="108"/>
      <c r="D234" s="110"/>
      <c r="E234" s="95"/>
      <c r="F234" s="93"/>
      <c r="G234" s="112"/>
      <c r="H234" s="114"/>
      <c r="I234" s="99"/>
      <c r="J234" s="97"/>
      <c r="K234" s="100"/>
      <c r="L234" s="101"/>
      <c r="M234" s="103"/>
      <c r="N234" s="105"/>
      <c r="O234" s="106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  <c r="BD234" s="23"/>
      <c r="BE234" s="23"/>
      <c r="BF234" s="23"/>
      <c r="BG234" s="23"/>
      <c r="BH234" s="23"/>
      <c r="BI234" s="23"/>
      <c r="BJ234" s="23"/>
      <c r="BK234" s="23"/>
      <c r="BL234" s="23"/>
      <c r="BM234" s="23"/>
      <c r="BN234" s="23"/>
      <c r="BO234" s="23"/>
      <c r="BP234" s="23"/>
      <c r="BQ234" s="23"/>
      <c r="BR234" s="23"/>
      <c r="BS234" s="23"/>
      <c r="BT234" s="23"/>
      <c r="BU234" s="23"/>
      <c r="BV234" s="23"/>
      <c r="BW234" s="23"/>
    </row>
    <row r="235" spans="1:75" ht="14.25" customHeight="1" thickBot="1" x14ac:dyDescent="0.2">
      <c r="A235" s="83"/>
      <c r="B235" s="109"/>
      <c r="C235" s="109"/>
      <c r="D235" s="111"/>
      <c r="E235" s="96"/>
      <c r="F235" s="94"/>
      <c r="G235" s="113"/>
      <c r="H235" s="115"/>
      <c r="I235" s="99"/>
      <c r="J235" s="98"/>
      <c r="K235" s="100"/>
      <c r="L235" s="102"/>
      <c r="M235" s="104"/>
      <c r="N235" s="105"/>
      <c r="O235" s="107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72"/>
      <c r="AP235" s="72"/>
      <c r="AQ235" s="72"/>
      <c r="AR235" s="72"/>
      <c r="AS235" s="72"/>
      <c r="AT235" s="72"/>
      <c r="AU235" s="72"/>
      <c r="AV235" s="72"/>
      <c r="AW235" s="72"/>
      <c r="AX235" s="72"/>
      <c r="AY235" s="72"/>
      <c r="AZ235" s="72"/>
      <c r="BA235" s="72"/>
      <c r="BB235" s="72"/>
      <c r="BC235" s="72"/>
      <c r="BD235" s="72"/>
      <c r="BE235" s="72"/>
      <c r="BF235" s="72"/>
      <c r="BG235" s="72"/>
      <c r="BH235" s="72"/>
      <c r="BI235" s="72"/>
      <c r="BJ235" s="72"/>
      <c r="BK235" s="72"/>
      <c r="BL235" s="72"/>
      <c r="BM235" s="72"/>
      <c r="BN235" s="72"/>
      <c r="BO235" s="72"/>
      <c r="BP235" s="72"/>
      <c r="BQ235" s="72"/>
      <c r="BR235" s="72"/>
      <c r="BS235" s="72"/>
      <c r="BT235" s="72"/>
      <c r="BU235" s="72"/>
      <c r="BV235" s="72"/>
      <c r="BW235" s="72"/>
    </row>
    <row r="236" spans="1:75" ht="14.25" customHeight="1" x14ac:dyDescent="0.15">
      <c r="A236" s="82"/>
      <c r="B236" s="108"/>
      <c r="C236" s="118"/>
      <c r="D236" s="110"/>
      <c r="E236" s="95"/>
      <c r="F236" s="93"/>
      <c r="G236" s="112"/>
      <c r="H236" s="154"/>
      <c r="I236" s="99"/>
      <c r="J236" s="97"/>
      <c r="K236" s="100"/>
      <c r="L236" s="101"/>
      <c r="M236" s="103"/>
      <c r="N236" s="105"/>
      <c r="O236" s="106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  <c r="BD236" s="23"/>
      <c r="BE236" s="23"/>
      <c r="BF236" s="23"/>
      <c r="BG236" s="23"/>
      <c r="BH236" s="23"/>
      <c r="BI236" s="23"/>
      <c r="BJ236" s="23"/>
      <c r="BK236" s="23"/>
      <c r="BL236" s="23"/>
      <c r="BM236" s="23"/>
      <c r="BN236" s="23"/>
      <c r="BO236" s="23"/>
      <c r="BP236" s="23"/>
      <c r="BQ236" s="23"/>
      <c r="BR236" s="23"/>
      <c r="BS236" s="23"/>
      <c r="BT236" s="23"/>
      <c r="BU236" s="23"/>
      <c r="BV236" s="23"/>
      <c r="BW236" s="23"/>
    </row>
    <row r="237" spans="1:75" ht="14.25" customHeight="1" thickBot="1" x14ac:dyDescent="0.2">
      <c r="A237" s="83"/>
      <c r="B237" s="109"/>
      <c r="C237" s="119"/>
      <c r="D237" s="111"/>
      <c r="E237" s="96"/>
      <c r="F237" s="94"/>
      <c r="G237" s="113"/>
      <c r="H237" s="155"/>
      <c r="I237" s="99"/>
      <c r="J237" s="98"/>
      <c r="K237" s="100"/>
      <c r="L237" s="102"/>
      <c r="M237" s="104"/>
      <c r="N237" s="105"/>
      <c r="O237" s="107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72"/>
      <c r="AP237" s="72"/>
      <c r="AQ237" s="72"/>
      <c r="AR237" s="72"/>
      <c r="AS237" s="72"/>
      <c r="AT237" s="72"/>
      <c r="AU237" s="72"/>
      <c r="AV237" s="72"/>
      <c r="AW237" s="72"/>
      <c r="AX237" s="72"/>
      <c r="AY237" s="72"/>
      <c r="AZ237" s="72"/>
      <c r="BA237" s="72"/>
      <c r="BB237" s="72"/>
      <c r="BC237" s="72"/>
      <c r="BD237" s="72"/>
      <c r="BE237" s="72"/>
      <c r="BF237" s="72"/>
      <c r="BG237" s="72"/>
      <c r="BH237" s="72"/>
      <c r="BI237" s="72"/>
      <c r="BJ237" s="72"/>
      <c r="BK237" s="72"/>
      <c r="BL237" s="72"/>
      <c r="BM237" s="72"/>
      <c r="BN237" s="72"/>
      <c r="BO237" s="72"/>
      <c r="BP237" s="72"/>
      <c r="BQ237" s="72"/>
      <c r="BR237" s="72"/>
      <c r="BS237" s="72"/>
      <c r="BT237" s="72"/>
      <c r="BU237" s="72"/>
      <c r="BV237" s="72"/>
      <c r="BW237" s="72"/>
    </row>
    <row r="238" spans="1:75" ht="14.25" customHeight="1" x14ac:dyDescent="0.15">
      <c r="A238" s="82"/>
      <c r="B238" s="108"/>
      <c r="C238" s="108"/>
      <c r="D238" s="110"/>
      <c r="E238" s="95"/>
      <c r="F238" s="93"/>
      <c r="G238" s="112"/>
      <c r="H238" s="114"/>
      <c r="I238" s="99"/>
      <c r="J238" s="97"/>
      <c r="K238" s="100"/>
      <c r="L238" s="101"/>
      <c r="M238" s="103"/>
      <c r="N238" s="105"/>
      <c r="O238" s="106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/>
      <c r="AZ238" s="23"/>
      <c r="BA238" s="23"/>
      <c r="BB238" s="23"/>
      <c r="BC238" s="23"/>
      <c r="BD238" s="23"/>
      <c r="BE238" s="23"/>
      <c r="BF238" s="23"/>
      <c r="BG238" s="23"/>
      <c r="BH238" s="23"/>
      <c r="BI238" s="23"/>
      <c r="BJ238" s="23"/>
      <c r="BK238" s="23"/>
      <c r="BL238" s="23"/>
      <c r="BM238" s="23"/>
      <c r="BN238" s="23"/>
      <c r="BO238" s="23"/>
      <c r="BP238" s="23"/>
      <c r="BQ238" s="23"/>
      <c r="BR238" s="23"/>
      <c r="BS238" s="23"/>
      <c r="BT238" s="23"/>
      <c r="BU238" s="23"/>
      <c r="BV238" s="23"/>
      <c r="BW238" s="23"/>
    </row>
    <row r="239" spans="1:75" ht="14.25" customHeight="1" thickBot="1" x14ac:dyDescent="0.2">
      <c r="A239" s="83"/>
      <c r="B239" s="109"/>
      <c r="C239" s="109"/>
      <c r="D239" s="111"/>
      <c r="E239" s="96"/>
      <c r="F239" s="94"/>
      <c r="G239" s="113"/>
      <c r="H239" s="115"/>
      <c r="I239" s="99"/>
      <c r="J239" s="98"/>
      <c r="K239" s="100"/>
      <c r="L239" s="102"/>
      <c r="M239" s="104"/>
      <c r="N239" s="105"/>
      <c r="O239" s="107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72"/>
      <c r="AP239" s="72"/>
      <c r="AQ239" s="72"/>
      <c r="AR239" s="72"/>
      <c r="AS239" s="72"/>
      <c r="AT239" s="72"/>
      <c r="AU239" s="72"/>
      <c r="AV239" s="72"/>
      <c r="AW239" s="72"/>
      <c r="AX239" s="72"/>
      <c r="AY239" s="72"/>
      <c r="AZ239" s="72"/>
      <c r="BA239" s="72"/>
      <c r="BB239" s="72"/>
      <c r="BC239" s="72"/>
      <c r="BD239" s="72"/>
      <c r="BE239" s="72"/>
      <c r="BF239" s="72"/>
      <c r="BG239" s="72"/>
      <c r="BH239" s="72"/>
      <c r="BI239" s="72"/>
      <c r="BJ239" s="72"/>
      <c r="BK239" s="72"/>
      <c r="BL239" s="72"/>
      <c r="BM239" s="72"/>
      <c r="BN239" s="72"/>
      <c r="BO239" s="72"/>
      <c r="BP239" s="72"/>
      <c r="BQ239" s="72"/>
      <c r="BR239" s="72"/>
      <c r="BS239" s="72"/>
      <c r="BT239" s="72"/>
      <c r="BU239" s="72"/>
      <c r="BV239" s="72"/>
      <c r="BW239" s="72"/>
    </row>
    <row r="240" spans="1:75" ht="14.25" customHeight="1" x14ac:dyDescent="0.15">
      <c r="A240" s="82"/>
      <c r="B240" s="108"/>
      <c r="C240" s="108"/>
      <c r="D240" s="110"/>
      <c r="E240" s="95"/>
      <c r="F240" s="93"/>
      <c r="G240" s="112"/>
      <c r="H240" s="114"/>
      <c r="I240" s="99"/>
      <c r="J240" s="97"/>
      <c r="K240" s="100"/>
      <c r="L240" s="101"/>
      <c r="M240" s="103"/>
      <c r="N240" s="105"/>
      <c r="O240" s="106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  <c r="AZ240" s="23"/>
      <c r="BA240" s="23"/>
      <c r="BB240" s="23"/>
      <c r="BC240" s="23"/>
      <c r="BD240" s="23"/>
      <c r="BE240" s="23"/>
      <c r="BF240" s="23"/>
      <c r="BG240" s="23"/>
      <c r="BH240" s="23"/>
      <c r="BI240" s="23"/>
      <c r="BJ240" s="23"/>
      <c r="BK240" s="23"/>
      <c r="BL240" s="23"/>
      <c r="BM240" s="23"/>
      <c r="BN240" s="23"/>
      <c r="BO240" s="23"/>
      <c r="BP240" s="23"/>
      <c r="BQ240" s="23"/>
      <c r="BR240" s="23"/>
      <c r="BS240" s="23"/>
      <c r="BT240" s="23"/>
      <c r="BU240" s="23"/>
      <c r="BV240" s="23"/>
      <c r="BW240" s="23"/>
    </row>
    <row r="241" spans="1:75" ht="14.25" customHeight="1" thickBot="1" x14ac:dyDescent="0.2">
      <c r="A241" s="83"/>
      <c r="B241" s="109"/>
      <c r="C241" s="109"/>
      <c r="D241" s="111"/>
      <c r="E241" s="96"/>
      <c r="F241" s="94"/>
      <c r="G241" s="113"/>
      <c r="H241" s="115"/>
      <c r="I241" s="99"/>
      <c r="J241" s="98"/>
      <c r="K241" s="100"/>
      <c r="L241" s="102"/>
      <c r="M241" s="104"/>
      <c r="N241" s="105"/>
      <c r="O241" s="107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  <c r="AP241" s="72"/>
      <c r="AQ241" s="72"/>
      <c r="AR241" s="72"/>
      <c r="AS241" s="72"/>
      <c r="AT241" s="72"/>
      <c r="AU241" s="72"/>
      <c r="AV241" s="72"/>
      <c r="AW241" s="72"/>
      <c r="AX241" s="72"/>
      <c r="AY241" s="72"/>
      <c r="AZ241" s="72"/>
      <c r="BA241" s="72"/>
      <c r="BB241" s="72"/>
      <c r="BC241" s="72"/>
      <c r="BD241" s="72"/>
      <c r="BE241" s="72"/>
      <c r="BF241" s="72"/>
      <c r="BG241" s="72"/>
      <c r="BH241" s="72"/>
      <c r="BI241" s="72"/>
      <c r="BJ241" s="72"/>
      <c r="BK241" s="72"/>
      <c r="BL241" s="72"/>
      <c r="BM241" s="72"/>
      <c r="BN241" s="72"/>
      <c r="BO241" s="72"/>
      <c r="BP241" s="72"/>
      <c r="BQ241" s="72"/>
      <c r="BR241" s="72"/>
      <c r="BS241" s="72"/>
      <c r="BT241" s="72"/>
      <c r="BU241" s="72"/>
      <c r="BV241" s="72"/>
      <c r="BW241" s="72"/>
    </row>
    <row r="242" spans="1:75" ht="14.25" customHeight="1" x14ac:dyDescent="0.15">
      <c r="A242" s="82"/>
      <c r="B242" s="108"/>
      <c r="C242" s="108"/>
      <c r="D242" s="110"/>
      <c r="E242" s="95"/>
      <c r="F242" s="93"/>
      <c r="G242" s="112"/>
      <c r="H242" s="114"/>
      <c r="I242" s="99"/>
      <c r="J242" s="97"/>
      <c r="K242" s="100"/>
      <c r="L242" s="101"/>
      <c r="M242" s="103"/>
      <c r="N242" s="105"/>
      <c r="O242" s="106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  <c r="BA242" s="23"/>
      <c r="BB242" s="23"/>
      <c r="BC242" s="23"/>
      <c r="BD242" s="23"/>
      <c r="BE242" s="23"/>
      <c r="BF242" s="23"/>
      <c r="BG242" s="23"/>
      <c r="BH242" s="23"/>
      <c r="BI242" s="23"/>
      <c r="BJ242" s="23"/>
      <c r="BK242" s="23"/>
      <c r="BL242" s="23"/>
      <c r="BM242" s="23"/>
      <c r="BN242" s="23"/>
      <c r="BO242" s="23"/>
      <c r="BP242" s="23"/>
      <c r="BQ242" s="23"/>
      <c r="BR242" s="23"/>
      <c r="BS242" s="23"/>
      <c r="BT242" s="23"/>
      <c r="BU242" s="23"/>
      <c r="BV242" s="23"/>
      <c r="BW242" s="23"/>
    </row>
    <row r="243" spans="1:75" ht="14.25" customHeight="1" thickBot="1" x14ac:dyDescent="0.2">
      <c r="A243" s="83"/>
      <c r="B243" s="109"/>
      <c r="C243" s="109"/>
      <c r="D243" s="111"/>
      <c r="E243" s="96"/>
      <c r="F243" s="94"/>
      <c r="G243" s="113"/>
      <c r="H243" s="115"/>
      <c r="I243" s="99"/>
      <c r="J243" s="98"/>
      <c r="K243" s="100"/>
      <c r="L243" s="102"/>
      <c r="M243" s="104"/>
      <c r="N243" s="105"/>
      <c r="O243" s="107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  <c r="AP243" s="72"/>
      <c r="AQ243" s="72"/>
      <c r="AR243" s="72"/>
      <c r="AS243" s="72"/>
      <c r="AT243" s="72"/>
      <c r="AU243" s="72"/>
      <c r="AV243" s="72"/>
      <c r="AW243" s="72"/>
      <c r="AX243" s="72"/>
      <c r="AY243" s="72"/>
      <c r="AZ243" s="72"/>
      <c r="BA243" s="72"/>
      <c r="BB243" s="72"/>
      <c r="BC243" s="72"/>
      <c r="BD243" s="72"/>
      <c r="BE243" s="72"/>
      <c r="BF243" s="72"/>
      <c r="BG243" s="72"/>
      <c r="BH243" s="72"/>
      <c r="BI243" s="72"/>
      <c r="BJ243" s="72"/>
      <c r="BK243" s="72"/>
      <c r="BL243" s="72"/>
      <c r="BM243" s="72"/>
      <c r="BN243" s="72"/>
      <c r="BO243" s="72"/>
      <c r="BP243" s="72"/>
      <c r="BQ243" s="72"/>
      <c r="BR243" s="72"/>
      <c r="BS243" s="72"/>
      <c r="BT243" s="72"/>
      <c r="BU243" s="72"/>
      <c r="BV243" s="72"/>
      <c r="BW243" s="72"/>
    </row>
    <row r="244" spans="1:75" ht="14.25" customHeight="1" x14ac:dyDescent="0.15">
      <c r="A244" s="82"/>
      <c r="B244" s="108"/>
      <c r="C244" s="108"/>
      <c r="D244" s="110"/>
      <c r="E244" s="95"/>
      <c r="F244" s="93"/>
      <c r="G244" s="112"/>
      <c r="H244" s="114"/>
      <c r="I244" s="99"/>
      <c r="J244" s="97"/>
      <c r="K244" s="100"/>
      <c r="L244" s="101"/>
      <c r="M244" s="103"/>
      <c r="N244" s="105"/>
      <c r="O244" s="106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  <c r="AY244" s="23"/>
      <c r="AZ244" s="23"/>
      <c r="BA244" s="23"/>
      <c r="BB244" s="23"/>
      <c r="BC244" s="23"/>
      <c r="BD244" s="23"/>
      <c r="BE244" s="23"/>
      <c r="BF244" s="23"/>
      <c r="BG244" s="23"/>
      <c r="BH244" s="23"/>
      <c r="BI244" s="23"/>
      <c r="BJ244" s="23"/>
      <c r="BK244" s="23"/>
      <c r="BL244" s="23"/>
      <c r="BM244" s="23"/>
      <c r="BN244" s="23"/>
      <c r="BO244" s="23"/>
      <c r="BP244" s="23"/>
      <c r="BQ244" s="23"/>
      <c r="BR244" s="23"/>
      <c r="BS244" s="23"/>
      <c r="BT244" s="23"/>
      <c r="BU244" s="23"/>
      <c r="BV244" s="23"/>
      <c r="BW244" s="23"/>
    </row>
    <row r="245" spans="1:75" ht="14.25" customHeight="1" thickBot="1" x14ac:dyDescent="0.2">
      <c r="A245" s="83"/>
      <c r="B245" s="109"/>
      <c r="C245" s="109"/>
      <c r="D245" s="111"/>
      <c r="E245" s="96"/>
      <c r="F245" s="94"/>
      <c r="G245" s="113"/>
      <c r="H245" s="115"/>
      <c r="I245" s="99"/>
      <c r="J245" s="98"/>
      <c r="K245" s="100"/>
      <c r="L245" s="102"/>
      <c r="M245" s="104"/>
      <c r="N245" s="105"/>
      <c r="O245" s="107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  <c r="AP245" s="72"/>
      <c r="AQ245" s="72"/>
      <c r="AR245" s="72"/>
      <c r="AS245" s="72"/>
      <c r="AT245" s="72"/>
      <c r="AU245" s="72"/>
      <c r="AV245" s="72"/>
      <c r="AW245" s="72"/>
      <c r="AX245" s="72"/>
      <c r="AY245" s="72"/>
      <c r="AZ245" s="72"/>
      <c r="BA245" s="72"/>
      <c r="BB245" s="72"/>
      <c r="BC245" s="72"/>
      <c r="BD245" s="72"/>
      <c r="BE245" s="72"/>
      <c r="BF245" s="72"/>
      <c r="BG245" s="72"/>
      <c r="BH245" s="72"/>
      <c r="BI245" s="72"/>
      <c r="BJ245" s="72"/>
      <c r="BK245" s="72"/>
      <c r="BL245" s="72"/>
      <c r="BM245" s="72"/>
      <c r="BN245" s="72"/>
      <c r="BO245" s="72"/>
      <c r="BP245" s="72"/>
      <c r="BQ245" s="72"/>
      <c r="BR245" s="72"/>
      <c r="BS245" s="72"/>
      <c r="BT245" s="72"/>
      <c r="BU245" s="72"/>
      <c r="BV245" s="72"/>
      <c r="BW245" s="72"/>
    </row>
    <row r="246" spans="1:75" ht="14.25" customHeight="1" x14ac:dyDescent="0.15">
      <c r="A246" s="82"/>
      <c r="B246" s="108"/>
      <c r="C246" s="108"/>
      <c r="D246" s="110"/>
      <c r="E246" s="95"/>
      <c r="F246" s="93"/>
      <c r="G246" s="112"/>
      <c r="H246" s="114"/>
      <c r="I246" s="99"/>
      <c r="J246" s="97"/>
      <c r="K246" s="100"/>
      <c r="L246" s="101"/>
      <c r="M246" s="103"/>
      <c r="N246" s="105"/>
      <c r="O246" s="106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  <c r="AY246" s="23"/>
      <c r="AZ246" s="23"/>
      <c r="BA246" s="23"/>
      <c r="BB246" s="23"/>
      <c r="BC246" s="23"/>
      <c r="BD246" s="23"/>
      <c r="BE246" s="23"/>
      <c r="BF246" s="23"/>
      <c r="BG246" s="23"/>
      <c r="BH246" s="23"/>
      <c r="BI246" s="23"/>
      <c r="BJ246" s="23"/>
      <c r="BK246" s="23"/>
      <c r="BL246" s="23"/>
      <c r="BM246" s="23"/>
      <c r="BN246" s="23"/>
      <c r="BO246" s="23"/>
      <c r="BP246" s="23"/>
      <c r="BQ246" s="23"/>
      <c r="BR246" s="23"/>
      <c r="BS246" s="23"/>
      <c r="BT246" s="23"/>
      <c r="BU246" s="23"/>
      <c r="BV246" s="23"/>
      <c r="BW246" s="23"/>
    </row>
    <row r="247" spans="1:75" ht="14.25" customHeight="1" thickBot="1" x14ac:dyDescent="0.2">
      <c r="A247" s="83"/>
      <c r="B247" s="109"/>
      <c r="C247" s="109"/>
      <c r="D247" s="111"/>
      <c r="E247" s="96"/>
      <c r="F247" s="94"/>
      <c r="G247" s="113"/>
      <c r="H247" s="115"/>
      <c r="I247" s="99"/>
      <c r="J247" s="98"/>
      <c r="K247" s="100"/>
      <c r="L247" s="102"/>
      <c r="M247" s="104"/>
      <c r="N247" s="105"/>
      <c r="O247" s="107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  <c r="AP247" s="72"/>
      <c r="AQ247" s="72"/>
      <c r="AR247" s="72"/>
      <c r="AS247" s="72"/>
      <c r="AT247" s="72"/>
      <c r="AU247" s="72"/>
      <c r="AV247" s="72"/>
      <c r="AW247" s="72"/>
      <c r="AX247" s="72"/>
      <c r="AY247" s="72"/>
      <c r="AZ247" s="72"/>
      <c r="BA247" s="72"/>
      <c r="BB247" s="72"/>
      <c r="BC247" s="72"/>
      <c r="BD247" s="72"/>
      <c r="BE247" s="72"/>
      <c r="BF247" s="72"/>
      <c r="BG247" s="72"/>
      <c r="BH247" s="72"/>
      <c r="BI247" s="72"/>
      <c r="BJ247" s="72"/>
      <c r="BK247" s="72"/>
      <c r="BL247" s="72"/>
      <c r="BM247" s="72"/>
      <c r="BN247" s="72"/>
      <c r="BO247" s="72"/>
      <c r="BP247" s="72"/>
      <c r="BQ247" s="72"/>
      <c r="BR247" s="72"/>
      <c r="BS247" s="72"/>
      <c r="BT247" s="72"/>
      <c r="BU247" s="72"/>
      <c r="BV247" s="72"/>
      <c r="BW247" s="72"/>
    </row>
    <row r="248" spans="1:75" ht="14.25" customHeight="1" x14ac:dyDescent="0.15">
      <c r="A248" s="82"/>
      <c r="B248" s="108"/>
      <c r="C248" s="108"/>
      <c r="D248" s="110"/>
      <c r="E248" s="95"/>
      <c r="F248" s="93"/>
      <c r="G248" s="112"/>
      <c r="H248" s="114"/>
      <c r="I248" s="99"/>
      <c r="J248" s="97"/>
      <c r="K248" s="100"/>
      <c r="L248" s="101"/>
      <c r="M248" s="103"/>
      <c r="N248" s="105"/>
      <c r="O248" s="106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3"/>
      <c r="BC248" s="23"/>
      <c r="BD248" s="23"/>
      <c r="BE248" s="23"/>
      <c r="BF248" s="23"/>
      <c r="BG248" s="23"/>
      <c r="BH248" s="23"/>
      <c r="BI248" s="23"/>
      <c r="BJ248" s="23"/>
      <c r="BK248" s="23"/>
      <c r="BL248" s="23"/>
      <c r="BM248" s="23"/>
      <c r="BN248" s="23"/>
      <c r="BO248" s="23"/>
      <c r="BP248" s="23"/>
      <c r="BQ248" s="23"/>
      <c r="BR248" s="23"/>
      <c r="BS248" s="23"/>
      <c r="BT248" s="23"/>
      <c r="BU248" s="23"/>
      <c r="BV248" s="23"/>
      <c r="BW248" s="23"/>
    </row>
    <row r="249" spans="1:75" ht="14.25" customHeight="1" thickBot="1" x14ac:dyDescent="0.2">
      <c r="A249" s="83"/>
      <c r="B249" s="109"/>
      <c r="C249" s="109"/>
      <c r="D249" s="111"/>
      <c r="E249" s="96"/>
      <c r="F249" s="94"/>
      <c r="G249" s="113"/>
      <c r="H249" s="115"/>
      <c r="I249" s="99"/>
      <c r="J249" s="98"/>
      <c r="K249" s="100"/>
      <c r="L249" s="102"/>
      <c r="M249" s="104"/>
      <c r="N249" s="105"/>
      <c r="O249" s="107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  <c r="AP249" s="72"/>
      <c r="AQ249" s="72"/>
      <c r="AR249" s="72"/>
      <c r="AS249" s="72"/>
      <c r="AT249" s="72"/>
      <c r="AU249" s="72"/>
      <c r="AV249" s="72"/>
      <c r="AW249" s="72"/>
      <c r="AX249" s="72"/>
      <c r="AY249" s="72"/>
      <c r="AZ249" s="72"/>
      <c r="BA249" s="72"/>
      <c r="BB249" s="72"/>
      <c r="BC249" s="72"/>
      <c r="BD249" s="72"/>
      <c r="BE249" s="72"/>
      <c r="BF249" s="72"/>
      <c r="BG249" s="72"/>
      <c r="BH249" s="72"/>
      <c r="BI249" s="72"/>
      <c r="BJ249" s="72"/>
      <c r="BK249" s="72"/>
      <c r="BL249" s="72"/>
      <c r="BM249" s="72"/>
      <c r="BN249" s="72"/>
      <c r="BO249" s="72"/>
      <c r="BP249" s="72"/>
      <c r="BQ249" s="72"/>
      <c r="BR249" s="72"/>
      <c r="BS249" s="72"/>
      <c r="BT249" s="72"/>
      <c r="BU249" s="72"/>
      <c r="BV249" s="72"/>
      <c r="BW249" s="72"/>
    </row>
    <row r="250" spans="1:75" ht="14.25" customHeight="1" x14ac:dyDescent="0.15">
      <c r="A250" s="82"/>
      <c r="B250" s="108"/>
      <c r="C250" s="118"/>
      <c r="D250" s="110"/>
      <c r="E250" s="95"/>
      <c r="F250" s="93"/>
      <c r="G250" s="112"/>
      <c r="H250" s="114"/>
      <c r="I250" s="99"/>
      <c r="J250" s="97"/>
      <c r="K250" s="100"/>
      <c r="L250" s="101"/>
      <c r="M250" s="103"/>
      <c r="N250" s="105"/>
      <c r="O250" s="106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  <c r="AY250" s="23"/>
      <c r="AZ250" s="23"/>
      <c r="BA250" s="23"/>
      <c r="BB250" s="23"/>
      <c r="BC250" s="23"/>
      <c r="BD250" s="23"/>
      <c r="BE250" s="23"/>
      <c r="BF250" s="23"/>
      <c r="BG250" s="23"/>
      <c r="BH250" s="23"/>
      <c r="BI250" s="23"/>
      <c r="BJ250" s="23"/>
      <c r="BK250" s="23"/>
      <c r="BL250" s="23"/>
      <c r="BM250" s="23"/>
      <c r="BN250" s="23"/>
      <c r="BO250" s="23"/>
      <c r="BP250" s="23"/>
      <c r="BQ250" s="23"/>
      <c r="BR250" s="23"/>
      <c r="BS250" s="23"/>
      <c r="BT250" s="23"/>
      <c r="BU250" s="23"/>
      <c r="BV250" s="23"/>
      <c r="BW250" s="23"/>
    </row>
    <row r="251" spans="1:75" ht="14.25" customHeight="1" thickBot="1" x14ac:dyDescent="0.2">
      <c r="A251" s="83"/>
      <c r="B251" s="109"/>
      <c r="C251" s="119"/>
      <c r="D251" s="111"/>
      <c r="E251" s="96"/>
      <c r="F251" s="94"/>
      <c r="G251" s="113"/>
      <c r="H251" s="115"/>
      <c r="I251" s="99"/>
      <c r="J251" s="98"/>
      <c r="K251" s="100"/>
      <c r="L251" s="102"/>
      <c r="M251" s="104"/>
      <c r="N251" s="105"/>
      <c r="O251" s="107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72"/>
      <c r="AP251" s="72"/>
      <c r="AQ251" s="72"/>
      <c r="AR251" s="72"/>
      <c r="AS251" s="72"/>
      <c r="AT251" s="72"/>
      <c r="AU251" s="72"/>
      <c r="AV251" s="72"/>
      <c r="AW251" s="72"/>
      <c r="AX251" s="72"/>
      <c r="AY251" s="72"/>
      <c r="AZ251" s="72"/>
      <c r="BA251" s="72"/>
      <c r="BB251" s="72"/>
      <c r="BC251" s="72"/>
      <c r="BD251" s="72"/>
      <c r="BE251" s="72"/>
      <c r="BF251" s="72"/>
      <c r="BG251" s="72"/>
      <c r="BH251" s="72"/>
      <c r="BI251" s="72"/>
      <c r="BJ251" s="72"/>
      <c r="BK251" s="72"/>
      <c r="BL251" s="72"/>
      <c r="BM251" s="72"/>
      <c r="BN251" s="72"/>
      <c r="BO251" s="72"/>
      <c r="BP251" s="72"/>
      <c r="BQ251" s="72"/>
      <c r="BR251" s="72"/>
      <c r="BS251" s="72"/>
      <c r="BT251" s="72"/>
      <c r="BU251" s="72"/>
      <c r="BV251" s="72"/>
      <c r="BW251" s="72"/>
    </row>
    <row r="252" spans="1:75" ht="14.25" customHeight="1" x14ac:dyDescent="0.15">
      <c r="A252" s="82"/>
      <c r="B252" s="108"/>
      <c r="C252" s="108"/>
      <c r="D252" s="110"/>
      <c r="E252" s="95"/>
      <c r="F252" s="93"/>
      <c r="G252" s="112"/>
      <c r="H252" s="114"/>
      <c r="I252" s="99"/>
      <c r="J252" s="97"/>
      <c r="K252" s="100"/>
      <c r="L252" s="101"/>
      <c r="M252" s="103"/>
      <c r="N252" s="105"/>
      <c r="O252" s="106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/>
      <c r="BB252" s="23"/>
      <c r="BC252" s="23"/>
      <c r="BD252" s="23"/>
      <c r="BE252" s="23"/>
      <c r="BF252" s="23"/>
      <c r="BG252" s="23"/>
      <c r="BH252" s="23"/>
      <c r="BI252" s="23"/>
      <c r="BJ252" s="23"/>
      <c r="BK252" s="23"/>
      <c r="BL252" s="23"/>
      <c r="BM252" s="23"/>
      <c r="BN252" s="23"/>
      <c r="BO252" s="23"/>
      <c r="BP252" s="23"/>
      <c r="BQ252" s="23"/>
      <c r="BR252" s="23"/>
      <c r="BS252" s="23"/>
      <c r="BT252" s="23"/>
      <c r="BU252" s="23"/>
      <c r="BV252" s="23"/>
      <c r="BW252" s="23"/>
    </row>
    <row r="253" spans="1:75" ht="14.25" customHeight="1" thickBot="1" x14ac:dyDescent="0.2">
      <c r="A253" s="83"/>
      <c r="B253" s="109"/>
      <c r="C253" s="109"/>
      <c r="D253" s="111"/>
      <c r="E253" s="96"/>
      <c r="F253" s="94"/>
      <c r="G253" s="113"/>
      <c r="H253" s="115"/>
      <c r="I253" s="99"/>
      <c r="J253" s="98"/>
      <c r="K253" s="100"/>
      <c r="L253" s="102"/>
      <c r="M253" s="104"/>
      <c r="N253" s="105"/>
      <c r="O253" s="107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72"/>
      <c r="AP253" s="72"/>
      <c r="AQ253" s="72"/>
      <c r="AR253" s="72"/>
      <c r="AS253" s="72"/>
      <c r="AT253" s="72"/>
      <c r="AU253" s="72"/>
      <c r="AV253" s="72"/>
      <c r="AW253" s="72"/>
      <c r="AX253" s="72"/>
      <c r="AY253" s="72"/>
      <c r="AZ253" s="72"/>
      <c r="BA253" s="72"/>
      <c r="BB253" s="72"/>
      <c r="BC253" s="72"/>
      <c r="BD253" s="72"/>
      <c r="BE253" s="72"/>
      <c r="BF253" s="72"/>
      <c r="BG253" s="72"/>
      <c r="BH253" s="72"/>
      <c r="BI253" s="72"/>
      <c r="BJ253" s="72"/>
      <c r="BK253" s="72"/>
      <c r="BL253" s="72"/>
      <c r="BM253" s="72"/>
      <c r="BN253" s="72"/>
      <c r="BO253" s="72"/>
      <c r="BP253" s="72"/>
      <c r="BQ253" s="72"/>
      <c r="BR253" s="72"/>
      <c r="BS253" s="72"/>
      <c r="BT253" s="72"/>
      <c r="BU253" s="72"/>
      <c r="BV253" s="72"/>
      <c r="BW253" s="72"/>
    </row>
    <row r="254" spans="1:75" ht="14.25" customHeight="1" x14ac:dyDescent="0.15">
      <c r="A254" s="82"/>
      <c r="B254" s="108"/>
      <c r="C254" s="118"/>
      <c r="D254" s="110"/>
      <c r="E254" s="95"/>
      <c r="F254" s="93"/>
      <c r="G254" s="112"/>
      <c r="H254" s="114"/>
      <c r="I254" s="99"/>
      <c r="J254" s="97"/>
      <c r="K254" s="100"/>
      <c r="L254" s="101"/>
      <c r="M254" s="103"/>
      <c r="N254" s="105"/>
      <c r="O254" s="106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3"/>
      <c r="BB254" s="23"/>
      <c r="BC254" s="23"/>
      <c r="BD254" s="23"/>
      <c r="BE254" s="23"/>
      <c r="BF254" s="23"/>
      <c r="BG254" s="23"/>
      <c r="BH254" s="23"/>
      <c r="BI254" s="23"/>
      <c r="BJ254" s="23"/>
      <c r="BK254" s="23"/>
      <c r="BL254" s="23"/>
      <c r="BM254" s="23"/>
      <c r="BN254" s="23"/>
      <c r="BO254" s="23"/>
      <c r="BP254" s="23"/>
      <c r="BQ254" s="23"/>
      <c r="BR254" s="23"/>
      <c r="BS254" s="23"/>
      <c r="BT254" s="23"/>
      <c r="BU254" s="23"/>
      <c r="BV254" s="23"/>
      <c r="BW254" s="23"/>
    </row>
    <row r="255" spans="1:75" ht="14.25" customHeight="1" thickBot="1" x14ac:dyDescent="0.2">
      <c r="A255" s="83"/>
      <c r="B255" s="109"/>
      <c r="C255" s="119"/>
      <c r="D255" s="111"/>
      <c r="E255" s="96"/>
      <c r="F255" s="94"/>
      <c r="G255" s="113"/>
      <c r="H255" s="115"/>
      <c r="I255" s="99"/>
      <c r="J255" s="98"/>
      <c r="K255" s="100"/>
      <c r="L255" s="102"/>
      <c r="M255" s="104"/>
      <c r="N255" s="105"/>
      <c r="O255" s="107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72"/>
      <c r="AP255" s="72"/>
      <c r="AQ255" s="72"/>
      <c r="AR255" s="72"/>
      <c r="AS255" s="72"/>
      <c r="AT255" s="72"/>
      <c r="AU255" s="72"/>
      <c r="AV255" s="72"/>
      <c r="AW255" s="72"/>
      <c r="AX255" s="72"/>
      <c r="AY255" s="72"/>
      <c r="AZ255" s="72"/>
      <c r="BA255" s="72"/>
      <c r="BB255" s="72"/>
      <c r="BC255" s="72"/>
      <c r="BD255" s="72"/>
      <c r="BE255" s="72"/>
      <c r="BF255" s="72"/>
      <c r="BG255" s="72"/>
      <c r="BH255" s="72"/>
      <c r="BI255" s="72"/>
      <c r="BJ255" s="72"/>
      <c r="BK255" s="72"/>
      <c r="BL255" s="72"/>
      <c r="BM255" s="72"/>
      <c r="BN255" s="72"/>
      <c r="BO255" s="72"/>
      <c r="BP255" s="72"/>
      <c r="BQ255" s="72"/>
      <c r="BR255" s="72"/>
      <c r="BS255" s="72"/>
      <c r="BT255" s="72"/>
      <c r="BU255" s="72"/>
      <c r="BV255" s="72"/>
      <c r="BW255" s="72"/>
    </row>
    <row r="256" spans="1:75" ht="14.25" customHeight="1" x14ac:dyDescent="0.15">
      <c r="A256" s="82"/>
      <c r="B256" s="108"/>
      <c r="C256" s="108"/>
      <c r="D256" s="110"/>
      <c r="E256" s="95"/>
      <c r="F256" s="93"/>
      <c r="G256" s="112"/>
      <c r="H256" s="114"/>
      <c r="I256" s="99"/>
      <c r="J256" s="97"/>
      <c r="K256" s="100"/>
      <c r="L256" s="101"/>
      <c r="M256" s="103"/>
      <c r="N256" s="105"/>
      <c r="O256" s="106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  <c r="AY256" s="23"/>
      <c r="AZ256" s="23"/>
      <c r="BA256" s="23"/>
      <c r="BB256" s="23"/>
      <c r="BC256" s="23"/>
      <c r="BD256" s="23"/>
      <c r="BE256" s="23"/>
      <c r="BF256" s="23"/>
      <c r="BG256" s="23"/>
      <c r="BH256" s="23"/>
      <c r="BI256" s="23"/>
      <c r="BJ256" s="23"/>
      <c r="BK256" s="23"/>
      <c r="BL256" s="23"/>
      <c r="BM256" s="23"/>
      <c r="BN256" s="23"/>
      <c r="BO256" s="23"/>
      <c r="BP256" s="23"/>
      <c r="BQ256" s="23"/>
      <c r="BR256" s="23"/>
      <c r="BS256" s="23"/>
      <c r="BT256" s="23"/>
      <c r="BU256" s="23"/>
      <c r="BV256" s="23"/>
      <c r="BW256" s="23"/>
    </row>
    <row r="257" spans="1:75" ht="14.25" customHeight="1" thickBot="1" x14ac:dyDescent="0.2">
      <c r="A257" s="83"/>
      <c r="B257" s="109"/>
      <c r="C257" s="109"/>
      <c r="D257" s="111"/>
      <c r="E257" s="96"/>
      <c r="F257" s="94"/>
      <c r="G257" s="113"/>
      <c r="H257" s="115"/>
      <c r="I257" s="99"/>
      <c r="J257" s="98"/>
      <c r="K257" s="100"/>
      <c r="L257" s="102"/>
      <c r="M257" s="104"/>
      <c r="N257" s="105"/>
      <c r="O257" s="107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72"/>
      <c r="AP257" s="72"/>
      <c r="AQ257" s="72"/>
      <c r="AR257" s="72"/>
      <c r="AS257" s="72"/>
      <c r="AT257" s="72"/>
      <c r="AU257" s="72"/>
      <c r="AV257" s="72"/>
      <c r="AW257" s="72"/>
      <c r="AX257" s="72"/>
      <c r="AY257" s="72"/>
      <c r="AZ257" s="72"/>
      <c r="BA257" s="72"/>
      <c r="BB257" s="72"/>
      <c r="BC257" s="72"/>
      <c r="BD257" s="72"/>
      <c r="BE257" s="72"/>
      <c r="BF257" s="72"/>
      <c r="BG257" s="72"/>
      <c r="BH257" s="72"/>
      <c r="BI257" s="72"/>
      <c r="BJ257" s="72"/>
      <c r="BK257" s="72"/>
      <c r="BL257" s="72"/>
      <c r="BM257" s="72"/>
      <c r="BN257" s="72"/>
      <c r="BO257" s="72"/>
      <c r="BP257" s="72"/>
      <c r="BQ257" s="72"/>
      <c r="BR257" s="72"/>
      <c r="BS257" s="72"/>
      <c r="BT257" s="72"/>
      <c r="BU257" s="72"/>
      <c r="BV257" s="72"/>
      <c r="BW257" s="72"/>
    </row>
    <row r="258" spans="1:75" ht="14.25" customHeight="1" x14ac:dyDescent="0.15">
      <c r="A258" s="82"/>
      <c r="B258" s="108"/>
      <c r="C258" s="118"/>
      <c r="D258" s="110"/>
      <c r="E258" s="95"/>
      <c r="F258" s="93"/>
      <c r="G258" s="112"/>
      <c r="H258" s="114"/>
      <c r="I258" s="99"/>
      <c r="J258" s="97"/>
      <c r="K258" s="100"/>
      <c r="L258" s="101"/>
      <c r="M258" s="103"/>
      <c r="N258" s="105"/>
      <c r="O258" s="106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  <c r="AL258" s="23"/>
      <c r="AM258" s="23"/>
      <c r="AN258" s="23"/>
      <c r="AO258" s="23"/>
      <c r="AP258" s="23"/>
      <c r="AQ258" s="23"/>
      <c r="AR258" s="23"/>
      <c r="AS258" s="23"/>
      <c r="AT258" s="23"/>
      <c r="AU258" s="23"/>
      <c r="AV258" s="23"/>
      <c r="AW258" s="23"/>
      <c r="AX258" s="23"/>
      <c r="AY258" s="23"/>
      <c r="AZ258" s="23"/>
      <c r="BA258" s="23"/>
      <c r="BB258" s="23"/>
      <c r="BC258" s="23"/>
      <c r="BD258" s="23"/>
      <c r="BE258" s="23"/>
      <c r="BF258" s="23"/>
      <c r="BG258" s="23"/>
      <c r="BH258" s="23"/>
      <c r="BI258" s="23"/>
      <c r="BJ258" s="23"/>
      <c r="BK258" s="23"/>
      <c r="BL258" s="23"/>
      <c r="BM258" s="23"/>
      <c r="BN258" s="23"/>
      <c r="BO258" s="23"/>
      <c r="BP258" s="23"/>
      <c r="BQ258" s="23"/>
      <c r="BR258" s="23"/>
      <c r="BS258" s="23"/>
      <c r="BT258" s="23"/>
      <c r="BU258" s="23"/>
      <c r="BV258" s="23"/>
      <c r="BW258" s="23"/>
    </row>
    <row r="259" spans="1:75" ht="14.25" customHeight="1" thickBot="1" x14ac:dyDescent="0.2">
      <c r="A259" s="83"/>
      <c r="B259" s="109"/>
      <c r="C259" s="119"/>
      <c r="D259" s="111"/>
      <c r="E259" s="96"/>
      <c r="F259" s="94"/>
      <c r="G259" s="113"/>
      <c r="H259" s="115"/>
      <c r="I259" s="99"/>
      <c r="J259" s="98"/>
      <c r="K259" s="100"/>
      <c r="L259" s="102"/>
      <c r="M259" s="104"/>
      <c r="N259" s="105"/>
      <c r="O259" s="107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72"/>
      <c r="AP259" s="72"/>
      <c r="AQ259" s="72"/>
      <c r="AR259" s="72"/>
      <c r="AS259" s="72"/>
      <c r="AT259" s="72"/>
      <c r="AU259" s="72"/>
      <c r="AV259" s="72"/>
      <c r="AW259" s="72"/>
      <c r="AX259" s="72"/>
      <c r="AY259" s="72"/>
      <c r="AZ259" s="72"/>
      <c r="BA259" s="72"/>
      <c r="BB259" s="72"/>
      <c r="BC259" s="72"/>
      <c r="BD259" s="72"/>
      <c r="BE259" s="72"/>
      <c r="BF259" s="72"/>
      <c r="BG259" s="72"/>
      <c r="BH259" s="72"/>
      <c r="BI259" s="72"/>
      <c r="BJ259" s="72"/>
      <c r="BK259" s="72"/>
      <c r="BL259" s="72"/>
      <c r="BM259" s="72"/>
      <c r="BN259" s="72"/>
      <c r="BO259" s="72"/>
      <c r="BP259" s="72"/>
      <c r="BQ259" s="72"/>
      <c r="BR259" s="72"/>
      <c r="BS259" s="72"/>
      <c r="BT259" s="72"/>
      <c r="BU259" s="72"/>
      <c r="BV259" s="72"/>
      <c r="BW259" s="72"/>
    </row>
    <row r="260" spans="1:75" ht="14.25" customHeight="1" x14ac:dyDescent="0.15">
      <c r="A260" s="82"/>
      <c r="B260" s="108"/>
      <c r="C260" s="118"/>
      <c r="D260" s="110"/>
      <c r="E260" s="95"/>
      <c r="F260" s="93"/>
      <c r="G260" s="112"/>
      <c r="H260" s="114"/>
      <c r="I260" s="99"/>
      <c r="J260" s="97"/>
      <c r="K260" s="100"/>
      <c r="L260" s="101"/>
      <c r="M260" s="103"/>
      <c r="N260" s="105"/>
      <c r="O260" s="106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3"/>
      <c r="BB260" s="23"/>
      <c r="BC260" s="23"/>
      <c r="BD260" s="23"/>
      <c r="BE260" s="23"/>
      <c r="BF260" s="23"/>
      <c r="BG260" s="23"/>
      <c r="BH260" s="23"/>
      <c r="BI260" s="23"/>
      <c r="BJ260" s="23"/>
      <c r="BK260" s="23"/>
      <c r="BL260" s="23"/>
      <c r="BM260" s="23"/>
      <c r="BN260" s="23"/>
      <c r="BO260" s="23"/>
      <c r="BP260" s="23"/>
      <c r="BQ260" s="23"/>
      <c r="BR260" s="23"/>
      <c r="BS260" s="23"/>
      <c r="BT260" s="23"/>
      <c r="BU260" s="23"/>
      <c r="BV260" s="23"/>
      <c r="BW260" s="23"/>
    </row>
    <row r="261" spans="1:75" ht="14.25" customHeight="1" thickBot="1" x14ac:dyDescent="0.2">
      <c r="A261" s="83"/>
      <c r="B261" s="109"/>
      <c r="C261" s="119"/>
      <c r="D261" s="111"/>
      <c r="E261" s="96"/>
      <c r="F261" s="94"/>
      <c r="G261" s="113"/>
      <c r="H261" s="115"/>
      <c r="I261" s="99"/>
      <c r="J261" s="98"/>
      <c r="K261" s="100"/>
      <c r="L261" s="102"/>
      <c r="M261" s="104"/>
      <c r="N261" s="105"/>
      <c r="O261" s="107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72"/>
      <c r="AP261" s="72"/>
      <c r="AQ261" s="72"/>
      <c r="AR261" s="72"/>
      <c r="AS261" s="72"/>
      <c r="AT261" s="72"/>
      <c r="AU261" s="72"/>
      <c r="AV261" s="72"/>
      <c r="AW261" s="72"/>
      <c r="AX261" s="72"/>
      <c r="AY261" s="72"/>
      <c r="AZ261" s="72"/>
      <c r="BA261" s="72"/>
      <c r="BB261" s="72"/>
      <c r="BC261" s="72"/>
      <c r="BD261" s="72"/>
      <c r="BE261" s="72"/>
      <c r="BF261" s="72"/>
      <c r="BG261" s="72"/>
      <c r="BH261" s="72"/>
      <c r="BI261" s="72"/>
      <c r="BJ261" s="72"/>
      <c r="BK261" s="72"/>
      <c r="BL261" s="72"/>
      <c r="BM261" s="72"/>
      <c r="BN261" s="72"/>
      <c r="BO261" s="72"/>
      <c r="BP261" s="72"/>
      <c r="BQ261" s="72"/>
      <c r="BR261" s="72"/>
      <c r="BS261" s="72"/>
      <c r="BT261" s="72"/>
      <c r="BU261" s="72"/>
      <c r="BV261" s="72"/>
      <c r="BW261" s="72"/>
    </row>
    <row r="262" spans="1:75" ht="14.25" customHeight="1" x14ac:dyDescent="0.15">
      <c r="A262" s="82"/>
      <c r="B262" s="108"/>
      <c r="C262" s="108"/>
      <c r="D262" s="110"/>
      <c r="E262" s="95"/>
      <c r="F262" s="93"/>
      <c r="G262" s="112"/>
      <c r="H262" s="114"/>
      <c r="I262" s="99"/>
      <c r="J262" s="97"/>
      <c r="K262" s="100"/>
      <c r="L262" s="101"/>
      <c r="M262" s="103"/>
      <c r="N262" s="105"/>
      <c r="O262" s="106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  <c r="AL262" s="23"/>
      <c r="AM262" s="23"/>
      <c r="AN262" s="23"/>
      <c r="AO262" s="23"/>
      <c r="AP262" s="23"/>
      <c r="AQ262" s="23"/>
      <c r="AR262" s="23"/>
      <c r="AS262" s="23"/>
      <c r="AT262" s="23"/>
      <c r="AU262" s="23"/>
      <c r="AV262" s="23"/>
      <c r="AW262" s="23"/>
      <c r="AX262" s="23"/>
      <c r="AY262" s="23"/>
      <c r="AZ262" s="23"/>
      <c r="BA262" s="23"/>
      <c r="BB262" s="23"/>
      <c r="BC262" s="23"/>
      <c r="BD262" s="23"/>
      <c r="BE262" s="23"/>
      <c r="BF262" s="23"/>
      <c r="BG262" s="23"/>
      <c r="BH262" s="23"/>
      <c r="BI262" s="23"/>
      <c r="BJ262" s="23"/>
      <c r="BK262" s="23"/>
      <c r="BL262" s="23"/>
      <c r="BM262" s="23"/>
      <c r="BN262" s="23"/>
      <c r="BO262" s="23"/>
      <c r="BP262" s="23"/>
      <c r="BQ262" s="23"/>
      <c r="BR262" s="23"/>
      <c r="BS262" s="23"/>
      <c r="BT262" s="23"/>
      <c r="BU262" s="23"/>
      <c r="BV262" s="23"/>
      <c r="BW262" s="23"/>
    </row>
    <row r="263" spans="1:75" ht="14.25" customHeight="1" thickBot="1" x14ac:dyDescent="0.2">
      <c r="A263" s="83"/>
      <c r="B263" s="109"/>
      <c r="C263" s="109"/>
      <c r="D263" s="111"/>
      <c r="E263" s="96"/>
      <c r="F263" s="94"/>
      <c r="G263" s="113"/>
      <c r="H263" s="115"/>
      <c r="I263" s="99"/>
      <c r="J263" s="98"/>
      <c r="K263" s="100"/>
      <c r="L263" s="102"/>
      <c r="M263" s="104"/>
      <c r="N263" s="105"/>
      <c r="O263" s="107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  <c r="AA263" s="72"/>
      <c r="AB263" s="72"/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72"/>
      <c r="AP263" s="72"/>
      <c r="AQ263" s="72"/>
      <c r="AR263" s="72"/>
      <c r="AS263" s="72"/>
      <c r="AT263" s="72"/>
      <c r="AU263" s="72"/>
      <c r="AV263" s="72"/>
      <c r="AW263" s="72"/>
      <c r="AX263" s="72"/>
      <c r="AY263" s="72"/>
      <c r="AZ263" s="72"/>
      <c r="BA263" s="72"/>
      <c r="BB263" s="72"/>
      <c r="BC263" s="72"/>
      <c r="BD263" s="72"/>
      <c r="BE263" s="72"/>
      <c r="BF263" s="72"/>
      <c r="BG263" s="72"/>
      <c r="BH263" s="72"/>
      <c r="BI263" s="72"/>
      <c r="BJ263" s="72"/>
      <c r="BK263" s="72"/>
      <c r="BL263" s="72"/>
      <c r="BM263" s="72"/>
      <c r="BN263" s="72"/>
      <c r="BO263" s="72"/>
      <c r="BP263" s="72"/>
      <c r="BQ263" s="72"/>
      <c r="BR263" s="72"/>
      <c r="BS263" s="72"/>
      <c r="BT263" s="72"/>
      <c r="BU263" s="72"/>
      <c r="BV263" s="72"/>
      <c r="BW263" s="72"/>
    </row>
    <row r="264" spans="1:75" ht="14.25" customHeight="1" x14ac:dyDescent="0.15">
      <c r="A264" s="82"/>
      <c r="B264" s="108"/>
      <c r="C264" s="108"/>
      <c r="D264" s="110"/>
      <c r="E264" s="95"/>
      <c r="F264" s="93"/>
      <c r="G264" s="112"/>
      <c r="H264" s="114"/>
      <c r="I264" s="99"/>
      <c r="J264" s="97"/>
      <c r="K264" s="100"/>
      <c r="L264" s="101"/>
      <c r="M264" s="103"/>
      <c r="N264" s="105"/>
      <c r="O264" s="106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/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/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/>
      <c r="BP264" s="23"/>
      <c r="BQ264" s="23"/>
      <c r="BR264" s="23"/>
      <c r="BS264" s="23"/>
      <c r="BT264" s="23"/>
      <c r="BU264" s="23"/>
      <c r="BV264" s="23"/>
      <c r="BW264" s="23"/>
    </row>
    <row r="265" spans="1:75" ht="14.25" customHeight="1" thickBot="1" x14ac:dyDescent="0.2">
      <c r="A265" s="83"/>
      <c r="B265" s="109"/>
      <c r="C265" s="109"/>
      <c r="D265" s="111"/>
      <c r="E265" s="96"/>
      <c r="F265" s="94"/>
      <c r="G265" s="113"/>
      <c r="H265" s="115"/>
      <c r="I265" s="99"/>
      <c r="J265" s="98"/>
      <c r="K265" s="100"/>
      <c r="L265" s="102"/>
      <c r="M265" s="104"/>
      <c r="N265" s="105"/>
      <c r="O265" s="107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  <c r="AP265" s="72"/>
      <c r="AQ265" s="72"/>
      <c r="AR265" s="72"/>
      <c r="AS265" s="72"/>
      <c r="AT265" s="72"/>
      <c r="AU265" s="72"/>
      <c r="AV265" s="72"/>
      <c r="AW265" s="72"/>
      <c r="AX265" s="72"/>
      <c r="AY265" s="72"/>
      <c r="AZ265" s="72"/>
      <c r="BA265" s="72"/>
      <c r="BB265" s="72"/>
      <c r="BC265" s="72"/>
      <c r="BD265" s="72"/>
      <c r="BE265" s="72"/>
      <c r="BF265" s="72"/>
      <c r="BG265" s="72"/>
      <c r="BH265" s="72"/>
      <c r="BI265" s="72"/>
      <c r="BJ265" s="72"/>
      <c r="BK265" s="72"/>
      <c r="BL265" s="72"/>
      <c r="BM265" s="72"/>
      <c r="BN265" s="72"/>
      <c r="BO265" s="72"/>
      <c r="BP265" s="72"/>
      <c r="BQ265" s="72"/>
      <c r="BR265" s="72"/>
      <c r="BS265" s="72"/>
      <c r="BT265" s="72"/>
      <c r="BU265" s="72"/>
      <c r="BV265" s="72"/>
      <c r="BW265" s="72"/>
    </row>
    <row r="266" spans="1:75" ht="14.25" customHeight="1" x14ac:dyDescent="0.15">
      <c r="A266" s="82"/>
      <c r="B266" s="108"/>
      <c r="C266" s="108"/>
      <c r="D266" s="110"/>
      <c r="E266" s="95"/>
      <c r="F266" s="93"/>
      <c r="G266" s="112"/>
      <c r="H266" s="114"/>
      <c r="I266" s="99"/>
      <c r="J266" s="97"/>
      <c r="K266" s="100"/>
      <c r="L266" s="101"/>
      <c r="M266" s="103"/>
      <c r="N266" s="105"/>
      <c r="O266" s="106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  <c r="AO266" s="23"/>
      <c r="AP266" s="23"/>
      <c r="AQ266" s="23"/>
      <c r="AR266" s="23"/>
      <c r="AS266" s="23"/>
      <c r="AT266" s="23"/>
      <c r="AU266" s="23"/>
      <c r="AV266" s="23"/>
      <c r="AW266" s="23"/>
      <c r="AX266" s="23"/>
      <c r="AY266" s="23"/>
      <c r="AZ266" s="23"/>
      <c r="BA266" s="23"/>
      <c r="BB266" s="23"/>
      <c r="BC266" s="23"/>
      <c r="BD266" s="23"/>
      <c r="BE266" s="23"/>
      <c r="BF266" s="23"/>
      <c r="BG266" s="23"/>
      <c r="BH266" s="23"/>
      <c r="BI266" s="23"/>
      <c r="BJ266" s="23"/>
      <c r="BK266" s="23"/>
      <c r="BL266" s="23"/>
      <c r="BM266" s="23"/>
      <c r="BN266" s="23"/>
      <c r="BO266" s="23"/>
      <c r="BP266" s="23"/>
      <c r="BQ266" s="23"/>
      <c r="BR266" s="23"/>
      <c r="BS266" s="23"/>
      <c r="BT266" s="23"/>
      <c r="BU266" s="23"/>
      <c r="BV266" s="23"/>
      <c r="BW266" s="23"/>
    </row>
    <row r="267" spans="1:75" ht="14.25" customHeight="1" thickBot="1" x14ac:dyDescent="0.2">
      <c r="A267" s="83"/>
      <c r="B267" s="109"/>
      <c r="C267" s="109"/>
      <c r="D267" s="111"/>
      <c r="E267" s="96"/>
      <c r="F267" s="94"/>
      <c r="G267" s="113"/>
      <c r="H267" s="115"/>
      <c r="I267" s="99"/>
      <c r="J267" s="98"/>
      <c r="K267" s="100"/>
      <c r="L267" s="102"/>
      <c r="M267" s="104"/>
      <c r="N267" s="105"/>
      <c r="O267" s="107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72"/>
      <c r="AP267" s="72"/>
      <c r="AQ267" s="72"/>
      <c r="AR267" s="72"/>
      <c r="AS267" s="72"/>
      <c r="AT267" s="72"/>
      <c r="AU267" s="72"/>
      <c r="AV267" s="72"/>
      <c r="AW267" s="72"/>
      <c r="AX267" s="72"/>
      <c r="AY267" s="72"/>
      <c r="AZ267" s="72"/>
      <c r="BA267" s="72"/>
      <c r="BB267" s="72"/>
      <c r="BC267" s="72"/>
      <c r="BD267" s="72"/>
      <c r="BE267" s="72"/>
      <c r="BF267" s="72"/>
      <c r="BG267" s="72"/>
      <c r="BH267" s="72"/>
      <c r="BI267" s="72"/>
      <c r="BJ267" s="72"/>
      <c r="BK267" s="72"/>
      <c r="BL267" s="72"/>
      <c r="BM267" s="72"/>
      <c r="BN267" s="72"/>
      <c r="BO267" s="72"/>
      <c r="BP267" s="72"/>
      <c r="BQ267" s="72"/>
      <c r="BR267" s="72"/>
      <c r="BS267" s="72"/>
      <c r="BT267" s="72"/>
      <c r="BU267" s="72"/>
      <c r="BV267" s="72"/>
      <c r="BW267" s="72"/>
    </row>
    <row r="268" spans="1:75" ht="14.25" customHeight="1" x14ac:dyDescent="0.15">
      <c r="A268" s="82"/>
      <c r="B268" s="118"/>
      <c r="C268" s="118"/>
      <c r="D268" s="110"/>
      <c r="E268" s="95"/>
      <c r="F268" s="93"/>
      <c r="G268" s="112"/>
      <c r="H268" s="114"/>
      <c r="I268" s="99"/>
      <c r="J268" s="97"/>
      <c r="K268" s="116"/>
      <c r="L268" s="101"/>
      <c r="M268" s="103"/>
      <c r="N268" s="157"/>
      <c r="O268" s="106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  <c r="AO268" s="23"/>
      <c r="AP268" s="23"/>
      <c r="AQ268" s="23"/>
      <c r="AR268" s="23"/>
      <c r="AS268" s="23"/>
      <c r="AT268" s="23"/>
      <c r="AU268" s="23"/>
      <c r="AV268" s="23"/>
      <c r="AW268" s="23"/>
      <c r="AX268" s="23"/>
      <c r="AY268" s="23"/>
      <c r="AZ268" s="23"/>
      <c r="BA268" s="23"/>
      <c r="BB268" s="23"/>
      <c r="BC268" s="23"/>
      <c r="BD268" s="23"/>
      <c r="BE268" s="23"/>
      <c r="BF268" s="23"/>
      <c r="BG268" s="23"/>
      <c r="BH268" s="23"/>
      <c r="BI268" s="23"/>
      <c r="BJ268" s="23"/>
      <c r="BK268" s="23"/>
      <c r="BL268" s="23"/>
      <c r="BM268" s="23"/>
      <c r="BN268" s="23"/>
      <c r="BO268" s="23"/>
      <c r="BP268" s="23"/>
      <c r="BQ268" s="23"/>
      <c r="BR268" s="23"/>
      <c r="BS268" s="23"/>
      <c r="BT268" s="23"/>
      <c r="BU268" s="23"/>
      <c r="BV268" s="23"/>
      <c r="BW268" s="23"/>
    </row>
    <row r="269" spans="1:75" ht="14.25" customHeight="1" thickBot="1" x14ac:dyDescent="0.2">
      <c r="A269" s="83"/>
      <c r="B269" s="119"/>
      <c r="C269" s="119"/>
      <c r="D269" s="111"/>
      <c r="E269" s="96"/>
      <c r="F269" s="94"/>
      <c r="G269" s="113"/>
      <c r="H269" s="115"/>
      <c r="I269" s="99"/>
      <c r="J269" s="98"/>
      <c r="K269" s="117"/>
      <c r="L269" s="102"/>
      <c r="M269" s="104"/>
      <c r="N269" s="158"/>
      <c r="O269" s="107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72"/>
      <c r="AP269" s="72"/>
      <c r="AQ269" s="72"/>
      <c r="AR269" s="72"/>
      <c r="AS269" s="72"/>
      <c r="AT269" s="72"/>
      <c r="AU269" s="72"/>
      <c r="AV269" s="72"/>
      <c r="AW269" s="72"/>
      <c r="AX269" s="72"/>
      <c r="AY269" s="72"/>
      <c r="AZ269" s="72"/>
      <c r="BA269" s="72"/>
      <c r="BB269" s="72"/>
      <c r="BC269" s="72"/>
      <c r="BD269" s="72"/>
      <c r="BE269" s="72"/>
      <c r="BF269" s="72"/>
      <c r="BG269" s="72"/>
      <c r="BH269" s="72"/>
      <c r="BI269" s="72"/>
      <c r="BJ269" s="72"/>
      <c r="BK269" s="72"/>
      <c r="BL269" s="72"/>
      <c r="BM269" s="72"/>
      <c r="BN269" s="72"/>
      <c r="BO269" s="72"/>
      <c r="BP269" s="72"/>
      <c r="BQ269" s="72"/>
      <c r="BR269" s="72"/>
      <c r="BS269" s="72"/>
      <c r="BT269" s="72"/>
      <c r="BU269" s="72"/>
      <c r="BV269" s="72"/>
      <c r="BW269" s="72"/>
    </row>
    <row r="270" spans="1:75" ht="14.25" customHeight="1" x14ac:dyDescent="0.15">
      <c r="A270" s="82"/>
      <c r="B270" s="108"/>
      <c r="C270" s="108"/>
      <c r="D270" s="110"/>
      <c r="E270" s="95"/>
      <c r="F270" s="93"/>
      <c r="G270" s="112"/>
      <c r="H270" s="114"/>
      <c r="I270" s="99"/>
      <c r="J270" s="97"/>
      <c r="K270" s="100"/>
      <c r="L270" s="101"/>
      <c r="M270" s="103"/>
      <c r="N270" s="105"/>
      <c r="O270" s="106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  <c r="AO270" s="23"/>
      <c r="AP270" s="23"/>
      <c r="AQ270" s="23"/>
      <c r="AR270" s="23"/>
      <c r="AS270" s="23"/>
      <c r="AT270" s="23"/>
      <c r="AU270" s="23"/>
      <c r="AV270" s="23"/>
      <c r="AW270" s="23"/>
      <c r="AX270" s="23"/>
      <c r="AY270" s="23"/>
      <c r="AZ270" s="23"/>
      <c r="BA270" s="23"/>
      <c r="BB270" s="23"/>
      <c r="BC270" s="23"/>
      <c r="BD270" s="23"/>
      <c r="BE270" s="23"/>
      <c r="BF270" s="23"/>
      <c r="BG270" s="23"/>
      <c r="BH270" s="23"/>
      <c r="BI270" s="23"/>
      <c r="BJ270" s="23"/>
      <c r="BK270" s="23"/>
      <c r="BL270" s="23"/>
      <c r="BM270" s="23"/>
      <c r="BN270" s="23"/>
      <c r="BO270" s="23"/>
      <c r="BP270" s="23"/>
      <c r="BQ270" s="23"/>
      <c r="BR270" s="23"/>
      <c r="BS270" s="23"/>
      <c r="BT270" s="23"/>
      <c r="BU270" s="23"/>
      <c r="BV270" s="23"/>
      <c r="BW270" s="23"/>
    </row>
    <row r="271" spans="1:75" ht="14.25" customHeight="1" thickBot="1" x14ac:dyDescent="0.2">
      <c r="A271" s="83"/>
      <c r="B271" s="109"/>
      <c r="C271" s="109"/>
      <c r="D271" s="111"/>
      <c r="E271" s="96"/>
      <c r="F271" s="94"/>
      <c r="G271" s="113"/>
      <c r="H271" s="115"/>
      <c r="I271" s="99"/>
      <c r="J271" s="98"/>
      <c r="K271" s="100"/>
      <c r="L271" s="102"/>
      <c r="M271" s="104"/>
      <c r="N271" s="105"/>
      <c r="O271" s="107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72"/>
      <c r="AP271" s="72"/>
      <c r="AQ271" s="72"/>
      <c r="AR271" s="72"/>
      <c r="AS271" s="72"/>
      <c r="AT271" s="72"/>
      <c r="AU271" s="72"/>
      <c r="AV271" s="72"/>
      <c r="AW271" s="72"/>
      <c r="AX271" s="72"/>
      <c r="AY271" s="72"/>
      <c r="AZ271" s="72"/>
      <c r="BA271" s="72"/>
      <c r="BB271" s="72"/>
      <c r="BC271" s="72"/>
      <c r="BD271" s="72"/>
      <c r="BE271" s="72"/>
      <c r="BF271" s="72"/>
      <c r="BG271" s="72"/>
      <c r="BH271" s="72"/>
      <c r="BI271" s="72"/>
      <c r="BJ271" s="72"/>
      <c r="BK271" s="72"/>
      <c r="BL271" s="72"/>
      <c r="BM271" s="72"/>
      <c r="BN271" s="72"/>
      <c r="BO271" s="72"/>
      <c r="BP271" s="72"/>
      <c r="BQ271" s="72"/>
      <c r="BR271" s="72"/>
      <c r="BS271" s="72"/>
      <c r="BT271" s="72"/>
      <c r="BU271" s="72"/>
      <c r="BV271" s="72"/>
      <c r="BW271" s="72"/>
    </row>
    <row r="272" spans="1:75" ht="14.25" customHeight="1" x14ac:dyDescent="0.15">
      <c r="A272" s="82"/>
      <c r="B272" s="108"/>
      <c r="C272" s="108"/>
      <c r="D272" s="110"/>
      <c r="E272" s="95"/>
      <c r="F272" s="93"/>
      <c r="G272" s="112"/>
      <c r="H272" s="114"/>
      <c r="I272" s="99"/>
      <c r="J272" s="97"/>
      <c r="K272" s="100"/>
      <c r="L272" s="101"/>
      <c r="M272" s="103"/>
      <c r="N272" s="105"/>
      <c r="O272" s="106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  <c r="AQ272" s="23"/>
      <c r="AR272" s="23"/>
      <c r="AS272" s="23"/>
      <c r="AT272" s="23"/>
      <c r="AU272" s="23"/>
      <c r="AV272" s="23"/>
      <c r="AW272" s="23"/>
      <c r="AX272" s="23"/>
      <c r="AY272" s="23"/>
      <c r="AZ272" s="23"/>
      <c r="BA272" s="23"/>
      <c r="BB272" s="23"/>
      <c r="BC272" s="23"/>
      <c r="BD272" s="23"/>
      <c r="BE272" s="23"/>
      <c r="BF272" s="23"/>
      <c r="BG272" s="23"/>
      <c r="BH272" s="23"/>
      <c r="BI272" s="23"/>
      <c r="BJ272" s="23"/>
      <c r="BK272" s="23"/>
      <c r="BL272" s="23"/>
      <c r="BM272" s="23"/>
      <c r="BN272" s="23"/>
      <c r="BO272" s="23"/>
      <c r="BP272" s="23"/>
      <c r="BQ272" s="23"/>
      <c r="BR272" s="23"/>
      <c r="BS272" s="23"/>
      <c r="BT272" s="23"/>
      <c r="BU272" s="23"/>
      <c r="BV272" s="23"/>
      <c r="BW272" s="23"/>
    </row>
    <row r="273" spans="1:75" ht="14.25" customHeight="1" thickBot="1" x14ac:dyDescent="0.2">
      <c r="A273" s="83"/>
      <c r="B273" s="109"/>
      <c r="C273" s="109"/>
      <c r="D273" s="111"/>
      <c r="E273" s="96"/>
      <c r="F273" s="94"/>
      <c r="G273" s="113"/>
      <c r="H273" s="115"/>
      <c r="I273" s="99"/>
      <c r="J273" s="98"/>
      <c r="K273" s="100"/>
      <c r="L273" s="102"/>
      <c r="M273" s="104"/>
      <c r="N273" s="105"/>
      <c r="O273" s="107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72"/>
      <c r="AP273" s="72"/>
      <c r="AQ273" s="72"/>
      <c r="AR273" s="72"/>
      <c r="AS273" s="72"/>
      <c r="AT273" s="72"/>
      <c r="AU273" s="72"/>
      <c r="AV273" s="72"/>
      <c r="AW273" s="72"/>
      <c r="AX273" s="72"/>
      <c r="AY273" s="72"/>
      <c r="AZ273" s="72"/>
      <c r="BA273" s="72"/>
      <c r="BB273" s="72"/>
      <c r="BC273" s="72"/>
      <c r="BD273" s="72"/>
      <c r="BE273" s="72"/>
      <c r="BF273" s="72"/>
      <c r="BG273" s="72"/>
      <c r="BH273" s="72"/>
      <c r="BI273" s="72"/>
      <c r="BJ273" s="72"/>
      <c r="BK273" s="72"/>
      <c r="BL273" s="72"/>
      <c r="BM273" s="72"/>
      <c r="BN273" s="72"/>
      <c r="BO273" s="72"/>
      <c r="BP273" s="72"/>
      <c r="BQ273" s="72"/>
      <c r="BR273" s="72"/>
      <c r="BS273" s="72"/>
      <c r="BT273" s="72"/>
      <c r="BU273" s="72"/>
      <c r="BV273" s="72"/>
      <c r="BW273" s="72"/>
    </row>
    <row r="274" spans="1:75" ht="14.25" customHeight="1" x14ac:dyDescent="0.15">
      <c r="A274" s="82"/>
      <c r="B274" s="108"/>
      <c r="C274" s="118"/>
      <c r="D274" s="110"/>
      <c r="E274" s="95"/>
      <c r="F274" s="93"/>
      <c r="G274" s="112"/>
      <c r="H274" s="114"/>
      <c r="I274" s="99"/>
      <c r="J274" s="97"/>
      <c r="K274" s="100"/>
      <c r="L274" s="101"/>
      <c r="M274" s="103"/>
      <c r="N274" s="105"/>
      <c r="O274" s="106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3"/>
      <c r="BB274" s="23"/>
      <c r="BC274" s="23"/>
      <c r="BD274" s="23"/>
      <c r="BE274" s="23"/>
      <c r="BF274" s="23"/>
      <c r="BG274" s="23"/>
      <c r="BH274" s="23"/>
      <c r="BI274" s="23"/>
      <c r="BJ274" s="23"/>
      <c r="BK274" s="23"/>
      <c r="BL274" s="23"/>
      <c r="BM274" s="23"/>
      <c r="BN274" s="23"/>
      <c r="BO274" s="23"/>
      <c r="BP274" s="23"/>
      <c r="BQ274" s="23"/>
      <c r="BR274" s="23"/>
      <c r="BS274" s="23"/>
      <c r="BT274" s="23"/>
      <c r="BU274" s="23"/>
      <c r="BV274" s="23"/>
      <c r="BW274" s="23"/>
    </row>
    <row r="275" spans="1:75" ht="14.25" customHeight="1" thickBot="1" x14ac:dyDescent="0.2">
      <c r="A275" s="83"/>
      <c r="B275" s="109"/>
      <c r="C275" s="119"/>
      <c r="D275" s="111"/>
      <c r="E275" s="96"/>
      <c r="F275" s="94"/>
      <c r="G275" s="113"/>
      <c r="H275" s="115"/>
      <c r="I275" s="99"/>
      <c r="J275" s="98"/>
      <c r="K275" s="100"/>
      <c r="L275" s="102"/>
      <c r="M275" s="104"/>
      <c r="N275" s="105"/>
      <c r="O275" s="107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72"/>
      <c r="AP275" s="72"/>
      <c r="AQ275" s="72"/>
      <c r="AR275" s="72"/>
      <c r="AS275" s="72"/>
      <c r="AT275" s="72"/>
      <c r="AU275" s="72"/>
      <c r="AV275" s="72"/>
      <c r="AW275" s="72"/>
      <c r="AX275" s="72"/>
      <c r="AY275" s="72"/>
      <c r="AZ275" s="72"/>
      <c r="BA275" s="72"/>
      <c r="BB275" s="72"/>
      <c r="BC275" s="72"/>
      <c r="BD275" s="72"/>
      <c r="BE275" s="72"/>
      <c r="BF275" s="72"/>
      <c r="BG275" s="72"/>
      <c r="BH275" s="72"/>
      <c r="BI275" s="72"/>
      <c r="BJ275" s="72"/>
      <c r="BK275" s="72"/>
      <c r="BL275" s="72"/>
      <c r="BM275" s="72"/>
      <c r="BN275" s="72"/>
      <c r="BO275" s="72"/>
      <c r="BP275" s="72"/>
      <c r="BQ275" s="72"/>
      <c r="BR275" s="72"/>
      <c r="BS275" s="72"/>
      <c r="BT275" s="72"/>
      <c r="BU275" s="72"/>
      <c r="BV275" s="72"/>
      <c r="BW275" s="72"/>
    </row>
    <row r="276" spans="1:75" ht="14.25" customHeight="1" x14ac:dyDescent="0.15">
      <c r="A276" s="82"/>
      <c r="B276" s="108"/>
      <c r="C276" s="118"/>
      <c r="D276" s="110"/>
      <c r="E276" s="95"/>
      <c r="F276" s="93"/>
      <c r="G276" s="112"/>
      <c r="H276" s="114"/>
      <c r="I276" s="99"/>
      <c r="J276" s="97"/>
      <c r="K276" s="100"/>
      <c r="L276" s="101"/>
      <c r="M276" s="103"/>
      <c r="N276" s="105"/>
      <c r="O276" s="106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  <c r="AS276" s="23"/>
      <c r="AT276" s="23"/>
      <c r="AU276" s="23"/>
      <c r="AV276" s="23"/>
      <c r="AW276" s="23"/>
      <c r="AX276" s="23"/>
      <c r="AY276" s="23"/>
      <c r="AZ276" s="23"/>
      <c r="BA276" s="23"/>
      <c r="BB276" s="23"/>
      <c r="BC276" s="23"/>
      <c r="BD276" s="23"/>
      <c r="BE276" s="23"/>
      <c r="BF276" s="23"/>
      <c r="BG276" s="23"/>
      <c r="BH276" s="23"/>
      <c r="BI276" s="23"/>
      <c r="BJ276" s="23"/>
      <c r="BK276" s="23"/>
      <c r="BL276" s="23"/>
      <c r="BM276" s="23"/>
      <c r="BN276" s="23"/>
      <c r="BO276" s="23"/>
      <c r="BP276" s="23"/>
      <c r="BQ276" s="23"/>
      <c r="BR276" s="23"/>
      <c r="BS276" s="23"/>
      <c r="BT276" s="23"/>
      <c r="BU276" s="23"/>
      <c r="BV276" s="23"/>
      <c r="BW276" s="23"/>
    </row>
    <row r="277" spans="1:75" ht="14.25" customHeight="1" thickBot="1" x14ac:dyDescent="0.2">
      <c r="A277" s="83"/>
      <c r="B277" s="109"/>
      <c r="C277" s="119"/>
      <c r="D277" s="111"/>
      <c r="E277" s="96"/>
      <c r="F277" s="94"/>
      <c r="G277" s="113"/>
      <c r="H277" s="115"/>
      <c r="I277" s="99"/>
      <c r="J277" s="98"/>
      <c r="K277" s="100"/>
      <c r="L277" s="102"/>
      <c r="M277" s="104"/>
      <c r="N277" s="105"/>
      <c r="O277" s="107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72"/>
      <c r="AP277" s="72"/>
      <c r="AQ277" s="72"/>
      <c r="AR277" s="72"/>
      <c r="AS277" s="72"/>
      <c r="AT277" s="72"/>
      <c r="AU277" s="72"/>
      <c r="AV277" s="72"/>
      <c r="AW277" s="72"/>
      <c r="AX277" s="72"/>
      <c r="AY277" s="72"/>
      <c r="AZ277" s="72"/>
      <c r="BA277" s="72"/>
      <c r="BB277" s="72"/>
      <c r="BC277" s="72"/>
      <c r="BD277" s="72"/>
      <c r="BE277" s="72"/>
      <c r="BF277" s="72"/>
      <c r="BG277" s="72"/>
      <c r="BH277" s="72"/>
      <c r="BI277" s="72"/>
      <c r="BJ277" s="72"/>
      <c r="BK277" s="72"/>
      <c r="BL277" s="72"/>
      <c r="BM277" s="72"/>
      <c r="BN277" s="72"/>
      <c r="BO277" s="72"/>
      <c r="BP277" s="72"/>
      <c r="BQ277" s="72"/>
      <c r="BR277" s="72"/>
      <c r="BS277" s="72"/>
      <c r="BT277" s="72"/>
      <c r="BU277" s="72"/>
      <c r="BV277" s="72"/>
      <c r="BW277" s="72"/>
    </row>
    <row r="278" spans="1:75" ht="14.25" customHeight="1" x14ac:dyDescent="0.15">
      <c r="A278" s="82"/>
      <c r="B278" s="108"/>
      <c r="C278" s="108"/>
      <c r="D278" s="110"/>
      <c r="E278" s="95"/>
      <c r="F278" s="93"/>
      <c r="G278" s="112"/>
      <c r="H278" s="114"/>
      <c r="I278" s="99"/>
      <c r="J278" s="97"/>
      <c r="K278" s="100"/>
      <c r="L278" s="101"/>
      <c r="M278" s="103"/>
      <c r="N278" s="105"/>
      <c r="O278" s="106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  <c r="AR278" s="23"/>
      <c r="AS278" s="23"/>
      <c r="AT278" s="23"/>
      <c r="AU278" s="23"/>
      <c r="AV278" s="23"/>
      <c r="AW278" s="23"/>
      <c r="AX278" s="23"/>
      <c r="AY278" s="23"/>
      <c r="AZ278" s="23"/>
      <c r="BA278" s="23"/>
      <c r="BB278" s="23"/>
      <c r="BC278" s="23"/>
      <c r="BD278" s="23"/>
      <c r="BE278" s="23"/>
      <c r="BF278" s="23"/>
      <c r="BG278" s="23"/>
      <c r="BH278" s="23"/>
      <c r="BI278" s="23"/>
      <c r="BJ278" s="23"/>
      <c r="BK278" s="23"/>
      <c r="BL278" s="23"/>
      <c r="BM278" s="23"/>
      <c r="BN278" s="23"/>
      <c r="BO278" s="23"/>
      <c r="BP278" s="23"/>
      <c r="BQ278" s="23"/>
      <c r="BR278" s="23"/>
      <c r="BS278" s="23"/>
      <c r="BT278" s="23"/>
      <c r="BU278" s="23"/>
      <c r="BV278" s="23"/>
      <c r="BW278" s="23"/>
    </row>
    <row r="279" spans="1:75" ht="14.25" customHeight="1" thickBot="1" x14ac:dyDescent="0.2">
      <c r="A279" s="83"/>
      <c r="B279" s="109"/>
      <c r="C279" s="109"/>
      <c r="D279" s="111"/>
      <c r="E279" s="96"/>
      <c r="F279" s="94"/>
      <c r="G279" s="113"/>
      <c r="H279" s="115"/>
      <c r="I279" s="99"/>
      <c r="J279" s="98"/>
      <c r="K279" s="100"/>
      <c r="L279" s="102"/>
      <c r="M279" s="104"/>
      <c r="N279" s="105"/>
      <c r="O279" s="107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72"/>
      <c r="AP279" s="72"/>
      <c r="AQ279" s="72"/>
      <c r="AR279" s="72"/>
      <c r="AS279" s="72"/>
      <c r="AT279" s="72"/>
      <c r="AU279" s="72"/>
      <c r="AV279" s="72"/>
      <c r="AW279" s="72"/>
      <c r="AX279" s="72"/>
      <c r="AY279" s="72"/>
      <c r="AZ279" s="72"/>
      <c r="BA279" s="72"/>
      <c r="BB279" s="72"/>
      <c r="BC279" s="72"/>
      <c r="BD279" s="72"/>
      <c r="BE279" s="72"/>
      <c r="BF279" s="72"/>
      <c r="BG279" s="72"/>
      <c r="BH279" s="72"/>
      <c r="BI279" s="72"/>
      <c r="BJ279" s="72"/>
      <c r="BK279" s="72"/>
      <c r="BL279" s="72"/>
      <c r="BM279" s="72"/>
      <c r="BN279" s="72"/>
      <c r="BO279" s="72"/>
      <c r="BP279" s="72"/>
      <c r="BQ279" s="72"/>
      <c r="BR279" s="72"/>
      <c r="BS279" s="72"/>
      <c r="BT279" s="72"/>
      <c r="BU279" s="72"/>
      <c r="BV279" s="72"/>
      <c r="BW279" s="72"/>
    </row>
    <row r="280" spans="1:75" ht="14.25" customHeight="1" x14ac:dyDescent="0.15">
      <c r="A280" s="82"/>
      <c r="B280" s="118"/>
      <c r="C280" s="118"/>
      <c r="D280" s="110"/>
      <c r="E280" s="95"/>
      <c r="F280" s="93"/>
      <c r="G280" s="112"/>
      <c r="H280" s="114"/>
      <c r="I280" s="99"/>
      <c r="J280" s="97"/>
      <c r="K280" s="100"/>
      <c r="L280" s="101"/>
      <c r="M280" s="103"/>
      <c r="N280" s="105"/>
      <c r="O280" s="106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3"/>
      <c r="BB280" s="23"/>
      <c r="BC280" s="23"/>
      <c r="BD280" s="23"/>
      <c r="BE280" s="23"/>
      <c r="BF280" s="23"/>
      <c r="BG280" s="23"/>
      <c r="BH280" s="23"/>
      <c r="BI280" s="23"/>
      <c r="BJ280" s="23"/>
      <c r="BK280" s="23"/>
      <c r="BL280" s="23"/>
      <c r="BM280" s="23"/>
      <c r="BN280" s="23"/>
      <c r="BO280" s="23"/>
      <c r="BP280" s="23"/>
      <c r="BQ280" s="23"/>
      <c r="BR280" s="23"/>
      <c r="BS280" s="23"/>
      <c r="BT280" s="23"/>
      <c r="BU280" s="23"/>
      <c r="BV280" s="23"/>
      <c r="BW280" s="23"/>
    </row>
    <row r="281" spans="1:75" ht="14.25" customHeight="1" thickBot="1" x14ac:dyDescent="0.2">
      <c r="A281" s="83"/>
      <c r="B281" s="119"/>
      <c r="C281" s="119"/>
      <c r="D281" s="111"/>
      <c r="E281" s="96"/>
      <c r="F281" s="94"/>
      <c r="G281" s="113"/>
      <c r="H281" s="115"/>
      <c r="I281" s="99"/>
      <c r="J281" s="98"/>
      <c r="K281" s="100"/>
      <c r="L281" s="102"/>
      <c r="M281" s="104"/>
      <c r="N281" s="105"/>
      <c r="O281" s="107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72"/>
      <c r="AP281" s="72"/>
      <c r="AQ281" s="72"/>
      <c r="AR281" s="72"/>
      <c r="AS281" s="72"/>
      <c r="AT281" s="72"/>
      <c r="AU281" s="72"/>
      <c r="AV281" s="72"/>
      <c r="AW281" s="72"/>
      <c r="AX281" s="72"/>
      <c r="AY281" s="72"/>
      <c r="AZ281" s="72"/>
      <c r="BA281" s="72"/>
      <c r="BB281" s="72"/>
      <c r="BC281" s="72"/>
      <c r="BD281" s="72"/>
      <c r="BE281" s="72"/>
      <c r="BF281" s="72"/>
      <c r="BG281" s="72"/>
      <c r="BH281" s="72"/>
      <c r="BI281" s="72"/>
      <c r="BJ281" s="72"/>
      <c r="BK281" s="72"/>
      <c r="BL281" s="72"/>
      <c r="BM281" s="72"/>
      <c r="BN281" s="72"/>
      <c r="BO281" s="72"/>
      <c r="BP281" s="72"/>
      <c r="BQ281" s="72"/>
      <c r="BR281" s="72"/>
      <c r="BS281" s="72"/>
      <c r="BT281" s="72"/>
      <c r="BU281" s="72"/>
      <c r="BV281" s="72"/>
      <c r="BW281" s="72"/>
    </row>
    <row r="282" spans="1:75" ht="14.25" customHeight="1" x14ac:dyDescent="0.15">
      <c r="A282" s="82"/>
      <c r="B282" s="108"/>
      <c r="C282" s="108"/>
      <c r="D282" s="110"/>
      <c r="E282" s="95"/>
      <c r="F282" s="93"/>
      <c r="G282" s="112"/>
      <c r="H282" s="114"/>
      <c r="I282" s="99"/>
      <c r="J282" s="97"/>
      <c r="K282" s="100"/>
      <c r="L282" s="101"/>
      <c r="M282" s="103"/>
      <c r="N282" s="105"/>
      <c r="O282" s="106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  <c r="AL282" s="23"/>
      <c r="AM282" s="23"/>
      <c r="AN282" s="23"/>
      <c r="AO282" s="23"/>
      <c r="AP282" s="23"/>
      <c r="AQ282" s="23"/>
      <c r="AR282" s="23"/>
      <c r="AS282" s="23"/>
      <c r="AT282" s="23"/>
      <c r="AU282" s="23"/>
      <c r="AV282" s="23"/>
      <c r="AW282" s="23"/>
      <c r="AX282" s="23"/>
      <c r="AY282" s="23"/>
      <c r="AZ282" s="23"/>
      <c r="BA282" s="23"/>
      <c r="BB282" s="23"/>
      <c r="BC282" s="23"/>
      <c r="BD282" s="23"/>
      <c r="BE282" s="23"/>
      <c r="BF282" s="23"/>
      <c r="BG282" s="23"/>
      <c r="BH282" s="23"/>
      <c r="BI282" s="23"/>
      <c r="BJ282" s="23"/>
      <c r="BK282" s="23"/>
      <c r="BL282" s="23"/>
      <c r="BM282" s="23"/>
      <c r="BN282" s="23"/>
      <c r="BO282" s="23"/>
      <c r="BP282" s="23"/>
      <c r="BQ282" s="23"/>
      <c r="BR282" s="23"/>
      <c r="BS282" s="23"/>
      <c r="BT282" s="23"/>
      <c r="BU282" s="23"/>
      <c r="BV282" s="23"/>
      <c r="BW282" s="23"/>
    </row>
    <row r="283" spans="1:75" ht="14.25" customHeight="1" thickBot="1" x14ac:dyDescent="0.2">
      <c r="A283" s="83"/>
      <c r="B283" s="109"/>
      <c r="C283" s="109"/>
      <c r="D283" s="111"/>
      <c r="E283" s="96"/>
      <c r="F283" s="94"/>
      <c r="G283" s="113"/>
      <c r="H283" s="115"/>
      <c r="I283" s="99"/>
      <c r="J283" s="98"/>
      <c r="K283" s="100"/>
      <c r="L283" s="102"/>
      <c r="M283" s="104"/>
      <c r="N283" s="105"/>
      <c r="O283" s="107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72"/>
      <c r="AP283" s="72"/>
      <c r="AQ283" s="72"/>
      <c r="AR283" s="72"/>
      <c r="AS283" s="72"/>
      <c r="AT283" s="72"/>
      <c r="AU283" s="72"/>
      <c r="AV283" s="72"/>
      <c r="AW283" s="72"/>
      <c r="AX283" s="72"/>
      <c r="AY283" s="72"/>
      <c r="AZ283" s="72"/>
      <c r="BA283" s="72"/>
      <c r="BB283" s="72"/>
      <c r="BC283" s="72"/>
      <c r="BD283" s="72"/>
      <c r="BE283" s="72"/>
      <c r="BF283" s="72"/>
      <c r="BG283" s="72"/>
      <c r="BH283" s="72"/>
      <c r="BI283" s="72"/>
      <c r="BJ283" s="72"/>
      <c r="BK283" s="72"/>
      <c r="BL283" s="72"/>
      <c r="BM283" s="72"/>
      <c r="BN283" s="72"/>
      <c r="BO283" s="72"/>
      <c r="BP283" s="72"/>
      <c r="BQ283" s="72"/>
      <c r="BR283" s="72"/>
      <c r="BS283" s="72"/>
      <c r="BT283" s="72"/>
      <c r="BU283" s="72"/>
      <c r="BV283" s="72"/>
      <c r="BW283" s="72"/>
    </row>
    <row r="284" spans="1:75" ht="14.25" customHeight="1" x14ac:dyDescent="0.15">
      <c r="A284" s="82"/>
      <c r="B284" s="108"/>
      <c r="C284" s="108"/>
      <c r="D284" s="110"/>
      <c r="E284" s="95"/>
      <c r="F284" s="93"/>
      <c r="G284" s="112"/>
      <c r="H284" s="114"/>
      <c r="I284" s="99"/>
      <c r="J284" s="97"/>
      <c r="K284" s="100"/>
      <c r="L284" s="101"/>
      <c r="M284" s="103"/>
      <c r="N284" s="105"/>
      <c r="O284" s="106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  <c r="AO284" s="23"/>
      <c r="AP284" s="23"/>
      <c r="AQ284" s="23"/>
      <c r="AR284" s="23"/>
      <c r="AS284" s="23"/>
      <c r="AT284" s="23"/>
      <c r="AU284" s="23"/>
      <c r="AV284" s="23"/>
      <c r="AW284" s="23"/>
      <c r="AX284" s="23"/>
      <c r="AY284" s="23"/>
      <c r="AZ284" s="23"/>
      <c r="BA284" s="23"/>
      <c r="BB284" s="23"/>
      <c r="BC284" s="23"/>
      <c r="BD284" s="23"/>
      <c r="BE284" s="23"/>
      <c r="BF284" s="23"/>
      <c r="BG284" s="23"/>
      <c r="BH284" s="23"/>
      <c r="BI284" s="23"/>
      <c r="BJ284" s="23"/>
      <c r="BK284" s="23"/>
      <c r="BL284" s="23"/>
      <c r="BM284" s="23"/>
      <c r="BN284" s="23"/>
      <c r="BO284" s="23"/>
      <c r="BP284" s="23"/>
      <c r="BQ284" s="23"/>
      <c r="BR284" s="23"/>
      <c r="BS284" s="23"/>
      <c r="BT284" s="23"/>
      <c r="BU284" s="23"/>
      <c r="BV284" s="23"/>
      <c r="BW284" s="23"/>
    </row>
    <row r="285" spans="1:75" ht="14.25" customHeight="1" thickBot="1" x14ac:dyDescent="0.2">
      <c r="A285" s="83"/>
      <c r="B285" s="109"/>
      <c r="C285" s="109"/>
      <c r="D285" s="111"/>
      <c r="E285" s="96"/>
      <c r="F285" s="94"/>
      <c r="G285" s="113"/>
      <c r="H285" s="115"/>
      <c r="I285" s="99"/>
      <c r="J285" s="98"/>
      <c r="K285" s="100"/>
      <c r="L285" s="102"/>
      <c r="M285" s="104"/>
      <c r="N285" s="105"/>
      <c r="O285" s="107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  <c r="AF285" s="72"/>
      <c r="AG285" s="72"/>
      <c r="AH285" s="72"/>
      <c r="AI285" s="72"/>
      <c r="AJ285" s="72"/>
      <c r="AK285" s="72"/>
      <c r="AL285" s="72"/>
      <c r="AM285" s="72"/>
      <c r="AN285" s="72"/>
      <c r="AO285" s="72"/>
      <c r="AP285" s="72"/>
      <c r="AQ285" s="72"/>
      <c r="AR285" s="72"/>
      <c r="AS285" s="72"/>
      <c r="AT285" s="72"/>
      <c r="AU285" s="72"/>
      <c r="AV285" s="72"/>
      <c r="AW285" s="72"/>
      <c r="AX285" s="72"/>
      <c r="AY285" s="72"/>
      <c r="AZ285" s="72"/>
      <c r="BA285" s="72"/>
      <c r="BB285" s="72"/>
      <c r="BC285" s="72"/>
      <c r="BD285" s="72"/>
      <c r="BE285" s="72"/>
      <c r="BF285" s="72"/>
      <c r="BG285" s="72"/>
      <c r="BH285" s="72"/>
      <c r="BI285" s="72"/>
      <c r="BJ285" s="72"/>
      <c r="BK285" s="72"/>
      <c r="BL285" s="72"/>
      <c r="BM285" s="72"/>
      <c r="BN285" s="72"/>
      <c r="BO285" s="72"/>
      <c r="BP285" s="72"/>
      <c r="BQ285" s="72"/>
      <c r="BR285" s="72"/>
      <c r="BS285" s="72"/>
      <c r="BT285" s="72"/>
      <c r="BU285" s="72"/>
      <c r="BV285" s="72"/>
      <c r="BW285" s="72"/>
    </row>
    <row r="286" spans="1:75" ht="14.25" customHeight="1" x14ac:dyDescent="0.15">
      <c r="A286" s="82"/>
      <c r="B286" s="108"/>
      <c r="C286" s="108"/>
      <c r="D286" s="110"/>
      <c r="E286" s="95"/>
      <c r="F286" s="93"/>
      <c r="G286" s="112"/>
      <c r="H286" s="114"/>
      <c r="I286" s="99"/>
      <c r="J286" s="97"/>
      <c r="K286" s="100"/>
      <c r="L286" s="101"/>
      <c r="M286" s="103"/>
      <c r="N286" s="105"/>
      <c r="O286" s="106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  <c r="BA286" s="23"/>
      <c r="BB286" s="23"/>
      <c r="BC286" s="23"/>
      <c r="BD286" s="23"/>
      <c r="BE286" s="23"/>
      <c r="BF286" s="23"/>
      <c r="BG286" s="23"/>
      <c r="BH286" s="23"/>
      <c r="BI286" s="23"/>
      <c r="BJ286" s="23"/>
      <c r="BK286" s="23"/>
      <c r="BL286" s="23"/>
      <c r="BM286" s="23"/>
      <c r="BN286" s="23"/>
      <c r="BO286" s="23"/>
      <c r="BP286" s="23"/>
      <c r="BQ286" s="23"/>
      <c r="BR286" s="23"/>
      <c r="BS286" s="23"/>
      <c r="BT286" s="23"/>
      <c r="BU286" s="23"/>
      <c r="BV286" s="23"/>
      <c r="BW286" s="23"/>
    </row>
    <row r="287" spans="1:75" ht="14.25" customHeight="1" thickBot="1" x14ac:dyDescent="0.2">
      <c r="A287" s="83"/>
      <c r="B287" s="109"/>
      <c r="C287" s="109"/>
      <c r="D287" s="111"/>
      <c r="E287" s="96"/>
      <c r="F287" s="94"/>
      <c r="G287" s="113"/>
      <c r="H287" s="115"/>
      <c r="I287" s="99"/>
      <c r="J287" s="98"/>
      <c r="K287" s="100"/>
      <c r="L287" s="102"/>
      <c r="M287" s="104"/>
      <c r="N287" s="105"/>
      <c r="O287" s="107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72"/>
      <c r="AP287" s="72"/>
      <c r="AQ287" s="72"/>
      <c r="AR287" s="72"/>
      <c r="AS287" s="72"/>
      <c r="AT287" s="72"/>
      <c r="AU287" s="72"/>
      <c r="AV287" s="72"/>
      <c r="AW287" s="72"/>
      <c r="AX287" s="72"/>
      <c r="AY287" s="72"/>
      <c r="AZ287" s="72"/>
      <c r="BA287" s="72"/>
      <c r="BB287" s="72"/>
      <c r="BC287" s="72"/>
      <c r="BD287" s="72"/>
      <c r="BE287" s="72"/>
      <c r="BF287" s="72"/>
      <c r="BG287" s="72"/>
      <c r="BH287" s="72"/>
      <c r="BI287" s="72"/>
      <c r="BJ287" s="72"/>
      <c r="BK287" s="72"/>
      <c r="BL287" s="72"/>
      <c r="BM287" s="72"/>
      <c r="BN287" s="72"/>
      <c r="BO287" s="72"/>
      <c r="BP287" s="72"/>
      <c r="BQ287" s="72"/>
      <c r="BR287" s="72"/>
      <c r="BS287" s="72"/>
      <c r="BT287" s="72"/>
      <c r="BU287" s="72"/>
      <c r="BV287" s="72"/>
      <c r="BW287" s="72"/>
    </row>
    <row r="288" spans="1:75" ht="14.25" customHeight="1" x14ac:dyDescent="0.15">
      <c r="A288" s="82"/>
      <c r="B288" s="108"/>
      <c r="C288" s="108"/>
      <c r="D288" s="110"/>
      <c r="E288" s="95"/>
      <c r="F288" s="93"/>
      <c r="G288" s="112"/>
      <c r="H288" s="114"/>
      <c r="I288" s="99"/>
      <c r="J288" s="97"/>
      <c r="K288" s="100"/>
      <c r="L288" s="101"/>
      <c r="M288" s="103"/>
      <c r="N288" s="105"/>
      <c r="O288" s="106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  <c r="AL288" s="23"/>
      <c r="AM288" s="23"/>
      <c r="AN288" s="23"/>
      <c r="AO288" s="23"/>
      <c r="AP288" s="23"/>
      <c r="AQ288" s="23"/>
      <c r="AR288" s="23"/>
      <c r="AS288" s="23"/>
      <c r="AT288" s="23"/>
      <c r="AU288" s="23"/>
      <c r="AV288" s="23"/>
      <c r="AW288" s="23"/>
      <c r="AX288" s="23"/>
      <c r="AY288" s="23"/>
      <c r="AZ288" s="23"/>
      <c r="BA288" s="23"/>
      <c r="BB288" s="23"/>
      <c r="BC288" s="23"/>
      <c r="BD288" s="23"/>
      <c r="BE288" s="23"/>
      <c r="BF288" s="23"/>
      <c r="BG288" s="23"/>
      <c r="BH288" s="23"/>
      <c r="BI288" s="23"/>
      <c r="BJ288" s="23"/>
      <c r="BK288" s="23"/>
      <c r="BL288" s="23"/>
      <c r="BM288" s="23"/>
      <c r="BN288" s="23"/>
      <c r="BO288" s="23"/>
      <c r="BP288" s="23"/>
      <c r="BQ288" s="23"/>
      <c r="BR288" s="23"/>
      <c r="BS288" s="23"/>
      <c r="BT288" s="23"/>
      <c r="BU288" s="23"/>
      <c r="BV288" s="23"/>
      <c r="BW288" s="23"/>
    </row>
    <row r="289" spans="1:75" ht="14.25" customHeight="1" thickBot="1" x14ac:dyDescent="0.2">
      <c r="A289" s="83"/>
      <c r="B289" s="109"/>
      <c r="C289" s="109"/>
      <c r="D289" s="111"/>
      <c r="E289" s="96"/>
      <c r="F289" s="94"/>
      <c r="G289" s="113"/>
      <c r="H289" s="115"/>
      <c r="I289" s="99"/>
      <c r="J289" s="98"/>
      <c r="K289" s="100"/>
      <c r="L289" s="102"/>
      <c r="M289" s="104"/>
      <c r="N289" s="105"/>
      <c r="O289" s="107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72"/>
      <c r="AP289" s="72"/>
      <c r="AQ289" s="72"/>
      <c r="AR289" s="72"/>
      <c r="AS289" s="72"/>
      <c r="AT289" s="72"/>
      <c r="AU289" s="72"/>
      <c r="AV289" s="72"/>
      <c r="AW289" s="72"/>
      <c r="AX289" s="72"/>
      <c r="AY289" s="72"/>
      <c r="AZ289" s="72"/>
      <c r="BA289" s="72"/>
      <c r="BB289" s="72"/>
      <c r="BC289" s="72"/>
      <c r="BD289" s="72"/>
      <c r="BE289" s="72"/>
      <c r="BF289" s="72"/>
      <c r="BG289" s="72"/>
      <c r="BH289" s="72"/>
      <c r="BI289" s="72"/>
      <c r="BJ289" s="72"/>
      <c r="BK289" s="72"/>
      <c r="BL289" s="72"/>
      <c r="BM289" s="72"/>
      <c r="BN289" s="72"/>
      <c r="BO289" s="72"/>
      <c r="BP289" s="72"/>
      <c r="BQ289" s="72"/>
      <c r="BR289" s="72"/>
      <c r="BS289" s="72"/>
      <c r="BT289" s="72"/>
      <c r="BU289" s="72"/>
      <c r="BV289" s="72"/>
      <c r="BW289" s="72"/>
    </row>
    <row r="290" spans="1:75" ht="14.25" customHeight="1" x14ac:dyDescent="0.15">
      <c r="A290" s="82"/>
      <c r="B290" s="108"/>
      <c r="C290" s="118"/>
      <c r="D290" s="110"/>
      <c r="E290" s="95"/>
      <c r="F290" s="93"/>
      <c r="G290" s="112"/>
      <c r="H290" s="114"/>
      <c r="I290" s="99"/>
      <c r="J290" s="97"/>
      <c r="K290" s="100"/>
      <c r="L290" s="101"/>
      <c r="M290" s="103"/>
      <c r="N290" s="105"/>
      <c r="O290" s="106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  <c r="BA290" s="23"/>
      <c r="BB290" s="23"/>
      <c r="BC290" s="23"/>
      <c r="BD290" s="23"/>
      <c r="BE290" s="23"/>
      <c r="BF290" s="23"/>
      <c r="BG290" s="23"/>
      <c r="BH290" s="23"/>
      <c r="BI290" s="23"/>
      <c r="BJ290" s="23"/>
      <c r="BK290" s="23"/>
      <c r="BL290" s="23"/>
      <c r="BM290" s="23"/>
      <c r="BN290" s="23"/>
      <c r="BO290" s="23"/>
      <c r="BP290" s="23"/>
      <c r="BQ290" s="23"/>
      <c r="BR290" s="23"/>
      <c r="BS290" s="23"/>
      <c r="BT290" s="23"/>
      <c r="BU290" s="23"/>
      <c r="BV290" s="23"/>
      <c r="BW290" s="23"/>
    </row>
    <row r="291" spans="1:75" ht="14.25" customHeight="1" thickBot="1" x14ac:dyDescent="0.2">
      <c r="A291" s="83"/>
      <c r="B291" s="109"/>
      <c r="C291" s="119"/>
      <c r="D291" s="111"/>
      <c r="E291" s="96"/>
      <c r="F291" s="94"/>
      <c r="G291" s="113"/>
      <c r="H291" s="115"/>
      <c r="I291" s="99"/>
      <c r="J291" s="98"/>
      <c r="K291" s="100"/>
      <c r="L291" s="102"/>
      <c r="M291" s="104"/>
      <c r="N291" s="105"/>
      <c r="O291" s="107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72"/>
      <c r="AP291" s="72"/>
      <c r="AQ291" s="72"/>
      <c r="AR291" s="72"/>
      <c r="AS291" s="72"/>
      <c r="AT291" s="72"/>
      <c r="AU291" s="72"/>
      <c r="AV291" s="72"/>
      <c r="AW291" s="72"/>
      <c r="AX291" s="72"/>
      <c r="AY291" s="72"/>
      <c r="AZ291" s="72"/>
      <c r="BA291" s="72"/>
      <c r="BB291" s="72"/>
      <c r="BC291" s="72"/>
      <c r="BD291" s="72"/>
      <c r="BE291" s="72"/>
      <c r="BF291" s="72"/>
      <c r="BG291" s="72"/>
      <c r="BH291" s="72"/>
      <c r="BI291" s="72"/>
      <c r="BJ291" s="72"/>
      <c r="BK291" s="72"/>
      <c r="BL291" s="72"/>
      <c r="BM291" s="72"/>
      <c r="BN291" s="72"/>
      <c r="BO291" s="72"/>
      <c r="BP291" s="72"/>
      <c r="BQ291" s="72"/>
      <c r="BR291" s="72"/>
      <c r="BS291" s="72"/>
      <c r="BT291" s="72"/>
      <c r="BU291" s="72"/>
      <c r="BV291" s="72"/>
      <c r="BW291" s="72"/>
    </row>
    <row r="292" spans="1:75" ht="14.25" customHeight="1" x14ac:dyDescent="0.15">
      <c r="A292" s="82"/>
      <c r="B292" s="118"/>
      <c r="C292" s="108"/>
      <c r="D292" s="110"/>
      <c r="E292" s="95"/>
      <c r="F292" s="93"/>
      <c r="G292" s="112"/>
      <c r="H292" s="114"/>
      <c r="I292" s="99"/>
      <c r="J292" s="97"/>
      <c r="K292" s="100"/>
      <c r="L292" s="101"/>
      <c r="M292" s="103"/>
      <c r="N292" s="105"/>
      <c r="O292" s="106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23"/>
      <c r="AQ292" s="23"/>
      <c r="AR292" s="23"/>
      <c r="AS292" s="23"/>
      <c r="AT292" s="23"/>
      <c r="AU292" s="23"/>
      <c r="AV292" s="23"/>
      <c r="AW292" s="23"/>
      <c r="AX292" s="23"/>
      <c r="AY292" s="23"/>
      <c r="AZ292" s="23"/>
      <c r="BA292" s="23"/>
      <c r="BB292" s="23"/>
      <c r="BC292" s="23"/>
      <c r="BD292" s="23"/>
      <c r="BE292" s="23"/>
      <c r="BF292" s="23"/>
      <c r="BG292" s="23"/>
      <c r="BH292" s="23"/>
      <c r="BI292" s="23"/>
      <c r="BJ292" s="23"/>
      <c r="BK292" s="23"/>
      <c r="BL292" s="23"/>
      <c r="BM292" s="23"/>
      <c r="BN292" s="23"/>
      <c r="BO292" s="23"/>
      <c r="BP292" s="23"/>
      <c r="BQ292" s="23"/>
      <c r="BR292" s="23"/>
      <c r="BS292" s="23"/>
      <c r="BT292" s="23"/>
      <c r="BU292" s="23"/>
      <c r="BV292" s="23"/>
      <c r="BW292" s="23"/>
    </row>
    <row r="293" spans="1:75" ht="14.25" customHeight="1" thickBot="1" x14ac:dyDescent="0.2">
      <c r="A293" s="83"/>
      <c r="B293" s="119"/>
      <c r="C293" s="109"/>
      <c r="D293" s="111"/>
      <c r="E293" s="96"/>
      <c r="F293" s="94"/>
      <c r="G293" s="113"/>
      <c r="H293" s="115"/>
      <c r="I293" s="99"/>
      <c r="J293" s="98"/>
      <c r="K293" s="100"/>
      <c r="L293" s="102"/>
      <c r="M293" s="104"/>
      <c r="N293" s="105"/>
      <c r="O293" s="107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72"/>
      <c r="AP293" s="72"/>
      <c r="AQ293" s="72"/>
      <c r="AR293" s="72"/>
      <c r="AS293" s="72"/>
      <c r="AT293" s="72"/>
      <c r="AU293" s="72"/>
      <c r="AV293" s="72"/>
      <c r="AW293" s="72"/>
      <c r="AX293" s="72"/>
      <c r="AY293" s="72"/>
      <c r="AZ293" s="72"/>
      <c r="BA293" s="72"/>
      <c r="BB293" s="72"/>
      <c r="BC293" s="72"/>
      <c r="BD293" s="72"/>
      <c r="BE293" s="72"/>
      <c r="BF293" s="72"/>
      <c r="BG293" s="72"/>
      <c r="BH293" s="72"/>
      <c r="BI293" s="72"/>
      <c r="BJ293" s="72"/>
      <c r="BK293" s="72"/>
      <c r="BL293" s="72"/>
      <c r="BM293" s="72"/>
      <c r="BN293" s="72"/>
      <c r="BO293" s="72"/>
      <c r="BP293" s="72"/>
      <c r="BQ293" s="72"/>
      <c r="BR293" s="72"/>
      <c r="BS293" s="72"/>
      <c r="BT293" s="72"/>
      <c r="BU293" s="72"/>
      <c r="BV293" s="72"/>
      <c r="BW293" s="72"/>
    </row>
    <row r="294" spans="1:75" ht="14.25" customHeight="1" x14ac:dyDescent="0.15">
      <c r="A294" s="82"/>
      <c r="B294" s="118"/>
      <c r="C294" s="108"/>
      <c r="D294" s="110"/>
      <c r="E294" s="95"/>
      <c r="F294" s="93"/>
      <c r="G294" s="112"/>
      <c r="H294" s="114"/>
      <c r="I294" s="99"/>
      <c r="J294" s="97"/>
      <c r="K294" s="100"/>
      <c r="L294" s="101"/>
      <c r="M294" s="103"/>
      <c r="N294" s="105"/>
      <c r="O294" s="106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  <c r="AL294" s="23"/>
      <c r="AM294" s="23"/>
      <c r="AN294" s="23"/>
      <c r="AO294" s="23"/>
      <c r="AP294" s="23"/>
      <c r="AQ294" s="23"/>
      <c r="AR294" s="23"/>
      <c r="AS294" s="23"/>
      <c r="AT294" s="23"/>
      <c r="AU294" s="23"/>
      <c r="AV294" s="23"/>
      <c r="AW294" s="23"/>
      <c r="AX294" s="23"/>
      <c r="AY294" s="23"/>
      <c r="AZ294" s="23"/>
      <c r="BA294" s="23"/>
      <c r="BB294" s="23"/>
      <c r="BC294" s="23"/>
      <c r="BD294" s="23"/>
      <c r="BE294" s="23"/>
      <c r="BF294" s="23"/>
      <c r="BG294" s="23"/>
      <c r="BH294" s="23"/>
      <c r="BI294" s="23"/>
      <c r="BJ294" s="23"/>
      <c r="BK294" s="23"/>
      <c r="BL294" s="23"/>
      <c r="BM294" s="23"/>
      <c r="BN294" s="23"/>
      <c r="BO294" s="23"/>
      <c r="BP294" s="23"/>
      <c r="BQ294" s="23"/>
      <c r="BR294" s="23"/>
      <c r="BS294" s="23"/>
      <c r="BT294" s="23"/>
      <c r="BU294" s="23"/>
      <c r="BV294" s="23"/>
      <c r="BW294" s="23"/>
    </row>
    <row r="295" spans="1:75" ht="14.25" customHeight="1" thickBot="1" x14ac:dyDescent="0.2">
      <c r="A295" s="83"/>
      <c r="B295" s="119"/>
      <c r="C295" s="109"/>
      <c r="D295" s="111"/>
      <c r="E295" s="96"/>
      <c r="F295" s="94"/>
      <c r="G295" s="113"/>
      <c r="H295" s="115"/>
      <c r="I295" s="99"/>
      <c r="J295" s="98"/>
      <c r="K295" s="100"/>
      <c r="L295" s="102"/>
      <c r="M295" s="104"/>
      <c r="N295" s="105"/>
      <c r="O295" s="107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72"/>
      <c r="AP295" s="72"/>
      <c r="AQ295" s="72"/>
      <c r="AR295" s="72"/>
      <c r="AS295" s="72"/>
      <c r="AT295" s="72"/>
      <c r="AU295" s="72"/>
      <c r="AV295" s="72"/>
      <c r="AW295" s="72"/>
      <c r="AX295" s="72"/>
      <c r="AY295" s="72"/>
      <c r="AZ295" s="72"/>
      <c r="BA295" s="72"/>
      <c r="BB295" s="72"/>
      <c r="BC295" s="72"/>
      <c r="BD295" s="72"/>
      <c r="BE295" s="72"/>
      <c r="BF295" s="72"/>
      <c r="BG295" s="72"/>
      <c r="BH295" s="72"/>
      <c r="BI295" s="72"/>
      <c r="BJ295" s="72"/>
      <c r="BK295" s="72"/>
      <c r="BL295" s="72"/>
      <c r="BM295" s="72"/>
      <c r="BN295" s="72"/>
      <c r="BO295" s="72"/>
      <c r="BP295" s="72"/>
      <c r="BQ295" s="72"/>
      <c r="BR295" s="72"/>
      <c r="BS295" s="72"/>
      <c r="BT295" s="72"/>
      <c r="BU295" s="72"/>
      <c r="BV295" s="72"/>
      <c r="BW295" s="72"/>
    </row>
    <row r="296" spans="1:75" ht="14.25" customHeight="1" x14ac:dyDescent="0.15">
      <c r="A296" s="82"/>
      <c r="B296" s="108"/>
      <c r="C296" s="108"/>
      <c r="D296" s="110"/>
      <c r="E296" s="95"/>
      <c r="F296" s="93"/>
      <c r="G296" s="112"/>
      <c r="H296" s="114"/>
      <c r="I296" s="99"/>
      <c r="J296" s="97"/>
      <c r="K296" s="100"/>
      <c r="L296" s="101"/>
      <c r="M296" s="103"/>
      <c r="N296" s="105"/>
      <c r="O296" s="106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23"/>
      <c r="AQ296" s="23"/>
      <c r="AR296" s="23"/>
      <c r="AS296" s="23"/>
      <c r="AT296" s="23"/>
      <c r="AU296" s="23"/>
      <c r="AV296" s="23"/>
      <c r="AW296" s="23"/>
      <c r="AX296" s="23"/>
      <c r="AY296" s="23"/>
      <c r="AZ296" s="23"/>
      <c r="BA296" s="23"/>
      <c r="BB296" s="23"/>
      <c r="BC296" s="23"/>
      <c r="BD296" s="23"/>
      <c r="BE296" s="23"/>
      <c r="BF296" s="23"/>
      <c r="BG296" s="23"/>
      <c r="BH296" s="23"/>
      <c r="BI296" s="23"/>
      <c r="BJ296" s="23"/>
      <c r="BK296" s="23"/>
      <c r="BL296" s="23"/>
      <c r="BM296" s="23"/>
      <c r="BN296" s="23"/>
      <c r="BO296" s="23"/>
      <c r="BP296" s="23"/>
      <c r="BQ296" s="23"/>
      <c r="BR296" s="23"/>
      <c r="BS296" s="23"/>
      <c r="BT296" s="23"/>
      <c r="BU296" s="23"/>
      <c r="BV296" s="23"/>
      <c r="BW296" s="23"/>
    </row>
    <row r="297" spans="1:75" ht="14.25" customHeight="1" thickBot="1" x14ac:dyDescent="0.2">
      <c r="A297" s="83"/>
      <c r="B297" s="109"/>
      <c r="C297" s="109"/>
      <c r="D297" s="111"/>
      <c r="E297" s="96"/>
      <c r="F297" s="94"/>
      <c r="G297" s="113"/>
      <c r="H297" s="115"/>
      <c r="I297" s="99"/>
      <c r="J297" s="98"/>
      <c r="K297" s="100"/>
      <c r="L297" s="102"/>
      <c r="M297" s="104"/>
      <c r="N297" s="105"/>
      <c r="O297" s="107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72"/>
      <c r="AP297" s="72"/>
      <c r="AQ297" s="72"/>
      <c r="AR297" s="72"/>
      <c r="AS297" s="72"/>
      <c r="AT297" s="72"/>
      <c r="AU297" s="72"/>
      <c r="AV297" s="72"/>
      <c r="AW297" s="72"/>
      <c r="AX297" s="72"/>
      <c r="AY297" s="72"/>
      <c r="AZ297" s="72"/>
      <c r="BA297" s="72"/>
      <c r="BB297" s="72"/>
      <c r="BC297" s="72"/>
      <c r="BD297" s="72"/>
      <c r="BE297" s="72"/>
      <c r="BF297" s="72"/>
      <c r="BG297" s="72"/>
      <c r="BH297" s="72"/>
      <c r="BI297" s="72"/>
      <c r="BJ297" s="72"/>
      <c r="BK297" s="72"/>
      <c r="BL297" s="72"/>
      <c r="BM297" s="72"/>
      <c r="BN297" s="72"/>
      <c r="BO297" s="72"/>
      <c r="BP297" s="72"/>
      <c r="BQ297" s="72"/>
      <c r="BR297" s="72"/>
      <c r="BS297" s="72"/>
      <c r="BT297" s="72"/>
      <c r="BU297" s="72"/>
      <c r="BV297" s="72"/>
      <c r="BW297" s="72"/>
    </row>
    <row r="298" spans="1:75" ht="14.25" customHeight="1" x14ac:dyDescent="0.15">
      <c r="A298" s="82"/>
      <c r="B298" s="108"/>
      <c r="C298" s="108"/>
      <c r="D298" s="110"/>
      <c r="E298" s="95"/>
      <c r="F298" s="93"/>
      <c r="G298" s="112"/>
      <c r="H298" s="114"/>
      <c r="I298" s="99"/>
      <c r="J298" s="97"/>
      <c r="K298" s="100"/>
      <c r="L298" s="101"/>
      <c r="M298" s="103"/>
      <c r="N298" s="105"/>
      <c r="O298" s="106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  <c r="AL298" s="23"/>
      <c r="AM298" s="23"/>
      <c r="AN298" s="23"/>
      <c r="AO298" s="23"/>
      <c r="AP298" s="23"/>
      <c r="AQ298" s="23"/>
      <c r="AR298" s="23"/>
      <c r="AS298" s="23"/>
      <c r="AT298" s="23"/>
      <c r="AU298" s="23"/>
      <c r="AV298" s="23"/>
      <c r="AW298" s="23"/>
      <c r="AX298" s="23"/>
      <c r="AY298" s="23"/>
      <c r="AZ298" s="23"/>
      <c r="BA298" s="23"/>
      <c r="BB298" s="23"/>
      <c r="BC298" s="23"/>
      <c r="BD298" s="23"/>
      <c r="BE298" s="23"/>
      <c r="BF298" s="23"/>
      <c r="BG298" s="23"/>
      <c r="BH298" s="23"/>
      <c r="BI298" s="23"/>
      <c r="BJ298" s="23"/>
      <c r="BK298" s="23"/>
      <c r="BL298" s="23"/>
      <c r="BM298" s="23"/>
      <c r="BN298" s="23"/>
      <c r="BO298" s="23"/>
      <c r="BP298" s="23"/>
      <c r="BQ298" s="23"/>
      <c r="BR298" s="23"/>
      <c r="BS298" s="23"/>
      <c r="BT298" s="23"/>
      <c r="BU298" s="23"/>
      <c r="BV298" s="23"/>
      <c r="BW298" s="23"/>
    </row>
    <row r="299" spans="1:75" ht="14.25" customHeight="1" thickBot="1" x14ac:dyDescent="0.2">
      <c r="A299" s="83"/>
      <c r="B299" s="109"/>
      <c r="C299" s="109"/>
      <c r="D299" s="111"/>
      <c r="E299" s="96"/>
      <c r="F299" s="94"/>
      <c r="G299" s="113"/>
      <c r="H299" s="115"/>
      <c r="I299" s="99"/>
      <c r="J299" s="98"/>
      <c r="K299" s="100"/>
      <c r="L299" s="102"/>
      <c r="M299" s="104"/>
      <c r="N299" s="105"/>
      <c r="O299" s="107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72"/>
      <c r="AP299" s="72"/>
      <c r="AQ299" s="72"/>
      <c r="AR299" s="72"/>
      <c r="AS299" s="72"/>
      <c r="AT299" s="72"/>
      <c r="AU299" s="72"/>
      <c r="AV299" s="72"/>
      <c r="AW299" s="72"/>
      <c r="AX299" s="72"/>
      <c r="AY299" s="72"/>
      <c r="AZ299" s="72"/>
      <c r="BA299" s="72"/>
      <c r="BB299" s="72"/>
      <c r="BC299" s="72"/>
      <c r="BD299" s="72"/>
      <c r="BE299" s="72"/>
      <c r="BF299" s="72"/>
      <c r="BG299" s="72"/>
      <c r="BH299" s="72"/>
      <c r="BI299" s="72"/>
      <c r="BJ299" s="72"/>
      <c r="BK299" s="72"/>
      <c r="BL299" s="72"/>
      <c r="BM299" s="72"/>
      <c r="BN299" s="72"/>
      <c r="BO299" s="72"/>
      <c r="BP299" s="72"/>
      <c r="BQ299" s="72"/>
      <c r="BR299" s="72"/>
      <c r="BS299" s="72"/>
      <c r="BT299" s="72"/>
      <c r="BU299" s="72"/>
      <c r="BV299" s="72"/>
      <c r="BW299" s="72"/>
    </row>
    <row r="300" spans="1:75" ht="14.25" customHeight="1" x14ac:dyDescent="0.15">
      <c r="A300" s="82"/>
      <c r="B300" s="108"/>
      <c r="C300" s="118"/>
      <c r="D300" s="110"/>
      <c r="E300" s="95"/>
      <c r="F300" s="93"/>
      <c r="G300" s="112"/>
      <c r="H300" s="114"/>
      <c r="I300" s="99"/>
      <c r="J300" s="97"/>
      <c r="K300" s="100"/>
      <c r="L300" s="101"/>
      <c r="M300" s="103"/>
      <c r="N300" s="105"/>
      <c r="O300" s="106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23"/>
      <c r="AZ300" s="23"/>
      <c r="BA300" s="23"/>
      <c r="BB300" s="23"/>
      <c r="BC300" s="23"/>
      <c r="BD300" s="23"/>
      <c r="BE300" s="23"/>
      <c r="BF300" s="23"/>
      <c r="BG300" s="23"/>
      <c r="BH300" s="23"/>
      <c r="BI300" s="23"/>
      <c r="BJ300" s="23"/>
      <c r="BK300" s="23"/>
      <c r="BL300" s="23"/>
      <c r="BM300" s="23"/>
      <c r="BN300" s="23"/>
      <c r="BO300" s="23"/>
      <c r="BP300" s="23"/>
      <c r="BQ300" s="23"/>
      <c r="BR300" s="23"/>
      <c r="BS300" s="23"/>
      <c r="BT300" s="23"/>
      <c r="BU300" s="23"/>
      <c r="BV300" s="23"/>
      <c r="BW300" s="23"/>
    </row>
    <row r="301" spans="1:75" ht="14.25" customHeight="1" thickBot="1" x14ac:dyDescent="0.2">
      <c r="A301" s="83"/>
      <c r="B301" s="109"/>
      <c r="C301" s="119"/>
      <c r="D301" s="111"/>
      <c r="E301" s="96"/>
      <c r="F301" s="94"/>
      <c r="G301" s="113"/>
      <c r="H301" s="115"/>
      <c r="I301" s="99"/>
      <c r="J301" s="98"/>
      <c r="K301" s="100"/>
      <c r="L301" s="102"/>
      <c r="M301" s="104"/>
      <c r="N301" s="105"/>
      <c r="O301" s="107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  <c r="AA301" s="72"/>
      <c r="AB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72"/>
      <c r="AP301" s="72"/>
      <c r="AQ301" s="72"/>
      <c r="AR301" s="72"/>
      <c r="AS301" s="72"/>
      <c r="AT301" s="72"/>
      <c r="AU301" s="72"/>
      <c r="AV301" s="72"/>
      <c r="AW301" s="72"/>
      <c r="AX301" s="72"/>
      <c r="AY301" s="72"/>
      <c r="AZ301" s="72"/>
      <c r="BA301" s="72"/>
      <c r="BB301" s="72"/>
      <c r="BC301" s="72"/>
      <c r="BD301" s="72"/>
      <c r="BE301" s="72"/>
      <c r="BF301" s="72"/>
      <c r="BG301" s="72"/>
      <c r="BH301" s="72"/>
      <c r="BI301" s="72"/>
      <c r="BJ301" s="72"/>
      <c r="BK301" s="72"/>
      <c r="BL301" s="72"/>
      <c r="BM301" s="72"/>
      <c r="BN301" s="72"/>
      <c r="BO301" s="72"/>
      <c r="BP301" s="72"/>
      <c r="BQ301" s="72"/>
      <c r="BR301" s="72"/>
      <c r="BS301" s="72"/>
      <c r="BT301" s="72"/>
      <c r="BU301" s="72"/>
      <c r="BV301" s="72"/>
      <c r="BW301" s="72"/>
    </row>
    <row r="302" spans="1:75" ht="14.25" customHeight="1" x14ac:dyDescent="0.15">
      <c r="A302" s="82"/>
      <c r="B302" s="108"/>
      <c r="C302" s="108"/>
      <c r="D302" s="110"/>
      <c r="E302" s="95"/>
      <c r="F302" s="93"/>
      <c r="G302" s="112"/>
      <c r="H302" s="114"/>
      <c r="I302" s="99"/>
      <c r="J302" s="97"/>
      <c r="K302" s="100"/>
      <c r="L302" s="101"/>
      <c r="M302" s="103"/>
      <c r="N302" s="105"/>
      <c r="O302" s="106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  <c r="AL302" s="23"/>
      <c r="AM302" s="23"/>
      <c r="AN302" s="23"/>
      <c r="AO302" s="23"/>
      <c r="AP302" s="23"/>
      <c r="AQ302" s="23"/>
      <c r="AR302" s="23"/>
      <c r="AS302" s="23"/>
      <c r="AT302" s="23"/>
      <c r="AU302" s="23"/>
      <c r="AV302" s="23"/>
      <c r="AW302" s="23"/>
      <c r="AX302" s="23"/>
      <c r="AY302" s="23"/>
      <c r="AZ302" s="23"/>
      <c r="BA302" s="23"/>
      <c r="BB302" s="23"/>
      <c r="BC302" s="23"/>
      <c r="BD302" s="23"/>
      <c r="BE302" s="23"/>
      <c r="BF302" s="23"/>
      <c r="BG302" s="23"/>
      <c r="BH302" s="23"/>
      <c r="BI302" s="23"/>
      <c r="BJ302" s="23"/>
      <c r="BK302" s="23"/>
      <c r="BL302" s="23"/>
      <c r="BM302" s="23"/>
      <c r="BN302" s="23"/>
      <c r="BO302" s="23"/>
      <c r="BP302" s="23"/>
      <c r="BQ302" s="23"/>
      <c r="BR302" s="23"/>
      <c r="BS302" s="23"/>
      <c r="BT302" s="23"/>
      <c r="BU302" s="23"/>
      <c r="BV302" s="23"/>
      <c r="BW302" s="23"/>
    </row>
    <row r="303" spans="1:75" ht="14.25" customHeight="1" thickBot="1" x14ac:dyDescent="0.2">
      <c r="A303" s="83"/>
      <c r="B303" s="109"/>
      <c r="C303" s="109"/>
      <c r="D303" s="111"/>
      <c r="E303" s="96"/>
      <c r="F303" s="94"/>
      <c r="G303" s="113"/>
      <c r="H303" s="115"/>
      <c r="I303" s="99"/>
      <c r="J303" s="98"/>
      <c r="K303" s="100"/>
      <c r="L303" s="102"/>
      <c r="M303" s="104"/>
      <c r="N303" s="105"/>
      <c r="O303" s="107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72"/>
      <c r="AP303" s="72"/>
      <c r="AQ303" s="72"/>
      <c r="AR303" s="72"/>
      <c r="AS303" s="72"/>
      <c r="AT303" s="72"/>
      <c r="AU303" s="72"/>
      <c r="AV303" s="72"/>
      <c r="AW303" s="72"/>
      <c r="AX303" s="72"/>
      <c r="AY303" s="72"/>
      <c r="AZ303" s="72"/>
      <c r="BA303" s="72"/>
      <c r="BB303" s="72"/>
      <c r="BC303" s="72"/>
      <c r="BD303" s="72"/>
      <c r="BE303" s="72"/>
      <c r="BF303" s="72"/>
      <c r="BG303" s="72"/>
      <c r="BH303" s="72"/>
      <c r="BI303" s="72"/>
      <c r="BJ303" s="72"/>
      <c r="BK303" s="72"/>
      <c r="BL303" s="72"/>
      <c r="BM303" s="72"/>
      <c r="BN303" s="72"/>
      <c r="BO303" s="72"/>
      <c r="BP303" s="72"/>
      <c r="BQ303" s="72"/>
      <c r="BR303" s="72"/>
      <c r="BS303" s="72"/>
      <c r="BT303" s="72"/>
      <c r="BU303" s="72"/>
      <c r="BV303" s="72"/>
      <c r="BW303" s="72"/>
    </row>
    <row r="304" spans="1:75" ht="14.25" customHeight="1" x14ac:dyDescent="0.15">
      <c r="A304" s="82"/>
      <c r="B304" s="108"/>
      <c r="C304" s="108"/>
      <c r="D304" s="110"/>
      <c r="E304" s="95"/>
      <c r="F304" s="93"/>
      <c r="G304" s="112"/>
      <c r="H304" s="114"/>
      <c r="I304" s="99"/>
      <c r="J304" s="97"/>
      <c r="K304" s="100"/>
      <c r="L304" s="101"/>
      <c r="M304" s="103"/>
      <c r="N304" s="105"/>
      <c r="O304" s="106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/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/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/>
      <c r="BP304" s="23"/>
      <c r="BQ304" s="23"/>
      <c r="BR304" s="23"/>
      <c r="BS304" s="23"/>
      <c r="BT304" s="23"/>
      <c r="BU304" s="23"/>
      <c r="BV304" s="23"/>
      <c r="BW304" s="23"/>
    </row>
    <row r="305" spans="1:75" ht="14.25" customHeight="1" thickBot="1" x14ac:dyDescent="0.2">
      <c r="A305" s="83"/>
      <c r="B305" s="109"/>
      <c r="C305" s="109"/>
      <c r="D305" s="111"/>
      <c r="E305" s="96"/>
      <c r="F305" s="94"/>
      <c r="G305" s="113"/>
      <c r="H305" s="115"/>
      <c r="I305" s="99"/>
      <c r="J305" s="98"/>
      <c r="K305" s="100"/>
      <c r="L305" s="102"/>
      <c r="M305" s="104"/>
      <c r="N305" s="105"/>
      <c r="O305" s="107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72"/>
      <c r="AP305" s="72"/>
      <c r="AQ305" s="72"/>
      <c r="AR305" s="72"/>
      <c r="AS305" s="72"/>
      <c r="AT305" s="72"/>
      <c r="AU305" s="72"/>
      <c r="AV305" s="72"/>
      <c r="AW305" s="72"/>
      <c r="AX305" s="72"/>
      <c r="AY305" s="72"/>
      <c r="AZ305" s="72"/>
      <c r="BA305" s="72"/>
      <c r="BB305" s="72"/>
      <c r="BC305" s="72"/>
      <c r="BD305" s="72"/>
      <c r="BE305" s="72"/>
      <c r="BF305" s="72"/>
      <c r="BG305" s="72"/>
      <c r="BH305" s="72"/>
      <c r="BI305" s="72"/>
      <c r="BJ305" s="72"/>
      <c r="BK305" s="72"/>
      <c r="BL305" s="72"/>
      <c r="BM305" s="72"/>
      <c r="BN305" s="72"/>
      <c r="BO305" s="72"/>
      <c r="BP305" s="72"/>
      <c r="BQ305" s="72"/>
      <c r="BR305" s="72"/>
      <c r="BS305" s="72"/>
      <c r="BT305" s="72"/>
      <c r="BU305" s="72"/>
      <c r="BV305" s="72"/>
      <c r="BW305" s="72"/>
    </row>
    <row r="306" spans="1:75" ht="14.25" customHeight="1" x14ac:dyDescent="0.15">
      <c r="A306" s="82"/>
      <c r="B306" s="108"/>
      <c r="C306" s="108"/>
      <c r="D306" s="110"/>
      <c r="E306" s="95"/>
      <c r="F306" s="93"/>
      <c r="G306" s="112"/>
      <c r="H306" s="114"/>
      <c r="I306" s="99"/>
      <c r="J306" s="97"/>
      <c r="K306" s="100"/>
      <c r="L306" s="101"/>
      <c r="M306" s="103"/>
      <c r="N306" s="105"/>
      <c r="O306" s="106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  <c r="BA306" s="23"/>
      <c r="BB306" s="23"/>
      <c r="BC306" s="23"/>
      <c r="BD306" s="23"/>
      <c r="BE306" s="23"/>
      <c r="BF306" s="23"/>
      <c r="BG306" s="23"/>
      <c r="BH306" s="23"/>
      <c r="BI306" s="23"/>
      <c r="BJ306" s="23"/>
      <c r="BK306" s="23"/>
      <c r="BL306" s="23"/>
      <c r="BM306" s="23"/>
      <c r="BN306" s="23"/>
      <c r="BO306" s="23"/>
      <c r="BP306" s="23"/>
      <c r="BQ306" s="23"/>
      <c r="BR306" s="23"/>
      <c r="BS306" s="23"/>
      <c r="BT306" s="23"/>
      <c r="BU306" s="23"/>
      <c r="BV306" s="23"/>
      <c r="BW306" s="23"/>
    </row>
    <row r="307" spans="1:75" ht="14.25" customHeight="1" thickBot="1" x14ac:dyDescent="0.2">
      <c r="A307" s="83"/>
      <c r="B307" s="109"/>
      <c r="C307" s="109"/>
      <c r="D307" s="111"/>
      <c r="E307" s="96"/>
      <c r="F307" s="94"/>
      <c r="G307" s="113"/>
      <c r="H307" s="115"/>
      <c r="I307" s="99"/>
      <c r="J307" s="98"/>
      <c r="K307" s="100"/>
      <c r="L307" s="102"/>
      <c r="M307" s="104"/>
      <c r="N307" s="105"/>
      <c r="O307" s="107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72"/>
      <c r="AP307" s="72"/>
      <c r="AQ307" s="72"/>
      <c r="AR307" s="72"/>
      <c r="AS307" s="72"/>
      <c r="AT307" s="72"/>
      <c r="AU307" s="72"/>
      <c r="AV307" s="72"/>
      <c r="AW307" s="72"/>
      <c r="AX307" s="72"/>
      <c r="AY307" s="72"/>
      <c r="AZ307" s="72"/>
      <c r="BA307" s="72"/>
      <c r="BB307" s="72"/>
      <c r="BC307" s="72"/>
      <c r="BD307" s="72"/>
      <c r="BE307" s="72"/>
      <c r="BF307" s="72"/>
      <c r="BG307" s="72"/>
      <c r="BH307" s="72"/>
      <c r="BI307" s="72"/>
      <c r="BJ307" s="72"/>
      <c r="BK307" s="72"/>
      <c r="BL307" s="72"/>
      <c r="BM307" s="72"/>
      <c r="BN307" s="72"/>
      <c r="BO307" s="72"/>
      <c r="BP307" s="72"/>
      <c r="BQ307" s="72"/>
      <c r="BR307" s="72"/>
      <c r="BS307" s="72"/>
      <c r="BT307" s="72"/>
      <c r="BU307" s="72"/>
      <c r="BV307" s="72"/>
      <c r="BW307" s="72"/>
    </row>
    <row r="308" spans="1:75" ht="14.25" customHeight="1" x14ac:dyDescent="0.15">
      <c r="A308" s="82"/>
      <c r="B308" s="108"/>
      <c r="C308" s="108"/>
      <c r="D308" s="110"/>
      <c r="E308" s="95"/>
      <c r="F308" s="93"/>
      <c r="G308" s="112"/>
      <c r="H308" s="114"/>
      <c r="I308" s="99"/>
      <c r="J308" s="97"/>
      <c r="K308" s="100"/>
      <c r="L308" s="101"/>
      <c r="M308" s="103"/>
      <c r="N308" s="105"/>
      <c r="O308" s="106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  <c r="AL308" s="23"/>
      <c r="AM308" s="23"/>
      <c r="AN308" s="23"/>
      <c r="AO308" s="23"/>
      <c r="AP308" s="23"/>
      <c r="AQ308" s="23"/>
      <c r="AR308" s="23"/>
      <c r="AS308" s="23"/>
      <c r="AT308" s="23"/>
      <c r="AU308" s="23"/>
      <c r="AV308" s="23"/>
      <c r="AW308" s="23"/>
      <c r="AX308" s="23"/>
      <c r="AY308" s="23"/>
      <c r="AZ308" s="23"/>
      <c r="BA308" s="23"/>
      <c r="BB308" s="23"/>
      <c r="BC308" s="23"/>
      <c r="BD308" s="23"/>
      <c r="BE308" s="23"/>
      <c r="BF308" s="23"/>
      <c r="BG308" s="23"/>
      <c r="BH308" s="23"/>
      <c r="BI308" s="23"/>
      <c r="BJ308" s="23"/>
      <c r="BK308" s="23"/>
      <c r="BL308" s="23"/>
      <c r="BM308" s="23"/>
      <c r="BN308" s="23"/>
      <c r="BO308" s="23"/>
      <c r="BP308" s="23"/>
      <c r="BQ308" s="23"/>
      <c r="BR308" s="23"/>
      <c r="BS308" s="23"/>
      <c r="BT308" s="23"/>
      <c r="BU308" s="23"/>
      <c r="BV308" s="23"/>
      <c r="BW308" s="23"/>
    </row>
    <row r="309" spans="1:75" ht="14.25" customHeight="1" thickBot="1" x14ac:dyDescent="0.2">
      <c r="A309" s="83"/>
      <c r="B309" s="109"/>
      <c r="C309" s="109"/>
      <c r="D309" s="111"/>
      <c r="E309" s="96"/>
      <c r="F309" s="94"/>
      <c r="G309" s="113"/>
      <c r="H309" s="115"/>
      <c r="I309" s="99"/>
      <c r="J309" s="98"/>
      <c r="K309" s="100"/>
      <c r="L309" s="102"/>
      <c r="M309" s="104"/>
      <c r="N309" s="105"/>
      <c r="O309" s="107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72"/>
      <c r="AP309" s="72"/>
      <c r="AQ309" s="72"/>
      <c r="AR309" s="72"/>
      <c r="AS309" s="72"/>
      <c r="AT309" s="72"/>
      <c r="AU309" s="72"/>
      <c r="AV309" s="72"/>
      <c r="AW309" s="72"/>
      <c r="AX309" s="72"/>
      <c r="AY309" s="72"/>
      <c r="AZ309" s="72"/>
      <c r="BA309" s="72"/>
      <c r="BB309" s="72"/>
      <c r="BC309" s="72"/>
      <c r="BD309" s="72"/>
      <c r="BE309" s="72"/>
      <c r="BF309" s="72"/>
      <c r="BG309" s="72"/>
      <c r="BH309" s="72"/>
      <c r="BI309" s="72"/>
      <c r="BJ309" s="72"/>
      <c r="BK309" s="72"/>
      <c r="BL309" s="72"/>
      <c r="BM309" s="72"/>
      <c r="BN309" s="72"/>
      <c r="BO309" s="72"/>
      <c r="BP309" s="72"/>
      <c r="BQ309" s="72"/>
      <c r="BR309" s="72"/>
      <c r="BS309" s="72"/>
      <c r="BT309" s="72"/>
      <c r="BU309" s="72"/>
      <c r="BV309" s="72"/>
      <c r="BW309" s="72"/>
    </row>
    <row r="310" spans="1:75" ht="14.25" customHeight="1" x14ac:dyDescent="0.15">
      <c r="A310" s="82"/>
      <c r="B310" s="108"/>
      <c r="C310" s="108"/>
      <c r="D310" s="110"/>
      <c r="E310" s="95"/>
      <c r="F310" s="93"/>
      <c r="G310" s="112"/>
      <c r="H310" s="114"/>
      <c r="I310" s="99"/>
      <c r="J310" s="97"/>
      <c r="K310" s="100"/>
      <c r="L310" s="101"/>
      <c r="M310" s="103"/>
      <c r="N310" s="105"/>
      <c r="O310" s="106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  <c r="AL310" s="23"/>
      <c r="AM310" s="23"/>
      <c r="AN310" s="23"/>
      <c r="AO310" s="23"/>
      <c r="AP310" s="23"/>
      <c r="AQ310" s="23"/>
      <c r="AR310" s="23"/>
      <c r="AS310" s="23"/>
      <c r="AT310" s="23"/>
      <c r="AU310" s="23"/>
      <c r="AV310" s="23"/>
      <c r="AW310" s="23"/>
      <c r="AX310" s="23"/>
      <c r="AY310" s="23"/>
      <c r="AZ310" s="23"/>
      <c r="BA310" s="23"/>
      <c r="BB310" s="23"/>
      <c r="BC310" s="23"/>
      <c r="BD310" s="23"/>
      <c r="BE310" s="23"/>
      <c r="BF310" s="23"/>
      <c r="BG310" s="23"/>
      <c r="BH310" s="23"/>
      <c r="BI310" s="23"/>
      <c r="BJ310" s="23"/>
      <c r="BK310" s="23"/>
      <c r="BL310" s="23"/>
      <c r="BM310" s="23"/>
      <c r="BN310" s="23"/>
      <c r="BO310" s="23"/>
      <c r="BP310" s="23"/>
      <c r="BQ310" s="23"/>
      <c r="BR310" s="23"/>
      <c r="BS310" s="23"/>
      <c r="BT310" s="23"/>
      <c r="BU310" s="23"/>
      <c r="BV310" s="23"/>
      <c r="BW310" s="23"/>
    </row>
    <row r="311" spans="1:75" ht="14.25" customHeight="1" thickBot="1" x14ac:dyDescent="0.2">
      <c r="A311" s="83"/>
      <c r="B311" s="109"/>
      <c r="C311" s="109"/>
      <c r="D311" s="111"/>
      <c r="E311" s="96"/>
      <c r="F311" s="94"/>
      <c r="G311" s="113"/>
      <c r="H311" s="115"/>
      <c r="I311" s="99"/>
      <c r="J311" s="98"/>
      <c r="K311" s="100"/>
      <c r="L311" s="102"/>
      <c r="M311" s="104"/>
      <c r="N311" s="105"/>
      <c r="O311" s="107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72"/>
      <c r="AP311" s="72"/>
      <c r="AQ311" s="72"/>
      <c r="AR311" s="72"/>
      <c r="AS311" s="72"/>
      <c r="AT311" s="72"/>
      <c r="AU311" s="72"/>
      <c r="AV311" s="72"/>
      <c r="AW311" s="72"/>
      <c r="AX311" s="72"/>
      <c r="AY311" s="72"/>
      <c r="AZ311" s="72"/>
      <c r="BA311" s="72"/>
      <c r="BB311" s="72"/>
      <c r="BC311" s="72"/>
      <c r="BD311" s="72"/>
      <c r="BE311" s="72"/>
      <c r="BF311" s="72"/>
      <c r="BG311" s="72"/>
      <c r="BH311" s="72"/>
      <c r="BI311" s="72"/>
      <c r="BJ311" s="72"/>
      <c r="BK311" s="72"/>
      <c r="BL311" s="72"/>
      <c r="BM311" s="72"/>
      <c r="BN311" s="72"/>
      <c r="BO311" s="72"/>
      <c r="BP311" s="72"/>
      <c r="BQ311" s="72"/>
      <c r="BR311" s="72"/>
      <c r="BS311" s="72"/>
      <c r="BT311" s="72"/>
      <c r="BU311" s="72"/>
      <c r="BV311" s="72"/>
      <c r="BW311" s="72"/>
    </row>
    <row r="312" spans="1:75" ht="14.25" customHeight="1" x14ac:dyDescent="0.15">
      <c r="A312" s="82"/>
      <c r="B312" s="108"/>
      <c r="C312" s="108"/>
      <c r="D312" s="110"/>
      <c r="E312" s="95"/>
      <c r="F312" s="93"/>
      <c r="G312" s="112"/>
      <c r="H312" s="114"/>
      <c r="I312" s="99"/>
      <c r="J312" s="97"/>
      <c r="K312" s="100"/>
      <c r="L312" s="101"/>
      <c r="M312" s="103"/>
      <c r="N312" s="105"/>
      <c r="O312" s="106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  <c r="BA312" s="23"/>
      <c r="BB312" s="23"/>
      <c r="BC312" s="23"/>
      <c r="BD312" s="23"/>
      <c r="BE312" s="23"/>
      <c r="BF312" s="23"/>
      <c r="BG312" s="23"/>
      <c r="BH312" s="23"/>
      <c r="BI312" s="23"/>
      <c r="BJ312" s="23"/>
      <c r="BK312" s="23"/>
      <c r="BL312" s="23"/>
      <c r="BM312" s="23"/>
      <c r="BN312" s="23"/>
      <c r="BO312" s="23"/>
      <c r="BP312" s="23"/>
      <c r="BQ312" s="23"/>
      <c r="BR312" s="23"/>
      <c r="BS312" s="23"/>
      <c r="BT312" s="23"/>
      <c r="BU312" s="23"/>
      <c r="BV312" s="23"/>
      <c r="BW312" s="23"/>
    </row>
    <row r="313" spans="1:75" ht="14.25" customHeight="1" thickBot="1" x14ac:dyDescent="0.2">
      <c r="A313" s="83"/>
      <c r="B313" s="109"/>
      <c r="C313" s="109"/>
      <c r="D313" s="111"/>
      <c r="E313" s="96"/>
      <c r="F313" s="94"/>
      <c r="G313" s="113"/>
      <c r="H313" s="115"/>
      <c r="I313" s="99"/>
      <c r="J313" s="98"/>
      <c r="K313" s="100"/>
      <c r="L313" s="102"/>
      <c r="M313" s="104"/>
      <c r="N313" s="105"/>
      <c r="O313" s="107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72"/>
      <c r="AP313" s="72"/>
      <c r="AQ313" s="72"/>
      <c r="AR313" s="72"/>
      <c r="AS313" s="72"/>
      <c r="AT313" s="72"/>
      <c r="AU313" s="72"/>
      <c r="AV313" s="72"/>
      <c r="AW313" s="72"/>
      <c r="AX313" s="72"/>
      <c r="AY313" s="72"/>
      <c r="AZ313" s="72"/>
      <c r="BA313" s="72"/>
      <c r="BB313" s="72"/>
      <c r="BC313" s="72"/>
      <c r="BD313" s="72"/>
      <c r="BE313" s="72"/>
      <c r="BF313" s="72"/>
      <c r="BG313" s="72"/>
      <c r="BH313" s="72"/>
      <c r="BI313" s="72"/>
      <c r="BJ313" s="72"/>
      <c r="BK313" s="72"/>
      <c r="BL313" s="72"/>
      <c r="BM313" s="72"/>
      <c r="BN313" s="72"/>
      <c r="BO313" s="72"/>
      <c r="BP313" s="72"/>
      <c r="BQ313" s="72"/>
      <c r="BR313" s="72"/>
      <c r="BS313" s="72"/>
      <c r="BT313" s="72"/>
      <c r="BU313" s="72"/>
      <c r="BV313" s="72"/>
      <c r="BW313" s="72"/>
    </row>
    <row r="314" spans="1:75" ht="14.25" customHeight="1" x14ac:dyDescent="0.15">
      <c r="A314" s="82"/>
      <c r="B314" s="108"/>
      <c r="C314" s="108"/>
      <c r="D314" s="110"/>
      <c r="E314" s="95"/>
      <c r="F314" s="93"/>
      <c r="G314" s="112"/>
      <c r="H314" s="114"/>
      <c r="I314" s="99"/>
      <c r="J314" s="97"/>
      <c r="K314" s="100"/>
      <c r="L314" s="101"/>
      <c r="M314" s="103"/>
      <c r="N314" s="105"/>
      <c r="O314" s="106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  <c r="AL314" s="23"/>
      <c r="AM314" s="23"/>
      <c r="AN314" s="23"/>
      <c r="AO314" s="23"/>
      <c r="AP314" s="23"/>
      <c r="AQ314" s="23"/>
      <c r="AR314" s="23"/>
      <c r="AS314" s="23"/>
      <c r="AT314" s="23"/>
      <c r="AU314" s="23"/>
      <c r="AV314" s="23"/>
      <c r="AW314" s="23"/>
      <c r="AX314" s="23"/>
      <c r="AY314" s="23"/>
      <c r="AZ314" s="23"/>
      <c r="BA314" s="23"/>
      <c r="BB314" s="23"/>
      <c r="BC314" s="23"/>
      <c r="BD314" s="23"/>
      <c r="BE314" s="23"/>
      <c r="BF314" s="23"/>
      <c r="BG314" s="23"/>
      <c r="BH314" s="23"/>
      <c r="BI314" s="23"/>
      <c r="BJ314" s="23"/>
      <c r="BK314" s="23"/>
      <c r="BL314" s="23"/>
      <c r="BM314" s="23"/>
      <c r="BN314" s="23"/>
      <c r="BO314" s="23"/>
      <c r="BP314" s="23"/>
      <c r="BQ314" s="23"/>
      <c r="BR314" s="23"/>
      <c r="BS314" s="23"/>
      <c r="BT314" s="23"/>
      <c r="BU314" s="23"/>
      <c r="BV314" s="23"/>
      <c r="BW314" s="23"/>
    </row>
    <row r="315" spans="1:75" ht="14.25" customHeight="1" thickBot="1" x14ac:dyDescent="0.2">
      <c r="A315" s="83"/>
      <c r="B315" s="109"/>
      <c r="C315" s="109"/>
      <c r="D315" s="111"/>
      <c r="E315" s="96"/>
      <c r="F315" s="94"/>
      <c r="G315" s="113"/>
      <c r="H315" s="115"/>
      <c r="I315" s="99"/>
      <c r="J315" s="98"/>
      <c r="K315" s="100"/>
      <c r="L315" s="102"/>
      <c r="M315" s="104"/>
      <c r="N315" s="105"/>
      <c r="O315" s="107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72"/>
      <c r="AP315" s="72"/>
      <c r="AQ315" s="72"/>
      <c r="AR315" s="72"/>
      <c r="AS315" s="72"/>
      <c r="AT315" s="72"/>
      <c r="AU315" s="72"/>
      <c r="AV315" s="72"/>
      <c r="AW315" s="72"/>
      <c r="AX315" s="72"/>
      <c r="AY315" s="72"/>
      <c r="AZ315" s="72"/>
      <c r="BA315" s="72"/>
      <c r="BB315" s="72"/>
      <c r="BC315" s="72"/>
      <c r="BD315" s="72"/>
      <c r="BE315" s="72"/>
      <c r="BF315" s="72"/>
      <c r="BG315" s="72"/>
      <c r="BH315" s="72"/>
      <c r="BI315" s="72"/>
      <c r="BJ315" s="72"/>
      <c r="BK315" s="72"/>
      <c r="BL315" s="72"/>
      <c r="BM315" s="72"/>
      <c r="BN315" s="72"/>
      <c r="BO315" s="72"/>
      <c r="BP315" s="72"/>
      <c r="BQ315" s="72"/>
      <c r="BR315" s="72"/>
      <c r="BS315" s="72"/>
      <c r="BT315" s="72"/>
      <c r="BU315" s="72"/>
      <c r="BV315" s="72"/>
      <c r="BW315" s="72"/>
    </row>
    <row r="316" spans="1:75" ht="14.25" customHeight="1" x14ac:dyDescent="0.15">
      <c r="A316" s="82"/>
      <c r="B316" s="159"/>
      <c r="C316" s="118"/>
      <c r="D316" s="120"/>
      <c r="E316" s="95"/>
      <c r="F316" s="93"/>
      <c r="G316" s="112"/>
      <c r="H316" s="114"/>
      <c r="I316" s="124"/>
      <c r="J316" s="97"/>
      <c r="K316" s="116"/>
      <c r="L316" s="101"/>
      <c r="M316" s="103"/>
      <c r="N316" s="157"/>
      <c r="O316" s="106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23"/>
      <c r="AQ316" s="23"/>
      <c r="AR316" s="23"/>
      <c r="AS316" s="23"/>
      <c r="AT316" s="23"/>
      <c r="AU316" s="23"/>
      <c r="AV316" s="23"/>
      <c r="AW316" s="23"/>
      <c r="AX316" s="23"/>
      <c r="AY316" s="23"/>
      <c r="AZ316" s="23"/>
      <c r="BA316" s="23"/>
      <c r="BB316" s="23"/>
      <c r="BC316" s="23"/>
      <c r="BD316" s="23"/>
      <c r="BE316" s="23"/>
      <c r="BF316" s="23"/>
      <c r="BG316" s="23"/>
      <c r="BH316" s="23"/>
      <c r="BI316" s="23"/>
      <c r="BJ316" s="23"/>
      <c r="BK316" s="23"/>
      <c r="BL316" s="23"/>
      <c r="BM316" s="23"/>
      <c r="BN316" s="23"/>
      <c r="BO316" s="23"/>
      <c r="BP316" s="23"/>
      <c r="BQ316" s="23"/>
      <c r="BR316" s="23"/>
      <c r="BS316" s="23"/>
      <c r="BT316" s="23"/>
      <c r="BU316" s="23"/>
      <c r="BV316" s="23"/>
      <c r="BW316" s="23"/>
    </row>
    <row r="317" spans="1:75" ht="14.25" customHeight="1" thickBot="1" x14ac:dyDescent="0.2">
      <c r="A317" s="83"/>
      <c r="B317" s="160"/>
      <c r="C317" s="119"/>
      <c r="D317" s="121"/>
      <c r="E317" s="96"/>
      <c r="F317" s="94"/>
      <c r="G317" s="113"/>
      <c r="H317" s="115"/>
      <c r="I317" s="125"/>
      <c r="J317" s="98"/>
      <c r="K317" s="117"/>
      <c r="L317" s="102"/>
      <c r="M317" s="156"/>
      <c r="N317" s="158"/>
      <c r="O317" s="107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72"/>
      <c r="AP317" s="72"/>
      <c r="AQ317" s="72"/>
      <c r="AR317" s="72"/>
      <c r="AS317" s="72"/>
      <c r="AT317" s="72"/>
      <c r="AU317" s="72"/>
      <c r="AV317" s="72"/>
      <c r="AW317" s="72"/>
      <c r="AX317" s="72"/>
      <c r="AY317" s="72"/>
      <c r="AZ317" s="72"/>
      <c r="BA317" s="72"/>
      <c r="BB317" s="72"/>
      <c r="BC317" s="72"/>
      <c r="BD317" s="72"/>
      <c r="BE317" s="72"/>
      <c r="BF317" s="72"/>
      <c r="BG317" s="72"/>
      <c r="BH317" s="72"/>
      <c r="BI317" s="72"/>
      <c r="BJ317" s="72"/>
      <c r="BK317" s="72"/>
      <c r="BL317" s="72"/>
      <c r="BM317" s="72"/>
      <c r="BN317" s="72"/>
      <c r="BO317" s="72"/>
      <c r="BP317" s="72"/>
      <c r="BQ317" s="72"/>
      <c r="BR317" s="72"/>
      <c r="BS317" s="72"/>
      <c r="BT317" s="72"/>
      <c r="BU317" s="72"/>
      <c r="BV317" s="72"/>
      <c r="BW317" s="72"/>
    </row>
    <row r="318" spans="1:75" ht="14.25" customHeight="1" x14ac:dyDescent="0.15">
      <c r="A318" s="82"/>
      <c r="B318" s="108"/>
      <c r="C318" s="108"/>
      <c r="D318" s="110"/>
      <c r="E318" s="95"/>
      <c r="F318" s="93"/>
      <c r="G318" s="112"/>
      <c r="H318" s="114"/>
      <c r="I318" s="99"/>
      <c r="J318" s="97"/>
      <c r="K318" s="100"/>
      <c r="L318" s="101"/>
      <c r="M318" s="103"/>
      <c r="N318" s="105"/>
      <c r="O318" s="106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  <c r="AL318" s="23"/>
      <c r="AM318" s="23"/>
      <c r="AN318" s="23"/>
      <c r="AO318" s="23"/>
      <c r="AP318" s="23"/>
      <c r="AQ318" s="23"/>
      <c r="AR318" s="23"/>
      <c r="AS318" s="23"/>
      <c r="AT318" s="23"/>
      <c r="AU318" s="23"/>
      <c r="AV318" s="23"/>
      <c r="AW318" s="23"/>
      <c r="AX318" s="23"/>
      <c r="AY318" s="23"/>
      <c r="AZ318" s="23"/>
      <c r="BA318" s="23"/>
      <c r="BB318" s="23"/>
      <c r="BC318" s="23"/>
      <c r="BD318" s="23"/>
      <c r="BE318" s="23"/>
      <c r="BF318" s="23"/>
      <c r="BG318" s="23"/>
      <c r="BH318" s="23"/>
      <c r="BI318" s="23"/>
      <c r="BJ318" s="23"/>
      <c r="BK318" s="23"/>
      <c r="BL318" s="23"/>
      <c r="BM318" s="23"/>
      <c r="BN318" s="23"/>
      <c r="BO318" s="23"/>
      <c r="BP318" s="23"/>
      <c r="BQ318" s="23"/>
      <c r="BR318" s="23"/>
      <c r="BS318" s="23"/>
      <c r="BT318" s="23"/>
      <c r="BU318" s="23"/>
      <c r="BV318" s="23"/>
      <c r="BW318" s="23"/>
    </row>
    <row r="319" spans="1:75" ht="14.25" customHeight="1" thickBot="1" x14ac:dyDescent="0.2">
      <c r="A319" s="83"/>
      <c r="B319" s="109"/>
      <c r="C319" s="109"/>
      <c r="D319" s="111"/>
      <c r="E319" s="96"/>
      <c r="F319" s="94"/>
      <c r="G319" s="113"/>
      <c r="H319" s="115"/>
      <c r="I319" s="99"/>
      <c r="J319" s="98"/>
      <c r="K319" s="100"/>
      <c r="L319" s="102"/>
      <c r="M319" s="104"/>
      <c r="N319" s="105"/>
      <c r="O319" s="107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72"/>
      <c r="AP319" s="72"/>
      <c r="AQ319" s="72"/>
      <c r="AR319" s="72"/>
      <c r="AS319" s="72"/>
      <c r="AT319" s="72"/>
      <c r="AU319" s="72"/>
      <c r="AV319" s="72"/>
      <c r="AW319" s="72"/>
      <c r="AX319" s="72"/>
      <c r="AY319" s="72"/>
      <c r="AZ319" s="72"/>
      <c r="BA319" s="72"/>
      <c r="BB319" s="72"/>
      <c r="BC319" s="72"/>
      <c r="BD319" s="72"/>
      <c r="BE319" s="72"/>
      <c r="BF319" s="72"/>
      <c r="BG319" s="72"/>
      <c r="BH319" s="72"/>
      <c r="BI319" s="72"/>
      <c r="BJ319" s="72"/>
      <c r="BK319" s="72"/>
      <c r="BL319" s="72"/>
      <c r="BM319" s="72"/>
      <c r="BN319" s="72"/>
      <c r="BO319" s="72"/>
      <c r="BP319" s="72"/>
      <c r="BQ319" s="72"/>
      <c r="BR319" s="72"/>
      <c r="BS319" s="72"/>
      <c r="BT319" s="72"/>
      <c r="BU319" s="72"/>
      <c r="BV319" s="72"/>
      <c r="BW319" s="72"/>
    </row>
    <row r="320" spans="1:75" ht="14.25" customHeight="1" x14ac:dyDescent="0.15">
      <c r="A320" s="82"/>
      <c r="B320" s="108"/>
      <c r="C320" s="108"/>
      <c r="D320" s="110"/>
      <c r="E320" s="95"/>
      <c r="F320" s="93"/>
      <c r="G320" s="112"/>
      <c r="H320" s="114"/>
      <c r="I320" s="99"/>
      <c r="J320" s="97"/>
      <c r="K320" s="100"/>
      <c r="L320" s="101"/>
      <c r="M320" s="103"/>
      <c r="N320" s="105"/>
      <c r="O320" s="106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  <c r="AL320" s="23"/>
      <c r="AM320" s="23"/>
      <c r="AN320" s="23"/>
      <c r="AO320" s="23"/>
      <c r="AP320" s="23"/>
      <c r="AQ320" s="23"/>
      <c r="AR320" s="23"/>
      <c r="AS320" s="23"/>
      <c r="AT320" s="23"/>
      <c r="AU320" s="23"/>
      <c r="AV320" s="23"/>
      <c r="AW320" s="23"/>
      <c r="AX320" s="23"/>
      <c r="AY320" s="23"/>
      <c r="AZ320" s="23"/>
      <c r="BA320" s="23"/>
      <c r="BB320" s="23"/>
      <c r="BC320" s="23"/>
      <c r="BD320" s="23"/>
      <c r="BE320" s="23"/>
      <c r="BF320" s="23"/>
      <c r="BG320" s="23"/>
      <c r="BH320" s="23"/>
      <c r="BI320" s="23"/>
      <c r="BJ320" s="23"/>
      <c r="BK320" s="23"/>
      <c r="BL320" s="23"/>
      <c r="BM320" s="23"/>
      <c r="BN320" s="23"/>
      <c r="BO320" s="23"/>
      <c r="BP320" s="23"/>
      <c r="BQ320" s="23"/>
      <c r="BR320" s="23"/>
      <c r="BS320" s="23"/>
      <c r="BT320" s="23"/>
      <c r="BU320" s="23"/>
      <c r="BV320" s="23"/>
      <c r="BW320" s="23"/>
    </row>
    <row r="321" spans="1:75" ht="14.25" customHeight="1" thickBot="1" x14ac:dyDescent="0.2">
      <c r="A321" s="83"/>
      <c r="B321" s="109"/>
      <c r="C321" s="109"/>
      <c r="D321" s="111"/>
      <c r="E321" s="96"/>
      <c r="F321" s="94"/>
      <c r="G321" s="113"/>
      <c r="H321" s="115"/>
      <c r="I321" s="99"/>
      <c r="J321" s="98"/>
      <c r="K321" s="100"/>
      <c r="L321" s="102"/>
      <c r="M321" s="104"/>
      <c r="N321" s="105"/>
      <c r="O321" s="107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72"/>
      <c r="AP321" s="72"/>
      <c r="AQ321" s="72"/>
      <c r="AR321" s="72"/>
      <c r="AS321" s="72"/>
      <c r="AT321" s="72"/>
      <c r="AU321" s="72"/>
      <c r="AV321" s="72"/>
      <c r="AW321" s="72"/>
      <c r="AX321" s="72"/>
      <c r="AY321" s="72"/>
      <c r="AZ321" s="72"/>
      <c r="BA321" s="72"/>
      <c r="BB321" s="72"/>
      <c r="BC321" s="72"/>
      <c r="BD321" s="72"/>
      <c r="BE321" s="72"/>
      <c r="BF321" s="72"/>
      <c r="BG321" s="72"/>
      <c r="BH321" s="72"/>
      <c r="BI321" s="72"/>
      <c r="BJ321" s="72"/>
      <c r="BK321" s="72"/>
      <c r="BL321" s="72"/>
      <c r="BM321" s="72"/>
      <c r="BN321" s="72"/>
      <c r="BO321" s="72"/>
      <c r="BP321" s="72"/>
      <c r="BQ321" s="72"/>
      <c r="BR321" s="72"/>
      <c r="BS321" s="72"/>
      <c r="BT321" s="72"/>
      <c r="BU321" s="72"/>
      <c r="BV321" s="72"/>
      <c r="BW321" s="72"/>
    </row>
    <row r="322" spans="1:75" ht="14.25" customHeight="1" x14ac:dyDescent="0.15">
      <c r="A322" s="82"/>
      <c r="B322" s="108"/>
      <c r="C322" s="108"/>
      <c r="D322" s="110"/>
      <c r="E322" s="95"/>
      <c r="F322" s="93"/>
      <c r="G322" s="112"/>
      <c r="H322" s="114"/>
      <c r="I322" s="99"/>
      <c r="J322" s="97"/>
      <c r="K322" s="100"/>
      <c r="L322" s="101"/>
      <c r="M322" s="103"/>
      <c r="N322" s="105"/>
      <c r="O322" s="106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  <c r="AL322" s="23"/>
      <c r="AM322" s="23"/>
      <c r="AN322" s="23"/>
      <c r="AO322" s="23"/>
      <c r="AP322" s="23"/>
      <c r="AQ322" s="23"/>
      <c r="AR322" s="23"/>
      <c r="AS322" s="23"/>
      <c r="AT322" s="23"/>
      <c r="AU322" s="23"/>
      <c r="AV322" s="23"/>
      <c r="AW322" s="23"/>
      <c r="AX322" s="23"/>
      <c r="AY322" s="23"/>
      <c r="AZ322" s="23"/>
      <c r="BA322" s="23"/>
      <c r="BB322" s="23"/>
      <c r="BC322" s="23"/>
      <c r="BD322" s="23"/>
      <c r="BE322" s="23"/>
      <c r="BF322" s="23"/>
      <c r="BG322" s="23"/>
      <c r="BH322" s="23"/>
      <c r="BI322" s="23"/>
      <c r="BJ322" s="23"/>
      <c r="BK322" s="23"/>
      <c r="BL322" s="23"/>
      <c r="BM322" s="23"/>
      <c r="BN322" s="23"/>
      <c r="BO322" s="23"/>
      <c r="BP322" s="23"/>
      <c r="BQ322" s="23"/>
      <c r="BR322" s="23"/>
      <c r="BS322" s="23"/>
      <c r="BT322" s="23"/>
      <c r="BU322" s="23"/>
      <c r="BV322" s="23"/>
      <c r="BW322" s="23"/>
    </row>
    <row r="323" spans="1:75" ht="14.25" customHeight="1" thickBot="1" x14ac:dyDescent="0.2">
      <c r="A323" s="83"/>
      <c r="B323" s="109"/>
      <c r="C323" s="109"/>
      <c r="D323" s="111"/>
      <c r="E323" s="96"/>
      <c r="F323" s="94"/>
      <c r="G323" s="113"/>
      <c r="H323" s="115"/>
      <c r="I323" s="99"/>
      <c r="J323" s="98"/>
      <c r="K323" s="100"/>
      <c r="L323" s="102"/>
      <c r="M323" s="104"/>
      <c r="N323" s="105"/>
      <c r="O323" s="107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  <c r="AC323" s="72"/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72"/>
      <c r="AP323" s="72"/>
      <c r="AQ323" s="72"/>
      <c r="AR323" s="72"/>
      <c r="AS323" s="72"/>
      <c r="AT323" s="72"/>
      <c r="AU323" s="72"/>
      <c r="AV323" s="72"/>
      <c r="AW323" s="72"/>
      <c r="AX323" s="72"/>
      <c r="AY323" s="72"/>
      <c r="AZ323" s="72"/>
      <c r="BA323" s="72"/>
      <c r="BB323" s="72"/>
      <c r="BC323" s="72"/>
      <c r="BD323" s="72"/>
      <c r="BE323" s="72"/>
      <c r="BF323" s="72"/>
      <c r="BG323" s="72"/>
      <c r="BH323" s="72"/>
      <c r="BI323" s="72"/>
      <c r="BJ323" s="72"/>
      <c r="BK323" s="72"/>
      <c r="BL323" s="72"/>
      <c r="BM323" s="72"/>
      <c r="BN323" s="72"/>
      <c r="BO323" s="72"/>
      <c r="BP323" s="72"/>
      <c r="BQ323" s="72"/>
      <c r="BR323" s="72"/>
      <c r="BS323" s="72"/>
      <c r="BT323" s="72"/>
      <c r="BU323" s="72"/>
      <c r="BV323" s="72"/>
      <c r="BW323" s="72"/>
    </row>
    <row r="324" spans="1:75" ht="14.25" customHeight="1" x14ac:dyDescent="0.15">
      <c r="A324" s="82"/>
      <c r="B324" s="108"/>
      <c r="C324" s="108"/>
      <c r="D324" s="110"/>
      <c r="E324" s="95"/>
      <c r="F324" s="93"/>
      <c r="G324" s="112"/>
      <c r="H324" s="114"/>
      <c r="I324" s="99"/>
      <c r="J324" s="97"/>
      <c r="K324" s="100"/>
      <c r="L324" s="101"/>
      <c r="M324" s="103"/>
      <c r="N324" s="105"/>
      <c r="O324" s="106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  <c r="AL324" s="23"/>
      <c r="AM324" s="23"/>
      <c r="AN324" s="23"/>
      <c r="AO324" s="23"/>
      <c r="AP324" s="23"/>
      <c r="AQ324" s="23"/>
      <c r="AR324" s="23"/>
      <c r="AS324" s="23"/>
      <c r="AT324" s="23"/>
      <c r="AU324" s="23"/>
      <c r="AV324" s="23"/>
      <c r="AW324" s="23"/>
      <c r="AX324" s="23"/>
      <c r="AY324" s="23"/>
      <c r="AZ324" s="23"/>
      <c r="BA324" s="23"/>
      <c r="BB324" s="23"/>
      <c r="BC324" s="23"/>
      <c r="BD324" s="23"/>
      <c r="BE324" s="23"/>
      <c r="BF324" s="23"/>
      <c r="BG324" s="23"/>
      <c r="BH324" s="23"/>
      <c r="BI324" s="23"/>
      <c r="BJ324" s="23"/>
      <c r="BK324" s="23"/>
      <c r="BL324" s="23"/>
      <c r="BM324" s="23"/>
      <c r="BN324" s="23"/>
      <c r="BO324" s="23"/>
      <c r="BP324" s="23"/>
      <c r="BQ324" s="23"/>
      <c r="BR324" s="23"/>
      <c r="BS324" s="23"/>
      <c r="BT324" s="23"/>
      <c r="BU324" s="23"/>
      <c r="BV324" s="23"/>
      <c r="BW324" s="23"/>
    </row>
    <row r="325" spans="1:75" ht="14.25" customHeight="1" thickBot="1" x14ac:dyDescent="0.2">
      <c r="A325" s="83"/>
      <c r="B325" s="109"/>
      <c r="C325" s="109"/>
      <c r="D325" s="111"/>
      <c r="E325" s="96"/>
      <c r="F325" s="94"/>
      <c r="G325" s="113"/>
      <c r="H325" s="115"/>
      <c r="I325" s="99"/>
      <c r="J325" s="98"/>
      <c r="K325" s="100"/>
      <c r="L325" s="102"/>
      <c r="M325" s="104"/>
      <c r="N325" s="105"/>
      <c r="O325" s="107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72"/>
      <c r="AP325" s="72"/>
      <c r="AQ325" s="72"/>
      <c r="AR325" s="72"/>
      <c r="AS325" s="72"/>
      <c r="AT325" s="72"/>
      <c r="AU325" s="72"/>
      <c r="AV325" s="72"/>
      <c r="AW325" s="72"/>
      <c r="AX325" s="72"/>
      <c r="AY325" s="72"/>
      <c r="AZ325" s="72"/>
      <c r="BA325" s="72"/>
      <c r="BB325" s="72"/>
      <c r="BC325" s="72"/>
      <c r="BD325" s="72"/>
      <c r="BE325" s="72"/>
      <c r="BF325" s="72"/>
      <c r="BG325" s="72"/>
      <c r="BH325" s="72"/>
      <c r="BI325" s="72"/>
      <c r="BJ325" s="72"/>
      <c r="BK325" s="72"/>
      <c r="BL325" s="72"/>
      <c r="BM325" s="72"/>
      <c r="BN325" s="72"/>
      <c r="BO325" s="72"/>
      <c r="BP325" s="72"/>
      <c r="BQ325" s="72"/>
      <c r="BR325" s="72"/>
      <c r="BS325" s="72"/>
      <c r="BT325" s="72"/>
      <c r="BU325" s="72"/>
      <c r="BV325" s="72"/>
      <c r="BW325" s="72"/>
    </row>
    <row r="326" spans="1:75" ht="14.25" customHeight="1" x14ac:dyDescent="0.15">
      <c r="A326" s="82"/>
      <c r="B326" s="108"/>
      <c r="C326" s="108"/>
      <c r="D326" s="110"/>
      <c r="E326" s="95"/>
      <c r="F326" s="93"/>
      <c r="G326" s="112"/>
      <c r="H326" s="114"/>
      <c r="I326" s="99"/>
      <c r="J326" s="97"/>
      <c r="K326" s="100"/>
      <c r="L326" s="101"/>
      <c r="M326" s="103"/>
      <c r="N326" s="105"/>
      <c r="O326" s="106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  <c r="AL326" s="23"/>
      <c r="AM326" s="23"/>
      <c r="AN326" s="23"/>
      <c r="AO326" s="23"/>
      <c r="AP326" s="23"/>
      <c r="AQ326" s="23"/>
      <c r="AR326" s="23"/>
      <c r="AS326" s="23"/>
      <c r="AT326" s="23"/>
      <c r="AU326" s="23"/>
      <c r="AV326" s="23"/>
      <c r="AW326" s="23"/>
      <c r="AX326" s="23"/>
      <c r="AY326" s="23"/>
      <c r="AZ326" s="23"/>
      <c r="BA326" s="23"/>
      <c r="BB326" s="23"/>
      <c r="BC326" s="23"/>
      <c r="BD326" s="23"/>
      <c r="BE326" s="23"/>
      <c r="BF326" s="23"/>
      <c r="BG326" s="23"/>
      <c r="BH326" s="23"/>
      <c r="BI326" s="23"/>
      <c r="BJ326" s="23"/>
      <c r="BK326" s="23"/>
      <c r="BL326" s="23"/>
      <c r="BM326" s="23"/>
      <c r="BN326" s="23"/>
      <c r="BO326" s="23"/>
      <c r="BP326" s="23"/>
      <c r="BQ326" s="23"/>
      <c r="BR326" s="23"/>
      <c r="BS326" s="23"/>
      <c r="BT326" s="23"/>
      <c r="BU326" s="23"/>
      <c r="BV326" s="23"/>
      <c r="BW326" s="23"/>
    </row>
    <row r="327" spans="1:75" ht="14.25" customHeight="1" thickBot="1" x14ac:dyDescent="0.2">
      <c r="A327" s="83"/>
      <c r="B327" s="109"/>
      <c r="C327" s="109"/>
      <c r="D327" s="111"/>
      <c r="E327" s="96"/>
      <c r="F327" s="94"/>
      <c r="G327" s="113"/>
      <c r="H327" s="115"/>
      <c r="I327" s="99"/>
      <c r="J327" s="98"/>
      <c r="K327" s="100"/>
      <c r="L327" s="102"/>
      <c r="M327" s="104"/>
      <c r="N327" s="105"/>
      <c r="O327" s="107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72"/>
      <c r="AP327" s="72"/>
      <c r="AQ327" s="72"/>
      <c r="AR327" s="72"/>
      <c r="AS327" s="72"/>
      <c r="AT327" s="72"/>
      <c r="AU327" s="72"/>
      <c r="AV327" s="72"/>
      <c r="AW327" s="72"/>
      <c r="AX327" s="72"/>
      <c r="AY327" s="72"/>
      <c r="AZ327" s="72"/>
      <c r="BA327" s="72"/>
      <c r="BB327" s="72"/>
      <c r="BC327" s="72"/>
      <c r="BD327" s="72"/>
      <c r="BE327" s="72"/>
      <c r="BF327" s="72"/>
      <c r="BG327" s="72"/>
      <c r="BH327" s="72"/>
      <c r="BI327" s="72"/>
      <c r="BJ327" s="72"/>
      <c r="BK327" s="72"/>
      <c r="BL327" s="72"/>
      <c r="BM327" s="72"/>
      <c r="BN327" s="72"/>
      <c r="BO327" s="72"/>
      <c r="BP327" s="72"/>
      <c r="BQ327" s="72"/>
      <c r="BR327" s="72"/>
      <c r="BS327" s="72"/>
      <c r="BT327" s="72"/>
      <c r="BU327" s="72"/>
      <c r="BV327" s="72"/>
      <c r="BW327" s="72"/>
    </row>
    <row r="328" spans="1:75" ht="14.25" customHeight="1" x14ac:dyDescent="0.15">
      <c r="A328" s="82"/>
      <c r="B328" s="108"/>
      <c r="C328" s="108"/>
      <c r="D328" s="110"/>
      <c r="E328" s="95"/>
      <c r="F328" s="93"/>
      <c r="G328" s="112"/>
      <c r="H328" s="114"/>
      <c r="I328" s="99"/>
      <c r="J328" s="97"/>
      <c r="K328" s="100"/>
      <c r="L328" s="101"/>
      <c r="M328" s="103"/>
      <c r="N328" s="105"/>
      <c r="O328" s="106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/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/>
      <c r="BB328" s="23"/>
      <c r="BC328" s="23"/>
      <c r="BD328" s="23"/>
      <c r="BE328" s="23"/>
      <c r="BF328" s="23"/>
      <c r="BG328" s="23"/>
      <c r="BH328" s="23"/>
      <c r="BI328" s="23"/>
      <c r="BJ328" s="23"/>
      <c r="BK328" s="23"/>
      <c r="BL328" s="23"/>
      <c r="BM328" s="23"/>
      <c r="BN328" s="23"/>
      <c r="BO328" s="23"/>
      <c r="BP328" s="23"/>
      <c r="BQ328" s="23"/>
      <c r="BR328" s="23"/>
      <c r="BS328" s="23"/>
      <c r="BT328" s="23"/>
      <c r="BU328" s="23"/>
      <c r="BV328" s="23"/>
      <c r="BW328" s="23"/>
    </row>
    <row r="329" spans="1:75" ht="14.25" customHeight="1" thickBot="1" x14ac:dyDescent="0.2">
      <c r="A329" s="83"/>
      <c r="B329" s="109"/>
      <c r="C329" s="109"/>
      <c r="D329" s="111"/>
      <c r="E329" s="96"/>
      <c r="F329" s="94"/>
      <c r="G329" s="113"/>
      <c r="H329" s="115"/>
      <c r="I329" s="99"/>
      <c r="J329" s="98"/>
      <c r="K329" s="100"/>
      <c r="L329" s="102"/>
      <c r="M329" s="104"/>
      <c r="N329" s="105"/>
      <c r="O329" s="107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72"/>
      <c r="AP329" s="72"/>
      <c r="AQ329" s="72"/>
      <c r="AR329" s="72"/>
      <c r="AS329" s="72"/>
      <c r="AT329" s="72"/>
      <c r="AU329" s="72"/>
      <c r="AV329" s="72"/>
      <c r="AW329" s="72"/>
      <c r="AX329" s="72"/>
      <c r="AY329" s="72"/>
      <c r="AZ329" s="72"/>
      <c r="BA329" s="72"/>
      <c r="BB329" s="72"/>
      <c r="BC329" s="72"/>
      <c r="BD329" s="72"/>
      <c r="BE329" s="72"/>
      <c r="BF329" s="72"/>
      <c r="BG329" s="72"/>
      <c r="BH329" s="72"/>
      <c r="BI329" s="72"/>
      <c r="BJ329" s="72"/>
      <c r="BK329" s="72"/>
      <c r="BL329" s="72"/>
      <c r="BM329" s="72"/>
      <c r="BN329" s="72"/>
      <c r="BO329" s="72"/>
      <c r="BP329" s="72"/>
      <c r="BQ329" s="72"/>
      <c r="BR329" s="72"/>
      <c r="BS329" s="72"/>
      <c r="BT329" s="72"/>
      <c r="BU329" s="72"/>
      <c r="BV329" s="72"/>
      <c r="BW329" s="72"/>
    </row>
    <row r="330" spans="1:75" ht="14.25" customHeight="1" x14ac:dyDescent="0.15">
      <c r="A330" s="82"/>
      <c r="B330" s="108"/>
      <c r="C330" s="108"/>
      <c r="D330" s="110"/>
      <c r="E330" s="95"/>
      <c r="F330" s="93"/>
      <c r="G330" s="112"/>
      <c r="H330" s="114"/>
      <c r="I330" s="99"/>
      <c r="J330" s="97"/>
      <c r="K330" s="100"/>
      <c r="L330" s="101"/>
      <c r="M330" s="103"/>
      <c r="N330" s="105"/>
      <c r="O330" s="106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  <c r="AL330" s="23"/>
      <c r="AM330" s="23"/>
      <c r="AN330" s="23"/>
      <c r="AO330" s="23"/>
      <c r="AP330" s="23"/>
      <c r="AQ330" s="23"/>
      <c r="AR330" s="23"/>
      <c r="AS330" s="23"/>
      <c r="AT330" s="23"/>
      <c r="AU330" s="23"/>
      <c r="AV330" s="23"/>
      <c r="AW330" s="23"/>
      <c r="AX330" s="23"/>
      <c r="AY330" s="23"/>
      <c r="AZ330" s="23"/>
      <c r="BA330" s="23"/>
      <c r="BB330" s="23"/>
      <c r="BC330" s="23"/>
      <c r="BD330" s="23"/>
      <c r="BE330" s="23"/>
      <c r="BF330" s="23"/>
      <c r="BG330" s="23"/>
      <c r="BH330" s="23"/>
      <c r="BI330" s="23"/>
      <c r="BJ330" s="23"/>
      <c r="BK330" s="23"/>
      <c r="BL330" s="23"/>
      <c r="BM330" s="23"/>
      <c r="BN330" s="23"/>
      <c r="BO330" s="23"/>
      <c r="BP330" s="23"/>
      <c r="BQ330" s="23"/>
      <c r="BR330" s="23"/>
      <c r="BS330" s="23"/>
      <c r="BT330" s="23"/>
      <c r="BU330" s="23"/>
      <c r="BV330" s="23"/>
      <c r="BW330" s="23"/>
    </row>
    <row r="331" spans="1:75" ht="14.25" customHeight="1" thickBot="1" x14ac:dyDescent="0.2">
      <c r="A331" s="83"/>
      <c r="B331" s="109"/>
      <c r="C331" s="109"/>
      <c r="D331" s="111"/>
      <c r="E331" s="96"/>
      <c r="F331" s="94"/>
      <c r="G331" s="113"/>
      <c r="H331" s="115"/>
      <c r="I331" s="99"/>
      <c r="J331" s="98"/>
      <c r="K331" s="100"/>
      <c r="L331" s="102"/>
      <c r="M331" s="104"/>
      <c r="N331" s="105"/>
      <c r="O331" s="107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  <c r="AA331" s="72"/>
      <c r="AB331" s="72"/>
      <c r="AC331" s="72"/>
      <c r="AD331" s="72"/>
      <c r="AE331" s="72"/>
      <c r="AF331" s="72"/>
      <c r="AG331" s="72"/>
      <c r="AH331" s="72"/>
      <c r="AI331" s="72"/>
      <c r="AJ331" s="72"/>
      <c r="AK331" s="72"/>
      <c r="AL331" s="72"/>
      <c r="AM331" s="72"/>
      <c r="AN331" s="72"/>
      <c r="AO331" s="72"/>
      <c r="AP331" s="72"/>
      <c r="AQ331" s="72"/>
      <c r="AR331" s="72"/>
      <c r="AS331" s="72"/>
      <c r="AT331" s="72"/>
      <c r="AU331" s="72"/>
      <c r="AV331" s="72"/>
      <c r="AW331" s="72"/>
      <c r="AX331" s="72"/>
      <c r="AY331" s="72"/>
      <c r="AZ331" s="72"/>
      <c r="BA331" s="72"/>
      <c r="BB331" s="72"/>
      <c r="BC331" s="72"/>
      <c r="BD331" s="72"/>
      <c r="BE331" s="72"/>
      <c r="BF331" s="72"/>
      <c r="BG331" s="72"/>
      <c r="BH331" s="72"/>
      <c r="BI331" s="72"/>
      <c r="BJ331" s="72"/>
      <c r="BK331" s="72"/>
      <c r="BL331" s="72"/>
      <c r="BM331" s="72"/>
      <c r="BN331" s="72"/>
      <c r="BO331" s="72"/>
      <c r="BP331" s="72"/>
      <c r="BQ331" s="72"/>
      <c r="BR331" s="72"/>
      <c r="BS331" s="72"/>
      <c r="BT331" s="72"/>
      <c r="BU331" s="72"/>
      <c r="BV331" s="72"/>
      <c r="BW331" s="72"/>
    </row>
    <row r="332" spans="1:75" ht="14.25" customHeight="1" x14ac:dyDescent="0.15">
      <c r="A332" s="82"/>
      <c r="B332" s="108"/>
      <c r="C332" s="108"/>
      <c r="D332" s="110"/>
      <c r="E332" s="95"/>
      <c r="F332" s="93"/>
      <c r="G332" s="112"/>
      <c r="H332" s="114"/>
      <c r="I332" s="99"/>
      <c r="J332" s="97"/>
      <c r="K332" s="100"/>
      <c r="L332" s="101"/>
      <c r="M332" s="103"/>
      <c r="N332" s="105"/>
      <c r="O332" s="106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  <c r="AL332" s="23"/>
      <c r="AM332" s="23"/>
      <c r="AN332" s="23"/>
      <c r="AO332" s="23"/>
      <c r="AP332" s="23"/>
      <c r="AQ332" s="23"/>
      <c r="AR332" s="23"/>
      <c r="AS332" s="23"/>
      <c r="AT332" s="23"/>
      <c r="AU332" s="23"/>
      <c r="AV332" s="23"/>
      <c r="AW332" s="23"/>
      <c r="AX332" s="23"/>
      <c r="AY332" s="23"/>
      <c r="AZ332" s="23"/>
      <c r="BA332" s="23"/>
      <c r="BB332" s="23"/>
      <c r="BC332" s="23"/>
      <c r="BD332" s="23"/>
      <c r="BE332" s="23"/>
      <c r="BF332" s="23"/>
      <c r="BG332" s="23"/>
      <c r="BH332" s="23"/>
      <c r="BI332" s="23"/>
      <c r="BJ332" s="23"/>
      <c r="BK332" s="23"/>
      <c r="BL332" s="23"/>
      <c r="BM332" s="23"/>
      <c r="BN332" s="23"/>
      <c r="BO332" s="23"/>
      <c r="BP332" s="23"/>
      <c r="BQ332" s="23"/>
      <c r="BR332" s="23"/>
      <c r="BS332" s="23"/>
      <c r="BT332" s="23"/>
      <c r="BU332" s="23"/>
      <c r="BV332" s="23"/>
      <c r="BW332" s="23"/>
    </row>
    <row r="333" spans="1:75" ht="14.25" customHeight="1" thickBot="1" x14ac:dyDescent="0.2">
      <c r="A333" s="83"/>
      <c r="B333" s="109"/>
      <c r="C333" s="109"/>
      <c r="D333" s="111"/>
      <c r="E333" s="96"/>
      <c r="F333" s="94"/>
      <c r="G333" s="113"/>
      <c r="H333" s="115"/>
      <c r="I333" s="99"/>
      <c r="J333" s="98"/>
      <c r="K333" s="100"/>
      <c r="L333" s="102"/>
      <c r="M333" s="104"/>
      <c r="N333" s="105"/>
      <c r="O333" s="107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  <c r="AA333" s="72"/>
      <c r="AB333" s="72"/>
      <c r="AC333" s="72"/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72"/>
      <c r="AP333" s="72"/>
      <c r="AQ333" s="72"/>
      <c r="AR333" s="72"/>
      <c r="AS333" s="72"/>
      <c r="AT333" s="72"/>
      <c r="AU333" s="72"/>
      <c r="AV333" s="72"/>
      <c r="AW333" s="72"/>
      <c r="AX333" s="72"/>
      <c r="AY333" s="72"/>
      <c r="AZ333" s="72"/>
      <c r="BA333" s="72"/>
      <c r="BB333" s="72"/>
      <c r="BC333" s="72"/>
      <c r="BD333" s="72"/>
      <c r="BE333" s="72"/>
      <c r="BF333" s="72"/>
      <c r="BG333" s="72"/>
      <c r="BH333" s="72"/>
      <c r="BI333" s="72"/>
      <c r="BJ333" s="72"/>
      <c r="BK333" s="72"/>
      <c r="BL333" s="72"/>
      <c r="BM333" s="72"/>
      <c r="BN333" s="72"/>
      <c r="BO333" s="72"/>
      <c r="BP333" s="72"/>
      <c r="BQ333" s="72"/>
      <c r="BR333" s="72"/>
      <c r="BS333" s="72"/>
      <c r="BT333" s="72"/>
      <c r="BU333" s="72"/>
      <c r="BV333" s="72"/>
      <c r="BW333" s="72"/>
    </row>
    <row r="334" spans="1:75" ht="14.25" customHeight="1" x14ac:dyDescent="0.15">
      <c r="A334" s="82"/>
      <c r="B334" s="108"/>
      <c r="C334" s="108"/>
      <c r="D334" s="110"/>
      <c r="E334" s="95"/>
      <c r="F334" s="93"/>
      <c r="G334" s="112"/>
      <c r="H334" s="114"/>
      <c r="I334" s="99"/>
      <c r="J334" s="97"/>
      <c r="K334" s="100"/>
      <c r="L334" s="101"/>
      <c r="M334" s="103"/>
      <c r="N334" s="105"/>
      <c r="O334" s="106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  <c r="AL334" s="23"/>
      <c r="AM334" s="23"/>
      <c r="AN334" s="23"/>
      <c r="AO334" s="23"/>
      <c r="AP334" s="23"/>
      <c r="AQ334" s="23"/>
      <c r="AR334" s="23"/>
      <c r="AS334" s="23"/>
      <c r="AT334" s="23"/>
      <c r="AU334" s="23"/>
      <c r="AV334" s="23"/>
      <c r="AW334" s="23"/>
      <c r="AX334" s="23"/>
      <c r="AY334" s="23"/>
      <c r="AZ334" s="23"/>
      <c r="BA334" s="23"/>
      <c r="BB334" s="23"/>
      <c r="BC334" s="23"/>
      <c r="BD334" s="23"/>
      <c r="BE334" s="23"/>
      <c r="BF334" s="23"/>
      <c r="BG334" s="23"/>
      <c r="BH334" s="23"/>
      <c r="BI334" s="23"/>
      <c r="BJ334" s="23"/>
      <c r="BK334" s="23"/>
      <c r="BL334" s="23"/>
      <c r="BM334" s="23"/>
      <c r="BN334" s="23"/>
      <c r="BO334" s="23"/>
      <c r="BP334" s="23"/>
      <c r="BQ334" s="23"/>
      <c r="BR334" s="23"/>
      <c r="BS334" s="23"/>
      <c r="BT334" s="23"/>
      <c r="BU334" s="23"/>
      <c r="BV334" s="23"/>
      <c r="BW334" s="23"/>
    </row>
    <row r="335" spans="1:75" ht="14.25" customHeight="1" thickBot="1" x14ac:dyDescent="0.2">
      <c r="A335" s="83"/>
      <c r="B335" s="109"/>
      <c r="C335" s="109"/>
      <c r="D335" s="111"/>
      <c r="E335" s="96"/>
      <c r="F335" s="94"/>
      <c r="G335" s="113"/>
      <c r="H335" s="115"/>
      <c r="I335" s="99"/>
      <c r="J335" s="98"/>
      <c r="K335" s="100"/>
      <c r="L335" s="102"/>
      <c r="M335" s="104"/>
      <c r="N335" s="105"/>
      <c r="O335" s="107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  <c r="AA335" s="72"/>
      <c r="AB335" s="72"/>
      <c r="AC335" s="72"/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72"/>
      <c r="AP335" s="72"/>
      <c r="AQ335" s="72"/>
      <c r="AR335" s="72"/>
      <c r="AS335" s="72"/>
      <c r="AT335" s="72"/>
      <c r="AU335" s="72"/>
      <c r="AV335" s="72"/>
      <c r="AW335" s="72"/>
      <c r="AX335" s="72"/>
      <c r="AY335" s="72"/>
      <c r="AZ335" s="72"/>
      <c r="BA335" s="72"/>
      <c r="BB335" s="72"/>
      <c r="BC335" s="72"/>
      <c r="BD335" s="72"/>
      <c r="BE335" s="72"/>
      <c r="BF335" s="72"/>
      <c r="BG335" s="72"/>
      <c r="BH335" s="72"/>
      <c r="BI335" s="72"/>
      <c r="BJ335" s="72"/>
      <c r="BK335" s="72"/>
      <c r="BL335" s="72"/>
      <c r="BM335" s="72"/>
      <c r="BN335" s="72"/>
      <c r="BO335" s="72"/>
      <c r="BP335" s="72"/>
      <c r="BQ335" s="72"/>
      <c r="BR335" s="72"/>
      <c r="BS335" s="72"/>
      <c r="BT335" s="72"/>
      <c r="BU335" s="72"/>
      <c r="BV335" s="72"/>
      <c r="BW335" s="72"/>
    </row>
    <row r="336" spans="1:75" ht="14.25" customHeight="1" x14ac:dyDescent="0.15">
      <c r="A336" s="82"/>
      <c r="B336" s="118"/>
      <c r="C336" s="118"/>
      <c r="D336" s="110"/>
      <c r="E336" s="95"/>
      <c r="F336" s="93"/>
      <c r="G336" s="112"/>
      <c r="H336" s="114"/>
      <c r="I336" s="99"/>
      <c r="J336" s="97"/>
      <c r="K336" s="100"/>
      <c r="L336" s="101"/>
      <c r="M336" s="103"/>
      <c r="N336" s="105"/>
      <c r="O336" s="106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  <c r="AL336" s="23"/>
      <c r="AM336" s="23"/>
      <c r="AN336" s="23"/>
      <c r="AO336" s="23"/>
      <c r="AP336" s="23"/>
      <c r="AQ336" s="23"/>
      <c r="AR336" s="23"/>
      <c r="AS336" s="23"/>
      <c r="AT336" s="23"/>
      <c r="AU336" s="23"/>
      <c r="AV336" s="23"/>
      <c r="AW336" s="23"/>
      <c r="AX336" s="23"/>
      <c r="AY336" s="23"/>
      <c r="AZ336" s="23"/>
      <c r="BA336" s="23"/>
      <c r="BB336" s="23"/>
      <c r="BC336" s="23"/>
      <c r="BD336" s="23"/>
      <c r="BE336" s="23"/>
      <c r="BF336" s="23"/>
      <c r="BG336" s="23"/>
      <c r="BH336" s="23"/>
      <c r="BI336" s="23"/>
      <c r="BJ336" s="23"/>
      <c r="BK336" s="23"/>
      <c r="BL336" s="23"/>
      <c r="BM336" s="23"/>
      <c r="BN336" s="23"/>
      <c r="BO336" s="23"/>
      <c r="BP336" s="23"/>
      <c r="BQ336" s="23"/>
      <c r="BR336" s="23"/>
      <c r="BS336" s="23"/>
      <c r="BT336" s="23"/>
      <c r="BU336" s="23"/>
      <c r="BV336" s="23"/>
      <c r="BW336" s="23"/>
    </row>
    <row r="337" spans="1:75" ht="14.25" customHeight="1" thickBot="1" x14ac:dyDescent="0.2">
      <c r="A337" s="83"/>
      <c r="B337" s="119"/>
      <c r="C337" s="119"/>
      <c r="D337" s="111"/>
      <c r="E337" s="96"/>
      <c r="F337" s="94"/>
      <c r="G337" s="113"/>
      <c r="H337" s="115"/>
      <c r="I337" s="99"/>
      <c r="J337" s="98"/>
      <c r="K337" s="100"/>
      <c r="L337" s="102"/>
      <c r="M337" s="104"/>
      <c r="N337" s="105"/>
      <c r="O337" s="107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  <c r="AA337" s="72"/>
      <c r="AB337" s="72"/>
      <c r="AC337" s="72"/>
      <c r="AD337" s="72"/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  <c r="AO337" s="72"/>
      <c r="AP337" s="72"/>
      <c r="AQ337" s="72"/>
      <c r="AR337" s="72"/>
      <c r="AS337" s="72"/>
      <c r="AT337" s="72"/>
      <c r="AU337" s="72"/>
      <c r="AV337" s="72"/>
      <c r="AW337" s="72"/>
      <c r="AX337" s="72"/>
      <c r="AY337" s="72"/>
      <c r="AZ337" s="72"/>
      <c r="BA337" s="72"/>
      <c r="BB337" s="72"/>
      <c r="BC337" s="72"/>
      <c r="BD337" s="72"/>
      <c r="BE337" s="72"/>
      <c r="BF337" s="72"/>
      <c r="BG337" s="72"/>
      <c r="BH337" s="72"/>
      <c r="BI337" s="72"/>
      <c r="BJ337" s="72"/>
      <c r="BK337" s="72"/>
      <c r="BL337" s="72"/>
      <c r="BM337" s="72"/>
      <c r="BN337" s="72"/>
      <c r="BO337" s="72"/>
      <c r="BP337" s="72"/>
      <c r="BQ337" s="72"/>
      <c r="BR337" s="72"/>
      <c r="BS337" s="72"/>
      <c r="BT337" s="72"/>
      <c r="BU337" s="72"/>
      <c r="BV337" s="72"/>
      <c r="BW337" s="72"/>
    </row>
    <row r="338" spans="1:75" ht="14.25" customHeight="1" x14ac:dyDescent="0.15">
      <c r="A338" s="82"/>
      <c r="B338" s="118"/>
      <c r="C338" s="118"/>
      <c r="D338" s="110"/>
      <c r="E338" s="95"/>
      <c r="F338" s="93"/>
      <c r="G338" s="112"/>
      <c r="H338" s="114"/>
      <c r="I338" s="99"/>
      <c r="J338" s="97"/>
      <c r="K338" s="100"/>
      <c r="L338" s="101"/>
      <c r="M338" s="103"/>
      <c r="N338" s="105"/>
      <c r="O338" s="106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  <c r="AL338" s="23"/>
      <c r="AM338" s="23"/>
      <c r="AN338" s="23"/>
      <c r="AO338" s="23"/>
      <c r="AP338" s="23"/>
      <c r="AQ338" s="23"/>
      <c r="AR338" s="23"/>
      <c r="AS338" s="23"/>
      <c r="AT338" s="23"/>
      <c r="AU338" s="23"/>
      <c r="AV338" s="23"/>
      <c r="AW338" s="23"/>
      <c r="AX338" s="23"/>
      <c r="AY338" s="23"/>
      <c r="AZ338" s="23"/>
      <c r="BA338" s="23"/>
      <c r="BB338" s="23"/>
      <c r="BC338" s="23"/>
      <c r="BD338" s="23"/>
      <c r="BE338" s="23"/>
      <c r="BF338" s="23"/>
      <c r="BG338" s="23"/>
      <c r="BH338" s="23"/>
      <c r="BI338" s="23"/>
      <c r="BJ338" s="23"/>
      <c r="BK338" s="23"/>
      <c r="BL338" s="23"/>
      <c r="BM338" s="23"/>
      <c r="BN338" s="23"/>
      <c r="BO338" s="23"/>
      <c r="BP338" s="23"/>
      <c r="BQ338" s="23"/>
      <c r="BR338" s="23"/>
      <c r="BS338" s="23"/>
      <c r="BT338" s="23"/>
      <c r="BU338" s="23"/>
      <c r="BV338" s="23"/>
      <c r="BW338" s="23"/>
    </row>
    <row r="339" spans="1:75" ht="14.25" customHeight="1" thickBot="1" x14ac:dyDescent="0.2">
      <c r="A339" s="83"/>
      <c r="B339" s="119"/>
      <c r="C339" s="119"/>
      <c r="D339" s="111"/>
      <c r="E339" s="96"/>
      <c r="F339" s="94"/>
      <c r="G339" s="113"/>
      <c r="H339" s="115"/>
      <c r="I339" s="99"/>
      <c r="J339" s="98"/>
      <c r="K339" s="100"/>
      <c r="L339" s="102"/>
      <c r="M339" s="104"/>
      <c r="N339" s="105"/>
      <c r="O339" s="107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/>
      <c r="AB339" s="72"/>
      <c r="AC339" s="72"/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72"/>
      <c r="AP339" s="72"/>
      <c r="AQ339" s="72"/>
      <c r="AR339" s="72"/>
      <c r="AS339" s="72"/>
      <c r="AT339" s="72"/>
      <c r="AU339" s="72"/>
      <c r="AV339" s="72"/>
      <c r="AW339" s="72"/>
      <c r="AX339" s="72"/>
      <c r="AY339" s="72"/>
      <c r="AZ339" s="72"/>
      <c r="BA339" s="72"/>
      <c r="BB339" s="72"/>
      <c r="BC339" s="72"/>
      <c r="BD339" s="72"/>
      <c r="BE339" s="72"/>
      <c r="BF339" s="72"/>
      <c r="BG339" s="72"/>
      <c r="BH339" s="72"/>
      <c r="BI339" s="72"/>
      <c r="BJ339" s="72"/>
      <c r="BK339" s="72"/>
      <c r="BL339" s="72"/>
      <c r="BM339" s="72"/>
      <c r="BN339" s="72"/>
      <c r="BO339" s="72"/>
      <c r="BP339" s="72"/>
      <c r="BQ339" s="72"/>
      <c r="BR339" s="72"/>
      <c r="BS339" s="72"/>
      <c r="BT339" s="72"/>
      <c r="BU339" s="72"/>
      <c r="BV339" s="72"/>
      <c r="BW339" s="72"/>
    </row>
    <row r="340" spans="1:75" ht="14.25" customHeight="1" x14ac:dyDescent="0.15">
      <c r="A340" s="82"/>
      <c r="B340" s="118"/>
      <c r="C340" s="118"/>
      <c r="D340" s="110"/>
      <c r="E340" s="95"/>
      <c r="F340" s="93"/>
      <c r="G340" s="112"/>
      <c r="H340" s="114"/>
      <c r="I340" s="99"/>
      <c r="J340" s="97"/>
      <c r="K340" s="100"/>
      <c r="L340" s="101"/>
      <c r="M340" s="103"/>
      <c r="N340" s="105"/>
      <c r="O340" s="106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  <c r="AL340" s="23"/>
      <c r="AM340" s="23"/>
      <c r="AN340" s="23"/>
      <c r="AO340" s="23"/>
      <c r="AP340" s="23"/>
      <c r="AQ340" s="23"/>
      <c r="AR340" s="23"/>
      <c r="AS340" s="23"/>
      <c r="AT340" s="23"/>
      <c r="AU340" s="23"/>
      <c r="AV340" s="23"/>
      <c r="AW340" s="23"/>
      <c r="AX340" s="23"/>
      <c r="AY340" s="23"/>
      <c r="AZ340" s="23"/>
      <c r="BA340" s="23"/>
      <c r="BB340" s="23"/>
      <c r="BC340" s="23"/>
      <c r="BD340" s="23"/>
      <c r="BE340" s="23"/>
      <c r="BF340" s="23"/>
      <c r="BG340" s="23"/>
      <c r="BH340" s="23"/>
      <c r="BI340" s="23"/>
      <c r="BJ340" s="23"/>
      <c r="BK340" s="23"/>
      <c r="BL340" s="23"/>
      <c r="BM340" s="23"/>
      <c r="BN340" s="23"/>
      <c r="BO340" s="23"/>
      <c r="BP340" s="23"/>
      <c r="BQ340" s="23"/>
      <c r="BR340" s="23"/>
      <c r="BS340" s="23"/>
      <c r="BT340" s="23"/>
      <c r="BU340" s="23"/>
      <c r="BV340" s="23"/>
      <c r="BW340" s="23"/>
    </row>
    <row r="341" spans="1:75" ht="14.25" customHeight="1" thickBot="1" x14ac:dyDescent="0.2">
      <c r="A341" s="83"/>
      <c r="B341" s="119"/>
      <c r="C341" s="119"/>
      <c r="D341" s="111"/>
      <c r="E341" s="96"/>
      <c r="F341" s="94"/>
      <c r="G341" s="113"/>
      <c r="H341" s="115"/>
      <c r="I341" s="99"/>
      <c r="J341" s="98"/>
      <c r="K341" s="100"/>
      <c r="L341" s="102"/>
      <c r="M341" s="104"/>
      <c r="N341" s="105"/>
      <c r="O341" s="107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72"/>
      <c r="AP341" s="72"/>
      <c r="AQ341" s="72"/>
      <c r="AR341" s="72"/>
      <c r="AS341" s="72"/>
      <c r="AT341" s="72"/>
      <c r="AU341" s="72"/>
      <c r="AV341" s="72"/>
      <c r="AW341" s="72"/>
      <c r="AX341" s="72"/>
      <c r="AY341" s="72"/>
      <c r="AZ341" s="72"/>
      <c r="BA341" s="72"/>
      <c r="BB341" s="72"/>
      <c r="BC341" s="72"/>
      <c r="BD341" s="72"/>
      <c r="BE341" s="72"/>
      <c r="BF341" s="72"/>
      <c r="BG341" s="72"/>
      <c r="BH341" s="72"/>
      <c r="BI341" s="72"/>
      <c r="BJ341" s="72"/>
      <c r="BK341" s="72"/>
      <c r="BL341" s="72"/>
      <c r="BM341" s="72"/>
      <c r="BN341" s="72"/>
      <c r="BO341" s="72"/>
      <c r="BP341" s="72"/>
      <c r="BQ341" s="72"/>
      <c r="BR341" s="72"/>
      <c r="BS341" s="72"/>
      <c r="BT341" s="72"/>
      <c r="BU341" s="72"/>
      <c r="BV341" s="72"/>
      <c r="BW341" s="72"/>
    </row>
    <row r="342" spans="1:75" ht="14.25" customHeight="1" x14ac:dyDescent="0.15">
      <c r="A342" s="82"/>
      <c r="B342" s="118"/>
      <c r="C342" s="118"/>
      <c r="D342" s="110"/>
      <c r="E342" s="95"/>
      <c r="F342" s="93"/>
      <c r="G342" s="112"/>
      <c r="H342" s="114"/>
      <c r="I342" s="99"/>
      <c r="J342" s="97"/>
      <c r="K342" s="100"/>
      <c r="L342" s="101"/>
      <c r="M342" s="103"/>
      <c r="N342" s="105"/>
      <c r="O342" s="106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  <c r="AL342" s="23"/>
      <c r="AM342" s="23"/>
      <c r="AN342" s="23"/>
      <c r="AO342" s="23"/>
      <c r="AP342" s="23"/>
      <c r="AQ342" s="23"/>
      <c r="AR342" s="23"/>
      <c r="AS342" s="23"/>
      <c r="AT342" s="23"/>
      <c r="AU342" s="23"/>
      <c r="AV342" s="23"/>
      <c r="AW342" s="23"/>
      <c r="AX342" s="23"/>
      <c r="AY342" s="23"/>
      <c r="AZ342" s="23"/>
      <c r="BA342" s="23"/>
      <c r="BB342" s="23"/>
      <c r="BC342" s="23"/>
      <c r="BD342" s="23"/>
      <c r="BE342" s="23"/>
      <c r="BF342" s="23"/>
      <c r="BG342" s="23"/>
      <c r="BH342" s="23"/>
      <c r="BI342" s="23"/>
      <c r="BJ342" s="23"/>
      <c r="BK342" s="23"/>
      <c r="BL342" s="23"/>
      <c r="BM342" s="23"/>
      <c r="BN342" s="23"/>
      <c r="BO342" s="23"/>
      <c r="BP342" s="23"/>
      <c r="BQ342" s="23"/>
      <c r="BR342" s="23"/>
      <c r="BS342" s="23"/>
      <c r="BT342" s="23"/>
      <c r="BU342" s="23"/>
      <c r="BV342" s="23"/>
      <c r="BW342" s="23"/>
    </row>
    <row r="343" spans="1:75" ht="14.25" customHeight="1" thickBot="1" x14ac:dyDescent="0.2">
      <c r="A343" s="83"/>
      <c r="B343" s="119"/>
      <c r="C343" s="119"/>
      <c r="D343" s="111"/>
      <c r="E343" s="96"/>
      <c r="F343" s="94"/>
      <c r="G343" s="113"/>
      <c r="H343" s="115"/>
      <c r="I343" s="99"/>
      <c r="J343" s="98"/>
      <c r="K343" s="100"/>
      <c r="L343" s="102"/>
      <c r="M343" s="104"/>
      <c r="N343" s="105"/>
      <c r="O343" s="107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72"/>
      <c r="AP343" s="72"/>
      <c r="AQ343" s="72"/>
      <c r="AR343" s="72"/>
      <c r="AS343" s="72"/>
      <c r="AT343" s="72"/>
      <c r="AU343" s="72"/>
      <c r="AV343" s="72"/>
      <c r="AW343" s="72"/>
      <c r="AX343" s="72"/>
      <c r="AY343" s="72"/>
      <c r="AZ343" s="72"/>
      <c r="BA343" s="72"/>
      <c r="BB343" s="72"/>
      <c r="BC343" s="72"/>
      <c r="BD343" s="72"/>
      <c r="BE343" s="72"/>
      <c r="BF343" s="72"/>
      <c r="BG343" s="72"/>
      <c r="BH343" s="72"/>
      <c r="BI343" s="72"/>
      <c r="BJ343" s="72"/>
      <c r="BK343" s="72"/>
      <c r="BL343" s="72"/>
      <c r="BM343" s="72"/>
      <c r="BN343" s="72"/>
      <c r="BO343" s="72"/>
      <c r="BP343" s="72"/>
      <c r="BQ343" s="72"/>
      <c r="BR343" s="72"/>
      <c r="BS343" s="72"/>
      <c r="BT343" s="72"/>
      <c r="BU343" s="72"/>
      <c r="BV343" s="72"/>
      <c r="BW343" s="72"/>
    </row>
    <row r="344" spans="1:75" ht="14.25" customHeight="1" x14ac:dyDescent="0.15">
      <c r="A344" s="82"/>
      <c r="B344" s="118"/>
      <c r="C344" s="108"/>
      <c r="D344" s="110"/>
      <c r="E344" s="95"/>
      <c r="F344" s="93"/>
      <c r="G344" s="112"/>
      <c r="H344" s="114"/>
      <c r="I344" s="99"/>
      <c r="J344" s="97"/>
      <c r="K344" s="100"/>
      <c r="L344" s="101"/>
      <c r="M344" s="103"/>
      <c r="N344" s="105"/>
      <c r="O344" s="106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/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/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/>
      <c r="BP344" s="23"/>
      <c r="BQ344" s="23"/>
      <c r="BR344" s="23"/>
      <c r="BS344" s="23"/>
      <c r="BT344" s="23"/>
      <c r="BU344" s="23"/>
      <c r="BV344" s="23"/>
      <c r="BW344" s="23"/>
    </row>
    <row r="345" spans="1:75" ht="14.25" customHeight="1" thickBot="1" x14ac:dyDescent="0.2">
      <c r="A345" s="83"/>
      <c r="B345" s="119"/>
      <c r="C345" s="109"/>
      <c r="D345" s="111"/>
      <c r="E345" s="96"/>
      <c r="F345" s="94"/>
      <c r="G345" s="113"/>
      <c r="H345" s="115"/>
      <c r="I345" s="99"/>
      <c r="J345" s="98"/>
      <c r="K345" s="100"/>
      <c r="L345" s="102"/>
      <c r="M345" s="104"/>
      <c r="N345" s="105"/>
      <c r="O345" s="107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72"/>
      <c r="AP345" s="72"/>
      <c r="AQ345" s="72"/>
      <c r="AR345" s="72"/>
      <c r="AS345" s="72"/>
      <c r="AT345" s="72"/>
      <c r="AU345" s="72"/>
      <c r="AV345" s="72"/>
      <c r="AW345" s="72"/>
      <c r="AX345" s="72"/>
      <c r="AY345" s="72"/>
      <c r="AZ345" s="72"/>
      <c r="BA345" s="72"/>
      <c r="BB345" s="72"/>
      <c r="BC345" s="72"/>
      <c r="BD345" s="72"/>
      <c r="BE345" s="72"/>
      <c r="BF345" s="72"/>
      <c r="BG345" s="72"/>
      <c r="BH345" s="72"/>
      <c r="BI345" s="72"/>
      <c r="BJ345" s="72"/>
      <c r="BK345" s="72"/>
      <c r="BL345" s="72"/>
      <c r="BM345" s="72"/>
      <c r="BN345" s="72"/>
      <c r="BO345" s="72"/>
      <c r="BP345" s="72"/>
      <c r="BQ345" s="72"/>
      <c r="BR345" s="72"/>
      <c r="BS345" s="72"/>
      <c r="BT345" s="72"/>
      <c r="BU345" s="72"/>
      <c r="BV345" s="72"/>
      <c r="BW345" s="72"/>
    </row>
    <row r="346" spans="1:75" ht="14.25" customHeight="1" x14ac:dyDescent="0.15">
      <c r="A346" s="82"/>
      <c r="B346" s="118"/>
      <c r="C346" s="108"/>
      <c r="D346" s="110"/>
      <c r="E346" s="95"/>
      <c r="F346" s="93"/>
      <c r="G346" s="112"/>
      <c r="H346" s="114"/>
      <c r="I346" s="99"/>
      <c r="J346" s="97"/>
      <c r="K346" s="100"/>
      <c r="L346" s="101"/>
      <c r="M346" s="103"/>
      <c r="N346" s="105"/>
      <c r="O346" s="106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  <c r="AL346" s="23"/>
      <c r="AM346" s="23"/>
      <c r="AN346" s="23"/>
      <c r="AO346" s="23"/>
      <c r="AP346" s="23"/>
      <c r="AQ346" s="23"/>
      <c r="AR346" s="23"/>
      <c r="AS346" s="23"/>
      <c r="AT346" s="23"/>
      <c r="AU346" s="23"/>
      <c r="AV346" s="23"/>
      <c r="AW346" s="23"/>
      <c r="AX346" s="23"/>
      <c r="AY346" s="23"/>
      <c r="AZ346" s="23"/>
      <c r="BA346" s="23"/>
      <c r="BB346" s="23"/>
      <c r="BC346" s="23"/>
      <c r="BD346" s="23"/>
      <c r="BE346" s="23"/>
      <c r="BF346" s="23"/>
      <c r="BG346" s="23"/>
      <c r="BH346" s="23"/>
      <c r="BI346" s="23"/>
      <c r="BJ346" s="23"/>
      <c r="BK346" s="23"/>
      <c r="BL346" s="23"/>
      <c r="BM346" s="23"/>
      <c r="BN346" s="23"/>
      <c r="BO346" s="23"/>
      <c r="BP346" s="23"/>
      <c r="BQ346" s="23"/>
      <c r="BR346" s="23"/>
      <c r="BS346" s="23"/>
      <c r="BT346" s="23"/>
      <c r="BU346" s="23"/>
      <c r="BV346" s="23"/>
      <c r="BW346" s="23"/>
    </row>
    <row r="347" spans="1:75" ht="14.25" customHeight="1" thickBot="1" x14ac:dyDescent="0.2">
      <c r="A347" s="83"/>
      <c r="B347" s="119"/>
      <c r="C347" s="109"/>
      <c r="D347" s="111"/>
      <c r="E347" s="96"/>
      <c r="F347" s="94"/>
      <c r="G347" s="113"/>
      <c r="H347" s="115"/>
      <c r="I347" s="99"/>
      <c r="J347" s="98"/>
      <c r="K347" s="100"/>
      <c r="L347" s="102"/>
      <c r="M347" s="104"/>
      <c r="N347" s="105"/>
      <c r="O347" s="107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72"/>
      <c r="AP347" s="72"/>
      <c r="AQ347" s="72"/>
      <c r="AR347" s="72"/>
      <c r="AS347" s="72"/>
      <c r="AT347" s="72"/>
      <c r="AU347" s="72"/>
      <c r="AV347" s="72"/>
      <c r="AW347" s="72"/>
      <c r="AX347" s="72"/>
      <c r="AY347" s="72"/>
      <c r="AZ347" s="72"/>
      <c r="BA347" s="72"/>
      <c r="BB347" s="72"/>
      <c r="BC347" s="72"/>
      <c r="BD347" s="72"/>
      <c r="BE347" s="72"/>
      <c r="BF347" s="72"/>
      <c r="BG347" s="72"/>
      <c r="BH347" s="72"/>
      <c r="BI347" s="72"/>
      <c r="BJ347" s="72"/>
      <c r="BK347" s="72"/>
      <c r="BL347" s="72"/>
      <c r="BM347" s="72"/>
      <c r="BN347" s="72"/>
      <c r="BO347" s="72"/>
      <c r="BP347" s="72"/>
      <c r="BQ347" s="72"/>
      <c r="BR347" s="72"/>
      <c r="BS347" s="72"/>
      <c r="BT347" s="72"/>
      <c r="BU347" s="72"/>
      <c r="BV347" s="72"/>
      <c r="BW347" s="72"/>
    </row>
    <row r="348" spans="1:75" ht="14.25" customHeight="1" x14ac:dyDescent="0.15">
      <c r="A348" s="82"/>
      <c r="B348" s="118"/>
      <c r="C348" s="108"/>
      <c r="D348" s="110"/>
      <c r="E348" s="95"/>
      <c r="F348" s="93"/>
      <c r="G348" s="112"/>
      <c r="H348" s="114"/>
      <c r="I348" s="99"/>
      <c r="J348" s="97"/>
      <c r="K348" s="100"/>
      <c r="L348" s="101"/>
      <c r="M348" s="103"/>
      <c r="N348" s="105"/>
      <c r="O348" s="106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  <c r="AL348" s="23"/>
      <c r="AM348" s="23"/>
      <c r="AN348" s="23"/>
      <c r="AO348" s="23"/>
      <c r="AP348" s="23"/>
      <c r="AQ348" s="23"/>
      <c r="AR348" s="23"/>
      <c r="AS348" s="23"/>
      <c r="AT348" s="23"/>
      <c r="AU348" s="23"/>
      <c r="AV348" s="23"/>
      <c r="AW348" s="23"/>
      <c r="AX348" s="23"/>
      <c r="AY348" s="23"/>
      <c r="AZ348" s="23"/>
      <c r="BA348" s="23"/>
      <c r="BB348" s="23"/>
      <c r="BC348" s="23"/>
      <c r="BD348" s="23"/>
      <c r="BE348" s="23"/>
      <c r="BF348" s="23"/>
      <c r="BG348" s="23"/>
      <c r="BH348" s="23"/>
      <c r="BI348" s="23"/>
      <c r="BJ348" s="23"/>
      <c r="BK348" s="23"/>
      <c r="BL348" s="23"/>
      <c r="BM348" s="23"/>
      <c r="BN348" s="23"/>
      <c r="BO348" s="23"/>
      <c r="BP348" s="23"/>
      <c r="BQ348" s="23"/>
      <c r="BR348" s="23"/>
      <c r="BS348" s="23"/>
      <c r="BT348" s="23"/>
      <c r="BU348" s="23"/>
      <c r="BV348" s="23"/>
      <c r="BW348" s="23"/>
    </row>
    <row r="349" spans="1:75" ht="14.25" customHeight="1" thickBot="1" x14ac:dyDescent="0.2">
      <c r="A349" s="83"/>
      <c r="B349" s="119"/>
      <c r="C349" s="109"/>
      <c r="D349" s="111"/>
      <c r="E349" s="96"/>
      <c r="F349" s="94"/>
      <c r="G349" s="113"/>
      <c r="H349" s="115"/>
      <c r="I349" s="99"/>
      <c r="J349" s="98"/>
      <c r="K349" s="100"/>
      <c r="L349" s="102"/>
      <c r="M349" s="104"/>
      <c r="N349" s="105"/>
      <c r="O349" s="107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72"/>
      <c r="AP349" s="72"/>
      <c r="AQ349" s="72"/>
      <c r="AR349" s="72"/>
      <c r="AS349" s="72"/>
      <c r="AT349" s="72"/>
      <c r="AU349" s="72"/>
      <c r="AV349" s="72"/>
      <c r="AW349" s="72"/>
      <c r="AX349" s="72"/>
      <c r="AY349" s="72"/>
      <c r="AZ349" s="72"/>
      <c r="BA349" s="72"/>
      <c r="BB349" s="72"/>
      <c r="BC349" s="72"/>
      <c r="BD349" s="72"/>
      <c r="BE349" s="72"/>
      <c r="BF349" s="72"/>
      <c r="BG349" s="72"/>
      <c r="BH349" s="72"/>
      <c r="BI349" s="72"/>
      <c r="BJ349" s="72"/>
      <c r="BK349" s="72"/>
      <c r="BL349" s="72"/>
      <c r="BM349" s="72"/>
      <c r="BN349" s="72"/>
      <c r="BO349" s="72"/>
      <c r="BP349" s="72"/>
      <c r="BQ349" s="72"/>
      <c r="BR349" s="72"/>
      <c r="BS349" s="72"/>
      <c r="BT349" s="72"/>
      <c r="BU349" s="72"/>
      <c r="BV349" s="72"/>
      <c r="BW349" s="72"/>
    </row>
    <row r="350" spans="1:75" ht="14.25" customHeight="1" x14ac:dyDescent="0.15">
      <c r="A350" s="82"/>
      <c r="B350" s="118"/>
      <c r="C350" s="108"/>
      <c r="D350" s="110"/>
      <c r="E350" s="95"/>
      <c r="F350" s="93"/>
      <c r="G350" s="112"/>
      <c r="H350" s="114"/>
      <c r="I350" s="99"/>
      <c r="J350" s="97"/>
      <c r="K350" s="100"/>
      <c r="L350" s="101"/>
      <c r="M350" s="103"/>
      <c r="N350" s="105"/>
      <c r="O350" s="106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  <c r="AL350" s="23"/>
      <c r="AM350" s="23"/>
      <c r="AN350" s="23"/>
      <c r="AO350" s="23"/>
      <c r="AP350" s="23"/>
      <c r="AQ350" s="23"/>
      <c r="AR350" s="23"/>
      <c r="AS350" s="23"/>
      <c r="AT350" s="23"/>
      <c r="AU350" s="23"/>
      <c r="AV350" s="23"/>
      <c r="AW350" s="23"/>
      <c r="AX350" s="23"/>
      <c r="AY350" s="23"/>
      <c r="AZ350" s="23"/>
      <c r="BA350" s="23"/>
      <c r="BB350" s="23"/>
      <c r="BC350" s="23"/>
      <c r="BD350" s="23"/>
      <c r="BE350" s="23"/>
      <c r="BF350" s="23"/>
      <c r="BG350" s="23"/>
      <c r="BH350" s="23"/>
      <c r="BI350" s="23"/>
      <c r="BJ350" s="23"/>
      <c r="BK350" s="23"/>
      <c r="BL350" s="23"/>
      <c r="BM350" s="23"/>
      <c r="BN350" s="23"/>
      <c r="BO350" s="23"/>
      <c r="BP350" s="23"/>
      <c r="BQ350" s="23"/>
      <c r="BR350" s="23"/>
      <c r="BS350" s="23"/>
      <c r="BT350" s="23"/>
      <c r="BU350" s="23"/>
      <c r="BV350" s="23"/>
      <c r="BW350" s="23"/>
    </row>
    <row r="351" spans="1:75" ht="14.25" customHeight="1" thickBot="1" x14ac:dyDescent="0.2">
      <c r="A351" s="83"/>
      <c r="B351" s="119"/>
      <c r="C351" s="109"/>
      <c r="D351" s="111"/>
      <c r="E351" s="96"/>
      <c r="F351" s="94"/>
      <c r="G351" s="113"/>
      <c r="H351" s="115"/>
      <c r="I351" s="99"/>
      <c r="J351" s="98"/>
      <c r="K351" s="100"/>
      <c r="L351" s="102"/>
      <c r="M351" s="104"/>
      <c r="N351" s="105"/>
      <c r="O351" s="107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72"/>
      <c r="AP351" s="72"/>
      <c r="AQ351" s="72"/>
      <c r="AR351" s="72"/>
      <c r="AS351" s="72"/>
      <c r="AT351" s="72"/>
      <c r="AU351" s="72"/>
      <c r="AV351" s="72"/>
      <c r="AW351" s="72"/>
      <c r="AX351" s="72"/>
      <c r="AY351" s="72"/>
      <c r="AZ351" s="72"/>
      <c r="BA351" s="72"/>
      <c r="BB351" s="72"/>
      <c r="BC351" s="72"/>
      <c r="BD351" s="72"/>
      <c r="BE351" s="72"/>
      <c r="BF351" s="72"/>
      <c r="BG351" s="72"/>
      <c r="BH351" s="72"/>
      <c r="BI351" s="72"/>
      <c r="BJ351" s="72"/>
      <c r="BK351" s="72"/>
      <c r="BL351" s="72"/>
      <c r="BM351" s="72"/>
      <c r="BN351" s="72"/>
      <c r="BO351" s="72"/>
      <c r="BP351" s="72"/>
      <c r="BQ351" s="72"/>
      <c r="BR351" s="72"/>
      <c r="BS351" s="72"/>
      <c r="BT351" s="72"/>
      <c r="BU351" s="72"/>
      <c r="BV351" s="72"/>
      <c r="BW351" s="72"/>
    </row>
    <row r="352" spans="1:75" ht="14.25" customHeight="1" x14ac:dyDescent="0.15">
      <c r="A352" s="82"/>
      <c r="B352" s="118"/>
      <c r="C352" s="108"/>
      <c r="D352" s="110"/>
      <c r="E352" s="95"/>
      <c r="F352" s="93"/>
      <c r="G352" s="112"/>
      <c r="H352" s="114"/>
      <c r="I352" s="99"/>
      <c r="J352" s="97"/>
      <c r="K352" s="100"/>
      <c r="L352" s="101"/>
      <c r="M352" s="103"/>
      <c r="N352" s="105"/>
      <c r="O352" s="106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  <c r="AN352" s="23"/>
      <c r="AO352" s="23"/>
      <c r="AP352" s="23"/>
      <c r="AQ352" s="23"/>
      <c r="AR352" s="23"/>
      <c r="AS352" s="23"/>
      <c r="AT352" s="23"/>
      <c r="AU352" s="23"/>
      <c r="AV352" s="23"/>
      <c r="AW352" s="23"/>
      <c r="AX352" s="23"/>
      <c r="AY352" s="23"/>
      <c r="AZ352" s="23"/>
      <c r="BA352" s="23"/>
      <c r="BB352" s="23"/>
      <c r="BC352" s="23"/>
      <c r="BD352" s="23"/>
      <c r="BE352" s="23"/>
      <c r="BF352" s="23"/>
      <c r="BG352" s="23"/>
      <c r="BH352" s="23"/>
      <c r="BI352" s="23"/>
      <c r="BJ352" s="23"/>
      <c r="BK352" s="23"/>
      <c r="BL352" s="23"/>
      <c r="BM352" s="23"/>
      <c r="BN352" s="23"/>
      <c r="BO352" s="23"/>
      <c r="BP352" s="23"/>
      <c r="BQ352" s="23"/>
      <c r="BR352" s="23"/>
      <c r="BS352" s="23"/>
      <c r="BT352" s="23"/>
      <c r="BU352" s="23"/>
      <c r="BV352" s="23"/>
      <c r="BW352" s="23"/>
    </row>
    <row r="353" spans="1:75" ht="14.25" customHeight="1" thickBot="1" x14ac:dyDescent="0.2">
      <c r="A353" s="83"/>
      <c r="B353" s="119"/>
      <c r="C353" s="109"/>
      <c r="D353" s="111"/>
      <c r="E353" s="96"/>
      <c r="F353" s="94"/>
      <c r="G353" s="113"/>
      <c r="H353" s="115"/>
      <c r="I353" s="99"/>
      <c r="J353" s="98"/>
      <c r="K353" s="100"/>
      <c r="L353" s="102"/>
      <c r="M353" s="104"/>
      <c r="N353" s="105"/>
      <c r="O353" s="107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72"/>
      <c r="AP353" s="72"/>
      <c r="AQ353" s="72"/>
      <c r="AR353" s="72"/>
      <c r="AS353" s="72"/>
      <c r="AT353" s="72"/>
      <c r="AU353" s="72"/>
      <c r="AV353" s="72"/>
      <c r="AW353" s="72"/>
      <c r="AX353" s="72"/>
      <c r="AY353" s="72"/>
      <c r="AZ353" s="72"/>
      <c r="BA353" s="72"/>
      <c r="BB353" s="72"/>
      <c r="BC353" s="72"/>
      <c r="BD353" s="72"/>
      <c r="BE353" s="72"/>
      <c r="BF353" s="72"/>
      <c r="BG353" s="72"/>
      <c r="BH353" s="72"/>
      <c r="BI353" s="72"/>
      <c r="BJ353" s="72"/>
      <c r="BK353" s="72"/>
      <c r="BL353" s="72"/>
      <c r="BM353" s="72"/>
      <c r="BN353" s="72"/>
      <c r="BO353" s="72"/>
      <c r="BP353" s="72"/>
      <c r="BQ353" s="72"/>
      <c r="BR353" s="72"/>
      <c r="BS353" s="72"/>
      <c r="BT353" s="72"/>
      <c r="BU353" s="72"/>
      <c r="BV353" s="72"/>
      <c r="BW353" s="72"/>
    </row>
    <row r="354" spans="1:75" ht="14.25" customHeight="1" x14ac:dyDescent="0.15">
      <c r="A354" s="82"/>
      <c r="B354" s="118"/>
      <c r="C354" s="108"/>
      <c r="D354" s="110"/>
      <c r="E354" s="95"/>
      <c r="F354" s="93"/>
      <c r="G354" s="112"/>
      <c r="H354" s="114"/>
      <c r="I354" s="99"/>
      <c r="J354" s="97"/>
      <c r="K354" s="100"/>
      <c r="L354" s="101"/>
      <c r="M354" s="103"/>
      <c r="N354" s="105"/>
      <c r="O354" s="106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  <c r="AL354" s="23"/>
      <c r="AM354" s="23"/>
      <c r="AN354" s="23"/>
      <c r="AO354" s="23"/>
      <c r="AP354" s="23"/>
      <c r="AQ354" s="23"/>
      <c r="AR354" s="23"/>
      <c r="AS354" s="23"/>
      <c r="AT354" s="23"/>
      <c r="AU354" s="23"/>
      <c r="AV354" s="23"/>
      <c r="AW354" s="23"/>
      <c r="AX354" s="23"/>
      <c r="AY354" s="23"/>
      <c r="AZ354" s="23"/>
      <c r="BA354" s="23"/>
      <c r="BB354" s="23"/>
      <c r="BC354" s="23"/>
      <c r="BD354" s="23"/>
      <c r="BE354" s="23"/>
      <c r="BF354" s="23"/>
      <c r="BG354" s="23"/>
      <c r="BH354" s="23"/>
      <c r="BI354" s="23"/>
      <c r="BJ354" s="23"/>
      <c r="BK354" s="23"/>
      <c r="BL354" s="23"/>
      <c r="BM354" s="23"/>
      <c r="BN354" s="23"/>
      <c r="BO354" s="23"/>
      <c r="BP354" s="23"/>
      <c r="BQ354" s="23"/>
      <c r="BR354" s="23"/>
      <c r="BS354" s="23"/>
      <c r="BT354" s="23"/>
      <c r="BU354" s="23"/>
      <c r="BV354" s="23"/>
      <c r="BW354" s="23"/>
    </row>
    <row r="355" spans="1:75" ht="14.25" customHeight="1" thickBot="1" x14ac:dyDescent="0.2">
      <c r="A355" s="83"/>
      <c r="B355" s="119"/>
      <c r="C355" s="109"/>
      <c r="D355" s="111"/>
      <c r="E355" s="96"/>
      <c r="F355" s="94"/>
      <c r="G355" s="113"/>
      <c r="H355" s="115"/>
      <c r="I355" s="99"/>
      <c r="J355" s="98"/>
      <c r="K355" s="100"/>
      <c r="L355" s="102"/>
      <c r="M355" s="104"/>
      <c r="N355" s="105"/>
      <c r="O355" s="107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72"/>
      <c r="AP355" s="72"/>
      <c r="AQ355" s="72"/>
      <c r="AR355" s="72"/>
      <c r="AS355" s="72"/>
      <c r="AT355" s="72"/>
      <c r="AU355" s="72"/>
      <c r="AV355" s="72"/>
      <c r="AW355" s="72"/>
      <c r="AX355" s="72"/>
      <c r="AY355" s="72"/>
      <c r="AZ355" s="72"/>
      <c r="BA355" s="72"/>
      <c r="BB355" s="72"/>
      <c r="BC355" s="72"/>
      <c r="BD355" s="72"/>
      <c r="BE355" s="72"/>
      <c r="BF355" s="72"/>
      <c r="BG355" s="72"/>
      <c r="BH355" s="72"/>
      <c r="BI355" s="72"/>
      <c r="BJ355" s="72"/>
      <c r="BK355" s="72"/>
      <c r="BL355" s="72"/>
      <c r="BM355" s="72"/>
      <c r="BN355" s="72"/>
      <c r="BO355" s="72"/>
      <c r="BP355" s="72"/>
      <c r="BQ355" s="72"/>
      <c r="BR355" s="72"/>
      <c r="BS355" s="72"/>
      <c r="BT355" s="72"/>
      <c r="BU355" s="72"/>
      <c r="BV355" s="72"/>
      <c r="BW355" s="72"/>
    </row>
    <row r="356" spans="1:75" ht="14.25" customHeight="1" x14ac:dyDescent="0.15">
      <c r="A356" s="82"/>
      <c r="B356" s="118"/>
      <c r="C356" s="108"/>
      <c r="D356" s="110"/>
      <c r="E356" s="95"/>
      <c r="F356" s="93"/>
      <c r="G356" s="112"/>
      <c r="H356" s="114"/>
      <c r="I356" s="99"/>
      <c r="J356" s="97"/>
      <c r="K356" s="100"/>
      <c r="L356" s="101"/>
      <c r="M356" s="103"/>
      <c r="N356" s="105"/>
      <c r="O356" s="106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  <c r="AO356" s="23"/>
      <c r="AP356" s="23"/>
      <c r="AQ356" s="23"/>
      <c r="AR356" s="23"/>
      <c r="AS356" s="23"/>
      <c r="AT356" s="23"/>
      <c r="AU356" s="23"/>
      <c r="AV356" s="23"/>
      <c r="AW356" s="23"/>
      <c r="AX356" s="23"/>
      <c r="AY356" s="23"/>
      <c r="AZ356" s="23"/>
      <c r="BA356" s="23"/>
      <c r="BB356" s="23"/>
      <c r="BC356" s="23"/>
      <c r="BD356" s="23"/>
      <c r="BE356" s="23"/>
      <c r="BF356" s="23"/>
      <c r="BG356" s="23"/>
      <c r="BH356" s="23"/>
      <c r="BI356" s="23"/>
      <c r="BJ356" s="23"/>
      <c r="BK356" s="23"/>
      <c r="BL356" s="23"/>
      <c r="BM356" s="23"/>
      <c r="BN356" s="23"/>
      <c r="BO356" s="23"/>
      <c r="BP356" s="23"/>
      <c r="BQ356" s="23"/>
      <c r="BR356" s="23"/>
      <c r="BS356" s="23"/>
      <c r="BT356" s="23"/>
      <c r="BU356" s="23"/>
      <c r="BV356" s="23"/>
      <c r="BW356" s="23"/>
    </row>
    <row r="357" spans="1:75" ht="14.25" customHeight="1" thickBot="1" x14ac:dyDescent="0.2">
      <c r="A357" s="83"/>
      <c r="B357" s="119"/>
      <c r="C357" s="109"/>
      <c r="D357" s="111"/>
      <c r="E357" s="96"/>
      <c r="F357" s="94"/>
      <c r="G357" s="113"/>
      <c r="H357" s="115"/>
      <c r="I357" s="99"/>
      <c r="J357" s="98"/>
      <c r="K357" s="100"/>
      <c r="L357" s="102"/>
      <c r="M357" s="104"/>
      <c r="N357" s="105"/>
      <c r="O357" s="107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72"/>
      <c r="AP357" s="72"/>
      <c r="AQ357" s="72"/>
      <c r="AR357" s="72"/>
      <c r="AS357" s="72"/>
      <c r="AT357" s="72"/>
      <c r="AU357" s="72"/>
      <c r="AV357" s="72"/>
      <c r="AW357" s="72"/>
      <c r="AX357" s="72"/>
      <c r="AY357" s="72"/>
      <c r="AZ357" s="72"/>
      <c r="BA357" s="72"/>
      <c r="BB357" s="72"/>
      <c r="BC357" s="72"/>
      <c r="BD357" s="72"/>
      <c r="BE357" s="72"/>
      <c r="BF357" s="72"/>
      <c r="BG357" s="72"/>
      <c r="BH357" s="72"/>
      <c r="BI357" s="72"/>
      <c r="BJ357" s="72"/>
      <c r="BK357" s="72"/>
      <c r="BL357" s="72"/>
      <c r="BM357" s="72"/>
      <c r="BN357" s="72"/>
      <c r="BO357" s="72"/>
      <c r="BP357" s="72"/>
      <c r="BQ357" s="72"/>
      <c r="BR357" s="72"/>
      <c r="BS357" s="72"/>
      <c r="BT357" s="72"/>
      <c r="BU357" s="72"/>
      <c r="BV357" s="72"/>
      <c r="BW357" s="72"/>
    </row>
    <row r="358" spans="1:75" ht="14.25" customHeight="1" x14ac:dyDescent="0.15">
      <c r="A358" s="82"/>
      <c r="B358" s="118"/>
      <c r="C358" s="108"/>
      <c r="D358" s="110"/>
      <c r="E358" s="95"/>
      <c r="F358" s="93"/>
      <c r="G358" s="112"/>
      <c r="H358" s="114"/>
      <c r="I358" s="99"/>
      <c r="J358" s="97"/>
      <c r="K358" s="100"/>
      <c r="L358" s="101"/>
      <c r="M358" s="103"/>
      <c r="N358" s="105"/>
      <c r="O358" s="106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  <c r="AO358" s="23"/>
      <c r="AP358" s="23"/>
      <c r="AQ358" s="23"/>
      <c r="AR358" s="23"/>
      <c r="AS358" s="23"/>
      <c r="AT358" s="23"/>
      <c r="AU358" s="23"/>
      <c r="AV358" s="23"/>
      <c r="AW358" s="23"/>
      <c r="AX358" s="23"/>
      <c r="AY358" s="23"/>
      <c r="AZ358" s="23"/>
      <c r="BA358" s="23"/>
      <c r="BB358" s="23"/>
      <c r="BC358" s="23"/>
      <c r="BD358" s="23"/>
      <c r="BE358" s="23"/>
      <c r="BF358" s="23"/>
      <c r="BG358" s="23"/>
      <c r="BH358" s="23"/>
      <c r="BI358" s="23"/>
      <c r="BJ358" s="23"/>
      <c r="BK358" s="23"/>
      <c r="BL358" s="23"/>
      <c r="BM358" s="23"/>
      <c r="BN358" s="23"/>
      <c r="BO358" s="23"/>
      <c r="BP358" s="23"/>
      <c r="BQ358" s="23"/>
      <c r="BR358" s="23"/>
      <c r="BS358" s="23"/>
      <c r="BT358" s="23"/>
      <c r="BU358" s="23"/>
      <c r="BV358" s="23"/>
      <c r="BW358" s="23"/>
    </row>
    <row r="359" spans="1:75" ht="14.25" customHeight="1" thickBot="1" x14ac:dyDescent="0.2">
      <c r="A359" s="83"/>
      <c r="B359" s="119"/>
      <c r="C359" s="109"/>
      <c r="D359" s="111"/>
      <c r="E359" s="96"/>
      <c r="F359" s="94"/>
      <c r="G359" s="113"/>
      <c r="H359" s="115"/>
      <c r="I359" s="99"/>
      <c r="J359" s="98"/>
      <c r="K359" s="100"/>
      <c r="L359" s="102"/>
      <c r="M359" s="104"/>
      <c r="N359" s="105"/>
      <c r="O359" s="107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72"/>
      <c r="AP359" s="72"/>
      <c r="AQ359" s="72"/>
      <c r="AR359" s="72"/>
      <c r="AS359" s="72"/>
      <c r="AT359" s="72"/>
      <c r="AU359" s="72"/>
      <c r="AV359" s="72"/>
      <c r="AW359" s="72"/>
      <c r="AX359" s="72"/>
      <c r="AY359" s="72"/>
      <c r="AZ359" s="72"/>
      <c r="BA359" s="72"/>
      <c r="BB359" s="72"/>
      <c r="BC359" s="72"/>
      <c r="BD359" s="72"/>
      <c r="BE359" s="72"/>
      <c r="BF359" s="72"/>
      <c r="BG359" s="72"/>
      <c r="BH359" s="72"/>
      <c r="BI359" s="72"/>
      <c r="BJ359" s="72"/>
      <c r="BK359" s="72"/>
      <c r="BL359" s="72"/>
      <c r="BM359" s="72"/>
      <c r="BN359" s="72"/>
      <c r="BO359" s="72"/>
      <c r="BP359" s="72"/>
      <c r="BQ359" s="72"/>
      <c r="BR359" s="72"/>
      <c r="BS359" s="72"/>
      <c r="BT359" s="72"/>
      <c r="BU359" s="72"/>
      <c r="BV359" s="72"/>
      <c r="BW359" s="72"/>
    </row>
    <row r="360" spans="1:75" ht="14.25" customHeight="1" x14ac:dyDescent="0.15">
      <c r="A360" s="82"/>
      <c r="B360" s="118"/>
      <c r="C360" s="108"/>
      <c r="D360" s="110"/>
      <c r="E360" s="95"/>
      <c r="F360" s="93"/>
      <c r="G360" s="112"/>
      <c r="H360" s="114"/>
      <c r="I360" s="99"/>
      <c r="J360" s="97"/>
      <c r="K360" s="100"/>
      <c r="L360" s="101"/>
      <c r="M360" s="103"/>
      <c r="N360" s="105"/>
      <c r="O360" s="106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  <c r="AO360" s="23"/>
      <c r="AP360" s="23"/>
      <c r="AQ360" s="23"/>
      <c r="AR360" s="23"/>
      <c r="AS360" s="23"/>
      <c r="AT360" s="23"/>
      <c r="AU360" s="23"/>
      <c r="AV360" s="23"/>
      <c r="AW360" s="23"/>
      <c r="AX360" s="23"/>
      <c r="AY360" s="23"/>
      <c r="AZ360" s="23"/>
      <c r="BA360" s="23"/>
      <c r="BB360" s="23"/>
      <c r="BC360" s="23"/>
      <c r="BD360" s="23"/>
      <c r="BE360" s="23"/>
      <c r="BF360" s="23"/>
      <c r="BG360" s="23"/>
      <c r="BH360" s="23"/>
      <c r="BI360" s="23"/>
      <c r="BJ360" s="23"/>
      <c r="BK360" s="23"/>
      <c r="BL360" s="23"/>
      <c r="BM360" s="23"/>
      <c r="BN360" s="23"/>
      <c r="BO360" s="23"/>
      <c r="BP360" s="23"/>
      <c r="BQ360" s="23"/>
      <c r="BR360" s="23"/>
      <c r="BS360" s="23"/>
      <c r="BT360" s="23"/>
      <c r="BU360" s="23"/>
      <c r="BV360" s="23"/>
      <c r="BW360" s="23"/>
    </row>
    <row r="361" spans="1:75" ht="14.25" customHeight="1" thickBot="1" x14ac:dyDescent="0.2">
      <c r="A361" s="83"/>
      <c r="B361" s="119"/>
      <c r="C361" s="109"/>
      <c r="D361" s="111"/>
      <c r="E361" s="96"/>
      <c r="F361" s="94"/>
      <c r="G361" s="113"/>
      <c r="H361" s="115"/>
      <c r="I361" s="99"/>
      <c r="J361" s="98"/>
      <c r="K361" s="100"/>
      <c r="L361" s="102"/>
      <c r="M361" s="104"/>
      <c r="N361" s="105"/>
      <c r="O361" s="107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72"/>
      <c r="AP361" s="72"/>
      <c r="AQ361" s="72"/>
      <c r="AR361" s="72"/>
      <c r="AS361" s="72"/>
      <c r="AT361" s="72"/>
      <c r="AU361" s="72"/>
      <c r="AV361" s="72"/>
      <c r="AW361" s="72"/>
      <c r="AX361" s="72"/>
      <c r="AY361" s="72"/>
      <c r="AZ361" s="72"/>
      <c r="BA361" s="72"/>
      <c r="BB361" s="72"/>
      <c r="BC361" s="72"/>
      <c r="BD361" s="72"/>
      <c r="BE361" s="72"/>
      <c r="BF361" s="72"/>
      <c r="BG361" s="72"/>
      <c r="BH361" s="72"/>
      <c r="BI361" s="72"/>
      <c r="BJ361" s="72"/>
      <c r="BK361" s="72"/>
      <c r="BL361" s="72"/>
      <c r="BM361" s="72"/>
      <c r="BN361" s="72"/>
      <c r="BO361" s="72"/>
      <c r="BP361" s="72"/>
      <c r="BQ361" s="72"/>
      <c r="BR361" s="72"/>
      <c r="BS361" s="72"/>
      <c r="BT361" s="72"/>
      <c r="BU361" s="72"/>
      <c r="BV361" s="72"/>
      <c r="BW361" s="72"/>
    </row>
    <row r="362" spans="1:75" ht="14.25" customHeight="1" x14ac:dyDescent="0.15">
      <c r="A362" s="82"/>
      <c r="B362" s="118"/>
      <c r="C362" s="108"/>
      <c r="D362" s="110"/>
      <c r="E362" s="95"/>
      <c r="F362" s="93"/>
      <c r="G362" s="112"/>
      <c r="H362" s="114"/>
      <c r="I362" s="99"/>
      <c r="J362" s="97"/>
      <c r="K362" s="100"/>
      <c r="L362" s="101"/>
      <c r="M362" s="103"/>
      <c r="N362" s="105"/>
      <c r="O362" s="106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  <c r="AO362" s="23"/>
      <c r="AP362" s="23"/>
      <c r="AQ362" s="23"/>
      <c r="AR362" s="23"/>
      <c r="AS362" s="23"/>
      <c r="AT362" s="23"/>
      <c r="AU362" s="23"/>
      <c r="AV362" s="23"/>
      <c r="AW362" s="23"/>
      <c r="AX362" s="23"/>
      <c r="AY362" s="23"/>
      <c r="AZ362" s="23"/>
      <c r="BA362" s="23"/>
      <c r="BB362" s="23"/>
      <c r="BC362" s="23"/>
      <c r="BD362" s="23"/>
      <c r="BE362" s="23"/>
      <c r="BF362" s="23"/>
      <c r="BG362" s="23"/>
      <c r="BH362" s="23"/>
      <c r="BI362" s="23"/>
      <c r="BJ362" s="23"/>
      <c r="BK362" s="23"/>
      <c r="BL362" s="23"/>
      <c r="BM362" s="23"/>
      <c r="BN362" s="23"/>
      <c r="BO362" s="23"/>
      <c r="BP362" s="23"/>
      <c r="BQ362" s="23"/>
      <c r="BR362" s="23"/>
      <c r="BS362" s="23"/>
      <c r="BT362" s="23"/>
      <c r="BU362" s="23"/>
      <c r="BV362" s="23"/>
      <c r="BW362" s="23"/>
    </row>
    <row r="363" spans="1:75" ht="14.25" customHeight="1" thickBot="1" x14ac:dyDescent="0.2">
      <c r="A363" s="83"/>
      <c r="B363" s="119"/>
      <c r="C363" s="109"/>
      <c r="D363" s="111"/>
      <c r="E363" s="96"/>
      <c r="F363" s="94"/>
      <c r="G363" s="113"/>
      <c r="H363" s="115"/>
      <c r="I363" s="99"/>
      <c r="J363" s="98"/>
      <c r="K363" s="100"/>
      <c r="L363" s="102"/>
      <c r="M363" s="104"/>
      <c r="N363" s="105"/>
      <c r="O363" s="107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72"/>
      <c r="AP363" s="72"/>
      <c r="AQ363" s="72"/>
      <c r="AR363" s="72"/>
      <c r="AS363" s="72"/>
      <c r="AT363" s="72"/>
      <c r="AU363" s="72"/>
      <c r="AV363" s="72"/>
      <c r="AW363" s="72"/>
      <c r="AX363" s="72"/>
      <c r="AY363" s="72"/>
      <c r="AZ363" s="72"/>
      <c r="BA363" s="72"/>
      <c r="BB363" s="72"/>
      <c r="BC363" s="72"/>
      <c r="BD363" s="72"/>
      <c r="BE363" s="72"/>
      <c r="BF363" s="72"/>
      <c r="BG363" s="72"/>
      <c r="BH363" s="72"/>
      <c r="BI363" s="72"/>
      <c r="BJ363" s="72"/>
      <c r="BK363" s="72"/>
      <c r="BL363" s="72"/>
      <c r="BM363" s="72"/>
      <c r="BN363" s="72"/>
      <c r="BO363" s="72"/>
      <c r="BP363" s="72"/>
      <c r="BQ363" s="72"/>
      <c r="BR363" s="72"/>
      <c r="BS363" s="72"/>
      <c r="BT363" s="72"/>
      <c r="BU363" s="72"/>
      <c r="BV363" s="72"/>
      <c r="BW363" s="72"/>
    </row>
    <row r="364" spans="1:75" ht="14.25" customHeight="1" x14ac:dyDescent="0.15">
      <c r="A364" s="82"/>
      <c r="B364" s="108"/>
      <c r="C364" s="108"/>
      <c r="D364" s="110"/>
      <c r="E364" s="95"/>
      <c r="F364" s="93"/>
      <c r="G364" s="112"/>
      <c r="H364" s="114"/>
      <c r="I364" s="99"/>
      <c r="J364" s="97"/>
      <c r="K364" s="100"/>
      <c r="L364" s="101"/>
      <c r="M364" s="103"/>
      <c r="N364" s="105"/>
      <c r="O364" s="106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  <c r="AO364" s="23"/>
      <c r="AP364" s="23"/>
      <c r="AQ364" s="23"/>
      <c r="AR364" s="23"/>
      <c r="AS364" s="23"/>
      <c r="AT364" s="23"/>
      <c r="AU364" s="23"/>
      <c r="AV364" s="23"/>
      <c r="AW364" s="23"/>
      <c r="AX364" s="23"/>
      <c r="AY364" s="23"/>
      <c r="AZ364" s="23"/>
      <c r="BA364" s="23"/>
      <c r="BB364" s="23"/>
      <c r="BC364" s="23"/>
      <c r="BD364" s="23"/>
      <c r="BE364" s="23"/>
      <c r="BF364" s="23"/>
      <c r="BG364" s="23"/>
      <c r="BH364" s="23"/>
      <c r="BI364" s="23"/>
      <c r="BJ364" s="23"/>
      <c r="BK364" s="23"/>
      <c r="BL364" s="23"/>
      <c r="BM364" s="23"/>
      <c r="BN364" s="23"/>
      <c r="BO364" s="23"/>
      <c r="BP364" s="23"/>
      <c r="BQ364" s="23"/>
      <c r="BR364" s="23"/>
      <c r="BS364" s="23"/>
      <c r="BT364" s="23"/>
      <c r="BU364" s="23"/>
      <c r="BV364" s="23"/>
      <c r="BW364" s="23"/>
    </row>
    <row r="365" spans="1:75" ht="14.25" customHeight="1" thickBot="1" x14ac:dyDescent="0.2">
      <c r="A365" s="83"/>
      <c r="B365" s="109"/>
      <c r="C365" s="109"/>
      <c r="D365" s="111"/>
      <c r="E365" s="96"/>
      <c r="F365" s="94"/>
      <c r="G365" s="113"/>
      <c r="H365" s="115"/>
      <c r="I365" s="99"/>
      <c r="J365" s="98"/>
      <c r="K365" s="100"/>
      <c r="L365" s="102"/>
      <c r="M365" s="104"/>
      <c r="N365" s="105"/>
      <c r="O365" s="107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72"/>
      <c r="AP365" s="72"/>
      <c r="AQ365" s="72"/>
      <c r="AR365" s="72"/>
      <c r="AS365" s="72"/>
      <c r="AT365" s="72"/>
      <c r="AU365" s="72"/>
      <c r="AV365" s="72"/>
      <c r="AW365" s="72"/>
      <c r="AX365" s="72"/>
      <c r="AY365" s="72"/>
      <c r="AZ365" s="72"/>
      <c r="BA365" s="72"/>
      <c r="BB365" s="72"/>
      <c r="BC365" s="72"/>
      <c r="BD365" s="72"/>
      <c r="BE365" s="72"/>
      <c r="BF365" s="72"/>
      <c r="BG365" s="72"/>
      <c r="BH365" s="72"/>
      <c r="BI365" s="72"/>
      <c r="BJ365" s="72"/>
      <c r="BK365" s="72"/>
      <c r="BL365" s="72"/>
      <c r="BM365" s="72"/>
      <c r="BN365" s="72"/>
      <c r="BO365" s="72"/>
      <c r="BP365" s="72"/>
      <c r="BQ365" s="72"/>
      <c r="BR365" s="72"/>
      <c r="BS365" s="72"/>
      <c r="BT365" s="72"/>
      <c r="BU365" s="72"/>
      <c r="BV365" s="72"/>
      <c r="BW365" s="72"/>
    </row>
    <row r="366" spans="1:75" ht="14.25" customHeight="1" x14ac:dyDescent="0.15">
      <c r="A366" s="82"/>
      <c r="B366" s="108"/>
      <c r="C366" s="108"/>
      <c r="D366" s="110"/>
      <c r="E366" s="95"/>
      <c r="F366" s="93"/>
      <c r="G366" s="112"/>
      <c r="H366" s="114"/>
      <c r="I366" s="99"/>
      <c r="J366" s="97"/>
      <c r="K366" s="100"/>
      <c r="L366" s="101"/>
      <c r="M366" s="103"/>
      <c r="N366" s="105"/>
      <c r="O366" s="106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  <c r="AY366" s="23"/>
      <c r="AZ366" s="23"/>
      <c r="BA366" s="23"/>
      <c r="BB366" s="23"/>
      <c r="BC366" s="23"/>
      <c r="BD366" s="23"/>
      <c r="BE366" s="23"/>
      <c r="BF366" s="23"/>
      <c r="BG366" s="23"/>
      <c r="BH366" s="23"/>
      <c r="BI366" s="23"/>
      <c r="BJ366" s="23"/>
      <c r="BK366" s="23"/>
      <c r="BL366" s="23"/>
      <c r="BM366" s="23"/>
      <c r="BN366" s="23"/>
      <c r="BO366" s="23"/>
      <c r="BP366" s="23"/>
      <c r="BQ366" s="23"/>
      <c r="BR366" s="23"/>
      <c r="BS366" s="23"/>
      <c r="BT366" s="23"/>
      <c r="BU366" s="23"/>
      <c r="BV366" s="23"/>
      <c r="BW366" s="23"/>
    </row>
    <row r="367" spans="1:75" ht="14.25" customHeight="1" thickBot="1" x14ac:dyDescent="0.2">
      <c r="A367" s="83"/>
      <c r="B367" s="109"/>
      <c r="C367" s="109"/>
      <c r="D367" s="111"/>
      <c r="E367" s="96"/>
      <c r="F367" s="94"/>
      <c r="G367" s="113"/>
      <c r="H367" s="115"/>
      <c r="I367" s="99"/>
      <c r="J367" s="98"/>
      <c r="K367" s="100"/>
      <c r="L367" s="102"/>
      <c r="M367" s="104"/>
      <c r="N367" s="105"/>
      <c r="O367" s="107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72"/>
      <c r="AP367" s="72"/>
      <c r="AQ367" s="72"/>
      <c r="AR367" s="72"/>
      <c r="AS367" s="72"/>
      <c r="AT367" s="72"/>
      <c r="AU367" s="72"/>
      <c r="AV367" s="72"/>
      <c r="AW367" s="72"/>
      <c r="AX367" s="72"/>
      <c r="AY367" s="72"/>
      <c r="AZ367" s="72"/>
      <c r="BA367" s="72"/>
      <c r="BB367" s="72"/>
      <c r="BC367" s="72"/>
      <c r="BD367" s="72"/>
      <c r="BE367" s="72"/>
      <c r="BF367" s="72"/>
      <c r="BG367" s="72"/>
      <c r="BH367" s="72"/>
      <c r="BI367" s="72"/>
      <c r="BJ367" s="72"/>
      <c r="BK367" s="72"/>
      <c r="BL367" s="72"/>
      <c r="BM367" s="72"/>
      <c r="BN367" s="72"/>
      <c r="BO367" s="72"/>
      <c r="BP367" s="72"/>
      <c r="BQ367" s="72"/>
      <c r="BR367" s="72"/>
      <c r="BS367" s="72"/>
      <c r="BT367" s="72"/>
      <c r="BU367" s="72"/>
      <c r="BV367" s="72"/>
      <c r="BW367" s="72"/>
    </row>
    <row r="368" spans="1:75" ht="14.25" customHeight="1" x14ac:dyDescent="0.15">
      <c r="A368" s="82"/>
      <c r="B368" s="108"/>
      <c r="C368" s="118"/>
      <c r="D368" s="110"/>
      <c r="E368" s="95"/>
      <c r="F368" s="93"/>
      <c r="G368" s="112"/>
      <c r="H368" s="114"/>
      <c r="I368" s="99"/>
      <c r="J368" s="97"/>
      <c r="K368" s="100"/>
      <c r="L368" s="101"/>
      <c r="M368" s="103"/>
      <c r="N368" s="105"/>
      <c r="O368" s="106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  <c r="AO368" s="23"/>
      <c r="AP368" s="23"/>
      <c r="AQ368" s="23"/>
      <c r="AR368" s="23"/>
      <c r="AS368" s="23"/>
      <c r="AT368" s="23"/>
      <c r="AU368" s="23"/>
      <c r="AV368" s="23"/>
      <c r="AW368" s="23"/>
      <c r="AX368" s="23"/>
      <c r="AY368" s="23"/>
      <c r="AZ368" s="23"/>
      <c r="BA368" s="23"/>
      <c r="BB368" s="23"/>
      <c r="BC368" s="23"/>
      <c r="BD368" s="23"/>
      <c r="BE368" s="23"/>
      <c r="BF368" s="23"/>
      <c r="BG368" s="23"/>
      <c r="BH368" s="23"/>
      <c r="BI368" s="23"/>
      <c r="BJ368" s="23"/>
      <c r="BK368" s="23"/>
      <c r="BL368" s="23"/>
      <c r="BM368" s="23"/>
      <c r="BN368" s="23"/>
      <c r="BO368" s="23"/>
      <c r="BP368" s="23"/>
      <c r="BQ368" s="23"/>
      <c r="BR368" s="23"/>
      <c r="BS368" s="23"/>
      <c r="BT368" s="23"/>
      <c r="BU368" s="23"/>
      <c r="BV368" s="23"/>
      <c r="BW368" s="23"/>
    </row>
    <row r="369" spans="1:75" ht="14.25" customHeight="1" thickBot="1" x14ac:dyDescent="0.2">
      <c r="A369" s="83"/>
      <c r="B369" s="109"/>
      <c r="C369" s="119"/>
      <c r="D369" s="111"/>
      <c r="E369" s="96"/>
      <c r="F369" s="94"/>
      <c r="G369" s="113"/>
      <c r="H369" s="115"/>
      <c r="I369" s="99"/>
      <c r="J369" s="98"/>
      <c r="K369" s="100"/>
      <c r="L369" s="102"/>
      <c r="M369" s="104"/>
      <c r="N369" s="105"/>
      <c r="O369" s="107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72"/>
      <c r="AP369" s="72"/>
      <c r="AQ369" s="72"/>
      <c r="AR369" s="72"/>
      <c r="AS369" s="72"/>
      <c r="AT369" s="72"/>
      <c r="AU369" s="72"/>
      <c r="AV369" s="72"/>
      <c r="AW369" s="72"/>
      <c r="AX369" s="72"/>
      <c r="AY369" s="72"/>
      <c r="AZ369" s="72"/>
      <c r="BA369" s="72"/>
      <c r="BB369" s="72"/>
      <c r="BC369" s="72"/>
      <c r="BD369" s="72"/>
      <c r="BE369" s="72"/>
      <c r="BF369" s="72"/>
      <c r="BG369" s="72"/>
      <c r="BH369" s="72"/>
      <c r="BI369" s="72"/>
      <c r="BJ369" s="72"/>
      <c r="BK369" s="72"/>
      <c r="BL369" s="72"/>
      <c r="BM369" s="72"/>
      <c r="BN369" s="72"/>
      <c r="BO369" s="72"/>
      <c r="BP369" s="72"/>
      <c r="BQ369" s="72"/>
      <c r="BR369" s="72"/>
      <c r="BS369" s="72"/>
      <c r="BT369" s="72"/>
      <c r="BU369" s="72"/>
      <c r="BV369" s="72"/>
      <c r="BW369" s="72"/>
    </row>
    <row r="370" spans="1:75" ht="14.25" customHeight="1" x14ac:dyDescent="0.15">
      <c r="A370" s="82"/>
      <c r="B370" s="108"/>
      <c r="C370" s="118"/>
      <c r="D370" s="110"/>
      <c r="E370" s="95"/>
      <c r="F370" s="93"/>
      <c r="G370" s="112"/>
      <c r="H370" s="114"/>
      <c r="I370" s="99"/>
      <c r="J370" s="97"/>
      <c r="K370" s="100"/>
      <c r="L370" s="101"/>
      <c r="M370" s="103"/>
      <c r="N370" s="105"/>
      <c r="O370" s="106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  <c r="AO370" s="23"/>
      <c r="AP370" s="23"/>
      <c r="AQ370" s="23"/>
      <c r="AR370" s="23"/>
      <c r="AS370" s="23"/>
      <c r="AT370" s="23"/>
      <c r="AU370" s="23"/>
      <c r="AV370" s="23"/>
      <c r="AW370" s="23"/>
      <c r="AX370" s="23"/>
      <c r="AY370" s="23"/>
      <c r="AZ370" s="23"/>
      <c r="BA370" s="23"/>
      <c r="BB370" s="23"/>
      <c r="BC370" s="23"/>
      <c r="BD370" s="23"/>
      <c r="BE370" s="23"/>
      <c r="BF370" s="23"/>
      <c r="BG370" s="23"/>
      <c r="BH370" s="23"/>
      <c r="BI370" s="23"/>
      <c r="BJ370" s="23"/>
      <c r="BK370" s="23"/>
      <c r="BL370" s="23"/>
      <c r="BM370" s="23"/>
      <c r="BN370" s="23"/>
      <c r="BO370" s="23"/>
      <c r="BP370" s="23"/>
      <c r="BQ370" s="23"/>
      <c r="BR370" s="23"/>
      <c r="BS370" s="23"/>
      <c r="BT370" s="23"/>
      <c r="BU370" s="23"/>
      <c r="BV370" s="23"/>
      <c r="BW370" s="23"/>
    </row>
    <row r="371" spans="1:75" ht="14.25" customHeight="1" thickBot="1" x14ac:dyDescent="0.2">
      <c r="A371" s="83"/>
      <c r="B371" s="109"/>
      <c r="C371" s="119"/>
      <c r="D371" s="111"/>
      <c r="E371" s="96"/>
      <c r="F371" s="94"/>
      <c r="G371" s="113"/>
      <c r="H371" s="115"/>
      <c r="I371" s="99"/>
      <c r="J371" s="98"/>
      <c r="K371" s="100"/>
      <c r="L371" s="102"/>
      <c r="M371" s="104"/>
      <c r="N371" s="105"/>
      <c r="O371" s="107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72"/>
      <c r="AP371" s="72"/>
      <c r="AQ371" s="72"/>
      <c r="AR371" s="72"/>
      <c r="AS371" s="72"/>
      <c r="AT371" s="72"/>
      <c r="AU371" s="72"/>
      <c r="AV371" s="72"/>
      <c r="AW371" s="72"/>
      <c r="AX371" s="72"/>
      <c r="AY371" s="72"/>
      <c r="AZ371" s="72"/>
      <c r="BA371" s="72"/>
      <c r="BB371" s="72"/>
      <c r="BC371" s="72"/>
      <c r="BD371" s="72"/>
      <c r="BE371" s="72"/>
      <c r="BF371" s="72"/>
      <c r="BG371" s="72"/>
      <c r="BH371" s="72"/>
      <c r="BI371" s="72"/>
      <c r="BJ371" s="72"/>
      <c r="BK371" s="72"/>
      <c r="BL371" s="72"/>
      <c r="BM371" s="72"/>
      <c r="BN371" s="72"/>
      <c r="BO371" s="72"/>
      <c r="BP371" s="72"/>
      <c r="BQ371" s="72"/>
      <c r="BR371" s="72"/>
      <c r="BS371" s="72"/>
      <c r="BT371" s="72"/>
      <c r="BU371" s="72"/>
      <c r="BV371" s="72"/>
      <c r="BW371" s="72"/>
    </row>
    <row r="372" spans="1:75" ht="14.25" customHeight="1" x14ac:dyDescent="0.15">
      <c r="A372" s="82"/>
      <c r="B372" s="108"/>
      <c r="C372" s="118"/>
      <c r="D372" s="110"/>
      <c r="E372" s="95"/>
      <c r="F372" s="93"/>
      <c r="G372" s="112"/>
      <c r="H372" s="114"/>
      <c r="I372" s="99"/>
      <c r="J372" s="97"/>
      <c r="K372" s="100"/>
      <c r="L372" s="101"/>
      <c r="M372" s="103"/>
      <c r="N372" s="105"/>
      <c r="O372" s="106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  <c r="AO372" s="23"/>
      <c r="AP372" s="23"/>
      <c r="AQ372" s="23"/>
      <c r="AR372" s="23"/>
      <c r="AS372" s="23"/>
      <c r="AT372" s="23"/>
      <c r="AU372" s="23"/>
      <c r="AV372" s="23"/>
      <c r="AW372" s="23"/>
      <c r="AX372" s="23"/>
      <c r="AY372" s="23"/>
      <c r="AZ372" s="23"/>
      <c r="BA372" s="23"/>
      <c r="BB372" s="23"/>
      <c r="BC372" s="23"/>
      <c r="BD372" s="23"/>
      <c r="BE372" s="23"/>
      <c r="BF372" s="23"/>
      <c r="BG372" s="23"/>
      <c r="BH372" s="23"/>
      <c r="BI372" s="23"/>
      <c r="BJ372" s="23"/>
      <c r="BK372" s="23"/>
      <c r="BL372" s="23"/>
      <c r="BM372" s="23"/>
      <c r="BN372" s="23"/>
      <c r="BO372" s="23"/>
      <c r="BP372" s="23"/>
      <c r="BQ372" s="23"/>
      <c r="BR372" s="23"/>
      <c r="BS372" s="23"/>
      <c r="BT372" s="23"/>
      <c r="BU372" s="23"/>
      <c r="BV372" s="23"/>
      <c r="BW372" s="23"/>
    </row>
    <row r="373" spans="1:75" ht="14.25" customHeight="1" thickBot="1" x14ac:dyDescent="0.2">
      <c r="A373" s="83"/>
      <c r="B373" s="109"/>
      <c r="C373" s="119"/>
      <c r="D373" s="111"/>
      <c r="E373" s="96"/>
      <c r="F373" s="94"/>
      <c r="G373" s="113"/>
      <c r="H373" s="115"/>
      <c r="I373" s="99"/>
      <c r="J373" s="98"/>
      <c r="K373" s="100"/>
      <c r="L373" s="102"/>
      <c r="M373" s="104"/>
      <c r="N373" s="105"/>
      <c r="O373" s="107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72"/>
      <c r="AP373" s="72"/>
      <c r="AQ373" s="72"/>
      <c r="AR373" s="72"/>
      <c r="AS373" s="72"/>
      <c r="AT373" s="72"/>
      <c r="AU373" s="72"/>
      <c r="AV373" s="72"/>
      <c r="AW373" s="72"/>
      <c r="AX373" s="72"/>
      <c r="AY373" s="72"/>
      <c r="AZ373" s="72"/>
      <c r="BA373" s="72"/>
      <c r="BB373" s="72"/>
      <c r="BC373" s="72"/>
      <c r="BD373" s="72"/>
      <c r="BE373" s="72"/>
      <c r="BF373" s="72"/>
      <c r="BG373" s="72"/>
      <c r="BH373" s="72"/>
      <c r="BI373" s="72"/>
      <c r="BJ373" s="72"/>
      <c r="BK373" s="72"/>
      <c r="BL373" s="72"/>
      <c r="BM373" s="72"/>
      <c r="BN373" s="72"/>
      <c r="BO373" s="72"/>
      <c r="BP373" s="72"/>
      <c r="BQ373" s="72"/>
      <c r="BR373" s="72"/>
      <c r="BS373" s="72"/>
      <c r="BT373" s="72"/>
      <c r="BU373" s="72"/>
      <c r="BV373" s="72"/>
      <c r="BW373" s="72"/>
    </row>
    <row r="374" spans="1:75" ht="14.25" customHeight="1" x14ac:dyDescent="0.15">
      <c r="A374" s="82"/>
      <c r="B374" s="108"/>
      <c r="C374" s="108"/>
      <c r="D374" s="110"/>
      <c r="E374" s="95"/>
      <c r="F374" s="93"/>
      <c r="G374" s="112"/>
      <c r="H374" s="114"/>
      <c r="I374" s="99"/>
      <c r="J374" s="97"/>
      <c r="K374" s="100"/>
      <c r="L374" s="101"/>
      <c r="M374" s="103"/>
      <c r="N374" s="105"/>
      <c r="O374" s="106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  <c r="AO374" s="23"/>
      <c r="AP374" s="23"/>
      <c r="AQ374" s="23"/>
      <c r="AR374" s="23"/>
      <c r="AS374" s="23"/>
      <c r="AT374" s="23"/>
      <c r="AU374" s="23"/>
      <c r="AV374" s="23"/>
      <c r="AW374" s="23"/>
      <c r="AX374" s="23"/>
      <c r="AY374" s="23"/>
      <c r="AZ374" s="23"/>
      <c r="BA374" s="23"/>
      <c r="BB374" s="23"/>
      <c r="BC374" s="23"/>
      <c r="BD374" s="23"/>
      <c r="BE374" s="23"/>
      <c r="BF374" s="23"/>
      <c r="BG374" s="23"/>
      <c r="BH374" s="23"/>
      <c r="BI374" s="23"/>
      <c r="BJ374" s="23"/>
      <c r="BK374" s="23"/>
      <c r="BL374" s="23"/>
      <c r="BM374" s="23"/>
      <c r="BN374" s="23"/>
      <c r="BO374" s="23"/>
      <c r="BP374" s="23"/>
      <c r="BQ374" s="23"/>
      <c r="BR374" s="23"/>
      <c r="BS374" s="23"/>
      <c r="BT374" s="23"/>
      <c r="BU374" s="23"/>
      <c r="BV374" s="23"/>
      <c r="BW374" s="23"/>
    </row>
    <row r="375" spans="1:75" ht="14.25" customHeight="1" thickBot="1" x14ac:dyDescent="0.2">
      <c r="A375" s="83"/>
      <c r="B375" s="109"/>
      <c r="C375" s="109"/>
      <c r="D375" s="111"/>
      <c r="E375" s="96"/>
      <c r="F375" s="94"/>
      <c r="G375" s="113"/>
      <c r="H375" s="115"/>
      <c r="I375" s="99"/>
      <c r="J375" s="98"/>
      <c r="K375" s="100"/>
      <c r="L375" s="102"/>
      <c r="M375" s="104"/>
      <c r="N375" s="105"/>
      <c r="O375" s="107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72"/>
      <c r="AP375" s="72"/>
      <c r="AQ375" s="72"/>
      <c r="AR375" s="72"/>
      <c r="AS375" s="72"/>
      <c r="AT375" s="72"/>
      <c r="AU375" s="72"/>
      <c r="AV375" s="72"/>
      <c r="AW375" s="72"/>
      <c r="AX375" s="72"/>
      <c r="AY375" s="72"/>
      <c r="AZ375" s="72"/>
      <c r="BA375" s="72"/>
      <c r="BB375" s="72"/>
      <c r="BC375" s="72"/>
      <c r="BD375" s="72"/>
      <c r="BE375" s="72"/>
      <c r="BF375" s="72"/>
      <c r="BG375" s="72"/>
      <c r="BH375" s="72"/>
      <c r="BI375" s="72"/>
      <c r="BJ375" s="72"/>
      <c r="BK375" s="72"/>
      <c r="BL375" s="72"/>
      <c r="BM375" s="72"/>
      <c r="BN375" s="72"/>
      <c r="BO375" s="72"/>
      <c r="BP375" s="72"/>
      <c r="BQ375" s="72"/>
      <c r="BR375" s="72"/>
      <c r="BS375" s="72"/>
      <c r="BT375" s="72"/>
      <c r="BU375" s="72"/>
      <c r="BV375" s="72"/>
      <c r="BW375" s="72"/>
    </row>
    <row r="376" spans="1:75" ht="14.25" customHeight="1" x14ac:dyDescent="0.15">
      <c r="A376" s="82"/>
      <c r="B376" s="108"/>
      <c r="C376" s="108"/>
      <c r="D376" s="110"/>
      <c r="E376" s="95"/>
      <c r="F376" s="93"/>
      <c r="G376" s="112"/>
      <c r="H376" s="114"/>
      <c r="I376" s="99"/>
      <c r="J376" s="97"/>
      <c r="K376" s="100"/>
      <c r="L376" s="101"/>
      <c r="M376" s="103"/>
      <c r="N376" s="105"/>
      <c r="O376" s="106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  <c r="AO376" s="23"/>
      <c r="AP376" s="23"/>
      <c r="AQ376" s="23"/>
      <c r="AR376" s="23"/>
      <c r="AS376" s="23"/>
      <c r="AT376" s="23"/>
      <c r="AU376" s="23"/>
      <c r="AV376" s="23"/>
      <c r="AW376" s="23"/>
      <c r="AX376" s="23"/>
      <c r="AY376" s="23"/>
      <c r="AZ376" s="23"/>
      <c r="BA376" s="23"/>
      <c r="BB376" s="23"/>
      <c r="BC376" s="23"/>
      <c r="BD376" s="23"/>
      <c r="BE376" s="23"/>
      <c r="BF376" s="23"/>
      <c r="BG376" s="23"/>
      <c r="BH376" s="23"/>
      <c r="BI376" s="23"/>
      <c r="BJ376" s="23"/>
      <c r="BK376" s="23"/>
      <c r="BL376" s="23"/>
      <c r="BM376" s="23"/>
      <c r="BN376" s="23"/>
      <c r="BO376" s="23"/>
      <c r="BP376" s="23"/>
      <c r="BQ376" s="23"/>
      <c r="BR376" s="23"/>
      <c r="BS376" s="23"/>
      <c r="BT376" s="23"/>
      <c r="BU376" s="23"/>
      <c r="BV376" s="23"/>
      <c r="BW376" s="23"/>
    </row>
    <row r="377" spans="1:75" ht="14.25" customHeight="1" thickBot="1" x14ac:dyDescent="0.2">
      <c r="A377" s="83"/>
      <c r="B377" s="109"/>
      <c r="C377" s="109"/>
      <c r="D377" s="111"/>
      <c r="E377" s="96"/>
      <c r="F377" s="94"/>
      <c r="G377" s="113"/>
      <c r="H377" s="115"/>
      <c r="I377" s="99"/>
      <c r="J377" s="98"/>
      <c r="K377" s="100"/>
      <c r="L377" s="102"/>
      <c r="M377" s="104"/>
      <c r="N377" s="105"/>
      <c r="O377" s="107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72"/>
      <c r="AP377" s="72"/>
      <c r="AQ377" s="72"/>
      <c r="AR377" s="72"/>
      <c r="AS377" s="72"/>
      <c r="AT377" s="72"/>
      <c r="AU377" s="72"/>
      <c r="AV377" s="72"/>
      <c r="AW377" s="72"/>
      <c r="AX377" s="72"/>
      <c r="AY377" s="72"/>
      <c r="AZ377" s="72"/>
      <c r="BA377" s="72"/>
      <c r="BB377" s="72"/>
      <c r="BC377" s="72"/>
      <c r="BD377" s="72"/>
      <c r="BE377" s="72"/>
      <c r="BF377" s="72"/>
      <c r="BG377" s="72"/>
      <c r="BH377" s="72"/>
      <c r="BI377" s="72"/>
      <c r="BJ377" s="72"/>
      <c r="BK377" s="72"/>
      <c r="BL377" s="72"/>
      <c r="BM377" s="72"/>
      <c r="BN377" s="72"/>
      <c r="BO377" s="72"/>
      <c r="BP377" s="72"/>
      <c r="BQ377" s="72"/>
      <c r="BR377" s="72"/>
      <c r="BS377" s="72"/>
      <c r="BT377" s="72"/>
      <c r="BU377" s="72"/>
      <c r="BV377" s="72"/>
      <c r="BW377" s="72"/>
    </row>
    <row r="378" spans="1:75" ht="14.25" customHeight="1" x14ac:dyDescent="0.15">
      <c r="A378" s="82"/>
      <c r="B378" s="108"/>
      <c r="C378" s="108"/>
      <c r="D378" s="110"/>
      <c r="E378" s="95"/>
      <c r="F378" s="93"/>
      <c r="G378" s="112"/>
      <c r="H378" s="114"/>
      <c r="I378" s="99"/>
      <c r="J378" s="97"/>
      <c r="K378" s="100"/>
      <c r="L378" s="101"/>
      <c r="M378" s="103"/>
      <c r="N378" s="105"/>
      <c r="O378" s="106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  <c r="AO378" s="23"/>
      <c r="AP378" s="23"/>
      <c r="AQ378" s="23"/>
      <c r="AR378" s="23"/>
      <c r="AS378" s="23"/>
      <c r="AT378" s="23"/>
      <c r="AU378" s="23"/>
      <c r="AV378" s="23"/>
      <c r="AW378" s="23"/>
      <c r="AX378" s="23"/>
      <c r="AY378" s="23"/>
      <c r="AZ378" s="23"/>
      <c r="BA378" s="23"/>
      <c r="BB378" s="23"/>
      <c r="BC378" s="23"/>
      <c r="BD378" s="23"/>
      <c r="BE378" s="23"/>
      <c r="BF378" s="23"/>
      <c r="BG378" s="23"/>
      <c r="BH378" s="23"/>
      <c r="BI378" s="23"/>
      <c r="BJ378" s="23"/>
      <c r="BK378" s="23"/>
      <c r="BL378" s="23"/>
      <c r="BM378" s="23"/>
      <c r="BN378" s="23"/>
      <c r="BO378" s="23"/>
      <c r="BP378" s="23"/>
      <c r="BQ378" s="23"/>
      <c r="BR378" s="23"/>
      <c r="BS378" s="23"/>
      <c r="BT378" s="23"/>
      <c r="BU378" s="23"/>
      <c r="BV378" s="23"/>
      <c r="BW378" s="23"/>
    </row>
    <row r="379" spans="1:75" ht="14.25" customHeight="1" thickBot="1" x14ac:dyDescent="0.2">
      <c r="A379" s="83"/>
      <c r="B379" s="109"/>
      <c r="C379" s="109"/>
      <c r="D379" s="111"/>
      <c r="E379" s="96"/>
      <c r="F379" s="94"/>
      <c r="G379" s="113"/>
      <c r="H379" s="115"/>
      <c r="I379" s="99"/>
      <c r="J379" s="98"/>
      <c r="K379" s="100"/>
      <c r="L379" s="102"/>
      <c r="M379" s="104"/>
      <c r="N379" s="105"/>
      <c r="O379" s="107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72"/>
      <c r="AP379" s="72"/>
      <c r="AQ379" s="72"/>
      <c r="AR379" s="72"/>
      <c r="AS379" s="72"/>
      <c r="AT379" s="72"/>
      <c r="AU379" s="72"/>
      <c r="AV379" s="72"/>
      <c r="AW379" s="72"/>
      <c r="AX379" s="72"/>
      <c r="AY379" s="72"/>
      <c r="AZ379" s="72"/>
      <c r="BA379" s="72"/>
      <c r="BB379" s="72"/>
      <c r="BC379" s="72"/>
      <c r="BD379" s="72"/>
      <c r="BE379" s="72"/>
      <c r="BF379" s="72"/>
      <c r="BG379" s="72"/>
      <c r="BH379" s="72"/>
      <c r="BI379" s="72"/>
      <c r="BJ379" s="72"/>
      <c r="BK379" s="72"/>
      <c r="BL379" s="72"/>
      <c r="BM379" s="72"/>
      <c r="BN379" s="72"/>
      <c r="BO379" s="72"/>
      <c r="BP379" s="72"/>
      <c r="BQ379" s="72"/>
      <c r="BR379" s="72"/>
      <c r="BS379" s="72"/>
      <c r="BT379" s="72"/>
      <c r="BU379" s="72"/>
      <c r="BV379" s="72"/>
      <c r="BW379" s="72"/>
    </row>
    <row r="380" spans="1:75" ht="14.25" customHeight="1" x14ac:dyDescent="0.15">
      <c r="A380" s="82"/>
      <c r="B380" s="108"/>
      <c r="C380" s="108"/>
      <c r="D380" s="110"/>
      <c r="E380" s="95"/>
      <c r="F380" s="93"/>
      <c r="G380" s="112"/>
      <c r="H380" s="114"/>
      <c r="I380" s="99"/>
      <c r="J380" s="97"/>
      <c r="K380" s="100"/>
      <c r="L380" s="101"/>
      <c r="M380" s="103"/>
      <c r="N380" s="105"/>
      <c r="O380" s="106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  <c r="AO380" s="23"/>
      <c r="AP380" s="23"/>
      <c r="AQ380" s="23"/>
      <c r="AR380" s="23"/>
      <c r="AS380" s="23"/>
      <c r="AT380" s="23"/>
      <c r="AU380" s="23"/>
      <c r="AV380" s="23"/>
      <c r="AW380" s="23"/>
      <c r="AX380" s="23"/>
      <c r="AY380" s="23"/>
      <c r="AZ380" s="23"/>
      <c r="BA380" s="23"/>
      <c r="BB380" s="23"/>
      <c r="BC380" s="23"/>
      <c r="BD380" s="23"/>
      <c r="BE380" s="23"/>
      <c r="BF380" s="23"/>
      <c r="BG380" s="23"/>
      <c r="BH380" s="23"/>
      <c r="BI380" s="23"/>
      <c r="BJ380" s="23"/>
      <c r="BK380" s="23"/>
      <c r="BL380" s="23"/>
      <c r="BM380" s="23"/>
      <c r="BN380" s="23"/>
      <c r="BO380" s="23"/>
      <c r="BP380" s="23"/>
      <c r="BQ380" s="23"/>
      <c r="BR380" s="23"/>
      <c r="BS380" s="23"/>
      <c r="BT380" s="23"/>
      <c r="BU380" s="23"/>
      <c r="BV380" s="23"/>
      <c r="BW380" s="23"/>
    </row>
    <row r="381" spans="1:75" ht="14.25" customHeight="1" thickBot="1" x14ac:dyDescent="0.2">
      <c r="A381" s="83"/>
      <c r="B381" s="109"/>
      <c r="C381" s="109"/>
      <c r="D381" s="111"/>
      <c r="E381" s="96"/>
      <c r="F381" s="94"/>
      <c r="G381" s="113"/>
      <c r="H381" s="115"/>
      <c r="I381" s="99"/>
      <c r="J381" s="98"/>
      <c r="K381" s="100"/>
      <c r="L381" s="102"/>
      <c r="M381" s="104"/>
      <c r="N381" s="105"/>
      <c r="O381" s="107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72"/>
      <c r="AP381" s="72"/>
      <c r="AQ381" s="72"/>
      <c r="AR381" s="72"/>
      <c r="AS381" s="72"/>
      <c r="AT381" s="72"/>
      <c r="AU381" s="72"/>
      <c r="AV381" s="72"/>
      <c r="AW381" s="72"/>
      <c r="AX381" s="72"/>
      <c r="AY381" s="72"/>
      <c r="AZ381" s="72"/>
      <c r="BA381" s="72"/>
      <c r="BB381" s="72"/>
      <c r="BC381" s="72"/>
      <c r="BD381" s="72"/>
      <c r="BE381" s="72"/>
      <c r="BF381" s="72"/>
      <c r="BG381" s="72"/>
      <c r="BH381" s="72"/>
      <c r="BI381" s="72"/>
      <c r="BJ381" s="72"/>
      <c r="BK381" s="72"/>
      <c r="BL381" s="72"/>
      <c r="BM381" s="72"/>
      <c r="BN381" s="72"/>
      <c r="BO381" s="72"/>
      <c r="BP381" s="72"/>
      <c r="BQ381" s="72"/>
      <c r="BR381" s="72"/>
      <c r="BS381" s="72"/>
      <c r="BT381" s="72"/>
      <c r="BU381" s="72"/>
      <c r="BV381" s="72"/>
      <c r="BW381" s="72"/>
    </row>
    <row r="382" spans="1:75" ht="14.25" customHeight="1" x14ac:dyDescent="0.15">
      <c r="A382" s="82"/>
      <c r="B382" s="108"/>
      <c r="C382" s="108"/>
      <c r="D382" s="110"/>
      <c r="E382" s="95"/>
      <c r="F382" s="93"/>
      <c r="G382" s="112"/>
      <c r="H382" s="114"/>
      <c r="I382" s="99"/>
      <c r="J382" s="97"/>
      <c r="K382" s="100"/>
      <c r="L382" s="101"/>
      <c r="M382" s="103"/>
      <c r="N382" s="105"/>
      <c r="O382" s="106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  <c r="AO382" s="23"/>
      <c r="AP382" s="23"/>
      <c r="AQ382" s="23"/>
      <c r="AR382" s="23"/>
      <c r="AS382" s="23"/>
      <c r="AT382" s="23"/>
      <c r="AU382" s="23"/>
      <c r="AV382" s="23"/>
      <c r="AW382" s="23"/>
      <c r="AX382" s="23"/>
      <c r="AY382" s="23"/>
      <c r="AZ382" s="23"/>
      <c r="BA382" s="23"/>
      <c r="BB382" s="23"/>
      <c r="BC382" s="23"/>
      <c r="BD382" s="23"/>
      <c r="BE382" s="23"/>
      <c r="BF382" s="23"/>
      <c r="BG382" s="23"/>
      <c r="BH382" s="23"/>
      <c r="BI382" s="23"/>
      <c r="BJ382" s="23"/>
      <c r="BK382" s="23"/>
      <c r="BL382" s="23"/>
      <c r="BM382" s="23"/>
      <c r="BN382" s="23"/>
      <c r="BO382" s="23"/>
      <c r="BP382" s="23"/>
      <c r="BQ382" s="23"/>
      <c r="BR382" s="23"/>
      <c r="BS382" s="23"/>
      <c r="BT382" s="23"/>
      <c r="BU382" s="23"/>
      <c r="BV382" s="23"/>
      <c r="BW382" s="23"/>
    </row>
    <row r="383" spans="1:75" ht="14.25" customHeight="1" thickBot="1" x14ac:dyDescent="0.2">
      <c r="A383" s="83"/>
      <c r="B383" s="109"/>
      <c r="C383" s="109"/>
      <c r="D383" s="111"/>
      <c r="E383" s="96"/>
      <c r="F383" s="94"/>
      <c r="G383" s="113"/>
      <c r="H383" s="115"/>
      <c r="I383" s="99"/>
      <c r="J383" s="98"/>
      <c r="K383" s="100"/>
      <c r="L383" s="102"/>
      <c r="M383" s="104"/>
      <c r="N383" s="105"/>
      <c r="O383" s="107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72"/>
      <c r="AP383" s="72"/>
      <c r="AQ383" s="72"/>
      <c r="AR383" s="72"/>
      <c r="AS383" s="72"/>
      <c r="AT383" s="72"/>
      <c r="AU383" s="72"/>
      <c r="AV383" s="72"/>
      <c r="AW383" s="72"/>
      <c r="AX383" s="72"/>
      <c r="AY383" s="72"/>
      <c r="AZ383" s="72"/>
      <c r="BA383" s="72"/>
      <c r="BB383" s="72"/>
      <c r="BC383" s="72"/>
      <c r="BD383" s="72"/>
      <c r="BE383" s="72"/>
      <c r="BF383" s="72"/>
      <c r="BG383" s="72"/>
      <c r="BH383" s="72"/>
      <c r="BI383" s="72"/>
      <c r="BJ383" s="72"/>
      <c r="BK383" s="72"/>
      <c r="BL383" s="72"/>
      <c r="BM383" s="72"/>
      <c r="BN383" s="72"/>
      <c r="BO383" s="72"/>
      <c r="BP383" s="72"/>
      <c r="BQ383" s="72"/>
      <c r="BR383" s="72"/>
      <c r="BS383" s="72"/>
      <c r="BT383" s="72"/>
      <c r="BU383" s="72"/>
      <c r="BV383" s="72"/>
      <c r="BW383" s="72"/>
    </row>
    <row r="384" spans="1:75" ht="14.25" customHeight="1" x14ac:dyDescent="0.15">
      <c r="A384" s="82"/>
      <c r="B384" s="108"/>
      <c r="C384" s="108"/>
      <c r="D384" s="110"/>
      <c r="E384" s="95"/>
      <c r="F384" s="93"/>
      <c r="G384" s="112"/>
      <c r="H384" s="114"/>
      <c r="I384" s="99"/>
      <c r="J384" s="97"/>
      <c r="K384" s="100"/>
      <c r="L384" s="101"/>
      <c r="M384" s="103"/>
      <c r="N384" s="105"/>
      <c r="O384" s="106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/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/>
      <c r="BP384" s="23"/>
      <c r="BQ384" s="23"/>
      <c r="BR384" s="23"/>
      <c r="BS384" s="23"/>
      <c r="BT384" s="23"/>
      <c r="BU384" s="23"/>
      <c r="BV384" s="23"/>
      <c r="BW384" s="23"/>
    </row>
    <row r="385" spans="1:75" ht="14.25" customHeight="1" thickBot="1" x14ac:dyDescent="0.2">
      <c r="A385" s="83"/>
      <c r="B385" s="109"/>
      <c r="C385" s="109"/>
      <c r="D385" s="111"/>
      <c r="E385" s="96"/>
      <c r="F385" s="94"/>
      <c r="G385" s="113"/>
      <c r="H385" s="115"/>
      <c r="I385" s="99"/>
      <c r="J385" s="98"/>
      <c r="K385" s="100"/>
      <c r="L385" s="102"/>
      <c r="M385" s="104"/>
      <c r="N385" s="105"/>
      <c r="O385" s="107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  <c r="AA385" s="72"/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72"/>
      <c r="AP385" s="72"/>
      <c r="AQ385" s="72"/>
      <c r="AR385" s="72"/>
      <c r="AS385" s="72"/>
      <c r="AT385" s="72"/>
      <c r="AU385" s="72"/>
      <c r="AV385" s="72"/>
      <c r="AW385" s="72"/>
      <c r="AX385" s="72"/>
      <c r="AY385" s="72"/>
      <c r="AZ385" s="72"/>
      <c r="BA385" s="72"/>
      <c r="BB385" s="72"/>
      <c r="BC385" s="72"/>
      <c r="BD385" s="72"/>
      <c r="BE385" s="72"/>
      <c r="BF385" s="72"/>
      <c r="BG385" s="72"/>
      <c r="BH385" s="72"/>
      <c r="BI385" s="72"/>
      <c r="BJ385" s="72"/>
      <c r="BK385" s="72"/>
      <c r="BL385" s="72"/>
      <c r="BM385" s="72"/>
      <c r="BN385" s="72"/>
      <c r="BO385" s="72"/>
      <c r="BP385" s="72"/>
      <c r="BQ385" s="72"/>
      <c r="BR385" s="72"/>
      <c r="BS385" s="72"/>
      <c r="BT385" s="72"/>
      <c r="BU385" s="72"/>
      <c r="BV385" s="72"/>
      <c r="BW385" s="72"/>
    </row>
    <row r="386" spans="1:75" ht="14.25" customHeight="1" x14ac:dyDescent="0.15">
      <c r="A386" s="82"/>
      <c r="B386" s="108"/>
      <c r="C386" s="108"/>
      <c r="D386" s="110"/>
      <c r="E386" s="95"/>
      <c r="F386" s="93"/>
      <c r="G386" s="112"/>
      <c r="H386" s="114"/>
      <c r="I386" s="99"/>
      <c r="J386" s="97"/>
      <c r="K386" s="100"/>
      <c r="L386" s="101"/>
      <c r="M386" s="103"/>
      <c r="N386" s="105"/>
      <c r="O386" s="106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  <c r="AO386" s="23"/>
      <c r="AP386" s="23"/>
      <c r="AQ386" s="23"/>
      <c r="AR386" s="23"/>
      <c r="AS386" s="23"/>
      <c r="AT386" s="23"/>
      <c r="AU386" s="23"/>
      <c r="AV386" s="23"/>
      <c r="AW386" s="23"/>
      <c r="AX386" s="23"/>
      <c r="AY386" s="23"/>
      <c r="AZ386" s="23"/>
      <c r="BA386" s="23"/>
      <c r="BB386" s="23"/>
      <c r="BC386" s="23"/>
      <c r="BD386" s="23"/>
      <c r="BE386" s="23"/>
      <c r="BF386" s="23"/>
      <c r="BG386" s="23"/>
      <c r="BH386" s="23"/>
      <c r="BI386" s="23"/>
      <c r="BJ386" s="23"/>
      <c r="BK386" s="23"/>
      <c r="BL386" s="23"/>
      <c r="BM386" s="23"/>
      <c r="BN386" s="23"/>
      <c r="BO386" s="23"/>
      <c r="BP386" s="23"/>
      <c r="BQ386" s="23"/>
      <c r="BR386" s="23"/>
      <c r="BS386" s="23"/>
      <c r="BT386" s="23"/>
      <c r="BU386" s="23"/>
      <c r="BV386" s="23"/>
      <c r="BW386" s="23"/>
    </row>
    <row r="387" spans="1:75" ht="14.25" customHeight="1" thickBot="1" x14ac:dyDescent="0.2">
      <c r="A387" s="83"/>
      <c r="B387" s="109"/>
      <c r="C387" s="109"/>
      <c r="D387" s="111"/>
      <c r="E387" s="96"/>
      <c r="F387" s="94"/>
      <c r="G387" s="113"/>
      <c r="H387" s="115"/>
      <c r="I387" s="99"/>
      <c r="J387" s="98"/>
      <c r="K387" s="100"/>
      <c r="L387" s="102"/>
      <c r="M387" s="104"/>
      <c r="N387" s="105"/>
      <c r="O387" s="107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72"/>
      <c r="AP387" s="72"/>
      <c r="AQ387" s="72"/>
      <c r="AR387" s="72"/>
      <c r="AS387" s="72"/>
      <c r="AT387" s="72"/>
      <c r="AU387" s="72"/>
      <c r="AV387" s="72"/>
      <c r="AW387" s="72"/>
      <c r="AX387" s="72"/>
      <c r="AY387" s="72"/>
      <c r="AZ387" s="72"/>
      <c r="BA387" s="72"/>
      <c r="BB387" s="72"/>
      <c r="BC387" s="72"/>
      <c r="BD387" s="72"/>
      <c r="BE387" s="72"/>
      <c r="BF387" s="72"/>
      <c r="BG387" s="72"/>
      <c r="BH387" s="72"/>
      <c r="BI387" s="72"/>
      <c r="BJ387" s="72"/>
      <c r="BK387" s="72"/>
      <c r="BL387" s="72"/>
      <c r="BM387" s="72"/>
      <c r="BN387" s="72"/>
      <c r="BO387" s="72"/>
      <c r="BP387" s="72"/>
      <c r="BQ387" s="72"/>
      <c r="BR387" s="72"/>
      <c r="BS387" s="72"/>
      <c r="BT387" s="72"/>
      <c r="BU387" s="72"/>
      <c r="BV387" s="72"/>
      <c r="BW387" s="72"/>
    </row>
    <row r="388" spans="1:75" ht="14.25" customHeight="1" x14ac:dyDescent="0.15">
      <c r="A388" s="82"/>
      <c r="B388" s="108"/>
      <c r="C388" s="108"/>
      <c r="D388" s="110"/>
      <c r="E388" s="95"/>
      <c r="F388" s="93"/>
      <c r="G388" s="112"/>
      <c r="H388" s="114"/>
      <c r="I388" s="99"/>
      <c r="J388" s="97"/>
      <c r="K388" s="100"/>
      <c r="L388" s="101"/>
      <c r="M388" s="103"/>
      <c r="N388" s="105"/>
      <c r="O388" s="106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  <c r="AO388" s="23"/>
      <c r="AP388" s="23"/>
      <c r="AQ388" s="23"/>
      <c r="AR388" s="23"/>
      <c r="AS388" s="23"/>
      <c r="AT388" s="23"/>
      <c r="AU388" s="23"/>
      <c r="AV388" s="23"/>
      <c r="AW388" s="23"/>
      <c r="AX388" s="23"/>
      <c r="AY388" s="23"/>
      <c r="AZ388" s="23"/>
      <c r="BA388" s="23"/>
      <c r="BB388" s="23"/>
      <c r="BC388" s="23"/>
      <c r="BD388" s="23"/>
      <c r="BE388" s="23"/>
      <c r="BF388" s="23"/>
      <c r="BG388" s="23"/>
      <c r="BH388" s="23"/>
      <c r="BI388" s="23"/>
      <c r="BJ388" s="23"/>
      <c r="BK388" s="23"/>
      <c r="BL388" s="23"/>
      <c r="BM388" s="23"/>
      <c r="BN388" s="23"/>
      <c r="BO388" s="23"/>
      <c r="BP388" s="23"/>
      <c r="BQ388" s="23"/>
      <c r="BR388" s="23"/>
      <c r="BS388" s="23"/>
      <c r="BT388" s="23"/>
      <c r="BU388" s="23"/>
      <c r="BV388" s="23"/>
      <c r="BW388" s="23"/>
    </row>
    <row r="389" spans="1:75" ht="14.25" customHeight="1" thickBot="1" x14ac:dyDescent="0.2">
      <c r="A389" s="83"/>
      <c r="B389" s="109"/>
      <c r="C389" s="109"/>
      <c r="D389" s="111"/>
      <c r="E389" s="96"/>
      <c r="F389" s="94"/>
      <c r="G389" s="113"/>
      <c r="H389" s="115"/>
      <c r="I389" s="99"/>
      <c r="J389" s="98"/>
      <c r="K389" s="100"/>
      <c r="L389" s="102"/>
      <c r="M389" s="104"/>
      <c r="N389" s="105"/>
      <c r="O389" s="107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72"/>
      <c r="AP389" s="72"/>
      <c r="AQ389" s="72"/>
      <c r="AR389" s="72"/>
      <c r="AS389" s="72"/>
      <c r="AT389" s="72"/>
      <c r="AU389" s="72"/>
      <c r="AV389" s="72"/>
      <c r="AW389" s="72"/>
      <c r="AX389" s="72"/>
      <c r="AY389" s="72"/>
      <c r="AZ389" s="72"/>
      <c r="BA389" s="72"/>
      <c r="BB389" s="72"/>
      <c r="BC389" s="72"/>
      <c r="BD389" s="72"/>
      <c r="BE389" s="72"/>
      <c r="BF389" s="72"/>
      <c r="BG389" s="72"/>
      <c r="BH389" s="72"/>
      <c r="BI389" s="72"/>
      <c r="BJ389" s="72"/>
      <c r="BK389" s="72"/>
      <c r="BL389" s="72"/>
      <c r="BM389" s="72"/>
      <c r="BN389" s="72"/>
      <c r="BO389" s="72"/>
      <c r="BP389" s="72"/>
      <c r="BQ389" s="72"/>
      <c r="BR389" s="72"/>
      <c r="BS389" s="72"/>
      <c r="BT389" s="72"/>
      <c r="BU389" s="72"/>
      <c r="BV389" s="72"/>
      <c r="BW389" s="72"/>
    </row>
    <row r="390" spans="1:75" ht="14.25" customHeight="1" x14ac:dyDescent="0.15">
      <c r="A390" s="82"/>
      <c r="B390" s="108"/>
      <c r="C390" s="108"/>
      <c r="D390" s="110"/>
      <c r="E390" s="95"/>
      <c r="F390" s="93"/>
      <c r="G390" s="112"/>
      <c r="H390" s="114"/>
      <c r="I390" s="99"/>
      <c r="J390" s="97"/>
      <c r="K390" s="100"/>
      <c r="L390" s="101"/>
      <c r="M390" s="103"/>
      <c r="N390" s="105"/>
      <c r="O390" s="106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  <c r="AO390" s="23"/>
      <c r="AP390" s="23"/>
      <c r="AQ390" s="23"/>
      <c r="AR390" s="23"/>
      <c r="AS390" s="23"/>
      <c r="AT390" s="23"/>
      <c r="AU390" s="23"/>
      <c r="AV390" s="23"/>
      <c r="AW390" s="23"/>
      <c r="AX390" s="23"/>
      <c r="AY390" s="23"/>
      <c r="AZ390" s="23"/>
      <c r="BA390" s="23"/>
      <c r="BB390" s="23"/>
      <c r="BC390" s="23"/>
      <c r="BD390" s="23"/>
      <c r="BE390" s="23"/>
      <c r="BF390" s="23"/>
      <c r="BG390" s="23"/>
      <c r="BH390" s="23"/>
      <c r="BI390" s="23"/>
      <c r="BJ390" s="23"/>
      <c r="BK390" s="23"/>
      <c r="BL390" s="23"/>
      <c r="BM390" s="23"/>
      <c r="BN390" s="23"/>
      <c r="BO390" s="23"/>
      <c r="BP390" s="23"/>
      <c r="BQ390" s="23"/>
      <c r="BR390" s="23"/>
      <c r="BS390" s="23"/>
      <c r="BT390" s="23"/>
      <c r="BU390" s="23"/>
      <c r="BV390" s="23"/>
      <c r="BW390" s="23"/>
    </row>
    <row r="391" spans="1:75" ht="14.25" customHeight="1" thickBot="1" x14ac:dyDescent="0.2">
      <c r="A391" s="83"/>
      <c r="B391" s="109"/>
      <c r="C391" s="109"/>
      <c r="D391" s="111"/>
      <c r="E391" s="96"/>
      <c r="F391" s="94"/>
      <c r="G391" s="113"/>
      <c r="H391" s="115"/>
      <c r="I391" s="99"/>
      <c r="J391" s="98"/>
      <c r="K391" s="100"/>
      <c r="L391" s="102"/>
      <c r="M391" s="104"/>
      <c r="N391" s="105"/>
      <c r="O391" s="107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72"/>
      <c r="AP391" s="72"/>
      <c r="AQ391" s="72"/>
      <c r="AR391" s="72"/>
      <c r="AS391" s="72"/>
      <c r="AT391" s="72"/>
      <c r="AU391" s="72"/>
      <c r="AV391" s="72"/>
      <c r="AW391" s="72"/>
      <c r="AX391" s="72"/>
      <c r="AY391" s="72"/>
      <c r="AZ391" s="72"/>
      <c r="BA391" s="72"/>
      <c r="BB391" s="72"/>
      <c r="BC391" s="72"/>
      <c r="BD391" s="72"/>
      <c r="BE391" s="72"/>
      <c r="BF391" s="72"/>
      <c r="BG391" s="72"/>
      <c r="BH391" s="72"/>
      <c r="BI391" s="72"/>
      <c r="BJ391" s="72"/>
      <c r="BK391" s="72"/>
      <c r="BL391" s="72"/>
      <c r="BM391" s="72"/>
      <c r="BN391" s="72"/>
      <c r="BO391" s="72"/>
      <c r="BP391" s="72"/>
      <c r="BQ391" s="72"/>
      <c r="BR391" s="72"/>
      <c r="BS391" s="72"/>
      <c r="BT391" s="72"/>
      <c r="BU391" s="72"/>
      <c r="BV391" s="72"/>
      <c r="BW391" s="72"/>
    </row>
    <row r="392" spans="1:75" ht="14.25" customHeight="1" x14ac:dyDescent="0.15">
      <c r="A392" s="82"/>
      <c r="B392" s="108"/>
      <c r="C392" s="108"/>
      <c r="D392" s="110"/>
      <c r="E392" s="95"/>
      <c r="F392" s="93"/>
      <c r="G392" s="112"/>
      <c r="H392" s="114"/>
      <c r="I392" s="99"/>
      <c r="J392" s="97"/>
      <c r="K392" s="100"/>
      <c r="L392" s="101"/>
      <c r="M392" s="103"/>
      <c r="N392" s="105"/>
      <c r="O392" s="106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  <c r="AO392" s="23"/>
      <c r="AP392" s="23"/>
      <c r="AQ392" s="23"/>
      <c r="AR392" s="23"/>
      <c r="AS392" s="23"/>
      <c r="AT392" s="23"/>
      <c r="AU392" s="23"/>
      <c r="AV392" s="23"/>
      <c r="AW392" s="23"/>
      <c r="AX392" s="23"/>
      <c r="AY392" s="23"/>
      <c r="AZ392" s="23"/>
      <c r="BA392" s="23"/>
      <c r="BB392" s="23"/>
      <c r="BC392" s="23"/>
      <c r="BD392" s="23"/>
      <c r="BE392" s="23"/>
      <c r="BF392" s="23"/>
      <c r="BG392" s="23"/>
      <c r="BH392" s="23"/>
      <c r="BI392" s="23"/>
      <c r="BJ392" s="23"/>
      <c r="BK392" s="23"/>
      <c r="BL392" s="23"/>
      <c r="BM392" s="23"/>
      <c r="BN392" s="23"/>
      <c r="BO392" s="23"/>
      <c r="BP392" s="23"/>
      <c r="BQ392" s="23"/>
      <c r="BR392" s="23"/>
      <c r="BS392" s="23"/>
      <c r="BT392" s="23"/>
      <c r="BU392" s="23"/>
      <c r="BV392" s="23"/>
      <c r="BW392" s="23"/>
    </row>
    <row r="393" spans="1:75" ht="14.25" customHeight="1" thickBot="1" x14ac:dyDescent="0.2">
      <c r="A393" s="83"/>
      <c r="B393" s="109"/>
      <c r="C393" s="109"/>
      <c r="D393" s="111"/>
      <c r="E393" s="96"/>
      <c r="F393" s="94"/>
      <c r="G393" s="113"/>
      <c r="H393" s="115"/>
      <c r="I393" s="99"/>
      <c r="J393" s="98"/>
      <c r="K393" s="100"/>
      <c r="L393" s="102"/>
      <c r="M393" s="104"/>
      <c r="N393" s="105"/>
      <c r="O393" s="107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72"/>
      <c r="AP393" s="72"/>
      <c r="AQ393" s="72"/>
      <c r="AR393" s="72"/>
      <c r="AS393" s="72"/>
      <c r="AT393" s="72"/>
      <c r="AU393" s="72"/>
      <c r="AV393" s="72"/>
      <c r="AW393" s="72"/>
      <c r="AX393" s="72"/>
      <c r="AY393" s="72"/>
      <c r="AZ393" s="72"/>
      <c r="BA393" s="72"/>
      <c r="BB393" s="72"/>
      <c r="BC393" s="72"/>
      <c r="BD393" s="72"/>
      <c r="BE393" s="72"/>
      <c r="BF393" s="72"/>
      <c r="BG393" s="72"/>
      <c r="BH393" s="72"/>
      <c r="BI393" s="72"/>
      <c r="BJ393" s="72"/>
      <c r="BK393" s="72"/>
      <c r="BL393" s="72"/>
      <c r="BM393" s="72"/>
      <c r="BN393" s="72"/>
      <c r="BO393" s="72"/>
      <c r="BP393" s="72"/>
      <c r="BQ393" s="72"/>
      <c r="BR393" s="72"/>
      <c r="BS393" s="72"/>
      <c r="BT393" s="72"/>
      <c r="BU393" s="72"/>
      <c r="BV393" s="72"/>
      <c r="BW393" s="72"/>
    </row>
    <row r="394" spans="1:75" ht="14.25" customHeight="1" x14ac:dyDescent="0.15">
      <c r="A394" s="82"/>
      <c r="B394" s="108"/>
      <c r="C394" s="108"/>
      <c r="D394" s="110"/>
      <c r="E394" s="95"/>
      <c r="F394" s="93"/>
      <c r="G394" s="112"/>
      <c r="H394" s="114"/>
      <c r="I394" s="99"/>
      <c r="J394" s="97"/>
      <c r="K394" s="100"/>
      <c r="L394" s="101"/>
      <c r="M394" s="103"/>
      <c r="N394" s="105"/>
      <c r="O394" s="106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  <c r="AO394" s="23"/>
      <c r="AP394" s="23"/>
      <c r="AQ394" s="23"/>
      <c r="AR394" s="23"/>
      <c r="AS394" s="23"/>
      <c r="AT394" s="23"/>
      <c r="AU394" s="23"/>
      <c r="AV394" s="23"/>
      <c r="AW394" s="23"/>
      <c r="AX394" s="23"/>
      <c r="AY394" s="23"/>
      <c r="AZ394" s="23"/>
      <c r="BA394" s="23"/>
      <c r="BB394" s="23"/>
      <c r="BC394" s="23"/>
      <c r="BD394" s="23"/>
      <c r="BE394" s="23"/>
      <c r="BF394" s="23"/>
      <c r="BG394" s="23"/>
      <c r="BH394" s="23"/>
      <c r="BI394" s="23"/>
      <c r="BJ394" s="23"/>
      <c r="BK394" s="23"/>
      <c r="BL394" s="23"/>
      <c r="BM394" s="23"/>
      <c r="BN394" s="23"/>
      <c r="BO394" s="23"/>
      <c r="BP394" s="23"/>
      <c r="BQ394" s="23"/>
      <c r="BR394" s="23"/>
      <c r="BS394" s="23"/>
      <c r="BT394" s="23"/>
      <c r="BU394" s="23"/>
      <c r="BV394" s="23"/>
      <c r="BW394" s="23"/>
    </row>
    <row r="395" spans="1:75" ht="14.25" customHeight="1" thickBot="1" x14ac:dyDescent="0.2">
      <c r="A395" s="83"/>
      <c r="B395" s="109"/>
      <c r="C395" s="109"/>
      <c r="D395" s="111"/>
      <c r="E395" s="96"/>
      <c r="F395" s="94"/>
      <c r="G395" s="113"/>
      <c r="H395" s="115"/>
      <c r="I395" s="99"/>
      <c r="J395" s="98"/>
      <c r="K395" s="100"/>
      <c r="L395" s="102"/>
      <c r="M395" s="104"/>
      <c r="N395" s="105"/>
      <c r="O395" s="107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72"/>
      <c r="AP395" s="72"/>
      <c r="AQ395" s="72"/>
      <c r="AR395" s="72"/>
      <c r="AS395" s="72"/>
      <c r="AT395" s="72"/>
      <c r="AU395" s="72"/>
      <c r="AV395" s="72"/>
      <c r="AW395" s="72"/>
      <c r="AX395" s="72"/>
      <c r="AY395" s="72"/>
      <c r="AZ395" s="72"/>
      <c r="BA395" s="72"/>
      <c r="BB395" s="72"/>
      <c r="BC395" s="72"/>
      <c r="BD395" s="72"/>
      <c r="BE395" s="72"/>
      <c r="BF395" s="72"/>
      <c r="BG395" s="72"/>
      <c r="BH395" s="72"/>
      <c r="BI395" s="72"/>
      <c r="BJ395" s="72"/>
      <c r="BK395" s="72"/>
      <c r="BL395" s="72"/>
      <c r="BM395" s="72"/>
      <c r="BN395" s="72"/>
      <c r="BO395" s="72"/>
      <c r="BP395" s="72"/>
      <c r="BQ395" s="72"/>
      <c r="BR395" s="72"/>
      <c r="BS395" s="72"/>
      <c r="BT395" s="72"/>
      <c r="BU395" s="72"/>
      <c r="BV395" s="72"/>
      <c r="BW395" s="72"/>
    </row>
    <row r="396" spans="1:75" ht="14.25" customHeight="1" x14ac:dyDescent="0.15">
      <c r="A396" s="82"/>
      <c r="B396" s="108"/>
      <c r="C396" s="108"/>
      <c r="D396" s="110"/>
      <c r="E396" s="95"/>
      <c r="F396" s="93"/>
      <c r="G396" s="112"/>
      <c r="H396" s="114"/>
      <c r="I396" s="99"/>
      <c r="J396" s="97"/>
      <c r="K396" s="100"/>
      <c r="L396" s="101"/>
      <c r="M396" s="103"/>
      <c r="N396" s="105"/>
      <c r="O396" s="106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  <c r="AO396" s="23"/>
      <c r="AP396" s="23"/>
      <c r="AQ396" s="23"/>
      <c r="AR396" s="23"/>
      <c r="AS396" s="23"/>
      <c r="AT396" s="23"/>
      <c r="AU396" s="23"/>
      <c r="AV396" s="23"/>
      <c r="AW396" s="23"/>
      <c r="AX396" s="23"/>
      <c r="AY396" s="23"/>
      <c r="AZ396" s="23"/>
      <c r="BA396" s="23"/>
      <c r="BB396" s="23"/>
      <c r="BC396" s="23"/>
      <c r="BD396" s="23"/>
      <c r="BE396" s="23"/>
      <c r="BF396" s="23"/>
      <c r="BG396" s="23"/>
      <c r="BH396" s="23"/>
      <c r="BI396" s="23"/>
      <c r="BJ396" s="23"/>
      <c r="BK396" s="23"/>
      <c r="BL396" s="23"/>
      <c r="BM396" s="23"/>
      <c r="BN396" s="23"/>
      <c r="BO396" s="23"/>
      <c r="BP396" s="23"/>
      <c r="BQ396" s="23"/>
      <c r="BR396" s="23"/>
      <c r="BS396" s="23"/>
      <c r="BT396" s="23"/>
      <c r="BU396" s="23"/>
      <c r="BV396" s="23"/>
      <c r="BW396" s="23"/>
    </row>
    <row r="397" spans="1:75" ht="14.25" customHeight="1" thickBot="1" x14ac:dyDescent="0.2">
      <c r="A397" s="83"/>
      <c r="B397" s="109"/>
      <c r="C397" s="109"/>
      <c r="D397" s="111"/>
      <c r="E397" s="96"/>
      <c r="F397" s="94"/>
      <c r="G397" s="113"/>
      <c r="H397" s="115"/>
      <c r="I397" s="99"/>
      <c r="J397" s="98"/>
      <c r="K397" s="100"/>
      <c r="L397" s="102"/>
      <c r="M397" s="104"/>
      <c r="N397" s="105"/>
      <c r="O397" s="107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72"/>
      <c r="AP397" s="72"/>
      <c r="AQ397" s="72"/>
      <c r="AR397" s="72"/>
      <c r="AS397" s="72"/>
      <c r="AT397" s="72"/>
      <c r="AU397" s="72"/>
      <c r="AV397" s="72"/>
      <c r="AW397" s="72"/>
      <c r="AX397" s="72"/>
      <c r="AY397" s="72"/>
      <c r="AZ397" s="72"/>
      <c r="BA397" s="72"/>
      <c r="BB397" s="72"/>
      <c r="BC397" s="72"/>
      <c r="BD397" s="72"/>
      <c r="BE397" s="72"/>
      <c r="BF397" s="72"/>
      <c r="BG397" s="72"/>
      <c r="BH397" s="72"/>
      <c r="BI397" s="72"/>
      <c r="BJ397" s="72"/>
      <c r="BK397" s="72"/>
      <c r="BL397" s="72"/>
      <c r="BM397" s="72"/>
      <c r="BN397" s="72"/>
      <c r="BO397" s="72"/>
      <c r="BP397" s="72"/>
      <c r="BQ397" s="72"/>
      <c r="BR397" s="72"/>
      <c r="BS397" s="72"/>
      <c r="BT397" s="72"/>
      <c r="BU397" s="72"/>
      <c r="BV397" s="72"/>
      <c r="BW397" s="72"/>
    </row>
    <row r="398" spans="1:75" ht="14.25" customHeight="1" x14ac:dyDescent="0.15">
      <c r="A398" s="82"/>
      <c r="B398" s="108"/>
      <c r="C398" s="108"/>
      <c r="D398" s="110"/>
      <c r="E398" s="95"/>
      <c r="F398" s="93"/>
      <c r="G398" s="112"/>
      <c r="H398" s="114"/>
      <c r="I398" s="99"/>
      <c r="J398" s="97"/>
      <c r="K398" s="100"/>
      <c r="L398" s="101"/>
      <c r="M398" s="103"/>
      <c r="N398" s="105"/>
      <c r="O398" s="106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  <c r="AO398" s="23"/>
      <c r="AP398" s="23"/>
      <c r="AQ398" s="23"/>
      <c r="AR398" s="23"/>
      <c r="AS398" s="23"/>
      <c r="AT398" s="23"/>
      <c r="AU398" s="23"/>
      <c r="AV398" s="23"/>
      <c r="AW398" s="23"/>
      <c r="AX398" s="23"/>
      <c r="AY398" s="23"/>
      <c r="AZ398" s="23"/>
      <c r="BA398" s="23"/>
      <c r="BB398" s="23"/>
      <c r="BC398" s="23"/>
      <c r="BD398" s="23"/>
      <c r="BE398" s="23"/>
      <c r="BF398" s="23"/>
      <c r="BG398" s="23"/>
      <c r="BH398" s="23"/>
      <c r="BI398" s="23"/>
      <c r="BJ398" s="23"/>
      <c r="BK398" s="23"/>
      <c r="BL398" s="23"/>
      <c r="BM398" s="23"/>
      <c r="BN398" s="23"/>
      <c r="BO398" s="23"/>
      <c r="BP398" s="23"/>
      <c r="BQ398" s="23"/>
      <c r="BR398" s="23"/>
      <c r="BS398" s="23"/>
      <c r="BT398" s="23"/>
      <c r="BU398" s="23"/>
      <c r="BV398" s="23"/>
      <c r="BW398" s="23"/>
    </row>
    <row r="399" spans="1:75" ht="14.25" customHeight="1" thickBot="1" x14ac:dyDescent="0.2">
      <c r="A399" s="83"/>
      <c r="B399" s="109"/>
      <c r="C399" s="109"/>
      <c r="D399" s="111"/>
      <c r="E399" s="96"/>
      <c r="F399" s="94"/>
      <c r="G399" s="113"/>
      <c r="H399" s="115"/>
      <c r="I399" s="99"/>
      <c r="J399" s="98"/>
      <c r="K399" s="100"/>
      <c r="L399" s="102"/>
      <c r="M399" s="104"/>
      <c r="N399" s="105"/>
      <c r="O399" s="107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  <c r="AA399" s="72"/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72"/>
      <c r="AP399" s="72"/>
      <c r="AQ399" s="72"/>
      <c r="AR399" s="72"/>
      <c r="AS399" s="72"/>
      <c r="AT399" s="72"/>
      <c r="AU399" s="72"/>
      <c r="AV399" s="72"/>
      <c r="AW399" s="72"/>
      <c r="AX399" s="72"/>
      <c r="AY399" s="72"/>
      <c r="AZ399" s="72"/>
      <c r="BA399" s="72"/>
      <c r="BB399" s="72"/>
      <c r="BC399" s="72"/>
      <c r="BD399" s="72"/>
      <c r="BE399" s="72"/>
      <c r="BF399" s="72"/>
      <c r="BG399" s="72"/>
      <c r="BH399" s="72"/>
      <c r="BI399" s="72"/>
      <c r="BJ399" s="72"/>
      <c r="BK399" s="72"/>
      <c r="BL399" s="72"/>
      <c r="BM399" s="72"/>
      <c r="BN399" s="72"/>
      <c r="BO399" s="72"/>
      <c r="BP399" s="72"/>
      <c r="BQ399" s="72"/>
      <c r="BR399" s="72"/>
      <c r="BS399" s="72"/>
      <c r="BT399" s="72"/>
      <c r="BU399" s="72"/>
      <c r="BV399" s="72"/>
      <c r="BW399" s="72"/>
    </row>
    <row r="400" spans="1:75" ht="14.25" customHeight="1" x14ac:dyDescent="0.15">
      <c r="A400" s="82"/>
      <c r="B400" s="108"/>
      <c r="C400" s="108"/>
      <c r="D400" s="110"/>
      <c r="E400" s="95"/>
      <c r="F400" s="93"/>
      <c r="G400" s="112"/>
      <c r="H400" s="114"/>
      <c r="I400" s="99"/>
      <c r="J400" s="97"/>
      <c r="K400" s="100"/>
      <c r="L400" s="101"/>
      <c r="M400" s="103"/>
      <c r="N400" s="105"/>
      <c r="O400" s="106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  <c r="AO400" s="23"/>
      <c r="AP400" s="23"/>
      <c r="AQ400" s="23"/>
      <c r="AR400" s="23"/>
      <c r="AS400" s="23"/>
      <c r="AT400" s="23"/>
      <c r="AU400" s="23"/>
      <c r="AV400" s="23"/>
      <c r="AW400" s="23"/>
      <c r="AX400" s="23"/>
      <c r="AY400" s="23"/>
      <c r="AZ400" s="23"/>
      <c r="BA400" s="23"/>
      <c r="BB400" s="23"/>
      <c r="BC400" s="23"/>
      <c r="BD400" s="23"/>
      <c r="BE400" s="23"/>
      <c r="BF400" s="23"/>
      <c r="BG400" s="23"/>
      <c r="BH400" s="23"/>
      <c r="BI400" s="23"/>
      <c r="BJ400" s="23"/>
      <c r="BK400" s="23"/>
      <c r="BL400" s="23"/>
      <c r="BM400" s="23"/>
      <c r="BN400" s="23"/>
      <c r="BO400" s="23"/>
      <c r="BP400" s="23"/>
      <c r="BQ400" s="23"/>
      <c r="BR400" s="23"/>
      <c r="BS400" s="23"/>
      <c r="BT400" s="23"/>
      <c r="BU400" s="23"/>
      <c r="BV400" s="23"/>
      <c r="BW400" s="23"/>
    </row>
    <row r="401" spans="1:75" ht="14.25" customHeight="1" thickBot="1" x14ac:dyDescent="0.2">
      <c r="A401" s="83"/>
      <c r="B401" s="109"/>
      <c r="C401" s="109"/>
      <c r="D401" s="111"/>
      <c r="E401" s="96"/>
      <c r="F401" s="94"/>
      <c r="G401" s="113"/>
      <c r="H401" s="115"/>
      <c r="I401" s="99"/>
      <c r="J401" s="98"/>
      <c r="K401" s="100"/>
      <c r="L401" s="102"/>
      <c r="M401" s="104"/>
      <c r="N401" s="105"/>
      <c r="O401" s="107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72"/>
      <c r="AP401" s="72"/>
      <c r="AQ401" s="72"/>
      <c r="AR401" s="72"/>
      <c r="AS401" s="72"/>
      <c r="AT401" s="72"/>
      <c r="AU401" s="72"/>
      <c r="AV401" s="72"/>
      <c r="AW401" s="72"/>
      <c r="AX401" s="72"/>
      <c r="AY401" s="72"/>
      <c r="AZ401" s="72"/>
      <c r="BA401" s="72"/>
      <c r="BB401" s="72"/>
      <c r="BC401" s="72"/>
      <c r="BD401" s="72"/>
      <c r="BE401" s="72"/>
      <c r="BF401" s="72"/>
      <c r="BG401" s="72"/>
      <c r="BH401" s="72"/>
      <c r="BI401" s="72"/>
      <c r="BJ401" s="72"/>
      <c r="BK401" s="72"/>
      <c r="BL401" s="72"/>
      <c r="BM401" s="72"/>
      <c r="BN401" s="72"/>
      <c r="BO401" s="72"/>
      <c r="BP401" s="72"/>
      <c r="BQ401" s="72"/>
      <c r="BR401" s="72"/>
      <c r="BS401" s="72"/>
      <c r="BT401" s="72"/>
      <c r="BU401" s="72"/>
      <c r="BV401" s="72"/>
      <c r="BW401" s="72"/>
    </row>
    <row r="402" spans="1:75" ht="14.25" customHeight="1" x14ac:dyDescent="0.15">
      <c r="A402" s="82"/>
      <c r="B402" s="108"/>
      <c r="C402" s="108"/>
      <c r="D402" s="110"/>
      <c r="E402" s="95"/>
      <c r="F402" s="93"/>
      <c r="G402" s="112"/>
      <c r="H402" s="114"/>
      <c r="I402" s="99"/>
      <c r="J402" s="97"/>
      <c r="K402" s="100"/>
      <c r="L402" s="101"/>
      <c r="M402" s="103"/>
      <c r="N402" s="105"/>
      <c r="O402" s="106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O402" s="23"/>
      <c r="AP402" s="23"/>
      <c r="AQ402" s="23"/>
      <c r="AR402" s="23"/>
      <c r="AS402" s="23"/>
      <c r="AT402" s="23"/>
      <c r="AU402" s="23"/>
      <c r="AV402" s="23"/>
      <c r="AW402" s="23"/>
      <c r="AX402" s="23"/>
      <c r="AY402" s="23"/>
      <c r="AZ402" s="23"/>
      <c r="BA402" s="23"/>
      <c r="BB402" s="23"/>
      <c r="BC402" s="23"/>
      <c r="BD402" s="23"/>
      <c r="BE402" s="23"/>
      <c r="BF402" s="23"/>
      <c r="BG402" s="23"/>
      <c r="BH402" s="23"/>
      <c r="BI402" s="23"/>
      <c r="BJ402" s="23"/>
      <c r="BK402" s="23"/>
      <c r="BL402" s="23"/>
      <c r="BM402" s="23"/>
      <c r="BN402" s="23"/>
      <c r="BO402" s="23"/>
      <c r="BP402" s="23"/>
      <c r="BQ402" s="23"/>
      <c r="BR402" s="23"/>
      <c r="BS402" s="23"/>
      <c r="BT402" s="23"/>
      <c r="BU402" s="23"/>
      <c r="BV402" s="23"/>
      <c r="BW402" s="23"/>
    </row>
    <row r="403" spans="1:75" ht="14.25" customHeight="1" thickBot="1" x14ac:dyDescent="0.2">
      <c r="A403" s="83"/>
      <c r="B403" s="109"/>
      <c r="C403" s="109"/>
      <c r="D403" s="111"/>
      <c r="E403" s="96"/>
      <c r="F403" s="94"/>
      <c r="G403" s="113"/>
      <c r="H403" s="115"/>
      <c r="I403" s="99"/>
      <c r="J403" s="98"/>
      <c r="K403" s="100"/>
      <c r="L403" s="102"/>
      <c r="M403" s="104"/>
      <c r="N403" s="105"/>
      <c r="O403" s="107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72"/>
      <c r="AP403" s="72"/>
      <c r="AQ403" s="72"/>
      <c r="AR403" s="72"/>
      <c r="AS403" s="72"/>
      <c r="AT403" s="72"/>
      <c r="AU403" s="72"/>
      <c r="AV403" s="72"/>
      <c r="AW403" s="72"/>
      <c r="AX403" s="72"/>
      <c r="AY403" s="72"/>
      <c r="AZ403" s="72"/>
      <c r="BA403" s="72"/>
      <c r="BB403" s="72"/>
      <c r="BC403" s="72"/>
      <c r="BD403" s="72"/>
      <c r="BE403" s="72"/>
      <c r="BF403" s="72"/>
      <c r="BG403" s="72"/>
      <c r="BH403" s="72"/>
      <c r="BI403" s="72"/>
      <c r="BJ403" s="72"/>
      <c r="BK403" s="72"/>
      <c r="BL403" s="72"/>
      <c r="BM403" s="72"/>
      <c r="BN403" s="72"/>
      <c r="BO403" s="72"/>
      <c r="BP403" s="72"/>
      <c r="BQ403" s="72"/>
      <c r="BR403" s="72"/>
      <c r="BS403" s="72"/>
      <c r="BT403" s="72"/>
      <c r="BU403" s="72"/>
      <c r="BV403" s="72"/>
      <c r="BW403" s="72"/>
    </row>
    <row r="404" spans="1:75" ht="14.25" customHeight="1" x14ac:dyDescent="0.15">
      <c r="A404" s="82"/>
      <c r="B404" s="108"/>
      <c r="C404" s="108"/>
      <c r="D404" s="110"/>
      <c r="E404" s="95"/>
      <c r="F404" s="93"/>
      <c r="G404" s="112"/>
      <c r="H404" s="114"/>
      <c r="I404" s="99"/>
      <c r="J404" s="97"/>
      <c r="K404" s="100"/>
      <c r="L404" s="101"/>
      <c r="M404" s="103"/>
      <c r="N404" s="105"/>
      <c r="O404" s="106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/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  <c r="AY404" s="23"/>
      <c r="AZ404" s="23"/>
      <c r="BA404" s="23"/>
      <c r="BB404" s="23"/>
      <c r="BC404" s="23"/>
      <c r="BD404" s="23"/>
      <c r="BE404" s="23"/>
      <c r="BF404" s="23"/>
      <c r="BG404" s="23"/>
      <c r="BH404" s="23"/>
      <c r="BI404" s="23"/>
      <c r="BJ404" s="23"/>
      <c r="BK404" s="23"/>
      <c r="BL404" s="23"/>
      <c r="BM404" s="23"/>
      <c r="BN404" s="23"/>
      <c r="BO404" s="23"/>
      <c r="BP404" s="23"/>
      <c r="BQ404" s="23"/>
      <c r="BR404" s="23"/>
      <c r="BS404" s="23"/>
      <c r="BT404" s="23"/>
      <c r="BU404" s="23"/>
      <c r="BV404" s="23"/>
      <c r="BW404" s="23"/>
    </row>
    <row r="405" spans="1:75" ht="14.25" customHeight="1" thickBot="1" x14ac:dyDescent="0.2">
      <c r="A405" s="83"/>
      <c r="B405" s="109"/>
      <c r="C405" s="109"/>
      <c r="D405" s="111"/>
      <c r="E405" s="96"/>
      <c r="F405" s="94"/>
      <c r="G405" s="113"/>
      <c r="H405" s="115"/>
      <c r="I405" s="99"/>
      <c r="J405" s="98"/>
      <c r="K405" s="100"/>
      <c r="L405" s="102"/>
      <c r="M405" s="104"/>
      <c r="N405" s="105"/>
      <c r="O405" s="107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72"/>
      <c r="AP405" s="72"/>
      <c r="AQ405" s="72"/>
      <c r="AR405" s="72"/>
      <c r="AS405" s="72"/>
      <c r="AT405" s="72"/>
      <c r="AU405" s="72"/>
      <c r="AV405" s="72"/>
      <c r="AW405" s="72"/>
      <c r="AX405" s="72"/>
      <c r="AY405" s="72"/>
      <c r="AZ405" s="72"/>
      <c r="BA405" s="72"/>
      <c r="BB405" s="72"/>
      <c r="BC405" s="72"/>
      <c r="BD405" s="72"/>
      <c r="BE405" s="72"/>
      <c r="BF405" s="72"/>
      <c r="BG405" s="72"/>
      <c r="BH405" s="72"/>
      <c r="BI405" s="72"/>
      <c r="BJ405" s="72"/>
      <c r="BK405" s="72"/>
      <c r="BL405" s="72"/>
      <c r="BM405" s="72"/>
      <c r="BN405" s="72"/>
      <c r="BO405" s="72"/>
      <c r="BP405" s="72"/>
      <c r="BQ405" s="72"/>
      <c r="BR405" s="72"/>
      <c r="BS405" s="72"/>
      <c r="BT405" s="72"/>
      <c r="BU405" s="72"/>
      <c r="BV405" s="72"/>
      <c r="BW405" s="72"/>
    </row>
    <row r="406" spans="1:75" ht="14.25" customHeight="1" x14ac:dyDescent="0.15">
      <c r="A406" s="82"/>
      <c r="B406" s="108"/>
      <c r="C406" s="108"/>
      <c r="D406" s="110"/>
      <c r="E406" s="95"/>
      <c r="F406" s="93"/>
      <c r="G406" s="112"/>
      <c r="H406" s="114"/>
      <c r="I406" s="99"/>
      <c r="J406" s="97"/>
      <c r="K406" s="100"/>
      <c r="L406" s="101"/>
      <c r="M406" s="103"/>
      <c r="N406" s="105"/>
      <c r="O406" s="106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  <c r="AL406" s="23"/>
      <c r="AM406" s="23"/>
      <c r="AN406" s="23"/>
      <c r="AO406" s="23"/>
      <c r="AP406" s="23"/>
      <c r="AQ406" s="23"/>
      <c r="AR406" s="23"/>
      <c r="AS406" s="23"/>
      <c r="AT406" s="23"/>
      <c r="AU406" s="23"/>
      <c r="AV406" s="23"/>
      <c r="AW406" s="23"/>
      <c r="AX406" s="23"/>
      <c r="AY406" s="23"/>
      <c r="AZ406" s="23"/>
      <c r="BA406" s="23"/>
      <c r="BB406" s="23"/>
      <c r="BC406" s="23"/>
      <c r="BD406" s="23"/>
      <c r="BE406" s="23"/>
      <c r="BF406" s="23"/>
      <c r="BG406" s="23"/>
      <c r="BH406" s="23"/>
      <c r="BI406" s="23"/>
      <c r="BJ406" s="23"/>
      <c r="BK406" s="23"/>
      <c r="BL406" s="23"/>
      <c r="BM406" s="23"/>
      <c r="BN406" s="23"/>
      <c r="BO406" s="23"/>
      <c r="BP406" s="23"/>
      <c r="BQ406" s="23"/>
      <c r="BR406" s="23"/>
      <c r="BS406" s="23"/>
      <c r="BT406" s="23"/>
      <c r="BU406" s="23"/>
      <c r="BV406" s="23"/>
      <c r="BW406" s="23"/>
    </row>
    <row r="407" spans="1:75" ht="14.25" customHeight="1" thickBot="1" x14ac:dyDescent="0.2">
      <c r="A407" s="83"/>
      <c r="B407" s="109"/>
      <c r="C407" s="109"/>
      <c r="D407" s="111"/>
      <c r="E407" s="96"/>
      <c r="F407" s="94"/>
      <c r="G407" s="113"/>
      <c r="H407" s="115"/>
      <c r="I407" s="99"/>
      <c r="J407" s="98"/>
      <c r="K407" s="100"/>
      <c r="L407" s="102"/>
      <c r="M407" s="104"/>
      <c r="N407" s="105"/>
      <c r="O407" s="107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72"/>
      <c r="AP407" s="72"/>
      <c r="AQ407" s="72"/>
      <c r="AR407" s="72"/>
      <c r="AS407" s="72"/>
      <c r="AT407" s="72"/>
      <c r="AU407" s="72"/>
      <c r="AV407" s="72"/>
      <c r="AW407" s="72"/>
      <c r="AX407" s="72"/>
      <c r="AY407" s="72"/>
      <c r="AZ407" s="72"/>
      <c r="BA407" s="72"/>
      <c r="BB407" s="72"/>
      <c r="BC407" s="72"/>
      <c r="BD407" s="72"/>
      <c r="BE407" s="72"/>
      <c r="BF407" s="72"/>
      <c r="BG407" s="72"/>
      <c r="BH407" s="72"/>
      <c r="BI407" s="72"/>
      <c r="BJ407" s="72"/>
      <c r="BK407" s="72"/>
      <c r="BL407" s="72"/>
      <c r="BM407" s="72"/>
      <c r="BN407" s="72"/>
      <c r="BO407" s="72"/>
      <c r="BP407" s="72"/>
      <c r="BQ407" s="72"/>
      <c r="BR407" s="72"/>
      <c r="BS407" s="72"/>
      <c r="BT407" s="72"/>
      <c r="BU407" s="72"/>
      <c r="BV407" s="72"/>
      <c r="BW407" s="72"/>
    </row>
    <row r="408" spans="1:75" ht="14.25" customHeight="1" x14ac:dyDescent="0.15">
      <c r="A408" s="82"/>
      <c r="B408" s="108"/>
      <c r="C408" s="108"/>
      <c r="D408" s="110"/>
      <c r="E408" s="95"/>
      <c r="F408" s="93"/>
      <c r="G408" s="112"/>
      <c r="H408" s="114"/>
      <c r="I408" s="99"/>
      <c r="J408" s="97"/>
      <c r="K408" s="100"/>
      <c r="L408" s="101"/>
      <c r="M408" s="103"/>
      <c r="N408" s="105"/>
      <c r="O408" s="106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  <c r="AL408" s="23"/>
      <c r="AM408" s="23"/>
      <c r="AN408" s="23"/>
      <c r="AO408" s="23"/>
      <c r="AP408" s="23"/>
      <c r="AQ408" s="23"/>
      <c r="AR408" s="23"/>
      <c r="AS408" s="23"/>
      <c r="AT408" s="23"/>
      <c r="AU408" s="23"/>
      <c r="AV408" s="23"/>
      <c r="AW408" s="23"/>
      <c r="AX408" s="23"/>
      <c r="AY408" s="23"/>
      <c r="AZ408" s="23"/>
      <c r="BA408" s="23"/>
      <c r="BB408" s="23"/>
      <c r="BC408" s="23"/>
      <c r="BD408" s="23"/>
      <c r="BE408" s="23"/>
      <c r="BF408" s="23"/>
      <c r="BG408" s="23"/>
      <c r="BH408" s="23"/>
      <c r="BI408" s="23"/>
      <c r="BJ408" s="23"/>
      <c r="BK408" s="23"/>
      <c r="BL408" s="23"/>
      <c r="BM408" s="23"/>
      <c r="BN408" s="23"/>
      <c r="BO408" s="23"/>
      <c r="BP408" s="23"/>
      <c r="BQ408" s="23"/>
      <c r="BR408" s="23"/>
      <c r="BS408" s="23"/>
      <c r="BT408" s="23"/>
      <c r="BU408" s="23"/>
      <c r="BV408" s="23"/>
      <c r="BW408" s="23"/>
    </row>
    <row r="409" spans="1:75" ht="14.25" customHeight="1" thickBot="1" x14ac:dyDescent="0.2">
      <c r="A409" s="83"/>
      <c r="B409" s="109"/>
      <c r="C409" s="109"/>
      <c r="D409" s="111"/>
      <c r="E409" s="96"/>
      <c r="F409" s="94"/>
      <c r="G409" s="113"/>
      <c r="H409" s="115"/>
      <c r="I409" s="99"/>
      <c r="J409" s="98"/>
      <c r="K409" s="100"/>
      <c r="L409" s="102"/>
      <c r="M409" s="104"/>
      <c r="N409" s="105"/>
      <c r="O409" s="107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72"/>
      <c r="AP409" s="72"/>
      <c r="AQ409" s="72"/>
      <c r="AR409" s="72"/>
      <c r="AS409" s="72"/>
      <c r="AT409" s="72"/>
      <c r="AU409" s="72"/>
      <c r="AV409" s="72"/>
      <c r="AW409" s="72"/>
      <c r="AX409" s="72"/>
      <c r="AY409" s="72"/>
      <c r="AZ409" s="72"/>
      <c r="BA409" s="72"/>
      <c r="BB409" s="72"/>
      <c r="BC409" s="72"/>
      <c r="BD409" s="72"/>
      <c r="BE409" s="72"/>
      <c r="BF409" s="72"/>
      <c r="BG409" s="72"/>
      <c r="BH409" s="72"/>
      <c r="BI409" s="72"/>
      <c r="BJ409" s="72"/>
      <c r="BK409" s="72"/>
      <c r="BL409" s="72"/>
      <c r="BM409" s="72"/>
      <c r="BN409" s="72"/>
      <c r="BO409" s="72"/>
      <c r="BP409" s="72"/>
      <c r="BQ409" s="72"/>
      <c r="BR409" s="72"/>
      <c r="BS409" s="72"/>
      <c r="BT409" s="72"/>
      <c r="BU409" s="72"/>
      <c r="BV409" s="72"/>
      <c r="BW409" s="72"/>
    </row>
    <row r="410" spans="1:75" ht="14.25" customHeight="1" x14ac:dyDescent="0.15">
      <c r="A410" s="82"/>
      <c r="B410" s="108"/>
      <c r="C410" s="108"/>
      <c r="D410" s="110"/>
      <c r="E410" s="95"/>
      <c r="F410" s="93"/>
      <c r="G410" s="112"/>
      <c r="H410" s="114"/>
      <c r="I410" s="99"/>
      <c r="J410" s="97"/>
      <c r="K410" s="100"/>
      <c r="L410" s="101"/>
      <c r="M410" s="103"/>
      <c r="N410" s="105"/>
      <c r="O410" s="106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  <c r="AL410" s="23"/>
      <c r="AM410" s="23"/>
      <c r="AN410" s="23"/>
      <c r="AO410" s="23"/>
      <c r="AP410" s="23"/>
      <c r="AQ410" s="23"/>
      <c r="AR410" s="23"/>
      <c r="AS410" s="23"/>
      <c r="AT410" s="23"/>
      <c r="AU410" s="23"/>
      <c r="AV410" s="23"/>
      <c r="AW410" s="23"/>
      <c r="AX410" s="23"/>
      <c r="AY410" s="23"/>
      <c r="AZ410" s="23"/>
      <c r="BA410" s="23"/>
      <c r="BB410" s="23"/>
      <c r="BC410" s="23"/>
      <c r="BD410" s="23"/>
      <c r="BE410" s="23"/>
      <c r="BF410" s="23"/>
      <c r="BG410" s="23"/>
      <c r="BH410" s="23"/>
      <c r="BI410" s="23"/>
      <c r="BJ410" s="23"/>
      <c r="BK410" s="23"/>
      <c r="BL410" s="23"/>
      <c r="BM410" s="23"/>
      <c r="BN410" s="23"/>
      <c r="BO410" s="23"/>
      <c r="BP410" s="23"/>
      <c r="BQ410" s="23"/>
      <c r="BR410" s="23"/>
      <c r="BS410" s="23"/>
      <c r="BT410" s="23"/>
      <c r="BU410" s="23"/>
      <c r="BV410" s="23"/>
      <c r="BW410" s="23"/>
    </row>
    <row r="411" spans="1:75" ht="14.25" customHeight="1" thickBot="1" x14ac:dyDescent="0.2">
      <c r="A411" s="83"/>
      <c r="B411" s="109"/>
      <c r="C411" s="109"/>
      <c r="D411" s="111"/>
      <c r="E411" s="96"/>
      <c r="F411" s="94"/>
      <c r="G411" s="113"/>
      <c r="H411" s="115"/>
      <c r="I411" s="99"/>
      <c r="J411" s="98"/>
      <c r="K411" s="100"/>
      <c r="L411" s="102"/>
      <c r="M411" s="104"/>
      <c r="N411" s="105"/>
      <c r="O411" s="107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  <c r="AA411" s="72"/>
      <c r="AB411" s="72"/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72"/>
      <c r="AP411" s="72"/>
      <c r="AQ411" s="72"/>
      <c r="AR411" s="72"/>
      <c r="AS411" s="72"/>
      <c r="AT411" s="72"/>
      <c r="AU411" s="72"/>
      <c r="AV411" s="72"/>
      <c r="AW411" s="72"/>
      <c r="AX411" s="72"/>
      <c r="AY411" s="72"/>
      <c r="AZ411" s="72"/>
      <c r="BA411" s="72"/>
      <c r="BB411" s="72"/>
      <c r="BC411" s="72"/>
      <c r="BD411" s="72"/>
      <c r="BE411" s="72"/>
      <c r="BF411" s="72"/>
      <c r="BG411" s="72"/>
      <c r="BH411" s="72"/>
      <c r="BI411" s="72"/>
      <c r="BJ411" s="72"/>
      <c r="BK411" s="72"/>
      <c r="BL411" s="72"/>
      <c r="BM411" s="72"/>
      <c r="BN411" s="72"/>
      <c r="BO411" s="72"/>
      <c r="BP411" s="72"/>
      <c r="BQ411" s="72"/>
      <c r="BR411" s="72"/>
      <c r="BS411" s="72"/>
      <c r="BT411" s="72"/>
      <c r="BU411" s="72"/>
      <c r="BV411" s="72"/>
      <c r="BW411" s="72"/>
    </row>
    <row r="412" spans="1:75" ht="14.25" customHeight="1" x14ac:dyDescent="0.15">
      <c r="A412" s="82"/>
      <c r="B412" s="108"/>
      <c r="C412" s="108"/>
      <c r="D412" s="110"/>
      <c r="E412" s="95"/>
      <c r="F412" s="93"/>
      <c r="G412" s="112"/>
      <c r="H412" s="114"/>
      <c r="I412" s="99"/>
      <c r="J412" s="97"/>
      <c r="K412" s="100"/>
      <c r="L412" s="101"/>
      <c r="M412" s="103"/>
      <c r="N412" s="105"/>
      <c r="O412" s="106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  <c r="AL412" s="23"/>
      <c r="AM412" s="23"/>
      <c r="AN412" s="23"/>
      <c r="AO412" s="23"/>
      <c r="AP412" s="23"/>
      <c r="AQ412" s="23"/>
      <c r="AR412" s="23"/>
      <c r="AS412" s="23"/>
      <c r="AT412" s="23"/>
      <c r="AU412" s="23"/>
      <c r="AV412" s="23"/>
      <c r="AW412" s="23"/>
      <c r="AX412" s="23"/>
      <c r="AY412" s="23"/>
      <c r="AZ412" s="23"/>
      <c r="BA412" s="23"/>
      <c r="BB412" s="23"/>
      <c r="BC412" s="23"/>
      <c r="BD412" s="23"/>
      <c r="BE412" s="23"/>
      <c r="BF412" s="23"/>
      <c r="BG412" s="23"/>
      <c r="BH412" s="23"/>
      <c r="BI412" s="23"/>
      <c r="BJ412" s="23"/>
      <c r="BK412" s="23"/>
      <c r="BL412" s="23"/>
      <c r="BM412" s="23"/>
      <c r="BN412" s="23"/>
      <c r="BO412" s="23"/>
      <c r="BP412" s="23"/>
      <c r="BQ412" s="23"/>
      <c r="BR412" s="23"/>
      <c r="BS412" s="23"/>
      <c r="BT412" s="23"/>
      <c r="BU412" s="23"/>
      <c r="BV412" s="23"/>
      <c r="BW412" s="23"/>
    </row>
    <row r="413" spans="1:75" ht="14.25" customHeight="1" thickBot="1" x14ac:dyDescent="0.2">
      <c r="A413" s="83"/>
      <c r="B413" s="109"/>
      <c r="C413" s="109"/>
      <c r="D413" s="111"/>
      <c r="E413" s="96"/>
      <c r="F413" s="94"/>
      <c r="G413" s="113"/>
      <c r="H413" s="115"/>
      <c r="I413" s="99"/>
      <c r="J413" s="98"/>
      <c r="K413" s="100"/>
      <c r="L413" s="102"/>
      <c r="M413" s="104"/>
      <c r="N413" s="105"/>
      <c r="O413" s="107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72"/>
      <c r="AP413" s="72"/>
      <c r="AQ413" s="72"/>
      <c r="AR413" s="72"/>
      <c r="AS413" s="72"/>
      <c r="AT413" s="72"/>
      <c r="AU413" s="72"/>
      <c r="AV413" s="72"/>
      <c r="AW413" s="72"/>
      <c r="AX413" s="72"/>
      <c r="AY413" s="72"/>
      <c r="AZ413" s="72"/>
      <c r="BA413" s="72"/>
      <c r="BB413" s="72"/>
      <c r="BC413" s="72"/>
      <c r="BD413" s="72"/>
      <c r="BE413" s="72"/>
      <c r="BF413" s="72"/>
      <c r="BG413" s="72"/>
      <c r="BH413" s="72"/>
      <c r="BI413" s="72"/>
      <c r="BJ413" s="72"/>
      <c r="BK413" s="72"/>
      <c r="BL413" s="72"/>
      <c r="BM413" s="72"/>
      <c r="BN413" s="72"/>
      <c r="BO413" s="72"/>
      <c r="BP413" s="72"/>
      <c r="BQ413" s="72"/>
      <c r="BR413" s="72"/>
      <c r="BS413" s="72"/>
      <c r="BT413" s="72"/>
      <c r="BU413" s="72"/>
      <c r="BV413" s="72"/>
      <c r="BW413" s="72"/>
    </row>
    <row r="414" spans="1:75" ht="14.25" customHeight="1" x14ac:dyDescent="0.15">
      <c r="A414" s="82"/>
      <c r="B414" s="108"/>
      <c r="C414" s="108"/>
      <c r="D414" s="110"/>
      <c r="E414" s="95"/>
      <c r="F414" s="93"/>
      <c r="G414" s="112"/>
      <c r="H414" s="114"/>
      <c r="I414" s="99"/>
      <c r="J414" s="97"/>
      <c r="K414" s="100"/>
      <c r="L414" s="101"/>
      <c r="M414" s="103"/>
      <c r="N414" s="105"/>
      <c r="O414" s="106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  <c r="AL414" s="23"/>
      <c r="AM414" s="23"/>
      <c r="AN414" s="23"/>
      <c r="AO414" s="23"/>
      <c r="AP414" s="23"/>
      <c r="AQ414" s="23"/>
      <c r="AR414" s="23"/>
      <c r="AS414" s="23"/>
      <c r="AT414" s="23"/>
      <c r="AU414" s="23"/>
      <c r="AV414" s="23"/>
      <c r="AW414" s="23"/>
      <c r="AX414" s="23"/>
      <c r="AY414" s="23"/>
      <c r="AZ414" s="23"/>
      <c r="BA414" s="23"/>
      <c r="BB414" s="23"/>
      <c r="BC414" s="23"/>
      <c r="BD414" s="23"/>
      <c r="BE414" s="23"/>
      <c r="BF414" s="23"/>
      <c r="BG414" s="23"/>
      <c r="BH414" s="23"/>
      <c r="BI414" s="23"/>
      <c r="BJ414" s="23"/>
      <c r="BK414" s="23"/>
      <c r="BL414" s="23"/>
      <c r="BM414" s="23"/>
      <c r="BN414" s="23"/>
      <c r="BO414" s="23"/>
      <c r="BP414" s="23"/>
      <c r="BQ414" s="23"/>
      <c r="BR414" s="23"/>
      <c r="BS414" s="23"/>
      <c r="BT414" s="23"/>
      <c r="BU414" s="23"/>
      <c r="BV414" s="23"/>
      <c r="BW414" s="23"/>
    </row>
    <row r="415" spans="1:75" ht="14.25" customHeight="1" thickBot="1" x14ac:dyDescent="0.2">
      <c r="A415" s="83"/>
      <c r="B415" s="109"/>
      <c r="C415" s="109"/>
      <c r="D415" s="111"/>
      <c r="E415" s="96"/>
      <c r="F415" s="94"/>
      <c r="G415" s="113"/>
      <c r="H415" s="115"/>
      <c r="I415" s="99"/>
      <c r="J415" s="98"/>
      <c r="K415" s="100"/>
      <c r="L415" s="102"/>
      <c r="M415" s="104"/>
      <c r="N415" s="105"/>
      <c r="O415" s="107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72"/>
      <c r="AP415" s="72"/>
      <c r="AQ415" s="72"/>
      <c r="AR415" s="72"/>
      <c r="AS415" s="72"/>
      <c r="AT415" s="72"/>
      <c r="AU415" s="72"/>
      <c r="AV415" s="72"/>
      <c r="AW415" s="72"/>
      <c r="AX415" s="72"/>
      <c r="AY415" s="72"/>
      <c r="AZ415" s="72"/>
      <c r="BA415" s="72"/>
      <c r="BB415" s="72"/>
      <c r="BC415" s="72"/>
      <c r="BD415" s="72"/>
      <c r="BE415" s="72"/>
      <c r="BF415" s="72"/>
      <c r="BG415" s="72"/>
      <c r="BH415" s="72"/>
      <c r="BI415" s="72"/>
      <c r="BJ415" s="72"/>
      <c r="BK415" s="72"/>
      <c r="BL415" s="72"/>
      <c r="BM415" s="72"/>
      <c r="BN415" s="72"/>
      <c r="BO415" s="72"/>
      <c r="BP415" s="72"/>
      <c r="BQ415" s="72"/>
      <c r="BR415" s="72"/>
      <c r="BS415" s="72"/>
      <c r="BT415" s="72"/>
      <c r="BU415" s="72"/>
      <c r="BV415" s="72"/>
      <c r="BW415" s="72"/>
    </row>
    <row r="416" spans="1:75" ht="14.25" customHeight="1" x14ac:dyDescent="0.15">
      <c r="A416" s="82"/>
      <c r="B416" s="108"/>
      <c r="C416" s="108"/>
      <c r="D416" s="110"/>
      <c r="E416" s="95"/>
      <c r="F416" s="93"/>
      <c r="G416" s="112"/>
      <c r="H416" s="114"/>
      <c r="I416" s="99"/>
      <c r="J416" s="97"/>
      <c r="K416" s="100"/>
      <c r="L416" s="101"/>
      <c r="M416" s="103"/>
      <c r="N416" s="105"/>
      <c r="O416" s="106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  <c r="AL416" s="23"/>
      <c r="AM416" s="23"/>
      <c r="AN416" s="23"/>
      <c r="AO416" s="23"/>
      <c r="AP416" s="23"/>
      <c r="AQ416" s="23"/>
      <c r="AR416" s="23"/>
      <c r="AS416" s="23"/>
      <c r="AT416" s="23"/>
      <c r="AU416" s="23"/>
      <c r="AV416" s="23"/>
      <c r="AW416" s="23"/>
      <c r="AX416" s="23"/>
      <c r="AY416" s="23"/>
      <c r="AZ416" s="23"/>
      <c r="BA416" s="23"/>
      <c r="BB416" s="23"/>
      <c r="BC416" s="23"/>
      <c r="BD416" s="23"/>
      <c r="BE416" s="23"/>
      <c r="BF416" s="23"/>
      <c r="BG416" s="23"/>
      <c r="BH416" s="23"/>
      <c r="BI416" s="23"/>
      <c r="BJ416" s="23"/>
      <c r="BK416" s="23"/>
      <c r="BL416" s="23"/>
      <c r="BM416" s="23"/>
      <c r="BN416" s="23"/>
      <c r="BO416" s="23"/>
      <c r="BP416" s="23"/>
      <c r="BQ416" s="23"/>
      <c r="BR416" s="23"/>
      <c r="BS416" s="23"/>
      <c r="BT416" s="23"/>
      <c r="BU416" s="23"/>
      <c r="BV416" s="23"/>
      <c r="BW416" s="23"/>
    </row>
    <row r="417" spans="1:75" ht="14.25" customHeight="1" thickBot="1" x14ac:dyDescent="0.2">
      <c r="A417" s="83"/>
      <c r="B417" s="109"/>
      <c r="C417" s="109"/>
      <c r="D417" s="111"/>
      <c r="E417" s="96"/>
      <c r="F417" s="94"/>
      <c r="G417" s="113"/>
      <c r="H417" s="115"/>
      <c r="I417" s="99"/>
      <c r="J417" s="98"/>
      <c r="K417" s="100"/>
      <c r="L417" s="102"/>
      <c r="M417" s="104"/>
      <c r="N417" s="105"/>
      <c r="O417" s="107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72"/>
      <c r="AP417" s="72"/>
      <c r="AQ417" s="72"/>
      <c r="AR417" s="72"/>
      <c r="AS417" s="72"/>
      <c r="AT417" s="72"/>
      <c r="AU417" s="72"/>
      <c r="AV417" s="72"/>
      <c r="AW417" s="72"/>
      <c r="AX417" s="72"/>
      <c r="AY417" s="72"/>
      <c r="AZ417" s="72"/>
      <c r="BA417" s="72"/>
      <c r="BB417" s="72"/>
      <c r="BC417" s="72"/>
      <c r="BD417" s="72"/>
      <c r="BE417" s="72"/>
      <c r="BF417" s="72"/>
      <c r="BG417" s="72"/>
      <c r="BH417" s="72"/>
      <c r="BI417" s="72"/>
      <c r="BJ417" s="72"/>
      <c r="BK417" s="72"/>
      <c r="BL417" s="72"/>
      <c r="BM417" s="72"/>
      <c r="BN417" s="72"/>
      <c r="BO417" s="72"/>
      <c r="BP417" s="72"/>
      <c r="BQ417" s="72"/>
      <c r="BR417" s="72"/>
      <c r="BS417" s="72"/>
      <c r="BT417" s="72"/>
      <c r="BU417" s="72"/>
      <c r="BV417" s="72"/>
      <c r="BW417" s="72"/>
    </row>
    <row r="418" spans="1:75" ht="14.25" customHeight="1" x14ac:dyDescent="0.15">
      <c r="A418" s="82"/>
      <c r="B418" s="108"/>
      <c r="C418" s="108"/>
      <c r="D418" s="110"/>
      <c r="E418" s="95"/>
      <c r="F418" s="93"/>
      <c r="G418" s="112"/>
      <c r="H418" s="114"/>
      <c r="I418" s="99"/>
      <c r="J418" s="97"/>
      <c r="K418" s="100"/>
      <c r="L418" s="101"/>
      <c r="M418" s="103"/>
      <c r="N418" s="105"/>
      <c r="O418" s="106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  <c r="AL418" s="23"/>
      <c r="AM418" s="23"/>
      <c r="AN418" s="23"/>
      <c r="AO418" s="23"/>
      <c r="AP418" s="23"/>
      <c r="AQ418" s="23"/>
      <c r="AR418" s="23"/>
      <c r="AS418" s="23"/>
      <c r="AT418" s="23"/>
      <c r="AU418" s="23"/>
      <c r="AV418" s="23"/>
      <c r="AW418" s="23"/>
      <c r="AX418" s="23"/>
      <c r="AY418" s="23"/>
      <c r="AZ418" s="23"/>
      <c r="BA418" s="23"/>
      <c r="BB418" s="23"/>
      <c r="BC418" s="23"/>
      <c r="BD418" s="23"/>
      <c r="BE418" s="23"/>
      <c r="BF418" s="23"/>
      <c r="BG418" s="23"/>
      <c r="BH418" s="23"/>
      <c r="BI418" s="23"/>
      <c r="BJ418" s="23"/>
      <c r="BK418" s="23"/>
      <c r="BL418" s="23"/>
      <c r="BM418" s="23"/>
      <c r="BN418" s="23"/>
      <c r="BO418" s="23"/>
      <c r="BP418" s="23"/>
      <c r="BQ418" s="23"/>
      <c r="BR418" s="23"/>
      <c r="BS418" s="23"/>
      <c r="BT418" s="23"/>
      <c r="BU418" s="23"/>
      <c r="BV418" s="23"/>
      <c r="BW418" s="23"/>
    </row>
    <row r="419" spans="1:75" ht="14.25" customHeight="1" thickBot="1" x14ac:dyDescent="0.2">
      <c r="A419" s="83"/>
      <c r="B419" s="109"/>
      <c r="C419" s="109"/>
      <c r="D419" s="111"/>
      <c r="E419" s="96"/>
      <c r="F419" s="94"/>
      <c r="G419" s="113"/>
      <c r="H419" s="115"/>
      <c r="I419" s="99"/>
      <c r="J419" s="98"/>
      <c r="K419" s="100"/>
      <c r="L419" s="102"/>
      <c r="M419" s="104"/>
      <c r="N419" s="105"/>
      <c r="O419" s="107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72"/>
      <c r="AP419" s="72"/>
      <c r="AQ419" s="72"/>
      <c r="AR419" s="72"/>
      <c r="AS419" s="72"/>
      <c r="AT419" s="72"/>
      <c r="AU419" s="72"/>
      <c r="AV419" s="72"/>
      <c r="AW419" s="72"/>
      <c r="AX419" s="72"/>
      <c r="AY419" s="72"/>
      <c r="AZ419" s="72"/>
      <c r="BA419" s="72"/>
      <c r="BB419" s="72"/>
      <c r="BC419" s="72"/>
      <c r="BD419" s="72"/>
      <c r="BE419" s="72"/>
      <c r="BF419" s="72"/>
      <c r="BG419" s="72"/>
      <c r="BH419" s="72"/>
      <c r="BI419" s="72"/>
      <c r="BJ419" s="72"/>
      <c r="BK419" s="72"/>
      <c r="BL419" s="72"/>
      <c r="BM419" s="72"/>
      <c r="BN419" s="72"/>
      <c r="BO419" s="72"/>
      <c r="BP419" s="72"/>
      <c r="BQ419" s="72"/>
      <c r="BR419" s="72"/>
      <c r="BS419" s="72"/>
      <c r="BT419" s="72"/>
      <c r="BU419" s="72"/>
      <c r="BV419" s="72"/>
      <c r="BW419" s="72"/>
    </row>
    <row r="420" spans="1:75" ht="14.25" customHeight="1" x14ac:dyDescent="0.15">
      <c r="A420" s="82"/>
      <c r="B420" s="108"/>
      <c r="C420" s="108"/>
      <c r="D420" s="110"/>
      <c r="E420" s="95"/>
      <c r="F420" s="93"/>
      <c r="G420" s="112"/>
      <c r="H420" s="114"/>
      <c r="I420" s="99"/>
      <c r="J420" s="97"/>
      <c r="K420" s="100"/>
      <c r="L420" s="101"/>
      <c r="M420" s="103"/>
      <c r="N420" s="105"/>
      <c r="O420" s="106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  <c r="AL420" s="23"/>
      <c r="AM420" s="23"/>
      <c r="AN420" s="23"/>
      <c r="AO420" s="23"/>
      <c r="AP420" s="23"/>
      <c r="AQ420" s="23"/>
      <c r="AR420" s="23"/>
      <c r="AS420" s="23"/>
      <c r="AT420" s="23"/>
      <c r="AU420" s="23"/>
      <c r="AV420" s="23"/>
      <c r="AW420" s="23"/>
      <c r="AX420" s="23"/>
      <c r="AY420" s="23"/>
      <c r="AZ420" s="23"/>
      <c r="BA420" s="23"/>
      <c r="BB420" s="23"/>
      <c r="BC420" s="23"/>
      <c r="BD420" s="23"/>
      <c r="BE420" s="23"/>
      <c r="BF420" s="23"/>
      <c r="BG420" s="23"/>
      <c r="BH420" s="23"/>
      <c r="BI420" s="23"/>
      <c r="BJ420" s="23"/>
      <c r="BK420" s="23"/>
      <c r="BL420" s="23"/>
      <c r="BM420" s="23"/>
      <c r="BN420" s="23"/>
      <c r="BO420" s="23"/>
      <c r="BP420" s="23"/>
      <c r="BQ420" s="23"/>
      <c r="BR420" s="23"/>
      <c r="BS420" s="23"/>
      <c r="BT420" s="23"/>
      <c r="BU420" s="23"/>
      <c r="BV420" s="23"/>
      <c r="BW420" s="23"/>
    </row>
    <row r="421" spans="1:75" ht="14.25" customHeight="1" thickBot="1" x14ac:dyDescent="0.2">
      <c r="A421" s="83"/>
      <c r="B421" s="109"/>
      <c r="C421" s="109"/>
      <c r="D421" s="111"/>
      <c r="E421" s="96"/>
      <c r="F421" s="94"/>
      <c r="G421" s="113"/>
      <c r="H421" s="115"/>
      <c r="I421" s="99"/>
      <c r="J421" s="98"/>
      <c r="K421" s="100"/>
      <c r="L421" s="102"/>
      <c r="M421" s="104"/>
      <c r="N421" s="105"/>
      <c r="O421" s="107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72"/>
      <c r="AP421" s="72"/>
      <c r="AQ421" s="72"/>
      <c r="AR421" s="72"/>
      <c r="AS421" s="72"/>
      <c r="AT421" s="72"/>
      <c r="AU421" s="72"/>
      <c r="AV421" s="72"/>
      <c r="AW421" s="72"/>
      <c r="AX421" s="72"/>
      <c r="AY421" s="72"/>
      <c r="AZ421" s="72"/>
      <c r="BA421" s="72"/>
      <c r="BB421" s="72"/>
      <c r="BC421" s="72"/>
      <c r="BD421" s="72"/>
      <c r="BE421" s="72"/>
      <c r="BF421" s="72"/>
      <c r="BG421" s="72"/>
      <c r="BH421" s="72"/>
      <c r="BI421" s="72"/>
      <c r="BJ421" s="72"/>
      <c r="BK421" s="72"/>
      <c r="BL421" s="72"/>
      <c r="BM421" s="72"/>
      <c r="BN421" s="72"/>
      <c r="BO421" s="72"/>
      <c r="BP421" s="72"/>
      <c r="BQ421" s="72"/>
      <c r="BR421" s="72"/>
      <c r="BS421" s="72"/>
      <c r="BT421" s="72"/>
      <c r="BU421" s="72"/>
      <c r="BV421" s="72"/>
      <c r="BW421" s="72"/>
    </row>
    <row r="422" spans="1:75" ht="14.25" customHeight="1" x14ac:dyDescent="0.15">
      <c r="A422" s="82"/>
      <c r="B422" s="108"/>
      <c r="C422" s="108"/>
      <c r="D422" s="110"/>
      <c r="E422" s="95"/>
      <c r="F422" s="93"/>
      <c r="G422" s="112"/>
      <c r="H422" s="114"/>
      <c r="I422" s="99"/>
      <c r="J422" s="97"/>
      <c r="K422" s="100"/>
      <c r="L422" s="101"/>
      <c r="M422" s="103"/>
      <c r="N422" s="105"/>
      <c r="O422" s="106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  <c r="AL422" s="23"/>
      <c r="AM422" s="23"/>
      <c r="AN422" s="23"/>
      <c r="AO422" s="23"/>
      <c r="AP422" s="23"/>
      <c r="AQ422" s="23"/>
      <c r="AR422" s="23"/>
      <c r="AS422" s="23"/>
      <c r="AT422" s="23"/>
      <c r="AU422" s="23"/>
      <c r="AV422" s="23"/>
      <c r="AW422" s="23"/>
      <c r="AX422" s="23"/>
      <c r="AY422" s="23"/>
      <c r="AZ422" s="23"/>
      <c r="BA422" s="23"/>
      <c r="BB422" s="23"/>
      <c r="BC422" s="23"/>
      <c r="BD422" s="23"/>
      <c r="BE422" s="23"/>
      <c r="BF422" s="23"/>
      <c r="BG422" s="23"/>
      <c r="BH422" s="23"/>
      <c r="BI422" s="23"/>
      <c r="BJ422" s="23"/>
      <c r="BK422" s="23"/>
      <c r="BL422" s="23"/>
      <c r="BM422" s="23"/>
      <c r="BN422" s="23"/>
      <c r="BO422" s="23"/>
      <c r="BP422" s="23"/>
      <c r="BQ422" s="23"/>
      <c r="BR422" s="23"/>
      <c r="BS422" s="23"/>
      <c r="BT422" s="23"/>
      <c r="BU422" s="23"/>
      <c r="BV422" s="23"/>
      <c r="BW422" s="23"/>
    </row>
    <row r="423" spans="1:75" ht="14.25" customHeight="1" thickBot="1" x14ac:dyDescent="0.2">
      <c r="A423" s="83"/>
      <c r="B423" s="109"/>
      <c r="C423" s="109"/>
      <c r="D423" s="111"/>
      <c r="E423" s="96"/>
      <c r="F423" s="94"/>
      <c r="G423" s="113"/>
      <c r="H423" s="115"/>
      <c r="I423" s="99"/>
      <c r="J423" s="98"/>
      <c r="K423" s="100"/>
      <c r="L423" s="102"/>
      <c r="M423" s="104"/>
      <c r="N423" s="105"/>
      <c r="O423" s="107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72"/>
      <c r="AP423" s="72"/>
      <c r="AQ423" s="72"/>
      <c r="AR423" s="72"/>
      <c r="AS423" s="72"/>
      <c r="AT423" s="72"/>
      <c r="AU423" s="72"/>
      <c r="AV423" s="72"/>
      <c r="AW423" s="72"/>
      <c r="AX423" s="72"/>
      <c r="AY423" s="72"/>
      <c r="AZ423" s="72"/>
      <c r="BA423" s="72"/>
      <c r="BB423" s="72"/>
      <c r="BC423" s="72"/>
      <c r="BD423" s="72"/>
      <c r="BE423" s="72"/>
      <c r="BF423" s="72"/>
      <c r="BG423" s="72"/>
      <c r="BH423" s="72"/>
      <c r="BI423" s="72"/>
      <c r="BJ423" s="72"/>
      <c r="BK423" s="72"/>
      <c r="BL423" s="72"/>
      <c r="BM423" s="72"/>
      <c r="BN423" s="72"/>
      <c r="BO423" s="72"/>
      <c r="BP423" s="72"/>
      <c r="BQ423" s="72"/>
      <c r="BR423" s="72"/>
      <c r="BS423" s="72"/>
      <c r="BT423" s="72"/>
      <c r="BU423" s="72"/>
      <c r="BV423" s="72"/>
      <c r="BW423" s="72"/>
    </row>
    <row r="424" spans="1:75" ht="14.25" customHeight="1" x14ac:dyDescent="0.15">
      <c r="A424" s="82"/>
      <c r="B424" s="108"/>
      <c r="C424" s="108"/>
      <c r="D424" s="110"/>
      <c r="E424" s="95"/>
      <c r="F424" s="93"/>
      <c r="G424" s="112"/>
      <c r="H424" s="114"/>
      <c r="I424" s="99"/>
      <c r="J424" s="97"/>
      <c r="K424" s="100"/>
      <c r="L424" s="101"/>
      <c r="M424" s="103"/>
      <c r="N424" s="105"/>
      <c r="O424" s="106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/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/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/>
      <c r="BP424" s="23"/>
      <c r="BQ424" s="23"/>
      <c r="BR424" s="23"/>
      <c r="BS424" s="23"/>
      <c r="BT424" s="23"/>
      <c r="BU424" s="23"/>
      <c r="BV424" s="23"/>
      <c r="BW424" s="23"/>
    </row>
    <row r="425" spans="1:75" ht="14.25" customHeight="1" thickBot="1" x14ac:dyDescent="0.2">
      <c r="A425" s="83"/>
      <c r="B425" s="109"/>
      <c r="C425" s="109"/>
      <c r="D425" s="111"/>
      <c r="E425" s="96"/>
      <c r="F425" s="94"/>
      <c r="G425" s="113"/>
      <c r="H425" s="115"/>
      <c r="I425" s="99"/>
      <c r="J425" s="98"/>
      <c r="K425" s="100"/>
      <c r="L425" s="102"/>
      <c r="M425" s="104"/>
      <c r="N425" s="105"/>
      <c r="O425" s="107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72"/>
      <c r="AP425" s="72"/>
      <c r="AQ425" s="72"/>
      <c r="AR425" s="72"/>
      <c r="AS425" s="72"/>
      <c r="AT425" s="72"/>
      <c r="AU425" s="72"/>
      <c r="AV425" s="72"/>
      <c r="AW425" s="72"/>
      <c r="AX425" s="72"/>
      <c r="AY425" s="72"/>
      <c r="AZ425" s="72"/>
      <c r="BA425" s="72"/>
      <c r="BB425" s="72"/>
      <c r="BC425" s="72"/>
      <c r="BD425" s="72"/>
      <c r="BE425" s="72"/>
      <c r="BF425" s="72"/>
      <c r="BG425" s="72"/>
      <c r="BH425" s="72"/>
      <c r="BI425" s="72"/>
      <c r="BJ425" s="72"/>
      <c r="BK425" s="72"/>
      <c r="BL425" s="72"/>
      <c r="BM425" s="72"/>
      <c r="BN425" s="72"/>
      <c r="BO425" s="72"/>
      <c r="BP425" s="72"/>
      <c r="BQ425" s="72"/>
      <c r="BR425" s="72"/>
      <c r="BS425" s="72"/>
      <c r="BT425" s="72"/>
      <c r="BU425" s="72"/>
      <c r="BV425" s="72"/>
      <c r="BW425" s="72"/>
    </row>
    <row r="426" spans="1:75" ht="14.25" customHeight="1" x14ac:dyDescent="0.15">
      <c r="A426" s="82"/>
      <c r="B426" s="108"/>
      <c r="C426" s="108"/>
      <c r="D426" s="110"/>
      <c r="E426" s="95"/>
      <c r="F426" s="93"/>
      <c r="G426" s="112"/>
      <c r="H426" s="114"/>
      <c r="I426" s="99"/>
      <c r="J426" s="97"/>
      <c r="K426" s="100"/>
      <c r="L426" s="101"/>
      <c r="M426" s="103"/>
      <c r="N426" s="105"/>
      <c r="O426" s="106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  <c r="AL426" s="23"/>
      <c r="AM426" s="23"/>
      <c r="AN426" s="23"/>
      <c r="AO426" s="23"/>
      <c r="AP426" s="23"/>
      <c r="AQ426" s="23"/>
      <c r="AR426" s="23"/>
      <c r="AS426" s="23"/>
      <c r="AT426" s="23"/>
      <c r="AU426" s="23"/>
      <c r="AV426" s="23"/>
      <c r="AW426" s="23"/>
      <c r="AX426" s="23"/>
      <c r="AY426" s="23"/>
      <c r="AZ426" s="23"/>
      <c r="BA426" s="23"/>
      <c r="BB426" s="23"/>
      <c r="BC426" s="23"/>
      <c r="BD426" s="23"/>
      <c r="BE426" s="23"/>
      <c r="BF426" s="23"/>
      <c r="BG426" s="23"/>
      <c r="BH426" s="23"/>
      <c r="BI426" s="23"/>
      <c r="BJ426" s="23"/>
      <c r="BK426" s="23"/>
      <c r="BL426" s="23"/>
      <c r="BM426" s="23"/>
      <c r="BN426" s="23"/>
      <c r="BO426" s="23"/>
      <c r="BP426" s="23"/>
      <c r="BQ426" s="23"/>
      <c r="BR426" s="23"/>
      <c r="BS426" s="23"/>
      <c r="BT426" s="23"/>
      <c r="BU426" s="23"/>
      <c r="BV426" s="23"/>
      <c r="BW426" s="23"/>
    </row>
    <row r="427" spans="1:75" ht="14.25" customHeight="1" thickBot="1" x14ac:dyDescent="0.2">
      <c r="A427" s="83"/>
      <c r="B427" s="109"/>
      <c r="C427" s="109"/>
      <c r="D427" s="111"/>
      <c r="E427" s="96"/>
      <c r="F427" s="94"/>
      <c r="G427" s="113"/>
      <c r="H427" s="115"/>
      <c r="I427" s="99"/>
      <c r="J427" s="98"/>
      <c r="K427" s="100"/>
      <c r="L427" s="102"/>
      <c r="M427" s="104"/>
      <c r="N427" s="105"/>
      <c r="O427" s="107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72"/>
      <c r="AP427" s="72"/>
      <c r="AQ427" s="72"/>
      <c r="AR427" s="72"/>
      <c r="AS427" s="72"/>
      <c r="AT427" s="72"/>
      <c r="AU427" s="72"/>
      <c r="AV427" s="72"/>
      <c r="AW427" s="72"/>
      <c r="AX427" s="72"/>
      <c r="AY427" s="72"/>
      <c r="AZ427" s="72"/>
      <c r="BA427" s="72"/>
      <c r="BB427" s="72"/>
      <c r="BC427" s="72"/>
      <c r="BD427" s="72"/>
      <c r="BE427" s="72"/>
      <c r="BF427" s="72"/>
      <c r="BG427" s="72"/>
      <c r="BH427" s="72"/>
      <c r="BI427" s="72"/>
      <c r="BJ427" s="72"/>
      <c r="BK427" s="72"/>
      <c r="BL427" s="72"/>
      <c r="BM427" s="72"/>
      <c r="BN427" s="72"/>
      <c r="BO427" s="72"/>
      <c r="BP427" s="72"/>
      <c r="BQ427" s="72"/>
      <c r="BR427" s="72"/>
      <c r="BS427" s="72"/>
      <c r="BT427" s="72"/>
      <c r="BU427" s="72"/>
      <c r="BV427" s="72"/>
      <c r="BW427" s="72"/>
    </row>
    <row r="428" spans="1:75" ht="14.25" customHeight="1" x14ac:dyDescent="0.15">
      <c r="A428" s="82"/>
      <c r="B428" s="108"/>
      <c r="C428" s="108"/>
      <c r="D428" s="110"/>
      <c r="E428" s="95"/>
      <c r="F428" s="93"/>
      <c r="G428" s="112"/>
      <c r="H428" s="114"/>
      <c r="I428" s="99"/>
      <c r="J428" s="97"/>
      <c r="K428" s="100"/>
      <c r="L428" s="101"/>
      <c r="M428" s="103"/>
      <c r="N428" s="105"/>
      <c r="O428" s="106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  <c r="AL428" s="23"/>
      <c r="AM428" s="23"/>
      <c r="AN428" s="23"/>
      <c r="AO428" s="23"/>
      <c r="AP428" s="23"/>
      <c r="AQ428" s="23"/>
      <c r="AR428" s="23"/>
      <c r="AS428" s="23"/>
      <c r="AT428" s="23"/>
      <c r="AU428" s="23"/>
      <c r="AV428" s="23"/>
      <c r="AW428" s="23"/>
      <c r="AX428" s="23"/>
      <c r="AY428" s="23"/>
      <c r="AZ428" s="23"/>
      <c r="BA428" s="23"/>
      <c r="BB428" s="23"/>
      <c r="BC428" s="23"/>
      <c r="BD428" s="23"/>
      <c r="BE428" s="23"/>
      <c r="BF428" s="23"/>
      <c r="BG428" s="23"/>
      <c r="BH428" s="23"/>
      <c r="BI428" s="23"/>
      <c r="BJ428" s="23"/>
      <c r="BK428" s="23"/>
      <c r="BL428" s="23"/>
      <c r="BM428" s="23"/>
      <c r="BN428" s="23"/>
      <c r="BO428" s="23"/>
      <c r="BP428" s="23"/>
      <c r="BQ428" s="23"/>
      <c r="BR428" s="23"/>
      <c r="BS428" s="23"/>
      <c r="BT428" s="23"/>
      <c r="BU428" s="23"/>
      <c r="BV428" s="23"/>
      <c r="BW428" s="23"/>
    </row>
    <row r="429" spans="1:75" ht="14.25" customHeight="1" thickBot="1" x14ac:dyDescent="0.2">
      <c r="A429" s="83"/>
      <c r="B429" s="109"/>
      <c r="C429" s="109"/>
      <c r="D429" s="111"/>
      <c r="E429" s="96"/>
      <c r="F429" s="94"/>
      <c r="G429" s="113"/>
      <c r="H429" s="115"/>
      <c r="I429" s="99"/>
      <c r="J429" s="98"/>
      <c r="K429" s="100"/>
      <c r="L429" s="102"/>
      <c r="M429" s="104"/>
      <c r="N429" s="105"/>
      <c r="O429" s="107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72"/>
      <c r="AP429" s="72"/>
      <c r="AQ429" s="72"/>
      <c r="AR429" s="72"/>
      <c r="AS429" s="72"/>
      <c r="AT429" s="72"/>
      <c r="AU429" s="72"/>
      <c r="AV429" s="72"/>
      <c r="AW429" s="72"/>
      <c r="AX429" s="72"/>
      <c r="AY429" s="72"/>
      <c r="AZ429" s="72"/>
      <c r="BA429" s="72"/>
      <c r="BB429" s="72"/>
      <c r="BC429" s="72"/>
      <c r="BD429" s="72"/>
      <c r="BE429" s="72"/>
      <c r="BF429" s="72"/>
      <c r="BG429" s="72"/>
      <c r="BH429" s="72"/>
      <c r="BI429" s="72"/>
      <c r="BJ429" s="72"/>
      <c r="BK429" s="72"/>
      <c r="BL429" s="72"/>
      <c r="BM429" s="72"/>
      <c r="BN429" s="72"/>
      <c r="BO429" s="72"/>
      <c r="BP429" s="72"/>
      <c r="BQ429" s="72"/>
      <c r="BR429" s="72"/>
      <c r="BS429" s="72"/>
      <c r="BT429" s="72"/>
      <c r="BU429" s="72"/>
      <c r="BV429" s="72"/>
      <c r="BW429" s="72"/>
    </row>
    <row r="430" spans="1:75" ht="14.25" customHeight="1" x14ac:dyDescent="0.15">
      <c r="A430" s="82"/>
      <c r="B430" s="118"/>
      <c r="C430" s="118"/>
      <c r="D430" s="120"/>
      <c r="E430" s="95" t="str">
        <f ca="1">IF(DATEDIF(C430,M$2,"m")&lt;1,"",IF(C430=0,"",IF(EDATE(C430,12)&lt;IF($D430&gt;0,$D430-1,M$2),EDATE(C430,DATEDIF(C430,IF($D430&gt;0,$D430-1,M$2+1),"y")*12),EDATE(C430,DATEDIF(C430,IF($D430&gt;0,$D430-1,M$2+1),"m")))))</f>
        <v/>
      </c>
      <c r="F430" s="93">
        <f ca="1">IF(E430="",0,IF(EDATE(C430,12)&lt;=E430,15+IF((YEAR(E430)-YEAR($C430))&gt;20,10,INT((YEAR(E430)-YEAR($C430)-1)/2)),0))</f>
        <v>0</v>
      </c>
      <c r="G430" s="112">
        <f ca="1">IF(E430="",0,IF(E430&gt;=EDATE(C430,12),IF(E430&lt;EDATE(C430,24),IF(C430&lt;SET!$J$20,0,MIN(DATEDIF(C430,E430,"m"),11)),0),IF(D430&gt;C430,IF(E430&lt;=EDATE(C430,12),MIN(DATEDIF(C430,D430+1,"m"),11),0),MIN(DATEDIF(C430,E430,"m"),11))))</f>
        <v>0</v>
      </c>
      <c r="H430" s="114"/>
      <c r="I430" s="124">
        <f>COUNTIF(P430:BW430,SET!$C$15)*SET!$C$16+COUNTIF(P430:BW430,SET!$D$15)*SET!$D$16+COUNTIF(P430:BW430,SET!$E$15)*SET!$E$16+COUNTIF(P430:BW430,SET!$F$15)*SET!$F$16+COUNTIF(P430:BW430,SET!$G$15)*SET!$G$16+COUNTIF(P430:BW430,SET!$H$15)*SET!$H$16+COUNTIF(P430:BW430,SET!$I$15)*SET!$I$16+COUNTIF(P430:BW430,SET!#REF!)*SET!$H$16+COUNTIF(P430:BW430,SET!$L$15)*SET!$L$16</f>
        <v>0</v>
      </c>
      <c r="J430" s="97">
        <f ca="1">F430+G430+H430-I430</f>
        <v>0</v>
      </c>
      <c r="K430" s="116" t="str">
        <f ca="1">IF(E430="","",IF(AND(D430&gt;C430,EDATE(IF(EDATE(C430,12)&lt;D430,C430,E430),12)&gt;D430),"퇴직정산",IF((E430-C430)&gt;=365,EDATE(E430,12),EDATE(C430,24))))</f>
        <v/>
      </c>
      <c r="L430" s="101">
        <f ca="1">IF(K430="퇴직정산",J430,IF((M$2-C430)&lt;365,"미확정",IF(M430="유예","유예",J430-M430)))</f>
        <v>0</v>
      </c>
      <c r="M430" s="103">
        <f>IF(C430=0,0,IF(K430="퇴직정산",0,IF(J430&lt;=0,0,IF(EDATE(C430,3)&gt;M$2,"유예",IF(SET!$J$3="없음",0,IF(SET!$J$3="전부",IF(E430&gt;=DATE(YEAR(SET!$I$11),MONTH(SET!$J$11),DAY(SET!$L$11)),MAX(0,F430-IF(I430&lt;(G430+H430),0,(I430-(G430+H430)))),0),IF(E430&gt;=DATE(YEAR(SET!$I$11),MONTH(SET!$J$11),DAY(SET!$L$11)),MAX(0,MIN(F430,SET!$L$3)-IF(I430&lt;(G430+H430),0,(I430-(G430+H430)))),0)))))))</f>
        <v>0</v>
      </c>
      <c r="N430" s="105" t="str">
        <f>IF(D430=0,IF(M430&gt;0,IF((E430-C430)&gt;=365,EDATE(E430,6),EDATE(K430,-6)),""),"")</f>
        <v/>
      </c>
      <c r="O430" s="106" t="str">
        <f>IF(D430=0,IF(M430&gt;0,IF((E430-C430)&gt;=365,EDATE(E430,10),EDATE(K430,-2)),""),"")</f>
        <v/>
      </c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  <c r="AL430" s="23"/>
      <c r="AM430" s="23"/>
      <c r="AN430" s="23"/>
      <c r="AO430" s="23"/>
      <c r="AP430" s="23"/>
      <c r="AQ430" s="23"/>
      <c r="AR430" s="23"/>
      <c r="AS430" s="23"/>
      <c r="AT430" s="23"/>
      <c r="AU430" s="23"/>
      <c r="AV430" s="23"/>
      <c r="AW430" s="23"/>
      <c r="AX430" s="23"/>
      <c r="AY430" s="23"/>
      <c r="AZ430" s="23"/>
      <c r="BA430" s="23"/>
      <c r="BB430" s="23"/>
      <c r="BC430" s="23"/>
      <c r="BD430" s="23"/>
      <c r="BE430" s="23"/>
      <c r="BF430" s="23"/>
      <c r="BG430" s="23"/>
      <c r="BH430" s="23"/>
      <c r="BI430" s="23"/>
      <c r="BJ430" s="23"/>
      <c r="BK430" s="23"/>
      <c r="BL430" s="23"/>
      <c r="BM430" s="23"/>
      <c r="BN430" s="23"/>
      <c r="BO430" s="23"/>
      <c r="BP430" s="23"/>
      <c r="BQ430" s="23"/>
      <c r="BR430" s="23"/>
      <c r="BS430" s="23"/>
      <c r="BT430" s="23"/>
      <c r="BU430" s="23"/>
      <c r="BV430" s="23"/>
      <c r="BW430" s="23"/>
    </row>
    <row r="431" spans="1:75" ht="14.25" customHeight="1" thickBot="1" x14ac:dyDescent="0.2">
      <c r="A431" s="83"/>
      <c r="B431" s="119"/>
      <c r="C431" s="119"/>
      <c r="D431" s="121"/>
      <c r="E431" s="96"/>
      <c r="F431" s="94"/>
      <c r="G431" s="113"/>
      <c r="H431" s="115"/>
      <c r="I431" s="125"/>
      <c r="J431" s="98"/>
      <c r="K431" s="117"/>
      <c r="L431" s="102"/>
      <c r="M431" s="104"/>
      <c r="N431" s="105"/>
      <c r="O431" s="107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72"/>
      <c r="AP431" s="72"/>
      <c r="AQ431" s="72"/>
      <c r="AR431" s="72"/>
      <c r="AS431" s="72"/>
      <c r="AT431" s="72"/>
      <c r="AU431" s="72"/>
      <c r="AV431" s="72"/>
      <c r="AW431" s="72"/>
      <c r="AX431" s="72"/>
      <c r="AY431" s="72"/>
      <c r="AZ431" s="72"/>
      <c r="BA431" s="72"/>
      <c r="BB431" s="72"/>
      <c r="BC431" s="72"/>
      <c r="BD431" s="72"/>
      <c r="BE431" s="72"/>
      <c r="BF431" s="72"/>
      <c r="BG431" s="72"/>
      <c r="BH431" s="72"/>
      <c r="BI431" s="72"/>
      <c r="BJ431" s="72"/>
      <c r="BK431" s="72"/>
      <c r="BL431" s="72"/>
      <c r="BM431" s="72"/>
      <c r="BN431" s="72"/>
      <c r="BO431" s="72"/>
      <c r="BP431" s="72"/>
      <c r="BQ431" s="72"/>
      <c r="BR431" s="72"/>
      <c r="BS431" s="72"/>
      <c r="BT431" s="72"/>
      <c r="BU431" s="72"/>
      <c r="BV431" s="72"/>
      <c r="BW431" s="72"/>
    </row>
    <row r="432" spans="1:75" ht="14.25" customHeight="1" x14ac:dyDescent="0.15">
      <c r="A432" s="82"/>
      <c r="B432" s="118"/>
      <c r="C432" s="118"/>
      <c r="D432" s="120"/>
      <c r="E432" s="95" t="str">
        <f ca="1">IF(DATEDIF(C432,M$2,"m")&lt;1,"",IF(C432=0,"",IF(EDATE(C432,12)&lt;IF($D432&gt;0,$D432-1,M$2),EDATE(C432,DATEDIF(C432,IF($D432&gt;0,$D432-1,M$2+1),"y")*12),EDATE(C432,DATEDIF(C432,IF($D432&gt;0,$D432-1,M$2+1),"m")))))</f>
        <v/>
      </c>
      <c r="F432" s="93">
        <f ca="1">IF(E432="",0,IF(EDATE(C432,12)&lt;=E432,15+IF((YEAR(E432)-YEAR($C432))&gt;20,10,INT((YEAR(E432)-YEAR($C432)-1)/2)),0))</f>
        <v>0</v>
      </c>
      <c r="G432" s="112">
        <f ca="1">IF(E432="",0,IF(E432&gt;=EDATE(C432,12),IF(E432&lt;EDATE(C432,24),IF(C432&lt;SET!$J$20,0,MIN(DATEDIF(C432,E432,"m"),11)),0),IF(D432&gt;C432,IF(E432&lt;=EDATE(C432,12),MIN(DATEDIF(C432,D432+1,"m"),11),0),MIN(DATEDIF(C432,E432,"m"),11))))</f>
        <v>0</v>
      </c>
      <c r="H432" s="114"/>
      <c r="I432" s="124">
        <f>COUNTIF(P432:BW432,SET!$C$15)*SET!$C$16+COUNTIF(P432:BW432,SET!$D$15)*SET!$D$16+COUNTIF(P432:BW432,SET!$E$15)*SET!$E$16+COUNTIF(P432:BW432,SET!$F$15)*SET!$F$16+COUNTIF(P432:BW432,SET!$G$15)*SET!$G$16+COUNTIF(P432:BW432,SET!$H$15)*SET!$H$16+COUNTIF(P432:BW432,SET!$I$15)*SET!$I$16+COUNTIF(P432:BW432,SET!#REF!)*SET!$H$16+COUNTIF(P432:BW432,SET!$L$15)*SET!$L$16</f>
        <v>0</v>
      </c>
      <c r="J432" s="97">
        <f ca="1">F432+G432+H432-I432</f>
        <v>0</v>
      </c>
      <c r="K432" s="116" t="str">
        <f ca="1">IF(E432="","",IF(AND(D432&gt;C432,EDATE(IF(EDATE(C432,12)&lt;D432,C432,E432),12)&gt;D432),"퇴직정산",IF((E432-C432)&gt;=365,EDATE(E432,12),EDATE(C432,24))))</f>
        <v/>
      </c>
      <c r="L432" s="101">
        <f ca="1">IF(K432="퇴직정산",J432,IF((M$2-C432)&lt;365,"미확정",IF(M432="유예","유예",J432-M432)))</f>
        <v>0</v>
      </c>
      <c r="M432" s="103">
        <f>IF(C432=0,0,IF(K432="퇴직정산",0,IF(J432&lt;=0,0,IF(EDATE(C432,3)&gt;M$2,"유예",IF(SET!$J$3="없음",0,IF(SET!$J$3="전부",IF(E432&gt;=DATE(YEAR(SET!$I$11),MONTH(SET!$J$11),DAY(SET!$L$11)),MAX(0,F432-IF(I432&lt;(G432+H432),0,(I432-(G432+H432)))),0),IF(E432&gt;=DATE(YEAR(SET!$I$11),MONTH(SET!$J$11),DAY(SET!$L$11)),MAX(0,MIN(F432,SET!$L$3)-IF(I432&lt;(G432+H432),0,(I432-(G432+H432)))),0)))))))</f>
        <v>0</v>
      </c>
      <c r="N432" s="105" t="str">
        <f>IF(D432=0,IF(M432&gt;0,IF((E432-C432)&gt;=365,EDATE(E432,6),EDATE(K432,-6)),""),"")</f>
        <v/>
      </c>
      <c r="O432" s="106" t="str">
        <f>IF(D432=0,IF(M432&gt;0,IF((E432-C432)&gt;=365,EDATE(E432,10),EDATE(K432,-2)),""),"")</f>
        <v/>
      </c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  <c r="AL432" s="23"/>
      <c r="AM432" s="23"/>
      <c r="AN432" s="23"/>
      <c r="AO432" s="23"/>
      <c r="AP432" s="23"/>
      <c r="AQ432" s="23"/>
      <c r="AR432" s="23"/>
      <c r="AS432" s="23"/>
      <c r="AT432" s="23"/>
      <c r="AU432" s="23"/>
      <c r="AV432" s="23"/>
      <c r="AW432" s="23"/>
      <c r="AX432" s="23"/>
      <c r="AY432" s="23"/>
      <c r="AZ432" s="23"/>
      <c r="BA432" s="23"/>
      <c r="BB432" s="23"/>
      <c r="BC432" s="23"/>
      <c r="BD432" s="23"/>
      <c r="BE432" s="23"/>
      <c r="BF432" s="23"/>
      <c r="BG432" s="23"/>
      <c r="BH432" s="23"/>
      <c r="BI432" s="23"/>
      <c r="BJ432" s="23"/>
      <c r="BK432" s="23"/>
      <c r="BL432" s="23"/>
      <c r="BM432" s="23"/>
      <c r="BN432" s="23"/>
      <c r="BO432" s="23"/>
      <c r="BP432" s="23"/>
      <c r="BQ432" s="23"/>
      <c r="BR432" s="23"/>
      <c r="BS432" s="23"/>
      <c r="BT432" s="23"/>
      <c r="BU432" s="23"/>
      <c r="BV432" s="23"/>
      <c r="BW432" s="23"/>
    </row>
    <row r="433" spans="1:75" ht="14.25" customHeight="1" thickBot="1" x14ac:dyDescent="0.2">
      <c r="A433" s="83"/>
      <c r="B433" s="119"/>
      <c r="C433" s="119"/>
      <c r="D433" s="121"/>
      <c r="E433" s="96"/>
      <c r="F433" s="94"/>
      <c r="G433" s="113"/>
      <c r="H433" s="115"/>
      <c r="I433" s="125"/>
      <c r="J433" s="98"/>
      <c r="K433" s="117"/>
      <c r="L433" s="102"/>
      <c r="M433" s="104"/>
      <c r="N433" s="105"/>
      <c r="O433" s="107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72"/>
      <c r="AP433" s="72"/>
      <c r="AQ433" s="72"/>
      <c r="AR433" s="72"/>
      <c r="AS433" s="72"/>
      <c r="AT433" s="72"/>
      <c r="AU433" s="72"/>
      <c r="AV433" s="72"/>
      <c r="AW433" s="72"/>
      <c r="AX433" s="72"/>
      <c r="AY433" s="72"/>
      <c r="AZ433" s="72"/>
      <c r="BA433" s="72"/>
      <c r="BB433" s="72"/>
      <c r="BC433" s="72"/>
      <c r="BD433" s="72"/>
      <c r="BE433" s="72"/>
      <c r="BF433" s="72"/>
      <c r="BG433" s="72"/>
      <c r="BH433" s="72"/>
      <c r="BI433" s="72"/>
      <c r="BJ433" s="72"/>
      <c r="BK433" s="72"/>
      <c r="BL433" s="72"/>
      <c r="BM433" s="72"/>
      <c r="BN433" s="72"/>
      <c r="BO433" s="72"/>
      <c r="BP433" s="72"/>
      <c r="BQ433" s="72"/>
      <c r="BR433" s="72"/>
      <c r="BS433" s="72"/>
      <c r="BT433" s="72"/>
      <c r="BU433" s="72"/>
      <c r="BV433" s="72"/>
      <c r="BW433" s="72"/>
    </row>
    <row r="434" spans="1:75" ht="14.25" customHeight="1" x14ac:dyDescent="0.15">
      <c r="A434" s="82"/>
      <c r="B434" s="118"/>
      <c r="C434" s="118"/>
      <c r="D434" s="120"/>
      <c r="E434" s="95" t="str">
        <f ca="1">IF(DATEDIF(C434,M$2,"m")&lt;1,"",IF(C434=0,"",IF(EDATE(C434,12)&lt;IF($D434&gt;0,$D434-1,M$2),EDATE(C434,DATEDIF(C434,IF($D434&gt;0,$D434-1,M$2+1),"y")*12),EDATE(C434,DATEDIF(C434,IF($D434&gt;0,$D434-1,M$2+1),"m")))))</f>
        <v/>
      </c>
      <c r="F434" s="93">
        <f ca="1">IF(E434="",0,IF(EDATE(C434,12)&lt;=E434,15+IF((YEAR(E434)-YEAR($C434))&gt;20,10,INT((YEAR(E434)-YEAR($C434)-1)/2)),0))</f>
        <v>0</v>
      </c>
      <c r="G434" s="112">
        <f ca="1">IF(E434="",0,IF(E434&gt;=EDATE(C434,12),IF(E434&lt;EDATE(C434,24),IF(C434&lt;SET!$J$20,0,MIN(DATEDIF(C434,E434,"m"),11)),0),IF(D434&gt;C434,IF(E434&lt;=EDATE(C434,12),MIN(DATEDIF(C434,D434+1,"m"),11),0),MIN(DATEDIF(C434,E434,"m"),11))))</f>
        <v>0</v>
      </c>
      <c r="H434" s="114"/>
      <c r="I434" s="124">
        <f>COUNTIF(P434:BW434,SET!$C$15)*SET!$C$16+COUNTIF(P434:BW434,SET!$D$15)*SET!$D$16+COUNTIF(P434:BW434,SET!$E$15)*SET!$E$16+COUNTIF(P434:BW434,SET!$F$15)*SET!$F$16+COUNTIF(P434:BW434,SET!$G$15)*SET!$G$16+COUNTIF(P434:BW434,SET!$H$15)*SET!$H$16+COUNTIF(P434:BW434,SET!$I$15)*SET!$I$16+COUNTIF(P434:BW434,SET!#REF!)*SET!$H$16+COUNTIF(P434:BW434,SET!$L$15)*SET!$L$16</f>
        <v>0</v>
      </c>
      <c r="J434" s="97">
        <f ca="1">F434+G434+H434-I434</f>
        <v>0</v>
      </c>
      <c r="K434" s="116" t="str">
        <f ca="1">IF(E434="","",IF(AND(D434&gt;C434,EDATE(IF(EDATE(C434,12)&lt;D434,C434,E434),12)&gt;D434),"퇴직정산",IF((E434-C434)&gt;=365,EDATE(E434,12),EDATE(C434,24))))</f>
        <v/>
      </c>
      <c r="L434" s="101">
        <f ca="1">IF(K434="퇴직정산",J434,IF((M$2-C434)&lt;365,"미확정",IF(M434="유예","유예",J434-M434)))</f>
        <v>0</v>
      </c>
      <c r="M434" s="103">
        <f>IF(C434=0,0,IF(K434="퇴직정산",0,IF(J434&lt;=0,0,IF(EDATE(C434,3)&gt;M$2,"유예",IF(SET!$J$3="없음",0,IF(SET!$J$3="전부",IF(E434&gt;=DATE(YEAR(SET!$I$11),MONTH(SET!$J$11),DAY(SET!$L$11)),MAX(0,F434-IF(I434&lt;(G434+H434),0,(I434-(G434+H434)))),0),IF(E434&gt;=DATE(YEAR(SET!$I$11),MONTH(SET!$J$11),DAY(SET!$L$11)),MAX(0,MIN(F434,SET!$L$3)-IF(I434&lt;(G434+H434),0,(I434-(G434+H434)))),0)))))))</f>
        <v>0</v>
      </c>
      <c r="N434" s="105" t="str">
        <f>IF(D434=0,IF(M434&gt;0,IF((E434-C434)&gt;=365,EDATE(E434,6),EDATE(K434,-6)),""),"")</f>
        <v/>
      </c>
      <c r="O434" s="106" t="str">
        <f>IF(D434=0,IF(M434&gt;0,IF((E434-C434)&gt;=365,EDATE(E434,10),EDATE(K434,-2)),""),"")</f>
        <v/>
      </c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  <c r="AL434" s="23"/>
      <c r="AM434" s="23"/>
      <c r="AN434" s="23"/>
      <c r="AO434" s="23"/>
      <c r="AP434" s="23"/>
      <c r="AQ434" s="23"/>
      <c r="AR434" s="23"/>
      <c r="AS434" s="23"/>
      <c r="AT434" s="23"/>
      <c r="AU434" s="23"/>
      <c r="AV434" s="23"/>
      <c r="AW434" s="23"/>
      <c r="AX434" s="23"/>
      <c r="AY434" s="23"/>
      <c r="AZ434" s="23"/>
      <c r="BA434" s="23"/>
      <c r="BB434" s="23"/>
      <c r="BC434" s="23"/>
      <c r="BD434" s="23"/>
      <c r="BE434" s="23"/>
      <c r="BF434" s="23"/>
      <c r="BG434" s="23"/>
      <c r="BH434" s="23"/>
      <c r="BI434" s="23"/>
      <c r="BJ434" s="23"/>
      <c r="BK434" s="23"/>
      <c r="BL434" s="23"/>
      <c r="BM434" s="23"/>
      <c r="BN434" s="23"/>
      <c r="BO434" s="23"/>
      <c r="BP434" s="23"/>
      <c r="BQ434" s="23"/>
      <c r="BR434" s="23"/>
      <c r="BS434" s="23"/>
      <c r="BT434" s="23"/>
      <c r="BU434" s="23"/>
      <c r="BV434" s="23"/>
      <c r="BW434" s="23"/>
    </row>
    <row r="435" spans="1:75" ht="14.25" customHeight="1" thickBot="1" x14ac:dyDescent="0.2">
      <c r="A435" s="83"/>
      <c r="B435" s="119"/>
      <c r="C435" s="119"/>
      <c r="D435" s="121"/>
      <c r="E435" s="96"/>
      <c r="F435" s="94"/>
      <c r="G435" s="113"/>
      <c r="H435" s="115"/>
      <c r="I435" s="125"/>
      <c r="J435" s="98"/>
      <c r="K435" s="117"/>
      <c r="L435" s="102"/>
      <c r="M435" s="104"/>
      <c r="N435" s="105"/>
      <c r="O435" s="107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72"/>
      <c r="AP435" s="72"/>
      <c r="AQ435" s="72"/>
      <c r="AR435" s="72"/>
      <c r="AS435" s="72"/>
      <c r="AT435" s="72"/>
      <c r="AU435" s="72"/>
      <c r="AV435" s="72"/>
      <c r="AW435" s="72"/>
      <c r="AX435" s="72"/>
      <c r="AY435" s="72"/>
      <c r="AZ435" s="72"/>
      <c r="BA435" s="72"/>
      <c r="BB435" s="72"/>
      <c r="BC435" s="72"/>
      <c r="BD435" s="72"/>
      <c r="BE435" s="72"/>
      <c r="BF435" s="72"/>
      <c r="BG435" s="72"/>
      <c r="BH435" s="72"/>
      <c r="BI435" s="72"/>
      <c r="BJ435" s="72"/>
      <c r="BK435" s="72"/>
      <c r="BL435" s="72"/>
      <c r="BM435" s="72"/>
      <c r="BN435" s="72"/>
      <c r="BO435" s="72"/>
      <c r="BP435" s="72"/>
      <c r="BQ435" s="72"/>
      <c r="BR435" s="72"/>
      <c r="BS435" s="72"/>
      <c r="BT435" s="72"/>
      <c r="BU435" s="72"/>
      <c r="BV435" s="72"/>
      <c r="BW435" s="72"/>
    </row>
    <row r="436" spans="1:75" ht="14.25" customHeight="1" x14ac:dyDescent="0.15">
      <c r="A436" s="82"/>
      <c r="B436" s="118"/>
      <c r="C436" s="118"/>
      <c r="D436" s="120"/>
      <c r="E436" s="95" t="str">
        <f ca="1">IF(DATEDIF(C436,M$2,"m")&lt;1,"",IF(C436=0,"",IF(EDATE(C436,12)&lt;IF($D436&gt;0,$D436-1,M$2),EDATE(C436,DATEDIF(C436,IF($D436&gt;0,$D436-1,M$2+1),"y")*12),EDATE(C436,DATEDIF(C436,IF($D436&gt;0,$D436-1,M$2+1),"m")))))</f>
        <v/>
      </c>
      <c r="F436" s="93">
        <f ca="1">IF(E436="",0,IF(EDATE(C436,12)&lt;=E436,15+IF((YEAR(E436)-YEAR($C436))&gt;20,10,INT((YEAR(E436)-YEAR($C436)-1)/2)),0))</f>
        <v>0</v>
      </c>
      <c r="G436" s="112">
        <f ca="1">IF(E436="",0,IF(E436&gt;=EDATE(C436,12),IF(E436&lt;EDATE(C436,24),IF(C436&lt;SET!$J$20,0,MIN(DATEDIF(C436,E436,"m"),11)),0),IF(D436&gt;C436,IF(E436&lt;=EDATE(C436,12),MIN(DATEDIF(C436,D436+1,"m"),11),0),MIN(DATEDIF(C436,E436,"m"),11))))</f>
        <v>0</v>
      </c>
      <c r="H436" s="114"/>
      <c r="I436" s="124">
        <f>COUNTIF(P436:BW436,SET!$C$15)*SET!$C$16+COUNTIF(P436:BW436,SET!$D$15)*SET!$D$16+COUNTIF(P436:BW436,SET!$E$15)*SET!$E$16+COUNTIF(P436:BW436,SET!$F$15)*SET!$F$16+COUNTIF(P436:BW436,SET!$G$15)*SET!$G$16+COUNTIF(P436:BW436,SET!$H$15)*SET!$H$16+COUNTIF(P436:BW436,SET!$I$15)*SET!$I$16+COUNTIF(P436:BW436,SET!#REF!)*SET!$H$16+COUNTIF(P436:BW436,SET!$L$15)*SET!$L$16</f>
        <v>0</v>
      </c>
      <c r="J436" s="97">
        <f ca="1">F436+G436+H436-I436</f>
        <v>0</v>
      </c>
      <c r="K436" s="116" t="str">
        <f ca="1">IF(E436="","",IF(AND(D436&gt;C436,EDATE(IF(EDATE(C436,12)&lt;D436,C436,E436),12)&gt;D436),"퇴직정산",IF((E436-C436)&gt;=365,EDATE(E436,12),EDATE(C436,24))))</f>
        <v/>
      </c>
      <c r="L436" s="101">
        <f ca="1">IF(K436="퇴직정산",J436,IF((M$2-C436)&lt;365,"미확정",IF(M436="유예","유예",J436-M436)))</f>
        <v>0</v>
      </c>
      <c r="M436" s="103">
        <f>IF(C436=0,0,IF(K436="퇴직정산",0,IF(J436&lt;=0,0,IF(EDATE(C436,3)&gt;M$2,"유예",IF(SET!$J$3="없음",0,IF(SET!$J$3="전부",IF(E436&gt;=DATE(YEAR(SET!$I$11),MONTH(SET!$J$11),DAY(SET!$L$11)),MAX(0,F436-IF(I436&lt;(G436+H436),0,(I436-(G436+H436)))),0),IF(E436&gt;=DATE(YEAR(SET!$I$11),MONTH(SET!$J$11),DAY(SET!$L$11)),MAX(0,MIN(F436,SET!$L$3)-IF(I436&lt;(G436+H436),0,(I436-(G436+H436)))),0)))))))</f>
        <v>0</v>
      </c>
      <c r="N436" s="105" t="str">
        <f>IF(D436=0,IF(M436&gt;0,IF((E436-C436)&gt;=365,EDATE(E436,6),EDATE(K436,-6)),""),"")</f>
        <v/>
      </c>
      <c r="O436" s="106" t="str">
        <f>IF(D436=0,IF(M436&gt;0,IF((E436-C436)&gt;=365,EDATE(E436,10),EDATE(K436,-2)),""),"")</f>
        <v/>
      </c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  <c r="AL436" s="23"/>
      <c r="AM436" s="23"/>
      <c r="AN436" s="23"/>
      <c r="AO436" s="23"/>
      <c r="AP436" s="23"/>
      <c r="AQ436" s="23"/>
      <c r="AR436" s="23"/>
      <c r="AS436" s="23"/>
      <c r="AT436" s="23"/>
      <c r="AU436" s="23"/>
      <c r="AV436" s="23"/>
      <c r="AW436" s="23"/>
      <c r="AX436" s="23"/>
      <c r="AY436" s="23"/>
      <c r="AZ436" s="23"/>
      <c r="BA436" s="23"/>
      <c r="BB436" s="23"/>
      <c r="BC436" s="23"/>
      <c r="BD436" s="23"/>
      <c r="BE436" s="23"/>
      <c r="BF436" s="23"/>
      <c r="BG436" s="23"/>
      <c r="BH436" s="23"/>
      <c r="BI436" s="23"/>
      <c r="BJ436" s="23"/>
      <c r="BK436" s="23"/>
      <c r="BL436" s="23"/>
      <c r="BM436" s="23"/>
      <c r="BN436" s="23"/>
      <c r="BO436" s="23"/>
      <c r="BP436" s="23"/>
      <c r="BQ436" s="23"/>
      <c r="BR436" s="23"/>
      <c r="BS436" s="23"/>
      <c r="BT436" s="23"/>
      <c r="BU436" s="23"/>
      <c r="BV436" s="23"/>
      <c r="BW436" s="23"/>
    </row>
    <row r="437" spans="1:75" ht="14.25" customHeight="1" thickBot="1" x14ac:dyDescent="0.2">
      <c r="A437" s="83"/>
      <c r="B437" s="119"/>
      <c r="C437" s="119"/>
      <c r="D437" s="121"/>
      <c r="E437" s="96"/>
      <c r="F437" s="94"/>
      <c r="G437" s="113"/>
      <c r="H437" s="115"/>
      <c r="I437" s="125"/>
      <c r="J437" s="98"/>
      <c r="K437" s="117"/>
      <c r="L437" s="102"/>
      <c r="M437" s="104"/>
      <c r="N437" s="105"/>
      <c r="O437" s="107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72"/>
      <c r="AP437" s="72"/>
      <c r="AQ437" s="72"/>
      <c r="AR437" s="72"/>
      <c r="AS437" s="72"/>
      <c r="AT437" s="72"/>
      <c r="AU437" s="72"/>
      <c r="AV437" s="72"/>
      <c r="AW437" s="72"/>
      <c r="AX437" s="72"/>
      <c r="AY437" s="72"/>
      <c r="AZ437" s="72"/>
      <c r="BA437" s="72"/>
      <c r="BB437" s="72"/>
      <c r="BC437" s="72"/>
      <c r="BD437" s="72"/>
      <c r="BE437" s="72"/>
      <c r="BF437" s="72"/>
      <c r="BG437" s="72"/>
      <c r="BH437" s="72"/>
      <c r="BI437" s="72"/>
      <c r="BJ437" s="72"/>
      <c r="BK437" s="72"/>
      <c r="BL437" s="72"/>
      <c r="BM437" s="72"/>
      <c r="BN437" s="72"/>
      <c r="BO437" s="72"/>
      <c r="BP437" s="72"/>
      <c r="BQ437" s="72"/>
      <c r="BR437" s="72"/>
      <c r="BS437" s="72"/>
      <c r="BT437" s="72"/>
      <c r="BU437" s="72"/>
      <c r="BV437" s="72"/>
      <c r="BW437" s="72"/>
    </row>
    <row r="438" spans="1:75" ht="14.25" customHeight="1" x14ac:dyDescent="0.15">
      <c r="A438" s="82"/>
      <c r="B438" s="118"/>
      <c r="C438" s="118"/>
      <c r="D438" s="120"/>
      <c r="E438" s="95" t="str">
        <f ca="1">IF(DATEDIF(C438,M$2,"m")&lt;1,"",IF(C438=0,"",IF(EDATE(C438,12)&lt;IF($D438&gt;0,$D438-1,M$2),EDATE(C438,DATEDIF(C438,IF($D438&gt;0,$D438-1,M$2+1),"y")*12),EDATE(C438,DATEDIF(C438,IF($D438&gt;0,$D438-1,M$2+1),"m")))))</f>
        <v/>
      </c>
      <c r="F438" s="93">
        <f ca="1">IF(E438="",0,IF(EDATE(C438,12)&lt;=E438,15+IF((YEAR(E438)-YEAR($C438))&gt;20,10,INT((YEAR(E438)-YEAR($C438)-1)/2)),0))</f>
        <v>0</v>
      </c>
      <c r="G438" s="112">
        <f ca="1">IF(E438="",0,IF(E438&gt;=EDATE(C438,12),IF(E438&lt;EDATE(C438,24),IF(C438&lt;SET!$J$20,0,MIN(DATEDIF(C438,E438,"m"),11)),0),IF(D438&gt;C438,IF(E438&lt;=EDATE(C438,12),MIN(DATEDIF(C438,D438+1,"m"),11),0),MIN(DATEDIF(C438,E438,"m"),11))))</f>
        <v>0</v>
      </c>
      <c r="H438" s="114"/>
      <c r="I438" s="124">
        <f>COUNTIF(P438:BW438,SET!$C$15)*SET!$C$16+COUNTIF(P438:BW438,SET!$D$15)*SET!$D$16+COUNTIF(P438:BW438,SET!$E$15)*SET!$E$16+COUNTIF(P438:BW438,SET!$F$15)*SET!$F$16+COUNTIF(P438:BW438,SET!$G$15)*SET!$G$16+COUNTIF(P438:BW438,SET!$H$15)*SET!$H$16+COUNTIF(P438:BW438,SET!$I$15)*SET!$I$16+COUNTIF(P438:BW438,SET!#REF!)*SET!$H$16+COUNTIF(P438:BW438,SET!$L$15)*SET!$L$16</f>
        <v>0</v>
      </c>
      <c r="J438" s="97">
        <f ca="1">F438+G438+H438-I438</f>
        <v>0</v>
      </c>
      <c r="K438" s="116" t="str">
        <f ca="1">IF(E438="","",IF(AND(D438&gt;C438,EDATE(IF(EDATE(C438,12)&lt;D438,C438,E438),12)&gt;D438),"퇴직정산",IF((E438-C438)&gt;=365,EDATE(E438,12),EDATE(C438,24))))</f>
        <v/>
      </c>
      <c r="L438" s="101">
        <f ca="1">IF(K438="퇴직정산",J438,IF((M$2-C438)&lt;365,"미확정",IF(M438="유예","유예",J438-M438)))</f>
        <v>0</v>
      </c>
      <c r="M438" s="103">
        <f>IF(C438=0,0,IF(K438="퇴직정산",0,IF(J438&lt;=0,0,IF(EDATE(C438,3)&gt;M$2,"유예",IF(SET!$J$3="없음",0,IF(SET!$J$3="전부",IF(E438&gt;=DATE(YEAR(SET!$I$11),MONTH(SET!$J$11),DAY(SET!$L$11)),MAX(0,F438-IF(I438&lt;(G438+H438),0,(I438-(G438+H438)))),0),IF(E438&gt;=DATE(YEAR(SET!$I$11),MONTH(SET!$J$11),DAY(SET!$L$11)),MAX(0,MIN(F438,SET!$L$3)-IF(I438&lt;(G438+H438),0,(I438-(G438+H438)))),0)))))))</f>
        <v>0</v>
      </c>
      <c r="N438" s="105" t="str">
        <f>IF(D438=0,IF(M438&gt;0,IF((E438-C438)&gt;=365,EDATE(E438,6),EDATE(K438,-6)),""),"")</f>
        <v/>
      </c>
      <c r="O438" s="106" t="str">
        <f>IF(D438=0,IF(M438&gt;0,IF((E438-C438)&gt;=365,EDATE(E438,10),EDATE(K438,-2)),""),"")</f>
        <v/>
      </c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  <c r="AL438" s="23"/>
      <c r="AM438" s="23"/>
      <c r="AN438" s="23"/>
      <c r="AO438" s="23"/>
      <c r="AP438" s="23"/>
      <c r="AQ438" s="23"/>
      <c r="AR438" s="23"/>
      <c r="AS438" s="23"/>
      <c r="AT438" s="23"/>
      <c r="AU438" s="23"/>
      <c r="AV438" s="23"/>
      <c r="AW438" s="23"/>
      <c r="AX438" s="23"/>
      <c r="AY438" s="23"/>
      <c r="AZ438" s="23"/>
      <c r="BA438" s="23"/>
      <c r="BB438" s="23"/>
      <c r="BC438" s="23"/>
      <c r="BD438" s="23"/>
      <c r="BE438" s="23"/>
      <c r="BF438" s="23"/>
      <c r="BG438" s="23"/>
      <c r="BH438" s="23"/>
      <c r="BI438" s="23"/>
      <c r="BJ438" s="23"/>
      <c r="BK438" s="23"/>
      <c r="BL438" s="23"/>
      <c r="BM438" s="23"/>
      <c r="BN438" s="23"/>
      <c r="BO438" s="23"/>
      <c r="BP438" s="23"/>
      <c r="BQ438" s="23"/>
      <c r="BR438" s="23"/>
      <c r="BS438" s="23"/>
      <c r="BT438" s="23"/>
      <c r="BU438" s="23"/>
      <c r="BV438" s="23"/>
      <c r="BW438" s="23"/>
    </row>
    <row r="439" spans="1:75" ht="14.25" customHeight="1" thickBot="1" x14ac:dyDescent="0.2">
      <c r="A439" s="83"/>
      <c r="B439" s="119"/>
      <c r="C439" s="119"/>
      <c r="D439" s="121"/>
      <c r="E439" s="96"/>
      <c r="F439" s="94"/>
      <c r="G439" s="113"/>
      <c r="H439" s="115"/>
      <c r="I439" s="125"/>
      <c r="J439" s="98"/>
      <c r="K439" s="117"/>
      <c r="L439" s="102"/>
      <c r="M439" s="104"/>
      <c r="N439" s="105"/>
      <c r="O439" s="107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72"/>
      <c r="AP439" s="72"/>
      <c r="AQ439" s="72"/>
      <c r="AR439" s="72"/>
      <c r="AS439" s="72"/>
      <c r="AT439" s="72"/>
      <c r="AU439" s="72"/>
      <c r="AV439" s="72"/>
      <c r="AW439" s="72"/>
      <c r="AX439" s="72"/>
      <c r="AY439" s="72"/>
      <c r="AZ439" s="72"/>
      <c r="BA439" s="72"/>
      <c r="BB439" s="72"/>
      <c r="BC439" s="72"/>
      <c r="BD439" s="72"/>
      <c r="BE439" s="72"/>
      <c r="BF439" s="72"/>
      <c r="BG439" s="72"/>
      <c r="BH439" s="72"/>
      <c r="BI439" s="72"/>
      <c r="BJ439" s="72"/>
      <c r="BK439" s="72"/>
      <c r="BL439" s="72"/>
      <c r="BM439" s="72"/>
      <c r="BN439" s="72"/>
      <c r="BO439" s="72"/>
      <c r="BP439" s="72"/>
      <c r="BQ439" s="72"/>
      <c r="BR439" s="72"/>
      <c r="BS439" s="72"/>
      <c r="BT439" s="72"/>
      <c r="BU439" s="72"/>
      <c r="BV439" s="72"/>
      <c r="BW439" s="72"/>
    </row>
    <row r="440" spans="1:75" ht="14.25" customHeight="1" x14ac:dyDescent="0.15">
      <c r="A440" s="82"/>
      <c r="B440" s="118"/>
      <c r="C440" s="118"/>
      <c r="D440" s="120"/>
      <c r="E440" s="95" t="str">
        <f ca="1">IF(DATEDIF(C440,M$2,"m")&lt;1,"",IF(C440=0,"",IF(EDATE(C440,12)&lt;IF($D440&gt;0,$D440-1,M$2),EDATE(C440,DATEDIF(C440,IF($D440&gt;0,$D440-1,M$2+1),"y")*12),EDATE(C440,DATEDIF(C440,IF($D440&gt;0,$D440-1,M$2+1),"m")))))</f>
        <v/>
      </c>
      <c r="F440" s="93">
        <f ca="1">IF(E440="",0,IF(EDATE(C440,12)&lt;=E440,15+IF((YEAR(E440)-YEAR($C440))&gt;20,10,INT((YEAR(E440)-YEAR($C440)-1)/2)),0))</f>
        <v>0</v>
      </c>
      <c r="G440" s="112">
        <f ca="1">IF(E440="",0,IF(E440&gt;=EDATE(C440,12),IF(E440&lt;EDATE(C440,24),IF(C440&lt;SET!$J$20,0,MIN(DATEDIF(C440,E440,"m"),11)),0),IF(D440&gt;C440,IF(E440&lt;=EDATE(C440,12),MIN(DATEDIF(C440,D440+1,"m"),11),0),MIN(DATEDIF(C440,E440,"m"),11))))</f>
        <v>0</v>
      </c>
      <c r="H440" s="114"/>
      <c r="I440" s="124">
        <f>COUNTIF(P440:BW440,SET!$C$15)*SET!$C$16+COUNTIF(P440:BW440,SET!$D$15)*SET!$D$16+COUNTIF(P440:BW440,SET!$E$15)*SET!$E$16+COUNTIF(P440:BW440,SET!$F$15)*SET!$F$16+COUNTIF(P440:BW440,SET!$G$15)*SET!$G$16+COUNTIF(P440:BW440,SET!$H$15)*SET!$H$16+COUNTIF(P440:BW440,SET!$I$15)*SET!$I$16+COUNTIF(P440:BW440,SET!#REF!)*SET!$H$16+COUNTIF(P440:BW440,SET!$L$15)*SET!$L$16</f>
        <v>0</v>
      </c>
      <c r="J440" s="97">
        <f ca="1">F440+G440+H440-I440</f>
        <v>0</v>
      </c>
      <c r="K440" s="116" t="str">
        <f ca="1">IF(E440="","",IF(AND(D440&gt;C440,EDATE(IF(EDATE(C440,12)&lt;D440,C440,E440),12)&gt;D440),"퇴직정산",IF((E440-C440)&gt;=365,EDATE(E440,12),EDATE(C440,24))))</f>
        <v/>
      </c>
      <c r="L440" s="101">
        <f ca="1">IF(K440="퇴직정산",J440,IF((M$2-C440)&lt;365,"미확정",IF(M440="유예","유예",J440-M440)))</f>
        <v>0</v>
      </c>
      <c r="M440" s="103">
        <f>IF(C440=0,0,IF(K440="퇴직정산",0,IF(J440&lt;=0,0,IF(EDATE(C440,3)&gt;M$2,"유예",IF(SET!$J$3="없음",0,IF(SET!$J$3="전부",IF(E440&gt;=DATE(YEAR(SET!$I$11),MONTH(SET!$J$11),DAY(SET!$L$11)),MAX(0,F440-IF(I440&lt;(G440+H440),0,(I440-(G440+H440)))),0),IF(E440&gt;=DATE(YEAR(SET!$I$11),MONTH(SET!$J$11),DAY(SET!$L$11)),MAX(0,MIN(F440,SET!$L$3)-IF(I440&lt;(G440+H440),0,(I440-(G440+H440)))),0)))))))</f>
        <v>0</v>
      </c>
      <c r="N440" s="105" t="str">
        <f>IF(D440=0,IF(M440&gt;0,IF((E440-C440)&gt;=365,EDATE(E440,6),EDATE(K440,-6)),""),"")</f>
        <v/>
      </c>
      <c r="O440" s="106" t="str">
        <f>IF(D440=0,IF(M440&gt;0,IF((E440-C440)&gt;=365,EDATE(E440,10),EDATE(K440,-2)),""),"")</f>
        <v/>
      </c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  <c r="AL440" s="23"/>
      <c r="AM440" s="23"/>
      <c r="AN440" s="23"/>
      <c r="AO440" s="23"/>
      <c r="AP440" s="23"/>
      <c r="AQ440" s="23"/>
      <c r="AR440" s="23"/>
      <c r="AS440" s="23"/>
      <c r="AT440" s="23"/>
      <c r="AU440" s="23"/>
      <c r="AV440" s="23"/>
      <c r="AW440" s="23"/>
      <c r="AX440" s="23"/>
      <c r="AY440" s="23"/>
      <c r="AZ440" s="23"/>
      <c r="BA440" s="23"/>
      <c r="BB440" s="23"/>
      <c r="BC440" s="23"/>
      <c r="BD440" s="23"/>
      <c r="BE440" s="23"/>
      <c r="BF440" s="23"/>
      <c r="BG440" s="23"/>
      <c r="BH440" s="23"/>
      <c r="BI440" s="23"/>
      <c r="BJ440" s="23"/>
      <c r="BK440" s="23"/>
      <c r="BL440" s="23"/>
      <c r="BM440" s="23"/>
      <c r="BN440" s="23"/>
      <c r="BO440" s="23"/>
      <c r="BP440" s="23"/>
      <c r="BQ440" s="23"/>
      <c r="BR440" s="23"/>
      <c r="BS440" s="23"/>
      <c r="BT440" s="23"/>
      <c r="BU440" s="23"/>
      <c r="BV440" s="23"/>
      <c r="BW440" s="23"/>
    </row>
    <row r="441" spans="1:75" ht="14.25" customHeight="1" thickBot="1" x14ac:dyDescent="0.2">
      <c r="A441" s="83"/>
      <c r="B441" s="119"/>
      <c r="C441" s="119"/>
      <c r="D441" s="121"/>
      <c r="E441" s="96"/>
      <c r="F441" s="94"/>
      <c r="G441" s="113"/>
      <c r="H441" s="115"/>
      <c r="I441" s="125"/>
      <c r="J441" s="98"/>
      <c r="K441" s="117"/>
      <c r="L441" s="102"/>
      <c r="M441" s="104"/>
      <c r="N441" s="105"/>
      <c r="O441" s="107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72"/>
      <c r="AP441" s="72"/>
      <c r="AQ441" s="72"/>
      <c r="AR441" s="72"/>
      <c r="AS441" s="72"/>
      <c r="AT441" s="72"/>
      <c r="AU441" s="72"/>
      <c r="AV441" s="72"/>
      <c r="AW441" s="72"/>
      <c r="AX441" s="72"/>
      <c r="AY441" s="72"/>
      <c r="AZ441" s="72"/>
      <c r="BA441" s="72"/>
      <c r="BB441" s="72"/>
      <c r="BC441" s="72"/>
      <c r="BD441" s="72"/>
      <c r="BE441" s="72"/>
      <c r="BF441" s="72"/>
      <c r="BG441" s="72"/>
      <c r="BH441" s="72"/>
      <c r="BI441" s="72"/>
      <c r="BJ441" s="72"/>
      <c r="BK441" s="72"/>
      <c r="BL441" s="72"/>
      <c r="BM441" s="72"/>
      <c r="BN441" s="72"/>
      <c r="BO441" s="72"/>
      <c r="BP441" s="72"/>
      <c r="BQ441" s="72"/>
      <c r="BR441" s="72"/>
      <c r="BS441" s="72"/>
      <c r="BT441" s="72"/>
      <c r="BU441" s="72"/>
      <c r="BV441" s="72"/>
      <c r="BW441" s="72"/>
    </row>
    <row r="442" spans="1:75" ht="14.25" customHeight="1" x14ac:dyDescent="0.15">
      <c r="A442" s="82"/>
      <c r="B442" s="118"/>
      <c r="C442" s="118"/>
      <c r="D442" s="120"/>
      <c r="E442" s="95" t="str">
        <f ca="1">IF(DATEDIF(C442,M$2,"m")&lt;1,"",IF(C442=0,"",IF(EDATE(C442,12)&lt;IF($D442&gt;0,$D442-1,M$2),EDATE(C442,DATEDIF(C442,IF($D442&gt;0,$D442-1,M$2+1),"y")*12),EDATE(C442,DATEDIF(C442,IF($D442&gt;0,$D442-1,M$2+1),"m")))))</f>
        <v/>
      </c>
      <c r="F442" s="93">
        <f ca="1">IF(E442="",0,IF(EDATE(C442,12)&lt;=E442,15+IF((YEAR(E442)-YEAR($C442))&gt;20,10,INT((YEAR(E442)-YEAR($C442)-1)/2)),0))</f>
        <v>0</v>
      </c>
      <c r="G442" s="112">
        <f ca="1">IF(E442="",0,IF(E442&gt;=EDATE(C442,12),IF(E442&lt;EDATE(C442,24),IF(C442&lt;SET!$J$20,0,MIN(DATEDIF(C442,E442,"m"),11)),0),IF(D442&gt;C442,IF(E442&lt;=EDATE(C442,12),MIN(DATEDIF(C442,D442+1,"m"),11),0),MIN(DATEDIF(C442,E442,"m"),11))))</f>
        <v>0</v>
      </c>
      <c r="H442" s="114"/>
      <c r="I442" s="124">
        <f>COUNTIF(P442:BW442,SET!$C$15)*SET!$C$16+COUNTIF(P442:BW442,SET!$D$15)*SET!$D$16+COUNTIF(P442:BW442,SET!$E$15)*SET!$E$16+COUNTIF(P442:BW442,SET!$F$15)*SET!$F$16+COUNTIF(P442:BW442,SET!$G$15)*SET!$G$16+COUNTIF(P442:BW442,SET!$H$15)*SET!$H$16+COUNTIF(P442:BW442,SET!$I$15)*SET!$I$16+COUNTIF(P442:BW442,SET!#REF!)*SET!$H$16+COUNTIF(P442:BW442,SET!$L$15)*SET!$L$16</f>
        <v>0</v>
      </c>
      <c r="J442" s="97">
        <f ca="1">F442+G442+H442-I442</f>
        <v>0</v>
      </c>
      <c r="K442" s="116" t="str">
        <f ca="1">IF(E442="","",IF(AND(D442&gt;C442,EDATE(IF(EDATE(C442,12)&lt;D442,C442,E442),12)&gt;D442),"퇴직정산",IF((E442-C442)&gt;=365,EDATE(E442,12),EDATE(C442,24))))</f>
        <v/>
      </c>
      <c r="L442" s="101">
        <f ca="1">IF(K442="퇴직정산",J442,IF((M$2-C442)&lt;365,"미확정",IF(M442="유예","유예",J442-M442)))</f>
        <v>0</v>
      </c>
      <c r="M442" s="103">
        <f>IF(C442=0,0,IF(K442="퇴직정산",0,IF(J442&lt;=0,0,IF(EDATE(C442,3)&gt;M$2,"유예",IF(SET!$J$3="없음",0,IF(SET!$J$3="전부",IF(E442&gt;=DATE(YEAR(SET!$I$11),MONTH(SET!$J$11),DAY(SET!$L$11)),MAX(0,F442-IF(I442&lt;(G442+H442),0,(I442-(G442+H442)))),0),IF(E442&gt;=DATE(YEAR(SET!$I$11),MONTH(SET!$J$11),DAY(SET!$L$11)),MAX(0,MIN(F442,SET!$L$3)-IF(I442&lt;(G442+H442),0,(I442-(G442+H442)))),0)))))))</f>
        <v>0</v>
      </c>
      <c r="N442" s="105" t="str">
        <f>IF(D442=0,IF(M442&gt;0,IF((E442-C442)&gt;=365,EDATE(E442,6),EDATE(K442,-6)),""),"")</f>
        <v/>
      </c>
      <c r="O442" s="106" t="str">
        <f>IF(D442=0,IF(M442&gt;0,IF((E442-C442)&gt;=365,EDATE(E442,10),EDATE(K442,-2)),""),"")</f>
        <v/>
      </c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/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  <c r="AY442" s="23"/>
      <c r="AZ442" s="23"/>
      <c r="BA442" s="23"/>
      <c r="BB442" s="23"/>
      <c r="BC442" s="23"/>
      <c r="BD442" s="23"/>
      <c r="BE442" s="23"/>
      <c r="BF442" s="23"/>
      <c r="BG442" s="23"/>
      <c r="BH442" s="23"/>
      <c r="BI442" s="23"/>
      <c r="BJ442" s="23"/>
      <c r="BK442" s="23"/>
      <c r="BL442" s="23"/>
      <c r="BM442" s="23"/>
      <c r="BN442" s="23"/>
      <c r="BO442" s="23"/>
      <c r="BP442" s="23"/>
      <c r="BQ442" s="23"/>
      <c r="BR442" s="23"/>
      <c r="BS442" s="23"/>
      <c r="BT442" s="23"/>
      <c r="BU442" s="23"/>
      <c r="BV442" s="23"/>
      <c r="BW442" s="23"/>
    </row>
    <row r="443" spans="1:75" ht="14.25" customHeight="1" thickBot="1" x14ac:dyDescent="0.2">
      <c r="A443" s="83"/>
      <c r="B443" s="119"/>
      <c r="C443" s="119"/>
      <c r="D443" s="121"/>
      <c r="E443" s="96"/>
      <c r="F443" s="94"/>
      <c r="G443" s="113"/>
      <c r="H443" s="115"/>
      <c r="I443" s="125"/>
      <c r="J443" s="98"/>
      <c r="K443" s="117"/>
      <c r="L443" s="102"/>
      <c r="M443" s="104"/>
      <c r="N443" s="105"/>
      <c r="O443" s="107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72"/>
      <c r="AP443" s="72"/>
      <c r="AQ443" s="72"/>
      <c r="AR443" s="72"/>
      <c r="AS443" s="72"/>
      <c r="AT443" s="72"/>
      <c r="AU443" s="72"/>
      <c r="AV443" s="72"/>
      <c r="AW443" s="72"/>
      <c r="AX443" s="72"/>
      <c r="AY443" s="72"/>
      <c r="AZ443" s="72"/>
      <c r="BA443" s="72"/>
      <c r="BB443" s="72"/>
      <c r="BC443" s="72"/>
      <c r="BD443" s="72"/>
      <c r="BE443" s="72"/>
      <c r="BF443" s="72"/>
      <c r="BG443" s="72"/>
      <c r="BH443" s="72"/>
      <c r="BI443" s="72"/>
      <c r="BJ443" s="72"/>
      <c r="BK443" s="72"/>
      <c r="BL443" s="72"/>
      <c r="BM443" s="72"/>
      <c r="BN443" s="72"/>
      <c r="BO443" s="72"/>
      <c r="BP443" s="72"/>
      <c r="BQ443" s="72"/>
      <c r="BR443" s="72"/>
      <c r="BS443" s="72"/>
      <c r="BT443" s="72"/>
      <c r="BU443" s="72"/>
      <c r="BV443" s="72"/>
      <c r="BW443" s="72"/>
    </row>
    <row r="444" spans="1:75" ht="14.25" customHeight="1" x14ac:dyDescent="0.15">
      <c r="A444" s="82"/>
      <c r="B444" s="118"/>
      <c r="C444" s="118"/>
      <c r="D444" s="120"/>
      <c r="E444" s="95" t="str">
        <f ca="1">IF(DATEDIF(C444,M$2,"m")&lt;1,"",IF(C444=0,"",IF(EDATE(C444,12)&lt;IF($D444&gt;0,$D444-1,M$2),EDATE(C444,DATEDIF(C444,IF($D444&gt;0,$D444-1,M$2+1),"y")*12),EDATE(C444,DATEDIF(C444,IF($D444&gt;0,$D444-1,M$2+1),"m")))))</f>
        <v/>
      </c>
      <c r="F444" s="93">
        <f ca="1">IF(E444="",0,IF(EDATE(C444,12)&lt;=E444,15+IF((YEAR(E444)-YEAR($C444))&gt;20,10,INT((YEAR(E444)-YEAR($C444)-1)/2)),0))</f>
        <v>0</v>
      </c>
      <c r="G444" s="112">
        <f ca="1">IF(E444="",0,IF(E444&gt;=EDATE(C444,12),IF(E444&lt;EDATE(C444,24),IF(C444&lt;SET!$J$20,0,MIN(DATEDIF(C444,E444,"m"),11)),0),IF(D444&gt;C444,IF(E444&lt;=EDATE(C444,12),MIN(DATEDIF(C444,D444+1,"m"),11),0),MIN(DATEDIF(C444,E444,"m"),11))))</f>
        <v>0</v>
      </c>
      <c r="H444" s="114"/>
      <c r="I444" s="124">
        <f>COUNTIF(P444:BW444,SET!$C$15)*SET!$C$16+COUNTIF(P444:BW444,SET!$D$15)*SET!$D$16+COUNTIF(P444:BW444,SET!$E$15)*SET!$E$16+COUNTIF(P444:BW444,SET!$F$15)*SET!$F$16+COUNTIF(P444:BW444,SET!$G$15)*SET!$G$16+COUNTIF(P444:BW444,SET!$H$15)*SET!$H$16+COUNTIF(P444:BW444,SET!$I$15)*SET!$I$16+COUNTIF(P444:BW444,SET!#REF!)*SET!$H$16+COUNTIF(P444:BW444,SET!$L$15)*SET!$L$16</f>
        <v>0</v>
      </c>
      <c r="J444" s="97">
        <f ca="1">F444+G444+H444-I444</f>
        <v>0</v>
      </c>
      <c r="K444" s="116" t="str">
        <f ca="1">IF(E444="","",IF(AND(D444&gt;C444,EDATE(IF(EDATE(C444,12)&lt;D444,C444,E444),12)&gt;D444),"퇴직정산",IF((E444-C444)&gt;=365,EDATE(E444,12),EDATE(C444,24))))</f>
        <v/>
      </c>
      <c r="L444" s="101">
        <f ca="1">IF(K444="퇴직정산",J444,IF((M$2-C444)&lt;365,"미확정",IF(M444="유예","유예",J444-M444)))</f>
        <v>0</v>
      </c>
      <c r="M444" s="103">
        <f>IF(C444=0,0,IF(K444="퇴직정산",0,IF(J444&lt;=0,0,IF(EDATE(C444,3)&gt;M$2,"유예",IF(SET!$J$3="없음",0,IF(SET!$J$3="전부",IF(E444&gt;=DATE(YEAR(SET!$I$11),MONTH(SET!$J$11),DAY(SET!$L$11)),MAX(0,F444-IF(I444&lt;(G444+H444),0,(I444-(G444+H444)))),0),IF(E444&gt;=DATE(YEAR(SET!$I$11),MONTH(SET!$J$11),DAY(SET!$L$11)),MAX(0,MIN(F444,SET!$L$3)-IF(I444&lt;(G444+H444),0,(I444-(G444+H444)))),0)))))))</f>
        <v>0</v>
      </c>
      <c r="N444" s="105" t="str">
        <f>IF(D444=0,IF(M444&gt;0,IF((E444-C444)&gt;=365,EDATE(E444,6),EDATE(K444,-6)),""),"")</f>
        <v/>
      </c>
      <c r="O444" s="106" t="str">
        <f>IF(D444=0,IF(M444&gt;0,IF((E444-C444)&gt;=365,EDATE(E444,10),EDATE(K444,-2)),""),"")</f>
        <v/>
      </c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  <c r="AL444" s="23"/>
      <c r="AM444" s="23"/>
      <c r="AN444" s="23"/>
      <c r="AO444" s="23"/>
      <c r="AP444" s="23"/>
      <c r="AQ444" s="23"/>
      <c r="AR444" s="23"/>
      <c r="AS444" s="23"/>
      <c r="AT444" s="23"/>
      <c r="AU444" s="23"/>
      <c r="AV444" s="23"/>
      <c r="AW444" s="23"/>
      <c r="AX444" s="23"/>
      <c r="AY444" s="23"/>
      <c r="AZ444" s="23"/>
      <c r="BA444" s="23"/>
      <c r="BB444" s="23"/>
      <c r="BC444" s="23"/>
      <c r="BD444" s="23"/>
      <c r="BE444" s="23"/>
      <c r="BF444" s="23"/>
      <c r="BG444" s="23"/>
      <c r="BH444" s="23"/>
      <c r="BI444" s="23"/>
      <c r="BJ444" s="23"/>
      <c r="BK444" s="23"/>
      <c r="BL444" s="23"/>
      <c r="BM444" s="23"/>
      <c r="BN444" s="23"/>
      <c r="BO444" s="23"/>
      <c r="BP444" s="23"/>
      <c r="BQ444" s="23"/>
      <c r="BR444" s="23"/>
      <c r="BS444" s="23"/>
      <c r="BT444" s="23"/>
      <c r="BU444" s="23"/>
      <c r="BV444" s="23"/>
      <c r="BW444" s="23"/>
    </row>
    <row r="445" spans="1:75" ht="14.25" customHeight="1" thickBot="1" x14ac:dyDescent="0.2">
      <c r="A445" s="83"/>
      <c r="B445" s="119"/>
      <c r="C445" s="119"/>
      <c r="D445" s="121"/>
      <c r="E445" s="96"/>
      <c r="F445" s="94"/>
      <c r="G445" s="113"/>
      <c r="H445" s="115"/>
      <c r="I445" s="125"/>
      <c r="J445" s="98"/>
      <c r="K445" s="117"/>
      <c r="L445" s="102"/>
      <c r="M445" s="104"/>
      <c r="N445" s="105"/>
      <c r="O445" s="107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72"/>
      <c r="AP445" s="72"/>
      <c r="AQ445" s="72"/>
      <c r="AR445" s="72"/>
      <c r="AS445" s="72"/>
      <c r="AT445" s="72"/>
      <c r="AU445" s="72"/>
      <c r="AV445" s="72"/>
      <c r="AW445" s="72"/>
      <c r="AX445" s="72"/>
      <c r="AY445" s="72"/>
      <c r="AZ445" s="72"/>
      <c r="BA445" s="72"/>
      <c r="BB445" s="72"/>
      <c r="BC445" s="72"/>
      <c r="BD445" s="72"/>
      <c r="BE445" s="72"/>
      <c r="BF445" s="72"/>
      <c r="BG445" s="72"/>
      <c r="BH445" s="72"/>
      <c r="BI445" s="72"/>
      <c r="BJ445" s="72"/>
      <c r="BK445" s="72"/>
      <c r="BL445" s="72"/>
      <c r="BM445" s="72"/>
      <c r="BN445" s="72"/>
      <c r="BO445" s="72"/>
      <c r="BP445" s="72"/>
      <c r="BQ445" s="72"/>
      <c r="BR445" s="72"/>
      <c r="BS445" s="72"/>
      <c r="BT445" s="72"/>
      <c r="BU445" s="72"/>
      <c r="BV445" s="72"/>
      <c r="BW445" s="72"/>
    </row>
    <row r="446" spans="1:75" ht="14.25" customHeight="1" x14ac:dyDescent="0.15">
      <c r="A446" s="82"/>
      <c r="B446" s="118"/>
      <c r="C446" s="118"/>
      <c r="D446" s="120"/>
      <c r="E446" s="95" t="str">
        <f ca="1">IF(DATEDIF(C446,M$2,"m")&lt;1,"",IF(C446=0,"",IF(EDATE(C446,12)&lt;IF($D446&gt;0,$D446-1,M$2),EDATE(C446,DATEDIF(C446,IF($D446&gt;0,$D446-1,M$2+1),"y")*12),EDATE(C446,DATEDIF(C446,IF($D446&gt;0,$D446-1,M$2+1),"m")))))</f>
        <v/>
      </c>
      <c r="F446" s="93">
        <f ca="1">IF(E446="",0,IF(EDATE(C446,12)&lt;=E446,15+IF((YEAR(E446)-YEAR($C446))&gt;20,10,INT((YEAR(E446)-YEAR($C446)-1)/2)),0))</f>
        <v>0</v>
      </c>
      <c r="G446" s="112">
        <f ca="1">IF(E446="",0,IF(E446&gt;=EDATE(C446,12),IF(E446&lt;EDATE(C446,24),IF(C446&lt;SET!$J$20,0,MIN(DATEDIF(C446,E446,"m"),11)),0),IF(D446&gt;C446,IF(E446&lt;=EDATE(C446,12),MIN(DATEDIF(C446,D446+1,"m"),11),0),MIN(DATEDIF(C446,E446,"m"),11))))</f>
        <v>0</v>
      </c>
      <c r="H446" s="114"/>
      <c r="I446" s="124">
        <f>COUNTIF(P446:BW446,SET!$C$15)*SET!$C$16+COUNTIF(P446:BW446,SET!$D$15)*SET!$D$16+COUNTIF(P446:BW446,SET!$E$15)*SET!$E$16+COUNTIF(P446:BW446,SET!$F$15)*SET!$F$16+COUNTIF(P446:BW446,SET!$G$15)*SET!$G$16+COUNTIF(P446:BW446,SET!$H$15)*SET!$H$16+COUNTIF(P446:BW446,SET!$I$15)*SET!$I$16+COUNTIF(P446:BW446,SET!#REF!)*SET!$H$16+COUNTIF(P446:BW446,SET!$L$15)*SET!$L$16</f>
        <v>0</v>
      </c>
      <c r="J446" s="97">
        <f ca="1">F446+G446+H446-I446</f>
        <v>0</v>
      </c>
      <c r="K446" s="116" t="str">
        <f ca="1">IF(E446="","",IF(AND(D446&gt;C446,EDATE(IF(EDATE(C446,12)&lt;D446,C446,E446),12)&gt;D446),"퇴직정산",IF((E446-C446)&gt;=365,EDATE(E446,12),EDATE(C446,24))))</f>
        <v/>
      </c>
      <c r="L446" s="101">
        <f ca="1">IF(K446="퇴직정산",J446,IF((M$2-C446)&lt;365,"미확정",IF(M446="유예","유예",J446-M446)))</f>
        <v>0</v>
      </c>
      <c r="M446" s="103">
        <f>IF(C446=0,0,IF(K446="퇴직정산",0,IF(J446&lt;=0,0,IF(EDATE(C446,3)&gt;M$2,"유예",IF(SET!$J$3="없음",0,IF(SET!$J$3="전부",IF(E446&gt;=DATE(YEAR(SET!$I$11),MONTH(SET!$J$11),DAY(SET!$L$11)),MAX(0,F446-IF(I446&lt;(G446+H446),0,(I446-(G446+H446)))),0),IF(E446&gt;=DATE(YEAR(SET!$I$11),MONTH(SET!$J$11),DAY(SET!$L$11)),MAX(0,MIN(F446,SET!$L$3)-IF(I446&lt;(G446+H446),0,(I446-(G446+H446)))),0)))))))</f>
        <v>0</v>
      </c>
      <c r="N446" s="105" t="str">
        <f>IF(D446=0,IF(M446&gt;0,IF((E446-C446)&gt;=365,EDATE(E446,6),EDATE(K446,-6)),""),"")</f>
        <v/>
      </c>
      <c r="O446" s="106" t="str">
        <f>IF(D446=0,IF(M446&gt;0,IF((E446-C446)&gt;=365,EDATE(E446,10),EDATE(K446,-2)),""),"")</f>
        <v/>
      </c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  <c r="AL446" s="23"/>
      <c r="AM446" s="23"/>
      <c r="AN446" s="23"/>
      <c r="AO446" s="23"/>
      <c r="AP446" s="23"/>
      <c r="AQ446" s="23"/>
      <c r="AR446" s="23"/>
      <c r="AS446" s="23"/>
      <c r="AT446" s="23"/>
      <c r="AU446" s="23"/>
      <c r="AV446" s="23"/>
      <c r="AW446" s="23"/>
      <c r="AX446" s="23"/>
      <c r="AY446" s="23"/>
      <c r="AZ446" s="23"/>
      <c r="BA446" s="23"/>
      <c r="BB446" s="23"/>
      <c r="BC446" s="23"/>
      <c r="BD446" s="23"/>
      <c r="BE446" s="23"/>
      <c r="BF446" s="23"/>
      <c r="BG446" s="23"/>
      <c r="BH446" s="23"/>
      <c r="BI446" s="23"/>
      <c r="BJ446" s="23"/>
      <c r="BK446" s="23"/>
      <c r="BL446" s="23"/>
      <c r="BM446" s="23"/>
      <c r="BN446" s="23"/>
      <c r="BO446" s="23"/>
      <c r="BP446" s="23"/>
      <c r="BQ446" s="23"/>
      <c r="BR446" s="23"/>
      <c r="BS446" s="23"/>
      <c r="BT446" s="23"/>
      <c r="BU446" s="23"/>
      <c r="BV446" s="23"/>
      <c r="BW446" s="23"/>
    </row>
    <row r="447" spans="1:75" ht="14.25" customHeight="1" thickBot="1" x14ac:dyDescent="0.2">
      <c r="A447" s="83"/>
      <c r="B447" s="119"/>
      <c r="C447" s="119"/>
      <c r="D447" s="121"/>
      <c r="E447" s="96"/>
      <c r="F447" s="94"/>
      <c r="G447" s="113"/>
      <c r="H447" s="115"/>
      <c r="I447" s="125"/>
      <c r="J447" s="98"/>
      <c r="K447" s="117"/>
      <c r="L447" s="102"/>
      <c r="M447" s="104"/>
      <c r="N447" s="105"/>
      <c r="O447" s="107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72"/>
      <c r="AP447" s="72"/>
      <c r="AQ447" s="72"/>
      <c r="AR447" s="72"/>
      <c r="AS447" s="72"/>
      <c r="AT447" s="72"/>
      <c r="AU447" s="72"/>
      <c r="AV447" s="72"/>
      <c r="AW447" s="72"/>
      <c r="AX447" s="72"/>
      <c r="AY447" s="72"/>
      <c r="AZ447" s="72"/>
      <c r="BA447" s="72"/>
      <c r="BB447" s="72"/>
      <c r="BC447" s="72"/>
      <c r="BD447" s="72"/>
      <c r="BE447" s="72"/>
      <c r="BF447" s="72"/>
      <c r="BG447" s="72"/>
      <c r="BH447" s="72"/>
      <c r="BI447" s="72"/>
      <c r="BJ447" s="72"/>
      <c r="BK447" s="72"/>
      <c r="BL447" s="72"/>
      <c r="BM447" s="72"/>
      <c r="BN447" s="72"/>
      <c r="BO447" s="72"/>
      <c r="BP447" s="72"/>
      <c r="BQ447" s="72"/>
      <c r="BR447" s="72"/>
      <c r="BS447" s="72"/>
      <c r="BT447" s="72"/>
      <c r="BU447" s="72"/>
      <c r="BV447" s="72"/>
      <c r="BW447" s="72"/>
    </row>
    <row r="448" spans="1:75" ht="14.25" customHeight="1" x14ac:dyDescent="0.15">
      <c r="A448" s="82"/>
      <c r="B448" s="118"/>
      <c r="C448" s="118"/>
      <c r="D448" s="120"/>
      <c r="E448" s="95" t="str">
        <f ca="1">IF(DATEDIF(C448,M$2,"m")&lt;1,"",IF(C448=0,"",IF(EDATE(C448,12)&lt;IF($D448&gt;0,$D448-1,M$2),EDATE(C448,DATEDIF(C448,IF($D448&gt;0,$D448-1,M$2+1),"y")*12),EDATE(C448,DATEDIF(C448,IF($D448&gt;0,$D448-1,M$2+1),"m")))))</f>
        <v/>
      </c>
      <c r="F448" s="93">
        <f ca="1">IF(E448="",0,IF(EDATE(C448,12)&lt;=E448,15+IF((YEAR(E448)-YEAR($C448))&gt;20,10,INT((YEAR(E448)-YEAR($C448)-1)/2)),0))</f>
        <v>0</v>
      </c>
      <c r="G448" s="112">
        <f ca="1">IF(E448="",0,IF(E448&gt;=EDATE(C448,12),IF(E448&lt;EDATE(C448,24),IF(C448&lt;SET!$J$20,0,MIN(DATEDIF(C448,E448,"m"),11)),0),IF(D448&gt;C448,IF(E448&lt;=EDATE(C448,12),MIN(DATEDIF(C448,D448+1,"m"),11),0),MIN(DATEDIF(C448,E448,"m"),11))))</f>
        <v>0</v>
      </c>
      <c r="H448" s="114"/>
      <c r="I448" s="124">
        <f>COUNTIF(P448:BW448,SET!$C$15)*SET!$C$16+COUNTIF(P448:BW448,SET!$D$15)*SET!$D$16+COUNTIF(P448:BW448,SET!$E$15)*SET!$E$16+COUNTIF(P448:BW448,SET!$F$15)*SET!$F$16+COUNTIF(P448:BW448,SET!$G$15)*SET!$G$16+COUNTIF(P448:BW448,SET!$H$15)*SET!$H$16+COUNTIF(P448:BW448,SET!$I$15)*SET!$I$16+COUNTIF(P448:BW448,SET!#REF!)*SET!$H$16+COUNTIF(P448:BW448,SET!$L$15)*SET!$L$16</f>
        <v>0</v>
      </c>
      <c r="J448" s="97">
        <f ca="1">F448+G448+H448-I448</f>
        <v>0</v>
      </c>
      <c r="K448" s="116" t="str">
        <f ca="1">IF(E448="","",IF(AND(D448&gt;C448,EDATE(IF(EDATE(C448,12)&lt;D448,C448,E448),12)&gt;D448),"퇴직정산",IF((E448-C448)&gt;=365,EDATE(E448,12),EDATE(C448,24))))</f>
        <v/>
      </c>
      <c r="L448" s="101">
        <f ca="1">IF(K448="퇴직정산",J448,IF((M$2-C448)&lt;365,"미확정",IF(M448="유예","유예",J448-M448)))</f>
        <v>0</v>
      </c>
      <c r="M448" s="103">
        <f>IF(C448=0,0,IF(K448="퇴직정산",0,IF(J448&lt;=0,0,IF(EDATE(C448,3)&gt;M$2,"유예",IF(SET!$J$3="없음",0,IF(SET!$J$3="전부",IF(E448&gt;=DATE(YEAR(SET!$I$11),MONTH(SET!$J$11),DAY(SET!$L$11)),MAX(0,F448-IF(I448&lt;(G448+H448),0,(I448-(G448+H448)))),0),IF(E448&gt;=DATE(YEAR(SET!$I$11),MONTH(SET!$J$11),DAY(SET!$L$11)),MAX(0,MIN(F448,SET!$L$3)-IF(I448&lt;(G448+H448),0,(I448-(G448+H448)))),0)))))))</f>
        <v>0</v>
      </c>
      <c r="N448" s="105" t="str">
        <f>IF(D448=0,IF(M448&gt;0,IF((E448-C448)&gt;=365,EDATE(E448,6),EDATE(K448,-6)),""),"")</f>
        <v/>
      </c>
      <c r="O448" s="106" t="str">
        <f>IF(D448=0,IF(M448&gt;0,IF((E448-C448)&gt;=365,EDATE(E448,10),EDATE(K448,-2)),""),"")</f>
        <v/>
      </c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  <c r="AL448" s="23"/>
      <c r="AM448" s="23"/>
      <c r="AN448" s="23"/>
      <c r="AO448" s="23"/>
      <c r="AP448" s="23"/>
      <c r="AQ448" s="23"/>
      <c r="AR448" s="23"/>
      <c r="AS448" s="23"/>
      <c r="AT448" s="23"/>
      <c r="AU448" s="23"/>
      <c r="AV448" s="23"/>
      <c r="AW448" s="23"/>
      <c r="AX448" s="23"/>
      <c r="AY448" s="23"/>
      <c r="AZ448" s="23"/>
      <c r="BA448" s="23"/>
      <c r="BB448" s="23"/>
      <c r="BC448" s="23"/>
      <c r="BD448" s="23"/>
      <c r="BE448" s="23"/>
      <c r="BF448" s="23"/>
      <c r="BG448" s="23"/>
      <c r="BH448" s="23"/>
      <c r="BI448" s="23"/>
      <c r="BJ448" s="23"/>
      <c r="BK448" s="23"/>
      <c r="BL448" s="23"/>
      <c r="BM448" s="23"/>
      <c r="BN448" s="23"/>
      <c r="BO448" s="23"/>
      <c r="BP448" s="23"/>
      <c r="BQ448" s="23"/>
      <c r="BR448" s="23"/>
      <c r="BS448" s="23"/>
      <c r="BT448" s="23"/>
      <c r="BU448" s="23"/>
      <c r="BV448" s="23"/>
      <c r="BW448" s="23"/>
    </row>
    <row r="449" spans="1:75" ht="14.25" customHeight="1" thickBot="1" x14ac:dyDescent="0.2">
      <c r="A449" s="83"/>
      <c r="B449" s="119"/>
      <c r="C449" s="119"/>
      <c r="D449" s="121"/>
      <c r="E449" s="96"/>
      <c r="F449" s="94"/>
      <c r="G449" s="113"/>
      <c r="H449" s="115"/>
      <c r="I449" s="125"/>
      <c r="J449" s="98"/>
      <c r="K449" s="117"/>
      <c r="L449" s="102"/>
      <c r="M449" s="104"/>
      <c r="N449" s="105"/>
      <c r="O449" s="107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72"/>
      <c r="AP449" s="72"/>
      <c r="AQ449" s="72"/>
      <c r="AR449" s="72"/>
      <c r="AS449" s="72"/>
      <c r="AT449" s="72"/>
      <c r="AU449" s="72"/>
      <c r="AV449" s="72"/>
      <c r="AW449" s="72"/>
      <c r="AX449" s="72"/>
      <c r="AY449" s="72"/>
      <c r="AZ449" s="72"/>
      <c r="BA449" s="72"/>
      <c r="BB449" s="72"/>
      <c r="BC449" s="72"/>
      <c r="BD449" s="72"/>
      <c r="BE449" s="72"/>
      <c r="BF449" s="72"/>
      <c r="BG449" s="72"/>
      <c r="BH449" s="72"/>
      <c r="BI449" s="72"/>
      <c r="BJ449" s="72"/>
      <c r="BK449" s="72"/>
      <c r="BL449" s="72"/>
      <c r="BM449" s="72"/>
      <c r="BN449" s="72"/>
      <c r="BO449" s="72"/>
      <c r="BP449" s="72"/>
      <c r="BQ449" s="72"/>
      <c r="BR449" s="72"/>
      <c r="BS449" s="72"/>
      <c r="BT449" s="72"/>
      <c r="BU449" s="72"/>
      <c r="BV449" s="72"/>
      <c r="BW449" s="72"/>
    </row>
    <row r="450" spans="1:75" ht="14.25" customHeight="1" x14ac:dyDescent="0.15">
      <c r="A450" s="82"/>
      <c r="B450" s="118"/>
      <c r="C450" s="118"/>
      <c r="D450" s="120"/>
      <c r="E450" s="95" t="str">
        <f ca="1">IF(DATEDIF(C450,M$2,"m")&lt;1,"",IF(C450=0,"",IF(EDATE(C450,12)&lt;IF($D450&gt;0,$D450-1,M$2),EDATE(C450,DATEDIF(C450,IF($D450&gt;0,$D450-1,M$2+1),"y")*12),EDATE(C450,DATEDIF(C450,IF($D450&gt;0,$D450-1,M$2+1),"m")))))</f>
        <v/>
      </c>
      <c r="F450" s="93">
        <f ca="1">IF(E450="",0,IF(EDATE(C450,12)&lt;=E450,15+IF((YEAR(E450)-YEAR($C450))&gt;20,10,INT((YEAR(E450)-YEAR($C450)-1)/2)),0))</f>
        <v>0</v>
      </c>
      <c r="G450" s="112">
        <f ca="1">IF(E450="",0,IF(E450&gt;=EDATE(C450,12),IF(E450&lt;EDATE(C450,24),IF(C450&lt;SET!$J$20,0,MIN(DATEDIF(C450,E450,"m"),11)),0),IF(D450&gt;C450,IF(E450&lt;=EDATE(C450,12),MIN(DATEDIF(C450,D450+1,"m"),11),0),MIN(DATEDIF(C450,E450,"m"),11))))</f>
        <v>0</v>
      </c>
      <c r="H450" s="114"/>
      <c r="I450" s="124">
        <f>COUNTIF(P450:BW450,SET!$C$15)*SET!$C$16+COUNTIF(P450:BW450,SET!$D$15)*SET!$D$16+COUNTIF(P450:BW450,SET!$E$15)*SET!$E$16+COUNTIF(P450:BW450,SET!$F$15)*SET!$F$16+COUNTIF(P450:BW450,SET!$G$15)*SET!$G$16+COUNTIF(P450:BW450,SET!$H$15)*SET!$H$16+COUNTIF(P450:BW450,SET!$I$15)*SET!$I$16+COUNTIF(P450:BW450,SET!#REF!)*SET!$H$16+COUNTIF(P450:BW450,SET!$L$15)*SET!$L$16</f>
        <v>0</v>
      </c>
      <c r="J450" s="97">
        <f ca="1">F450+G450+H450-I450</f>
        <v>0</v>
      </c>
      <c r="K450" s="116" t="str">
        <f ca="1">IF(E450="","",IF(AND(D450&gt;C450,EDATE(IF(EDATE(C450,12)&lt;D450,C450,E450),12)&gt;D450),"퇴직정산",IF((E450-C450)&gt;=365,EDATE(E450,12),EDATE(C450,24))))</f>
        <v/>
      </c>
      <c r="L450" s="101">
        <f ca="1">IF(K450="퇴직정산",J450,IF((M$2-C450)&lt;365,"미확정",IF(M450="유예","유예",J450-M450)))</f>
        <v>0</v>
      </c>
      <c r="M450" s="103">
        <f>IF(C450=0,0,IF(K450="퇴직정산",0,IF(J450&lt;=0,0,IF(EDATE(C450,3)&gt;M$2,"유예",IF(SET!$J$3="없음",0,IF(SET!$J$3="전부",IF(E450&gt;=DATE(YEAR(SET!$I$11),MONTH(SET!$J$11),DAY(SET!$L$11)),MAX(0,F450-IF(I450&lt;(G450+H450),0,(I450-(G450+H450)))),0),IF(E450&gt;=DATE(YEAR(SET!$I$11),MONTH(SET!$J$11),DAY(SET!$L$11)),MAX(0,MIN(F450,SET!$L$3)-IF(I450&lt;(G450+H450),0,(I450-(G450+H450)))),0)))))))</f>
        <v>0</v>
      </c>
      <c r="N450" s="105" t="str">
        <f>IF(D450=0,IF(M450&gt;0,IF((E450-C450)&gt;=365,EDATE(E450,6),EDATE(K450,-6)),""),"")</f>
        <v/>
      </c>
      <c r="O450" s="106" t="str">
        <f>IF(D450=0,IF(M450&gt;0,IF((E450-C450)&gt;=365,EDATE(E450,10),EDATE(K450,-2)),""),"")</f>
        <v/>
      </c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  <c r="AL450" s="23"/>
      <c r="AM450" s="23"/>
      <c r="AN450" s="23"/>
      <c r="AO450" s="23"/>
      <c r="AP450" s="23"/>
      <c r="AQ450" s="23"/>
      <c r="AR450" s="23"/>
      <c r="AS450" s="23"/>
      <c r="AT450" s="23"/>
      <c r="AU450" s="23"/>
      <c r="AV450" s="23"/>
      <c r="AW450" s="23"/>
      <c r="AX450" s="23"/>
      <c r="AY450" s="23"/>
      <c r="AZ450" s="23"/>
      <c r="BA450" s="23"/>
      <c r="BB450" s="23"/>
      <c r="BC450" s="23"/>
      <c r="BD450" s="23"/>
      <c r="BE450" s="23"/>
      <c r="BF450" s="23"/>
      <c r="BG450" s="23"/>
      <c r="BH450" s="23"/>
      <c r="BI450" s="23"/>
      <c r="BJ450" s="23"/>
      <c r="BK450" s="23"/>
      <c r="BL450" s="23"/>
      <c r="BM450" s="23"/>
      <c r="BN450" s="23"/>
      <c r="BO450" s="23"/>
      <c r="BP450" s="23"/>
      <c r="BQ450" s="23"/>
      <c r="BR450" s="23"/>
      <c r="BS450" s="23"/>
      <c r="BT450" s="23"/>
      <c r="BU450" s="23"/>
      <c r="BV450" s="23"/>
      <c r="BW450" s="23"/>
    </row>
    <row r="451" spans="1:75" ht="14.25" customHeight="1" thickBot="1" x14ac:dyDescent="0.2">
      <c r="A451" s="83"/>
      <c r="B451" s="119"/>
      <c r="C451" s="119"/>
      <c r="D451" s="121"/>
      <c r="E451" s="96"/>
      <c r="F451" s="94"/>
      <c r="G451" s="113"/>
      <c r="H451" s="115"/>
      <c r="I451" s="125"/>
      <c r="J451" s="98"/>
      <c r="K451" s="117"/>
      <c r="L451" s="102"/>
      <c r="M451" s="104"/>
      <c r="N451" s="105"/>
      <c r="O451" s="107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72"/>
      <c r="AP451" s="72"/>
      <c r="AQ451" s="72"/>
      <c r="AR451" s="72"/>
      <c r="AS451" s="72"/>
      <c r="AT451" s="72"/>
      <c r="AU451" s="72"/>
      <c r="AV451" s="72"/>
      <c r="AW451" s="72"/>
      <c r="AX451" s="72"/>
      <c r="AY451" s="72"/>
      <c r="AZ451" s="72"/>
      <c r="BA451" s="72"/>
      <c r="BB451" s="72"/>
      <c r="BC451" s="72"/>
      <c r="BD451" s="72"/>
      <c r="BE451" s="72"/>
      <c r="BF451" s="72"/>
      <c r="BG451" s="72"/>
      <c r="BH451" s="72"/>
      <c r="BI451" s="72"/>
      <c r="BJ451" s="72"/>
      <c r="BK451" s="72"/>
      <c r="BL451" s="72"/>
      <c r="BM451" s="72"/>
      <c r="BN451" s="72"/>
      <c r="BO451" s="72"/>
      <c r="BP451" s="72"/>
      <c r="BQ451" s="72"/>
      <c r="BR451" s="72"/>
      <c r="BS451" s="72"/>
      <c r="BT451" s="72"/>
      <c r="BU451" s="72"/>
      <c r="BV451" s="72"/>
      <c r="BW451" s="72"/>
    </row>
    <row r="452" spans="1:75" ht="14.25" customHeight="1" x14ac:dyDescent="0.15">
      <c r="A452" s="82"/>
      <c r="B452" s="118"/>
      <c r="C452" s="118"/>
      <c r="D452" s="120"/>
      <c r="E452" s="95" t="str">
        <f ca="1">IF(DATEDIF(C452,M$2,"m")&lt;1,"",IF(C452=0,"",IF(EDATE(C452,12)&lt;IF($D452&gt;0,$D452-1,M$2),EDATE(C452,DATEDIF(C452,IF($D452&gt;0,$D452-1,M$2+1),"y")*12),EDATE(C452,DATEDIF(C452,IF($D452&gt;0,$D452-1,M$2+1),"m")))))</f>
        <v/>
      </c>
      <c r="F452" s="93">
        <f ca="1">IF(E452="",0,IF(EDATE(C452,12)&lt;=E452,15+IF((YEAR(E452)-YEAR($C452))&gt;20,10,INT((YEAR(E452)-YEAR($C452)-1)/2)),0))</f>
        <v>0</v>
      </c>
      <c r="G452" s="112">
        <f ca="1">IF(E452="",0,IF(E452&gt;=EDATE(C452,12),IF(E452&lt;EDATE(C452,24),IF(C452&lt;SET!$J$20,0,MIN(DATEDIF(C452,E452,"m"),11)),0),IF(D452&gt;C452,IF(E452&lt;=EDATE(C452,12),MIN(DATEDIF(C452,D452+1,"m"),11),0),MIN(DATEDIF(C452,E452,"m"),11))))</f>
        <v>0</v>
      </c>
      <c r="H452" s="114"/>
      <c r="I452" s="124">
        <f>COUNTIF(P452:BW452,SET!$C$15)*SET!$C$16+COUNTIF(P452:BW452,SET!$D$15)*SET!$D$16+COUNTIF(P452:BW452,SET!$E$15)*SET!$E$16+COUNTIF(P452:BW452,SET!$F$15)*SET!$F$16+COUNTIF(P452:BW452,SET!$G$15)*SET!$G$16+COUNTIF(P452:BW452,SET!$H$15)*SET!$H$16+COUNTIF(P452:BW452,SET!$I$15)*SET!$I$16+COUNTIF(P452:BW452,SET!#REF!)*SET!$H$16+COUNTIF(P452:BW452,SET!$L$15)*SET!$L$16</f>
        <v>0</v>
      </c>
      <c r="J452" s="97">
        <f ca="1">F452+G452+H452-I452</f>
        <v>0</v>
      </c>
      <c r="K452" s="116" t="str">
        <f ca="1">IF(E452="","",IF(AND(D452&gt;C452,EDATE(IF(EDATE(C452,12)&lt;D452,C452,E452),12)&gt;D452),"퇴직정산",IF((E452-C452)&gt;=365,EDATE(E452,12),EDATE(C452,24))))</f>
        <v/>
      </c>
      <c r="L452" s="101">
        <f ca="1">IF(K452="퇴직정산",J452,IF((M$2-C452)&lt;365,"미확정",IF(M452="유예","유예",J452-M452)))</f>
        <v>0</v>
      </c>
      <c r="M452" s="103">
        <f>IF(C452=0,0,IF(K452="퇴직정산",0,IF(J452&lt;=0,0,IF(EDATE(C452,3)&gt;M$2,"유예",IF(SET!$J$3="없음",0,IF(SET!$J$3="전부",IF(E452&gt;=DATE(YEAR(SET!$I$11),MONTH(SET!$J$11),DAY(SET!$L$11)),MAX(0,F452-IF(I452&lt;(G452+H452),0,(I452-(G452+H452)))),0),IF(E452&gt;=DATE(YEAR(SET!$I$11),MONTH(SET!$J$11),DAY(SET!$L$11)),MAX(0,MIN(F452,SET!$L$3)-IF(I452&lt;(G452+H452),0,(I452-(G452+H452)))),0)))))))</f>
        <v>0</v>
      </c>
      <c r="N452" s="105" t="str">
        <f>IF(D452=0,IF(M452&gt;0,IF((E452-C452)&gt;=365,EDATE(E452,6),EDATE(K452,-6)),""),"")</f>
        <v/>
      </c>
      <c r="O452" s="106" t="str">
        <f>IF(D452=0,IF(M452&gt;0,IF((E452-C452)&gt;=365,EDATE(E452,10),EDATE(K452,-2)),""),"")</f>
        <v/>
      </c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  <c r="AL452" s="23"/>
      <c r="AM452" s="23"/>
      <c r="AN452" s="23"/>
      <c r="AO452" s="23"/>
      <c r="AP452" s="23"/>
      <c r="AQ452" s="23"/>
      <c r="AR452" s="23"/>
      <c r="AS452" s="23"/>
      <c r="AT452" s="23"/>
      <c r="AU452" s="23"/>
      <c r="AV452" s="23"/>
      <c r="AW452" s="23"/>
      <c r="AX452" s="23"/>
      <c r="AY452" s="23"/>
      <c r="AZ452" s="23"/>
      <c r="BA452" s="23"/>
      <c r="BB452" s="23"/>
      <c r="BC452" s="23"/>
      <c r="BD452" s="23"/>
      <c r="BE452" s="23"/>
      <c r="BF452" s="23"/>
      <c r="BG452" s="23"/>
      <c r="BH452" s="23"/>
      <c r="BI452" s="23"/>
      <c r="BJ452" s="23"/>
      <c r="BK452" s="23"/>
      <c r="BL452" s="23"/>
      <c r="BM452" s="23"/>
      <c r="BN452" s="23"/>
      <c r="BO452" s="23"/>
      <c r="BP452" s="23"/>
      <c r="BQ452" s="23"/>
      <c r="BR452" s="23"/>
      <c r="BS452" s="23"/>
      <c r="BT452" s="23"/>
      <c r="BU452" s="23"/>
      <c r="BV452" s="23"/>
      <c r="BW452" s="23"/>
    </row>
    <row r="453" spans="1:75" ht="14.25" customHeight="1" thickBot="1" x14ac:dyDescent="0.2">
      <c r="A453" s="83"/>
      <c r="B453" s="119"/>
      <c r="C453" s="119"/>
      <c r="D453" s="121"/>
      <c r="E453" s="96"/>
      <c r="F453" s="94"/>
      <c r="G453" s="113"/>
      <c r="H453" s="115"/>
      <c r="I453" s="125"/>
      <c r="J453" s="98"/>
      <c r="K453" s="117"/>
      <c r="L453" s="102"/>
      <c r="M453" s="104"/>
      <c r="N453" s="105"/>
      <c r="O453" s="107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72"/>
      <c r="AP453" s="72"/>
      <c r="AQ453" s="72"/>
      <c r="AR453" s="72"/>
      <c r="AS453" s="72"/>
      <c r="AT453" s="72"/>
      <c r="AU453" s="72"/>
      <c r="AV453" s="72"/>
      <c r="AW453" s="72"/>
      <c r="AX453" s="72"/>
      <c r="AY453" s="72"/>
      <c r="AZ453" s="72"/>
      <c r="BA453" s="72"/>
      <c r="BB453" s="72"/>
      <c r="BC453" s="72"/>
      <c r="BD453" s="72"/>
      <c r="BE453" s="72"/>
      <c r="BF453" s="72"/>
      <c r="BG453" s="72"/>
      <c r="BH453" s="72"/>
      <c r="BI453" s="72"/>
      <c r="BJ453" s="72"/>
      <c r="BK453" s="72"/>
      <c r="BL453" s="72"/>
      <c r="BM453" s="72"/>
      <c r="BN453" s="72"/>
      <c r="BO453" s="72"/>
      <c r="BP453" s="72"/>
      <c r="BQ453" s="72"/>
      <c r="BR453" s="72"/>
      <c r="BS453" s="72"/>
      <c r="BT453" s="72"/>
      <c r="BU453" s="72"/>
      <c r="BV453" s="72"/>
      <c r="BW453" s="72"/>
    </row>
    <row r="454" spans="1:75" ht="14.25" customHeight="1" x14ac:dyDescent="0.15">
      <c r="A454" s="82"/>
      <c r="B454" s="118"/>
      <c r="C454" s="118"/>
      <c r="D454" s="120"/>
      <c r="E454" s="95" t="str">
        <f ca="1">IF(DATEDIF(C454,M$2,"m")&lt;1,"",IF(C454=0,"",IF(EDATE(C454,12)&lt;IF($D454&gt;0,$D454-1,M$2),EDATE(C454,DATEDIF(C454,IF($D454&gt;0,$D454-1,M$2+1),"y")*12),EDATE(C454,DATEDIF(C454,IF($D454&gt;0,$D454-1,M$2+1),"m")))))</f>
        <v/>
      </c>
      <c r="F454" s="93">
        <f ca="1">IF(E454="",0,IF(EDATE(C454,12)&lt;=E454,15+IF((YEAR(E454)-YEAR($C454))&gt;20,10,INT((YEAR(E454)-YEAR($C454)-1)/2)),0))</f>
        <v>0</v>
      </c>
      <c r="G454" s="112">
        <f ca="1">IF(E454="",0,IF(E454&gt;=EDATE(C454,12),IF(E454&lt;EDATE(C454,24),IF(C454&lt;SET!$J$20,0,MIN(DATEDIF(C454,E454,"m"),11)),0),IF(D454&gt;C454,IF(E454&lt;=EDATE(C454,12),MIN(DATEDIF(C454,D454+1,"m"),11),0),MIN(DATEDIF(C454,E454,"m"),11))))</f>
        <v>0</v>
      </c>
      <c r="H454" s="114"/>
      <c r="I454" s="124">
        <f>COUNTIF(P454:BW454,SET!$C$15)*SET!$C$16+COUNTIF(P454:BW454,SET!$D$15)*SET!$D$16+COUNTIF(P454:BW454,SET!$E$15)*SET!$E$16+COUNTIF(P454:BW454,SET!$F$15)*SET!$F$16+COUNTIF(P454:BW454,SET!$G$15)*SET!$G$16+COUNTIF(P454:BW454,SET!$H$15)*SET!$H$16+COUNTIF(P454:BW454,SET!$I$15)*SET!$I$16+COUNTIF(P454:BW454,SET!#REF!)*SET!$H$16+COUNTIF(P454:BW454,SET!$L$15)*SET!$L$16</f>
        <v>0</v>
      </c>
      <c r="J454" s="97">
        <f ca="1">F454+G454+H454-I454</f>
        <v>0</v>
      </c>
      <c r="K454" s="116" t="str">
        <f ca="1">IF(E454="","",IF(AND(D454&gt;C454,EDATE(IF(EDATE(C454,12)&lt;D454,C454,E454),12)&gt;D454),"퇴직정산",IF((E454-C454)&gt;=365,EDATE(E454,12),EDATE(C454,24))))</f>
        <v/>
      </c>
      <c r="L454" s="101">
        <f ca="1">IF(K454="퇴직정산",J454,IF((M$2-C454)&lt;365,"미확정",IF(M454="유예","유예",J454-M454)))</f>
        <v>0</v>
      </c>
      <c r="M454" s="103">
        <f>IF(C454=0,0,IF(K454="퇴직정산",0,IF(J454&lt;=0,0,IF(EDATE(C454,3)&gt;M$2,"유예",IF(SET!$J$3="없음",0,IF(SET!$J$3="전부",IF(E454&gt;=DATE(YEAR(SET!$I$11),MONTH(SET!$J$11),DAY(SET!$L$11)),MAX(0,F454-IF(I454&lt;(G454+H454),0,(I454-(G454+H454)))),0),IF(E454&gt;=DATE(YEAR(SET!$I$11),MONTH(SET!$J$11),DAY(SET!$L$11)),MAX(0,MIN(F454,SET!$L$3)-IF(I454&lt;(G454+H454),0,(I454-(G454+H454)))),0)))))))</f>
        <v>0</v>
      </c>
      <c r="N454" s="105" t="str">
        <f>IF(D454=0,IF(M454&gt;0,IF((E454-C454)&gt;=365,EDATE(E454,6),EDATE(K454,-6)),""),"")</f>
        <v/>
      </c>
      <c r="O454" s="106" t="str">
        <f>IF(D454=0,IF(M454&gt;0,IF((E454-C454)&gt;=365,EDATE(E454,10),EDATE(K454,-2)),""),"")</f>
        <v/>
      </c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  <c r="AL454" s="23"/>
      <c r="AM454" s="23"/>
      <c r="AN454" s="23"/>
      <c r="AO454" s="23"/>
      <c r="AP454" s="23"/>
      <c r="AQ454" s="23"/>
      <c r="AR454" s="23"/>
      <c r="AS454" s="23"/>
      <c r="AT454" s="23"/>
      <c r="AU454" s="23"/>
      <c r="AV454" s="23"/>
      <c r="AW454" s="23"/>
      <c r="AX454" s="23"/>
      <c r="AY454" s="23"/>
      <c r="AZ454" s="23"/>
      <c r="BA454" s="23"/>
      <c r="BB454" s="23"/>
      <c r="BC454" s="23"/>
      <c r="BD454" s="23"/>
      <c r="BE454" s="23"/>
      <c r="BF454" s="23"/>
      <c r="BG454" s="23"/>
      <c r="BH454" s="23"/>
      <c r="BI454" s="23"/>
      <c r="BJ454" s="23"/>
      <c r="BK454" s="23"/>
      <c r="BL454" s="23"/>
      <c r="BM454" s="23"/>
      <c r="BN454" s="23"/>
      <c r="BO454" s="23"/>
      <c r="BP454" s="23"/>
      <c r="BQ454" s="23"/>
      <c r="BR454" s="23"/>
      <c r="BS454" s="23"/>
      <c r="BT454" s="23"/>
      <c r="BU454" s="23"/>
      <c r="BV454" s="23"/>
      <c r="BW454" s="23"/>
    </row>
    <row r="455" spans="1:75" ht="14.25" customHeight="1" thickBot="1" x14ac:dyDescent="0.2">
      <c r="A455" s="83"/>
      <c r="B455" s="119"/>
      <c r="C455" s="119"/>
      <c r="D455" s="121"/>
      <c r="E455" s="96"/>
      <c r="F455" s="94"/>
      <c r="G455" s="113"/>
      <c r="H455" s="115"/>
      <c r="I455" s="125"/>
      <c r="J455" s="98"/>
      <c r="K455" s="117"/>
      <c r="L455" s="102"/>
      <c r="M455" s="104"/>
      <c r="N455" s="105"/>
      <c r="O455" s="107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72"/>
      <c r="AP455" s="72"/>
      <c r="AQ455" s="72"/>
      <c r="AR455" s="72"/>
      <c r="AS455" s="72"/>
      <c r="AT455" s="72"/>
      <c r="AU455" s="72"/>
      <c r="AV455" s="72"/>
      <c r="AW455" s="72"/>
      <c r="AX455" s="72"/>
      <c r="AY455" s="72"/>
      <c r="AZ455" s="72"/>
      <c r="BA455" s="72"/>
      <c r="BB455" s="72"/>
      <c r="BC455" s="72"/>
      <c r="BD455" s="72"/>
      <c r="BE455" s="72"/>
      <c r="BF455" s="72"/>
      <c r="BG455" s="72"/>
      <c r="BH455" s="72"/>
      <c r="BI455" s="72"/>
      <c r="BJ455" s="72"/>
      <c r="BK455" s="72"/>
      <c r="BL455" s="72"/>
      <c r="BM455" s="72"/>
      <c r="BN455" s="72"/>
      <c r="BO455" s="72"/>
      <c r="BP455" s="72"/>
      <c r="BQ455" s="72"/>
      <c r="BR455" s="72"/>
      <c r="BS455" s="72"/>
      <c r="BT455" s="72"/>
      <c r="BU455" s="72"/>
      <c r="BV455" s="72"/>
      <c r="BW455" s="72"/>
    </row>
    <row r="456" spans="1:75" ht="14.25" customHeight="1" x14ac:dyDescent="0.15">
      <c r="A456" s="82"/>
      <c r="B456" s="118"/>
      <c r="C456" s="118"/>
      <c r="D456" s="120"/>
      <c r="E456" s="95" t="str">
        <f ca="1">IF(DATEDIF(C456,M$2,"m")&lt;1,"",IF(C456=0,"",IF(EDATE(C456,12)&lt;IF($D456&gt;0,$D456-1,M$2),EDATE(C456,DATEDIF(C456,IF($D456&gt;0,$D456-1,M$2+1),"y")*12),EDATE(C456,DATEDIF(C456,IF($D456&gt;0,$D456-1,M$2+1),"m")))))</f>
        <v/>
      </c>
      <c r="F456" s="93">
        <f ca="1">IF(E456="",0,IF(EDATE(C456,12)&lt;=E456,15+IF((YEAR(E456)-YEAR($C456))&gt;20,10,INT((YEAR(E456)-YEAR($C456)-1)/2)),0))</f>
        <v>0</v>
      </c>
      <c r="G456" s="112">
        <f ca="1">IF(E456="",0,IF(E456&gt;=EDATE(C456,12),IF(E456&lt;EDATE(C456,24),IF(C456&lt;SET!$J$20,0,MIN(DATEDIF(C456,E456,"m"),11)),0),IF(D456&gt;C456,IF(E456&lt;=EDATE(C456,12),MIN(DATEDIF(C456,D456+1,"m"),11),0),MIN(DATEDIF(C456,E456,"m"),11))))</f>
        <v>0</v>
      </c>
      <c r="H456" s="114"/>
      <c r="I456" s="124">
        <f>COUNTIF(P456:BW456,SET!$C$15)*SET!$C$16+COUNTIF(P456:BW456,SET!$D$15)*SET!$D$16+COUNTIF(P456:BW456,SET!$E$15)*SET!$E$16+COUNTIF(P456:BW456,SET!$F$15)*SET!$F$16+COUNTIF(P456:BW456,SET!$G$15)*SET!$G$16+COUNTIF(P456:BW456,SET!$H$15)*SET!$H$16+COUNTIF(P456:BW456,SET!$I$15)*SET!$I$16+COUNTIF(P456:BW456,SET!#REF!)*SET!$H$16+COUNTIF(P456:BW456,SET!$L$15)*SET!$L$16</f>
        <v>0</v>
      </c>
      <c r="J456" s="97">
        <f ca="1">F456+G456+H456-I456</f>
        <v>0</v>
      </c>
      <c r="K456" s="116" t="str">
        <f ca="1">IF(E456="","",IF(AND(D456&gt;C456,EDATE(IF(EDATE(C456,12)&lt;D456,C456,E456),12)&gt;D456),"퇴직정산",IF((E456-C456)&gt;=365,EDATE(E456,12),EDATE(C456,24))))</f>
        <v/>
      </c>
      <c r="L456" s="101">
        <f ca="1">IF(K456="퇴직정산",J456,IF((M$2-C456)&lt;365,"미확정",IF(M456="유예","유예",J456-M456)))</f>
        <v>0</v>
      </c>
      <c r="M456" s="103">
        <f>IF(C456=0,0,IF(K456="퇴직정산",0,IF(J456&lt;=0,0,IF(EDATE(C456,3)&gt;M$2,"유예",IF(SET!$J$3="없음",0,IF(SET!$J$3="전부",IF(E456&gt;=DATE(YEAR(SET!$I$11),MONTH(SET!$J$11),DAY(SET!$L$11)),MAX(0,F456-IF(I456&lt;(G456+H456),0,(I456-(G456+H456)))),0),IF(E456&gt;=DATE(YEAR(SET!$I$11),MONTH(SET!$J$11),DAY(SET!$L$11)),MAX(0,MIN(F456,SET!$L$3)-IF(I456&lt;(G456+H456),0,(I456-(G456+H456)))),0)))))))</f>
        <v>0</v>
      </c>
      <c r="N456" s="105" t="str">
        <f>IF(D456=0,IF(M456&gt;0,IF((E456-C456)&gt;=365,EDATE(E456,6),EDATE(K456,-6)),""),"")</f>
        <v/>
      </c>
      <c r="O456" s="106" t="str">
        <f>IF(D456=0,IF(M456&gt;0,IF((E456-C456)&gt;=365,EDATE(E456,10),EDATE(K456,-2)),""),"")</f>
        <v/>
      </c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  <c r="AL456" s="23"/>
      <c r="AM456" s="23"/>
      <c r="AN456" s="23"/>
      <c r="AO456" s="23"/>
      <c r="AP456" s="23"/>
      <c r="AQ456" s="23"/>
      <c r="AR456" s="23"/>
      <c r="AS456" s="23"/>
      <c r="AT456" s="23"/>
      <c r="AU456" s="23"/>
      <c r="AV456" s="23"/>
      <c r="AW456" s="23"/>
      <c r="AX456" s="23"/>
      <c r="AY456" s="23"/>
      <c r="AZ456" s="23"/>
      <c r="BA456" s="23"/>
      <c r="BB456" s="23"/>
      <c r="BC456" s="23"/>
      <c r="BD456" s="23"/>
      <c r="BE456" s="23"/>
      <c r="BF456" s="23"/>
      <c r="BG456" s="23"/>
      <c r="BH456" s="23"/>
      <c r="BI456" s="23"/>
      <c r="BJ456" s="23"/>
      <c r="BK456" s="23"/>
      <c r="BL456" s="23"/>
      <c r="BM456" s="23"/>
      <c r="BN456" s="23"/>
      <c r="BO456" s="23"/>
      <c r="BP456" s="23"/>
      <c r="BQ456" s="23"/>
      <c r="BR456" s="23"/>
      <c r="BS456" s="23"/>
      <c r="BT456" s="23"/>
      <c r="BU456" s="23"/>
      <c r="BV456" s="23"/>
      <c r="BW456" s="23"/>
    </row>
    <row r="457" spans="1:75" ht="14.25" customHeight="1" thickBot="1" x14ac:dyDescent="0.2">
      <c r="A457" s="83"/>
      <c r="B457" s="119"/>
      <c r="C457" s="119"/>
      <c r="D457" s="121"/>
      <c r="E457" s="96"/>
      <c r="F457" s="94"/>
      <c r="G457" s="113"/>
      <c r="H457" s="115"/>
      <c r="I457" s="125"/>
      <c r="J457" s="98"/>
      <c r="K457" s="117"/>
      <c r="L457" s="102"/>
      <c r="M457" s="104"/>
      <c r="N457" s="105"/>
      <c r="O457" s="107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72"/>
      <c r="AP457" s="72"/>
      <c r="AQ457" s="72"/>
      <c r="AR457" s="72"/>
      <c r="AS457" s="72"/>
      <c r="AT457" s="72"/>
      <c r="AU457" s="72"/>
      <c r="AV457" s="72"/>
      <c r="AW457" s="72"/>
      <c r="AX457" s="72"/>
      <c r="AY457" s="72"/>
      <c r="AZ457" s="72"/>
      <c r="BA457" s="72"/>
      <c r="BB457" s="72"/>
      <c r="BC457" s="72"/>
      <c r="BD457" s="72"/>
      <c r="BE457" s="72"/>
      <c r="BF457" s="72"/>
      <c r="BG457" s="72"/>
      <c r="BH457" s="72"/>
      <c r="BI457" s="72"/>
      <c r="BJ457" s="72"/>
      <c r="BK457" s="72"/>
      <c r="BL457" s="72"/>
      <c r="BM457" s="72"/>
      <c r="BN457" s="72"/>
      <c r="BO457" s="72"/>
      <c r="BP457" s="72"/>
      <c r="BQ457" s="72"/>
      <c r="BR457" s="72"/>
      <c r="BS457" s="72"/>
      <c r="BT457" s="72"/>
      <c r="BU457" s="72"/>
      <c r="BV457" s="72"/>
      <c r="BW457" s="72"/>
    </row>
    <row r="458" spans="1:75" ht="14.25" customHeight="1" x14ac:dyDescent="0.15">
      <c r="A458" s="82"/>
      <c r="B458" s="118"/>
      <c r="C458" s="118"/>
      <c r="D458" s="120"/>
      <c r="E458" s="95" t="str">
        <f ca="1">IF(DATEDIF(C458,M$2,"m")&lt;1,"",IF(C458=0,"",IF(EDATE(C458,12)&lt;IF($D458&gt;0,$D458-1,M$2),EDATE(C458,DATEDIF(C458,IF($D458&gt;0,$D458-1,M$2+1),"y")*12),EDATE(C458,DATEDIF(C458,IF($D458&gt;0,$D458-1,M$2+1),"m")))))</f>
        <v/>
      </c>
      <c r="F458" s="93">
        <f ca="1">IF(E458="",0,IF(EDATE(C458,12)&lt;=E458,15+IF((YEAR(E458)-YEAR($C458))&gt;20,10,INT((YEAR(E458)-YEAR($C458)-1)/2)),0))</f>
        <v>0</v>
      </c>
      <c r="G458" s="112">
        <f ca="1">IF(E458="",0,IF(E458&gt;=EDATE(C458,12),IF(E458&lt;EDATE(C458,24),IF(C458&lt;SET!$J$20,0,MIN(DATEDIF(C458,E458,"m"),11)),0),IF(D458&gt;C458,IF(E458&lt;=EDATE(C458,12),MIN(DATEDIF(C458,D458+1,"m"),11),0),MIN(DATEDIF(C458,E458,"m"),11))))</f>
        <v>0</v>
      </c>
      <c r="H458" s="114"/>
      <c r="I458" s="124">
        <f>COUNTIF(P458:BW458,SET!$C$15)*SET!$C$16+COUNTIF(P458:BW458,SET!$D$15)*SET!$D$16+COUNTIF(P458:BW458,SET!$E$15)*SET!$E$16+COUNTIF(P458:BW458,SET!$F$15)*SET!$F$16+COUNTIF(P458:BW458,SET!$G$15)*SET!$G$16+COUNTIF(P458:BW458,SET!$H$15)*SET!$H$16+COUNTIF(P458:BW458,SET!$I$15)*SET!$I$16+COUNTIF(P458:BW458,SET!#REF!)*SET!$H$16+COUNTIF(P458:BW458,SET!$L$15)*SET!$L$16</f>
        <v>0</v>
      </c>
      <c r="J458" s="97">
        <f ca="1">F458+G458+H458-I458</f>
        <v>0</v>
      </c>
      <c r="K458" s="116" t="str">
        <f ca="1">IF(E458="","",IF(AND(D458&gt;C458,EDATE(IF(EDATE(C458,12)&lt;D458,C458,E458),12)&gt;D458),"퇴직정산",IF((E458-C458)&gt;=365,EDATE(E458,12),EDATE(C458,24))))</f>
        <v/>
      </c>
      <c r="L458" s="101">
        <f ca="1">IF(K458="퇴직정산",J458,IF((M$2-C458)&lt;365,"미확정",IF(M458="유예","유예",J458-M458)))</f>
        <v>0</v>
      </c>
      <c r="M458" s="103">
        <f>IF(C458=0,0,IF(K458="퇴직정산",0,IF(J458&lt;=0,0,IF(EDATE(C458,3)&gt;M$2,"유예",IF(SET!$J$3="없음",0,IF(SET!$J$3="전부",IF(E458&gt;=DATE(YEAR(SET!$I$11),MONTH(SET!$J$11),DAY(SET!$L$11)),MAX(0,F458-IF(I458&lt;(G458+H458),0,(I458-(G458+H458)))),0),IF(E458&gt;=DATE(YEAR(SET!$I$11),MONTH(SET!$J$11),DAY(SET!$L$11)),MAX(0,MIN(F458,SET!$L$3)-IF(I458&lt;(G458+H458),0,(I458-(G458+H458)))),0)))))))</f>
        <v>0</v>
      </c>
      <c r="N458" s="105" t="str">
        <f>IF(D458=0,IF(M458&gt;0,IF((E458-C458)&gt;=365,EDATE(E458,6),EDATE(K458,-6)),""),"")</f>
        <v/>
      </c>
      <c r="O458" s="106" t="str">
        <f>IF(D458=0,IF(M458&gt;0,IF((E458-C458)&gt;=365,EDATE(E458,10),EDATE(K458,-2)),""),"")</f>
        <v/>
      </c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  <c r="AL458" s="23"/>
      <c r="AM458" s="23"/>
      <c r="AN458" s="23"/>
      <c r="AO458" s="23"/>
      <c r="AP458" s="23"/>
      <c r="AQ458" s="23"/>
      <c r="AR458" s="23"/>
      <c r="AS458" s="23"/>
      <c r="AT458" s="23"/>
      <c r="AU458" s="23"/>
      <c r="AV458" s="23"/>
      <c r="AW458" s="23"/>
      <c r="AX458" s="23"/>
      <c r="AY458" s="23"/>
      <c r="AZ458" s="23"/>
      <c r="BA458" s="23"/>
      <c r="BB458" s="23"/>
      <c r="BC458" s="23"/>
      <c r="BD458" s="23"/>
      <c r="BE458" s="23"/>
      <c r="BF458" s="23"/>
      <c r="BG458" s="23"/>
      <c r="BH458" s="23"/>
      <c r="BI458" s="23"/>
      <c r="BJ458" s="23"/>
      <c r="BK458" s="23"/>
      <c r="BL458" s="23"/>
      <c r="BM458" s="23"/>
      <c r="BN458" s="23"/>
      <c r="BO458" s="23"/>
      <c r="BP458" s="23"/>
      <c r="BQ458" s="23"/>
      <c r="BR458" s="23"/>
      <c r="BS458" s="23"/>
      <c r="BT458" s="23"/>
      <c r="BU458" s="23"/>
      <c r="BV458" s="23"/>
      <c r="BW458" s="23"/>
    </row>
    <row r="459" spans="1:75" ht="14.25" customHeight="1" thickBot="1" x14ac:dyDescent="0.2">
      <c r="A459" s="83"/>
      <c r="B459" s="119"/>
      <c r="C459" s="119"/>
      <c r="D459" s="121"/>
      <c r="E459" s="96"/>
      <c r="F459" s="94"/>
      <c r="G459" s="113"/>
      <c r="H459" s="115"/>
      <c r="I459" s="125"/>
      <c r="J459" s="98"/>
      <c r="K459" s="117"/>
      <c r="L459" s="102"/>
      <c r="M459" s="104"/>
      <c r="N459" s="105"/>
      <c r="O459" s="107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72"/>
      <c r="AP459" s="72"/>
      <c r="AQ459" s="72"/>
      <c r="AR459" s="72"/>
      <c r="AS459" s="72"/>
      <c r="AT459" s="72"/>
      <c r="AU459" s="72"/>
      <c r="AV459" s="72"/>
      <c r="AW459" s="72"/>
      <c r="AX459" s="72"/>
      <c r="AY459" s="72"/>
      <c r="AZ459" s="72"/>
      <c r="BA459" s="72"/>
      <c r="BB459" s="72"/>
      <c r="BC459" s="72"/>
      <c r="BD459" s="72"/>
      <c r="BE459" s="72"/>
      <c r="BF459" s="72"/>
      <c r="BG459" s="72"/>
      <c r="BH459" s="72"/>
      <c r="BI459" s="72"/>
      <c r="BJ459" s="72"/>
      <c r="BK459" s="72"/>
      <c r="BL459" s="72"/>
      <c r="BM459" s="72"/>
      <c r="BN459" s="72"/>
      <c r="BO459" s="72"/>
      <c r="BP459" s="72"/>
      <c r="BQ459" s="72"/>
      <c r="BR459" s="72"/>
      <c r="BS459" s="72"/>
      <c r="BT459" s="72"/>
      <c r="BU459" s="72"/>
      <c r="BV459" s="72"/>
      <c r="BW459" s="72"/>
    </row>
    <row r="460" spans="1:75" ht="14.25" customHeight="1" x14ac:dyDescent="0.15">
      <c r="A460" s="82"/>
      <c r="B460" s="118"/>
      <c r="C460" s="118"/>
      <c r="D460" s="120"/>
      <c r="E460" s="95" t="str">
        <f ca="1">IF(DATEDIF(C460,M$2,"m")&lt;1,"",IF(C460=0,"",IF(EDATE(C460,12)&lt;IF($D460&gt;0,$D460-1,M$2),EDATE(C460,DATEDIF(C460,IF($D460&gt;0,$D460-1,M$2+1),"y")*12),EDATE(C460,DATEDIF(C460,IF($D460&gt;0,$D460-1,M$2+1),"m")))))</f>
        <v/>
      </c>
      <c r="F460" s="93">
        <f ca="1">IF(E460="",0,IF(EDATE(C460,12)&lt;=E460,15+IF((YEAR(E460)-YEAR($C460))&gt;20,10,INT((YEAR(E460)-YEAR($C460)-1)/2)),0))</f>
        <v>0</v>
      </c>
      <c r="G460" s="112">
        <f ca="1">IF(E460="",0,IF(E460&gt;=EDATE(C460,12),IF(E460&lt;EDATE(C460,24),IF(C460&lt;SET!$J$20,0,MIN(DATEDIF(C460,E460,"m"),11)),0),IF(D460&gt;C460,IF(E460&lt;=EDATE(C460,12),MIN(DATEDIF(C460,D460+1,"m"),11),0),MIN(DATEDIF(C460,E460,"m"),11))))</f>
        <v>0</v>
      </c>
      <c r="H460" s="114"/>
      <c r="I460" s="124">
        <f>COUNTIF(P460:BW460,SET!$C$15)*SET!$C$16+COUNTIF(P460:BW460,SET!$D$15)*SET!$D$16+COUNTIF(P460:BW460,SET!$E$15)*SET!$E$16+COUNTIF(P460:BW460,SET!$F$15)*SET!$F$16+COUNTIF(P460:BW460,SET!$G$15)*SET!$G$16+COUNTIF(P460:BW460,SET!$H$15)*SET!$H$16+COUNTIF(P460:BW460,SET!$I$15)*SET!$I$16+COUNTIF(P460:BW460,SET!#REF!)*SET!$H$16+COUNTIF(P460:BW460,SET!$L$15)*SET!$L$16</f>
        <v>0</v>
      </c>
      <c r="J460" s="97">
        <f ca="1">F460+G460+H460-I460</f>
        <v>0</v>
      </c>
      <c r="K460" s="116" t="str">
        <f ca="1">IF(E460="","",IF(AND(D460&gt;C460,EDATE(IF(EDATE(C460,12)&lt;D460,C460,E460),12)&gt;D460),"퇴직정산",IF((E460-C460)&gt;=365,EDATE(E460,12),EDATE(C460,24))))</f>
        <v/>
      </c>
      <c r="L460" s="101">
        <f ca="1">IF(K460="퇴직정산",J460,IF((M$2-C460)&lt;365,"미확정",IF(M460="유예","유예",J460-M460)))</f>
        <v>0</v>
      </c>
      <c r="M460" s="103">
        <f>IF(C460=0,0,IF(K460="퇴직정산",0,IF(J460&lt;=0,0,IF(EDATE(C460,3)&gt;M$2,"유예",IF(SET!$J$3="없음",0,IF(SET!$J$3="전부",IF(E460&gt;=DATE(YEAR(SET!$I$11),MONTH(SET!$J$11),DAY(SET!$L$11)),MAX(0,F460-IF(I460&lt;(G460+H460),0,(I460-(G460+H460)))),0),IF(E460&gt;=DATE(YEAR(SET!$I$11),MONTH(SET!$J$11),DAY(SET!$L$11)),MAX(0,MIN(F460,SET!$L$3)-IF(I460&lt;(G460+H460),0,(I460-(G460+H460)))),0)))))))</f>
        <v>0</v>
      </c>
      <c r="N460" s="105" t="str">
        <f>IF(D460=0,IF(M460&gt;0,IF((E460-C460)&gt;=365,EDATE(E460,6),EDATE(K460,-6)),""),"")</f>
        <v/>
      </c>
      <c r="O460" s="106" t="str">
        <f>IF(D460=0,IF(M460&gt;0,IF((E460-C460)&gt;=365,EDATE(E460,10),EDATE(K460,-2)),""),"")</f>
        <v/>
      </c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  <c r="AL460" s="23"/>
      <c r="AM460" s="23"/>
      <c r="AN460" s="23"/>
      <c r="AO460" s="23"/>
      <c r="AP460" s="23"/>
      <c r="AQ460" s="23"/>
      <c r="AR460" s="23"/>
      <c r="AS460" s="23"/>
      <c r="AT460" s="23"/>
      <c r="AU460" s="23"/>
      <c r="AV460" s="23"/>
      <c r="AW460" s="23"/>
      <c r="AX460" s="23"/>
      <c r="AY460" s="23"/>
      <c r="AZ460" s="23"/>
      <c r="BA460" s="23"/>
      <c r="BB460" s="23"/>
      <c r="BC460" s="23"/>
      <c r="BD460" s="23"/>
      <c r="BE460" s="23"/>
      <c r="BF460" s="23"/>
      <c r="BG460" s="23"/>
      <c r="BH460" s="23"/>
      <c r="BI460" s="23"/>
      <c r="BJ460" s="23"/>
      <c r="BK460" s="23"/>
      <c r="BL460" s="23"/>
      <c r="BM460" s="23"/>
      <c r="BN460" s="23"/>
      <c r="BO460" s="23"/>
      <c r="BP460" s="23"/>
      <c r="BQ460" s="23"/>
      <c r="BR460" s="23"/>
      <c r="BS460" s="23"/>
      <c r="BT460" s="23"/>
      <c r="BU460" s="23"/>
      <c r="BV460" s="23"/>
      <c r="BW460" s="23"/>
    </row>
    <row r="461" spans="1:75" ht="14.25" customHeight="1" thickBot="1" x14ac:dyDescent="0.2">
      <c r="A461" s="83"/>
      <c r="B461" s="119"/>
      <c r="C461" s="119"/>
      <c r="D461" s="121"/>
      <c r="E461" s="96"/>
      <c r="F461" s="94"/>
      <c r="G461" s="113"/>
      <c r="H461" s="115"/>
      <c r="I461" s="125"/>
      <c r="J461" s="98"/>
      <c r="K461" s="117"/>
      <c r="L461" s="102"/>
      <c r="M461" s="104"/>
      <c r="N461" s="105"/>
      <c r="O461" s="107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72"/>
      <c r="AP461" s="72"/>
      <c r="AQ461" s="72"/>
      <c r="AR461" s="72"/>
      <c r="AS461" s="72"/>
      <c r="AT461" s="72"/>
      <c r="AU461" s="72"/>
      <c r="AV461" s="72"/>
      <c r="AW461" s="72"/>
      <c r="AX461" s="72"/>
      <c r="AY461" s="72"/>
      <c r="AZ461" s="72"/>
      <c r="BA461" s="72"/>
      <c r="BB461" s="72"/>
      <c r="BC461" s="72"/>
      <c r="BD461" s="72"/>
      <c r="BE461" s="72"/>
      <c r="BF461" s="72"/>
      <c r="BG461" s="72"/>
      <c r="BH461" s="72"/>
      <c r="BI461" s="72"/>
      <c r="BJ461" s="72"/>
      <c r="BK461" s="72"/>
      <c r="BL461" s="72"/>
      <c r="BM461" s="72"/>
      <c r="BN461" s="72"/>
      <c r="BO461" s="72"/>
      <c r="BP461" s="72"/>
      <c r="BQ461" s="72"/>
      <c r="BR461" s="72"/>
      <c r="BS461" s="72"/>
      <c r="BT461" s="72"/>
      <c r="BU461" s="72"/>
      <c r="BV461" s="72"/>
      <c r="BW461" s="72"/>
    </row>
    <row r="462" spans="1:75" ht="14.25" customHeight="1" x14ac:dyDescent="0.15">
      <c r="A462" s="82"/>
      <c r="B462" s="118"/>
      <c r="C462" s="118"/>
      <c r="D462" s="120"/>
      <c r="E462" s="95" t="str">
        <f ca="1">IF(DATEDIF(C462,M$2,"m")&lt;1,"",IF(C462=0,"",IF(EDATE(C462,12)&lt;IF($D462&gt;0,$D462-1,M$2),EDATE(C462,DATEDIF(C462,IF($D462&gt;0,$D462-1,M$2+1),"y")*12),EDATE(C462,DATEDIF(C462,IF($D462&gt;0,$D462-1,M$2+1),"m")))))</f>
        <v/>
      </c>
      <c r="F462" s="93">
        <f ca="1">IF(E462="",0,IF(EDATE(C462,12)&lt;=E462,15+IF((YEAR(E462)-YEAR($C462))&gt;20,10,INT((YEAR(E462)-YEAR($C462)-1)/2)),0))</f>
        <v>0</v>
      </c>
      <c r="G462" s="112">
        <f ca="1">IF(E462="",0,IF(E462&gt;=EDATE(C462,12),IF(E462&lt;EDATE(C462,24),IF(C462&lt;SET!$J$20,0,MIN(DATEDIF(C462,E462,"m"),11)),0),IF(D462&gt;C462,IF(E462&lt;=EDATE(C462,12),MIN(DATEDIF(C462,D462+1,"m"),11),0),MIN(DATEDIF(C462,E462,"m"),11))))</f>
        <v>0</v>
      </c>
      <c r="H462" s="114"/>
      <c r="I462" s="124">
        <f>COUNTIF(P462:BW462,SET!$C$15)*SET!$C$16+COUNTIF(P462:BW462,SET!$D$15)*SET!$D$16+COUNTIF(P462:BW462,SET!$E$15)*SET!$E$16+COUNTIF(P462:BW462,SET!$F$15)*SET!$F$16+COUNTIF(P462:BW462,SET!$G$15)*SET!$G$16+COUNTIF(P462:BW462,SET!$H$15)*SET!$H$16+COUNTIF(P462:BW462,SET!$I$15)*SET!$I$16+COUNTIF(P462:BW462,SET!#REF!)*SET!$H$16+COUNTIF(P462:BW462,SET!$L$15)*SET!$L$16</f>
        <v>0</v>
      </c>
      <c r="J462" s="97">
        <f ca="1">F462+G462+H462-I462</f>
        <v>0</v>
      </c>
      <c r="K462" s="116" t="str">
        <f ca="1">IF(E462="","",IF(AND(D462&gt;C462,EDATE(IF(EDATE(C462,12)&lt;D462,C462,E462),12)&gt;D462),"퇴직정산",IF((E462-C462)&gt;=365,EDATE(E462,12),EDATE(C462,24))))</f>
        <v/>
      </c>
      <c r="L462" s="101">
        <f ca="1">IF(K462="퇴직정산",J462,IF((M$2-C462)&lt;365,"미확정",IF(M462="유예","유예",J462-M462)))</f>
        <v>0</v>
      </c>
      <c r="M462" s="103">
        <f>IF(C462=0,0,IF(K462="퇴직정산",0,IF(J462&lt;=0,0,IF(EDATE(C462,3)&gt;M$2,"유예",IF(SET!$J$3="없음",0,IF(SET!$J$3="전부",IF(E462&gt;=DATE(YEAR(SET!$I$11),MONTH(SET!$J$11),DAY(SET!$L$11)),MAX(0,F462-IF(I462&lt;(G462+H462),0,(I462-(G462+H462)))),0),IF(E462&gt;=DATE(YEAR(SET!$I$11),MONTH(SET!$J$11),DAY(SET!$L$11)),MAX(0,MIN(F462,SET!$L$3)-IF(I462&lt;(G462+H462),0,(I462-(G462+H462)))),0)))))))</f>
        <v>0</v>
      </c>
      <c r="N462" s="105" t="str">
        <f>IF(D462=0,IF(M462&gt;0,IF((E462-C462)&gt;=365,EDATE(E462,6),EDATE(K462,-6)),""),"")</f>
        <v/>
      </c>
      <c r="O462" s="106" t="str">
        <f>IF(D462=0,IF(M462&gt;0,IF((E462-C462)&gt;=365,EDATE(E462,10),EDATE(K462,-2)),""),"")</f>
        <v/>
      </c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  <c r="AL462" s="23"/>
      <c r="AM462" s="23"/>
      <c r="AN462" s="23"/>
      <c r="AO462" s="23"/>
      <c r="AP462" s="23"/>
      <c r="AQ462" s="23"/>
      <c r="AR462" s="23"/>
      <c r="AS462" s="23"/>
      <c r="AT462" s="23"/>
      <c r="AU462" s="23"/>
      <c r="AV462" s="23"/>
      <c r="AW462" s="23"/>
      <c r="AX462" s="23"/>
      <c r="AY462" s="23"/>
      <c r="AZ462" s="23"/>
      <c r="BA462" s="23"/>
      <c r="BB462" s="23"/>
      <c r="BC462" s="23"/>
      <c r="BD462" s="23"/>
      <c r="BE462" s="23"/>
      <c r="BF462" s="23"/>
      <c r="BG462" s="23"/>
      <c r="BH462" s="23"/>
      <c r="BI462" s="23"/>
      <c r="BJ462" s="23"/>
      <c r="BK462" s="23"/>
      <c r="BL462" s="23"/>
      <c r="BM462" s="23"/>
      <c r="BN462" s="23"/>
      <c r="BO462" s="23"/>
      <c r="BP462" s="23"/>
      <c r="BQ462" s="23"/>
      <c r="BR462" s="23"/>
      <c r="BS462" s="23"/>
      <c r="BT462" s="23"/>
      <c r="BU462" s="23"/>
      <c r="BV462" s="23"/>
      <c r="BW462" s="23"/>
    </row>
    <row r="463" spans="1:75" ht="14.25" customHeight="1" thickBot="1" x14ac:dyDescent="0.2">
      <c r="A463" s="83"/>
      <c r="B463" s="119"/>
      <c r="C463" s="119"/>
      <c r="D463" s="121"/>
      <c r="E463" s="96"/>
      <c r="F463" s="94"/>
      <c r="G463" s="113"/>
      <c r="H463" s="115"/>
      <c r="I463" s="125"/>
      <c r="J463" s="98"/>
      <c r="K463" s="117"/>
      <c r="L463" s="102"/>
      <c r="M463" s="104"/>
      <c r="N463" s="105"/>
      <c r="O463" s="107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72"/>
      <c r="AP463" s="72"/>
      <c r="AQ463" s="72"/>
      <c r="AR463" s="72"/>
      <c r="AS463" s="72"/>
      <c r="AT463" s="72"/>
      <c r="AU463" s="72"/>
      <c r="AV463" s="72"/>
      <c r="AW463" s="72"/>
      <c r="AX463" s="72"/>
      <c r="AY463" s="72"/>
      <c r="AZ463" s="72"/>
      <c r="BA463" s="72"/>
      <c r="BB463" s="72"/>
      <c r="BC463" s="72"/>
      <c r="BD463" s="72"/>
      <c r="BE463" s="72"/>
      <c r="BF463" s="72"/>
      <c r="BG463" s="72"/>
      <c r="BH463" s="72"/>
      <c r="BI463" s="72"/>
      <c r="BJ463" s="72"/>
      <c r="BK463" s="72"/>
      <c r="BL463" s="72"/>
      <c r="BM463" s="72"/>
      <c r="BN463" s="72"/>
      <c r="BO463" s="72"/>
      <c r="BP463" s="72"/>
      <c r="BQ463" s="72"/>
      <c r="BR463" s="72"/>
      <c r="BS463" s="72"/>
      <c r="BT463" s="72"/>
      <c r="BU463" s="72"/>
      <c r="BV463" s="72"/>
      <c r="BW463" s="72"/>
    </row>
    <row r="464" spans="1:75" ht="14.25" customHeight="1" x14ac:dyDescent="0.15">
      <c r="A464" s="82"/>
      <c r="B464" s="118"/>
      <c r="C464" s="118"/>
      <c r="D464" s="120"/>
      <c r="E464" s="95" t="str">
        <f ca="1">IF(DATEDIF(C464,M$2,"m")&lt;1,"",IF(C464=0,"",IF(EDATE(C464,12)&lt;IF($D464&gt;0,$D464-1,M$2),EDATE(C464,DATEDIF(C464,IF($D464&gt;0,$D464-1,M$2+1),"y")*12),EDATE(C464,DATEDIF(C464,IF($D464&gt;0,$D464-1,M$2+1),"m")))))</f>
        <v/>
      </c>
      <c r="F464" s="93">
        <f ca="1">IF(E464="",0,IF(EDATE(C464,12)&lt;=E464,15+IF((YEAR(E464)-YEAR($C464))&gt;20,10,INT((YEAR(E464)-YEAR($C464)-1)/2)),0))</f>
        <v>0</v>
      </c>
      <c r="G464" s="112">
        <f ca="1">IF(E464="",0,IF(E464&gt;=EDATE(C464,12),IF(E464&lt;EDATE(C464,24),IF(C464&lt;SET!$J$20,0,MIN(DATEDIF(C464,E464,"m"),11)),0),IF(D464&gt;C464,IF(E464&lt;=EDATE(C464,12),MIN(DATEDIF(C464,D464+1,"m"),11),0),MIN(DATEDIF(C464,E464,"m"),11))))</f>
        <v>0</v>
      </c>
      <c r="H464" s="114"/>
      <c r="I464" s="124">
        <f>COUNTIF(P464:BW464,SET!$C$15)*SET!$C$16+COUNTIF(P464:BW464,SET!$D$15)*SET!$D$16+COUNTIF(P464:BW464,SET!$E$15)*SET!$E$16+COUNTIF(P464:BW464,SET!$F$15)*SET!$F$16+COUNTIF(P464:BW464,SET!$G$15)*SET!$G$16+COUNTIF(P464:BW464,SET!$H$15)*SET!$H$16+COUNTIF(P464:BW464,SET!$I$15)*SET!$I$16+COUNTIF(P464:BW464,SET!#REF!)*SET!$H$16+COUNTIF(P464:BW464,SET!$L$15)*SET!$L$16</f>
        <v>0</v>
      </c>
      <c r="J464" s="97">
        <f ca="1">F464+G464+H464-I464</f>
        <v>0</v>
      </c>
      <c r="K464" s="116" t="str">
        <f ca="1">IF(E464="","",IF(AND(D464&gt;C464,EDATE(IF(EDATE(C464,12)&lt;D464,C464,E464),12)&gt;D464),"퇴직정산",IF((E464-C464)&gt;=365,EDATE(E464,12),EDATE(C464,24))))</f>
        <v/>
      </c>
      <c r="L464" s="101">
        <f ca="1">IF(K464="퇴직정산",J464,IF((M$2-C464)&lt;365,"미확정",IF(M464="유예","유예",J464-M464)))</f>
        <v>0</v>
      </c>
      <c r="M464" s="103">
        <f>IF(C464=0,0,IF(K464="퇴직정산",0,IF(J464&lt;=0,0,IF(EDATE(C464,3)&gt;M$2,"유예",IF(SET!$J$3="없음",0,IF(SET!$J$3="전부",IF(E464&gt;=DATE(YEAR(SET!$I$11),MONTH(SET!$J$11),DAY(SET!$L$11)),MAX(0,F464-IF(I464&lt;(G464+H464),0,(I464-(G464+H464)))),0),IF(E464&gt;=DATE(YEAR(SET!$I$11),MONTH(SET!$J$11),DAY(SET!$L$11)),MAX(0,MIN(F464,SET!$L$3)-IF(I464&lt;(G464+H464),0,(I464-(G464+H464)))),0)))))))</f>
        <v>0</v>
      </c>
      <c r="N464" s="105" t="str">
        <f>IF(D464=0,IF(M464&gt;0,IF((E464-C464)&gt;=365,EDATE(E464,6),EDATE(K464,-6)),""),"")</f>
        <v/>
      </c>
      <c r="O464" s="106" t="str">
        <f>IF(D464=0,IF(M464&gt;0,IF((E464-C464)&gt;=365,EDATE(E464,10),EDATE(K464,-2)),""),"")</f>
        <v/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/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/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/>
      <c r="BP464" s="23"/>
      <c r="BQ464" s="23"/>
      <c r="BR464" s="23"/>
      <c r="BS464" s="23"/>
      <c r="BT464" s="23"/>
      <c r="BU464" s="23"/>
      <c r="BV464" s="23"/>
      <c r="BW464" s="23"/>
    </row>
    <row r="465" spans="1:75" ht="14.25" customHeight="1" thickBot="1" x14ac:dyDescent="0.2">
      <c r="A465" s="83"/>
      <c r="B465" s="119"/>
      <c r="C465" s="119"/>
      <c r="D465" s="121"/>
      <c r="E465" s="96"/>
      <c r="F465" s="94"/>
      <c r="G465" s="113"/>
      <c r="H465" s="115"/>
      <c r="I465" s="125"/>
      <c r="J465" s="98"/>
      <c r="K465" s="117"/>
      <c r="L465" s="102"/>
      <c r="M465" s="104"/>
      <c r="N465" s="105"/>
      <c r="O465" s="107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72"/>
      <c r="AP465" s="72"/>
      <c r="AQ465" s="72"/>
      <c r="AR465" s="72"/>
      <c r="AS465" s="72"/>
      <c r="AT465" s="72"/>
      <c r="AU465" s="72"/>
      <c r="AV465" s="72"/>
      <c r="AW465" s="72"/>
      <c r="AX465" s="72"/>
      <c r="AY465" s="72"/>
      <c r="AZ465" s="72"/>
      <c r="BA465" s="72"/>
      <c r="BB465" s="72"/>
      <c r="BC465" s="72"/>
      <c r="BD465" s="72"/>
      <c r="BE465" s="72"/>
      <c r="BF465" s="72"/>
      <c r="BG465" s="72"/>
      <c r="BH465" s="72"/>
      <c r="BI465" s="72"/>
      <c r="BJ465" s="72"/>
      <c r="BK465" s="72"/>
      <c r="BL465" s="72"/>
      <c r="BM465" s="72"/>
      <c r="BN465" s="72"/>
      <c r="BO465" s="72"/>
      <c r="BP465" s="72"/>
      <c r="BQ465" s="72"/>
      <c r="BR465" s="72"/>
      <c r="BS465" s="72"/>
      <c r="BT465" s="72"/>
      <c r="BU465" s="72"/>
      <c r="BV465" s="72"/>
      <c r="BW465" s="72"/>
    </row>
    <row r="466" spans="1:75" ht="14.25" customHeight="1" x14ac:dyDescent="0.15">
      <c r="A466" s="82"/>
      <c r="B466" s="118"/>
      <c r="C466" s="118"/>
      <c r="D466" s="120"/>
      <c r="E466" s="95" t="str">
        <f ca="1">IF(DATEDIF(C466,M$2,"m")&lt;1,"",IF(C466=0,"",IF(EDATE(C466,12)&lt;IF($D466&gt;0,$D466-1,M$2),EDATE(C466,DATEDIF(C466,IF($D466&gt;0,$D466-1,M$2+1),"y")*12),EDATE(C466,DATEDIF(C466,IF($D466&gt;0,$D466-1,M$2+1),"m")))))</f>
        <v/>
      </c>
      <c r="F466" s="93">
        <f ca="1">IF(E466="",0,IF(EDATE(C466,12)&lt;=E466,15+IF((YEAR(E466)-YEAR($C466))&gt;20,10,INT((YEAR(E466)-YEAR($C466)-1)/2)),0))</f>
        <v>0</v>
      </c>
      <c r="G466" s="112">
        <f ca="1">IF(E466="",0,IF(E466&gt;=EDATE(C466,12),IF(E466&lt;EDATE(C466,24),IF(C466&lt;SET!$J$20,0,MIN(DATEDIF(C466,E466,"m"),11)),0),IF(D466&gt;C466,IF(E466&lt;=EDATE(C466,12),MIN(DATEDIF(C466,D466+1,"m"),11),0),MIN(DATEDIF(C466,E466,"m"),11))))</f>
        <v>0</v>
      </c>
      <c r="H466" s="114"/>
      <c r="I466" s="124">
        <f>COUNTIF(P466:BW466,SET!$C$15)*SET!$C$16+COUNTIF(P466:BW466,SET!$D$15)*SET!$D$16+COUNTIF(P466:BW466,SET!$E$15)*SET!$E$16+COUNTIF(P466:BW466,SET!$F$15)*SET!$F$16+COUNTIF(P466:BW466,SET!$G$15)*SET!$G$16+COUNTIF(P466:BW466,SET!$H$15)*SET!$H$16+COUNTIF(P466:BW466,SET!$I$15)*SET!$I$16+COUNTIF(P466:BW466,SET!#REF!)*SET!$H$16+COUNTIF(P466:BW466,SET!$L$15)*SET!$L$16</f>
        <v>0</v>
      </c>
      <c r="J466" s="97">
        <f ca="1">F466+G466+H466-I466</f>
        <v>0</v>
      </c>
      <c r="K466" s="116" t="str">
        <f ca="1">IF(E466="","",IF(AND(D466&gt;C466,EDATE(IF(EDATE(C466,12)&lt;D466,C466,E466),12)&gt;D466),"퇴직정산",IF((E466-C466)&gt;=365,EDATE(E466,12),EDATE(C466,24))))</f>
        <v/>
      </c>
      <c r="L466" s="101">
        <f ca="1">IF(K466="퇴직정산",J466,IF((M$2-C466)&lt;365,"미확정",IF(M466="유예","유예",J466-M466)))</f>
        <v>0</v>
      </c>
      <c r="M466" s="103">
        <f>IF(C466=0,0,IF(K466="퇴직정산",0,IF(J466&lt;=0,0,IF(EDATE(C466,3)&gt;M$2,"유예",IF(SET!$J$3="없음",0,IF(SET!$J$3="전부",IF(E466&gt;=DATE(YEAR(SET!$I$11),MONTH(SET!$J$11),DAY(SET!$L$11)),MAX(0,F466-IF(I466&lt;(G466+H466),0,(I466-(G466+H466)))),0),IF(E466&gt;=DATE(YEAR(SET!$I$11),MONTH(SET!$J$11),DAY(SET!$L$11)),MAX(0,MIN(F466,SET!$L$3)-IF(I466&lt;(G466+H466),0,(I466-(G466+H466)))),0)))))))</f>
        <v>0</v>
      </c>
      <c r="N466" s="105" t="str">
        <f>IF(D466=0,IF(M466&gt;0,IF((E466-C466)&gt;=365,EDATE(E466,6),EDATE(K466,-6)),""),"")</f>
        <v/>
      </c>
      <c r="O466" s="106" t="str">
        <f>IF(D466=0,IF(M466&gt;0,IF((E466-C466)&gt;=365,EDATE(E466,10),EDATE(K466,-2)),""),"")</f>
        <v/>
      </c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  <c r="AL466" s="23"/>
      <c r="AM466" s="23"/>
      <c r="AN466" s="23"/>
      <c r="AO466" s="23"/>
      <c r="AP466" s="23"/>
      <c r="AQ466" s="23"/>
      <c r="AR466" s="23"/>
      <c r="AS466" s="23"/>
      <c r="AT466" s="23"/>
      <c r="AU466" s="23"/>
      <c r="AV466" s="23"/>
      <c r="AW466" s="23"/>
      <c r="AX466" s="23"/>
      <c r="AY466" s="23"/>
      <c r="AZ466" s="23"/>
      <c r="BA466" s="23"/>
      <c r="BB466" s="23"/>
      <c r="BC466" s="23"/>
      <c r="BD466" s="23"/>
      <c r="BE466" s="23"/>
      <c r="BF466" s="23"/>
      <c r="BG466" s="23"/>
      <c r="BH466" s="23"/>
      <c r="BI466" s="23"/>
      <c r="BJ466" s="23"/>
      <c r="BK466" s="23"/>
      <c r="BL466" s="23"/>
      <c r="BM466" s="23"/>
      <c r="BN466" s="23"/>
      <c r="BO466" s="23"/>
      <c r="BP466" s="23"/>
      <c r="BQ466" s="23"/>
      <c r="BR466" s="23"/>
      <c r="BS466" s="23"/>
      <c r="BT466" s="23"/>
      <c r="BU466" s="23"/>
      <c r="BV466" s="23"/>
      <c r="BW466" s="23"/>
    </row>
    <row r="467" spans="1:75" ht="14.25" customHeight="1" thickBot="1" x14ac:dyDescent="0.2">
      <c r="A467" s="83"/>
      <c r="B467" s="119"/>
      <c r="C467" s="119"/>
      <c r="D467" s="121"/>
      <c r="E467" s="96"/>
      <c r="F467" s="94"/>
      <c r="G467" s="113"/>
      <c r="H467" s="115"/>
      <c r="I467" s="125"/>
      <c r="J467" s="98"/>
      <c r="K467" s="117"/>
      <c r="L467" s="102"/>
      <c r="M467" s="104"/>
      <c r="N467" s="105"/>
      <c r="O467" s="107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  <c r="AA467" s="72"/>
      <c r="AB467" s="72"/>
      <c r="AC467" s="72"/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72"/>
      <c r="AP467" s="72"/>
      <c r="AQ467" s="72"/>
      <c r="AR467" s="72"/>
      <c r="AS467" s="72"/>
      <c r="AT467" s="72"/>
      <c r="AU467" s="72"/>
      <c r="AV467" s="72"/>
      <c r="AW467" s="72"/>
      <c r="AX467" s="72"/>
      <c r="AY467" s="72"/>
      <c r="AZ467" s="72"/>
      <c r="BA467" s="72"/>
      <c r="BB467" s="72"/>
      <c r="BC467" s="72"/>
      <c r="BD467" s="72"/>
      <c r="BE467" s="72"/>
      <c r="BF467" s="72"/>
      <c r="BG467" s="72"/>
      <c r="BH467" s="72"/>
      <c r="BI467" s="72"/>
      <c r="BJ467" s="72"/>
      <c r="BK467" s="72"/>
      <c r="BL467" s="72"/>
      <c r="BM467" s="72"/>
      <c r="BN467" s="72"/>
      <c r="BO467" s="72"/>
      <c r="BP467" s="72"/>
      <c r="BQ467" s="72"/>
      <c r="BR467" s="72"/>
      <c r="BS467" s="72"/>
      <c r="BT467" s="72"/>
      <c r="BU467" s="72"/>
      <c r="BV467" s="72"/>
      <c r="BW467" s="72"/>
    </row>
    <row r="468" spans="1:75" ht="14.25" customHeight="1" x14ac:dyDescent="0.15">
      <c r="A468" s="82"/>
      <c r="B468" s="118"/>
      <c r="C468" s="118"/>
      <c r="D468" s="120"/>
      <c r="E468" s="95" t="str">
        <f ca="1">IF(DATEDIF(C468,M$2,"m")&lt;1,"",IF(C468=0,"",IF(EDATE(C468,12)&lt;IF($D468&gt;0,$D468-1,M$2),EDATE(C468,DATEDIF(C468,IF($D468&gt;0,$D468-1,M$2+1),"y")*12),EDATE(C468,DATEDIF(C468,IF($D468&gt;0,$D468-1,M$2+1),"m")))))</f>
        <v/>
      </c>
      <c r="F468" s="93">
        <f ca="1">IF(E468="",0,IF(EDATE(C468,12)&lt;=E468,15+IF((YEAR(E468)-YEAR($C468))&gt;20,10,INT((YEAR(E468)-YEAR($C468)-1)/2)),0))</f>
        <v>0</v>
      </c>
      <c r="G468" s="112">
        <f ca="1">IF(E468="",0,IF(E468&gt;=EDATE(C468,12),IF(E468&lt;EDATE(C468,24),IF(C468&lt;SET!$J$20,0,MIN(DATEDIF(C468,E468,"m"),11)),0),IF(D468&gt;C468,IF(E468&lt;=EDATE(C468,12),MIN(DATEDIF(C468,D468+1,"m"),11),0),MIN(DATEDIF(C468,E468,"m"),11))))</f>
        <v>0</v>
      </c>
      <c r="H468" s="114"/>
      <c r="I468" s="124">
        <f>COUNTIF(P468:BW468,SET!$C$15)*SET!$C$16+COUNTIF(P468:BW468,SET!$D$15)*SET!$D$16+COUNTIF(P468:BW468,SET!$E$15)*SET!$E$16+COUNTIF(P468:BW468,SET!$F$15)*SET!$F$16+COUNTIF(P468:BW468,SET!$G$15)*SET!$G$16+COUNTIF(P468:BW468,SET!$H$15)*SET!$H$16+COUNTIF(P468:BW468,SET!$I$15)*SET!$I$16+COUNTIF(P468:BW468,SET!#REF!)*SET!$H$16+COUNTIF(P468:BW468,SET!$L$15)*SET!$L$16</f>
        <v>0</v>
      </c>
      <c r="J468" s="97">
        <f ca="1">F468+G468+H468-I468</f>
        <v>0</v>
      </c>
      <c r="K468" s="116" t="str">
        <f ca="1">IF(E468="","",IF(AND(D468&gt;C468,EDATE(IF(EDATE(C468,12)&lt;D468,C468,E468),12)&gt;D468),"퇴직정산",IF((E468-C468)&gt;=365,EDATE(E468,12),EDATE(C468,24))))</f>
        <v/>
      </c>
      <c r="L468" s="101">
        <f ca="1">IF(K468="퇴직정산",J468,IF((M$2-C468)&lt;365,"미확정",IF(M468="유예","유예",J468-M468)))</f>
        <v>0</v>
      </c>
      <c r="M468" s="103">
        <f>IF(C468=0,0,IF(K468="퇴직정산",0,IF(J468&lt;=0,0,IF(EDATE(C468,3)&gt;M$2,"유예",IF(SET!$J$3="없음",0,IF(SET!$J$3="전부",IF(E468&gt;=DATE(YEAR(SET!$I$11),MONTH(SET!$J$11),DAY(SET!$L$11)),MAX(0,F468-IF(I468&lt;(G468+H468),0,(I468-(G468+H468)))),0),IF(E468&gt;=DATE(YEAR(SET!$I$11),MONTH(SET!$J$11),DAY(SET!$L$11)),MAX(0,MIN(F468,SET!$L$3)-IF(I468&lt;(G468+H468),0,(I468-(G468+H468)))),0)))))))</f>
        <v>0</v>
      </c>
      <c r="N468" s="105" t="str">
        <f>IF(D468=0,IF(M468&gt;0,IF((E468-C468)&gt;=365,EDATE(E468,6),EDATE(K468,-6)),""),"")</f>
        <v/>
      </c>
      <c r="O468" s="106" t="str">
        <f>IF(D468=0,IF(M468&gt;0,IF((E468-C468)&gt;=365,EDATE(E468,10),EDATE(K468,-2)),""),"")</f>
        <v/>
      </c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  <c r="AL468" s="23"/>
      <c r="AM468" s="23"/>
      <c r="AN468" s="23"/>
      <c r="AO468" s="23"/>
      <c r="AP468" s="23"/>
      <c r="AQ468" s="23"/>
      <c r="AR468" s="23"/>
      <c r="AS468" s="23"/>
      <c r="AT468" s="23"/>
      <c r="AU468" s="23"/>
      <c r="AV468" s="23"/>
      <c r="AW468" s="23"/>
      <c r="AX468" s="23"/>
      <c r="AY468" s="23"/>
      <c r="AZ468" s="23"/>
      <c r="BA468" s="23"/>
      <c r="BB468" s="23"/>
      <c r="BC468" s="23"/>
      <c r="BD468" s="23"/>
      <c r="BE468" s="23"/>
      <c r="BF468" s="23"/>
      <c r="BG468" s="23"/>
      <c r="BH468" s="23"/>
      <c r="BI468" s="23"/>
      <c r="BJ468" s="23"/>
      <c r="BK468" s="23"/>
      <c r="BL468" s="23"/>
      <c r="BM468" s="23"/>
      <c r="BN468" s="23"/>
      <c r="BO468" s="23"/>
      <c r="BP468" s="23"/>
      <c r="BQ468" s="23"/>
      <c r="BR468" s="23"/>
      <c r="BS468" s="23"/>
      <c r="BT468" s="23"/>
      <c r="BU468" s="23"/>
      <c r="BV468" s="23"/>
      <c r="BW468" s="23"/>
    </row>
    <row r="469" spans="1:75" ht="14.25" customHeight="1" thickBot="1" x14ac:dyDescent="0.2">
      <c r="A469" s="83"/>
      <c r="B469" s="119"/>
      <c r="C469" s="119"/>
      <c r="D469" s="121"/>
      <c r="E469" s="96"/>
      <c r="F469" s="94"/>
      <c r="G469" s="113"/>
      <c r="H469" s="115"/>
      <c r="I469" s="125"/>
      <c r="J469" s="98"/>
      <c r="K469" s="117"/>
      <c r="L469" s="102"/>
      <c r="M469" s="104"/>
      <c r="N469" s="105"/>
      <c r="O469" s="107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72"/>
      <c r="AP469" s="72"/>
      <c r="AQ469" s="72"/>
      <c r="AR469" s="72"/>
      <c r="AS469" s="72"/>
      <c r="AT469" s="72"/>
      <c r="AU469" s="72"/>
      <c r="AV469" s="72"/>
      <c r="AW469" s="72"/>
      <c r="AX469" s="72"/>
      <c r="AY469" s="72"/>
      <c r="AZ469" s="72"/>
      <c r="BA469" s="72"/>
      <c r="BB469" s="72"/>
      <c r="BC469" s="72"/>
      <c r="BD469" s="72"/>
      <c r="BE469" s="72"/>
      <c r="BF469" s="72"/>
      <c r="BG469" s="72"/>
      <c r="BH469" s="72"/>
      <c r="BI469" s="72"/>
      <c r="BJ469" s="72"/>
      <c r="BK469" s="72"/>
      <c r="BL469" s="72"/>
      <c r="BM469" s="72"/>
      <c r="BN469" s="72"/>
      <c r="BO469" s="72"/>
      <c r="BP469" s="72"/>
      <c r="BQ469" s="72"/>
      <c r="BR469" s="72"/>
      <c r="BS469" s="72"/>
      <c r="BT469" s="72"/>
      <c r="BU469" s="72"/>
      <c r="BV469" s="72"/>
      <c r="BW469" s="72"/>
    </row>
    <row r="470" spans="1:75" ht="14.25" customHeight="1" x14ac:dyDescent="0.15">
      <c r="A470" s="82"/>
      <c r="B470" s="118"/>
      <c r="C470" s="118"/>
      <c r="D470" s="120"/>
      <c r="E470" s="95" t="str">
        <f ca="1">IF(DATEDIF(C470,M$2,"m")&lt;1,"",IF(C470=0,"",IF(EDATE(C470,12)&lt;IF($D470&gt;0,$D470-1,M$2),EDATE(C470,DATEDIF(C470,IF($D470&gt;0,$D470-1,M$2+1),"y")*12),EDATE(C470,DATEDIF(C470,IF($D470&gt;0,$D470-1,M$2+1),"m")))))</f>
        <v/>
      </c>
      <c r="F470" s="93">
        <f ca="1">IF(E470="",0,IF(EDATE(C470,12)&lt;=E470,15+IF((YEAR(E470)-YEAR($C470))&gt;20,10,INT((YEAR(E470)-YEAR($C470)-1)/2)),0))</f>
        <v>0</v>
      </c>
      <c r="G470" s="112">
        <f ca="1">IF(E470="",0,IF(E470&gt;=EDATE(C470,12),IF(E470&lt;EDATE(C470,24),IF(C470&lt;SET!$J$20,0,MIN(DATEDIF(C470,E470,"m"),11)),0),IF(D470&gt;C470,IF(E470&lt;=EDATE(C470,12),MIN(DATEDIF(C470,D470+1,"m"),11),0),MIN(DATEDIF(C470,E470,"m"),11))))</f>
        <v>0</v>
      </c>
      <c r="H470" s="114"/>
      <c r="I470" s="124">
        <f>COUNTIF(P470:BW470,SET!$C$15)*SET!$C$16+COUNTIF(P470:BW470,SET!$D$15)*SET!$D$16+COUNTIF(P470:BW470,SET!$E$15)*SET!$E$16+COUNTIF(P470:BW470,SET!$F$15)*SET!$F$16+COUNTIF(P470:BW470,SET!$G$15)*SET!$G$16+COUNTIF(P470:BW470,SET!$H$15)*SET!$H$16+COUNTIF(P470:BW470,SET!$I$15)*SET!$I$16+COUNTIF(P470:BW470,SET!#REF!)*SET!$H$16+COUNTIF(P470:BW470,SET!$L$15)*SET!$L$16</f>
        <v>0</v>
      </c>
      <c r="J470" s="97">
        <f ca="1">F470+G470+H470-I470</f>
        <v>0</v>
      </c>
      <c r="K470" s="116" t="str">
        <f ca="1">IF(E470="","",IF(AND(D470&gt;C470,EDATE(IF(EDATE(C470,12)&lt;D470,C470,E470),12)&gt;D470),"퇴직정산",IF((E470-C470)&gt;=365,EDATE(E470,12),EDATE(C470,24))))</f>
        <v/>
      </c>
      <c r="L470" s="101">
        <f ca="1">IF(K470="퇴직정산",J470,IF((M$2-C470)&lt;365,"미확정",IF(M470="유예","유예",J470-M470)))</f>
        <v>0</v>
      </c>
      <c r="M470" s="103">
        <f>IF(C470=0,0,IF(K470="퇴직정산",0,IF(J470&lt;=0,0,IF(EDATE(C470,3)&gt;M$2,"유예",IF(SET!$J$3="없음",0,IF(SET!$J$3="전부",IF(E470&gt;=DATE(YEAR(SET!$I$11),MONTH(SET!$J$11),DAY(SET!$L$11)),MAX(0,F470-IF(I470&lt;(G470+H470),0,(I470-(G470+H470)))),0),IF(E470&gt;=DATE(YEAR(SET!$I$11),MONTH(SET!$J$11),DAY(SET!$L$11)),MAX(0,MIN(F470,SET!$L$3)-IF(I470&lt;(G470+H470),0,(I470-(G470+H470)))),0)))))))</f>
        <v>0</v>
      </c>
      <c r="N470" s="105" t="str">
        <f>IF(D470=0,IF(M470&gt;0,IF((E470-C470)&gt;=365,EDATE(E470,6),EDATE(K470,-6)),""),"")</f>
        <v/>
      </c>
      <c r="O470" s="106" t="str">
        <f>IF(D470=0,IF(M470&gt;0,IF((E470-C470)&gt;=365,EDATE(E470,10),EDATE(K470,-2)),""),"")</f>
        <v/>
      </c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  <c r="AL470" s="23"/>
      <c r="AM470" s="23"/>
      <c r="AN470" s="23"/>
      <c r="AO470" s="23"/>
      <c r="AP470" s="23"/>
      <c r="AQ470" s="23"/>
      <c r="AR470" s="23"/>
      <c r="AS470" s="23"/>
      <c r="AT470" s="23"/>
      <c r="AU470" s="23"/>
      <c r="AV470" s="23"/>
      <c r="AW470" s="23"/>
      <c r="AX470" s="23"/>
      <c r="AY470" s="23"/>
      <c r="AZ470" s="23"/>
      <c r="BA470" s="23"/>
      <c r="BB470" s="23"/>
      <c r="BC470" s="23"/>
      <c r="BD470" s="23"/>
      <c r="BE470" s="23"/>
      <c r="BF470" s="23"/>
      <c r="BG470" s="23"/>
      <c r="BH470" s="23"/>
      <c r="BI470" s="23"/>
      <c r="BJ470" s="23"/>
      <c r="BK470" s="23"/>
      <c r="BL470" s="23"/>
      <c r="BM470" s="23"/>
      <c r="BN470" s="23"/>
      <c r="BO470" s="23"/>
      <c r="BP470" s="23"/>
      <c r="BQ470" s="23"/>
      <c r="BR470" s="23"/>
      <c r="BS470" s="23"/>
      <c r="BT470" s="23"/>
      <c r="BU470" s="23"/>
      <c r="BV470" s="23"/>
      <c r="BW470" s="23"/>
    </row>
    <row r="471" spans="1:75" ht="14.25" customHeight="1" thickBot="1" x14ac:dyDescent="0.2">
      <c r="A471" s="83"/>
      <c r="B471" s="119"/>
      <c r="C471" s="119"/>
      <c r="D471" s="121"/>
      <c r="E471" s="96"/>
      <c r="F471" s="94"/>
      <c r="G471" s="113"/>
      <c r="H471" s="115"/>
      <c r="I471" s="125"/>
      <c r="J471" s="98"/>
      <c r="K471" s="117"/>
      <c r="L471" s="102"/>
      <c r="M471" s="104"/>
      <c r="N471" s="105"/>
      <c r="O471" s="107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72"/>
      <c r="AP471" s="72"/>
      <c r="AQ471" s="72"/>
      <c r="AR471" s="72"/>
      <c r="AS471" s="72"/>
      <c r="AT471" s="72"/>
      <c r="AU471" s="72"/>
      <c r="AV471" s="72"/>
      <c r="AW471" s="72"/>
      <c r="AX471" s="72"/>
      <c r="AY471" s="72"/>
      <c r="AZ471" s="72"/>
      <c r="BA471" s="72"/>
      <c r="BB471" s="72"/>
      <c r="BC471" s="72"/>
      <c r="BD471" s="72"/>
      <c r="BE471" s="72"/>
      <c r="BF471" s="72"/>
      <c r="BG471" s="72"/>
      <c r="BH471" s="72"/>
      <c r="BI471" s="72"/>
      <c r="BJ471" s="72"/>
      <c r="BK471" s="72"/>
      <c r="BL471" s="72"/>
      <c r="BM471" s="72"/>
      <c r="BN471" s="72"/>
      <c r="BO471" s="72"/>
      <c r="BP471" s="72"/>
      <c r="BQ471" s="72"/>
      <c r="BR471" s="72"/>
      <c r="BS471" s="72"/>
      <c r="BT471" s="72"/>
      <c r="BU471" s="72"/>
      <c r="BV471" s="72"/>
      <c r="BW471" s="72"/>
    </row>
    <row r="472" spans="1:75" ht="14.25" customHeight="1" x14ac:dyDescent="0.15">
      <c r="A472" s="82"/>
      <c r="B472" s="118"/>
      <c r="C472" s="118"/>
      <c r="D472" s="120"/>
      <c r="E472" s="95" t="str">
        <f ca="1">IF(DATEDIF(C472,M$2,"m")&lt;1,"",IF(C472=0,"",IF(EDATE(C472,12)&lt;IF($D472&gt;0,$D472-1,M$2),EDATE(C472,DATEDIF(C472,IF($D472&gt;0,$D472-1,M$2+1),"y")*12),EDATE(C472,DATEDIF(C472,IF($D472&gt;0,$D472-1,M$2+1),"m")))))</f>
        <v/>
      </c>
      <c r="F472" s="93">
        <f ca="1">IF(E472="",0,IF(EDATE(C472,12)&lt;=E472,15+IF((YEAR(E472)-YEAR($C472))&gt;20,10,INT((YEAR(E472)-YEAR($C472)-1)/2)),0))</f>
        <v>0</v>
      </c>
      <c r="G472" s="112">
        <f ca="1">IF(E472="",0,IF(E472&gt;=EDATE(C472,12),IF(E472&lt;EDATE(C472,24),IF(C472&lt;SET!$J$20,0,MIN(DATEDIF(C472,E472,"m"),11)),0),IF(D472&gt;C472,IF(E472&lt;=EDATE(C472,12),MIN(DATEDIF(C472,D472+1,"m"),11),0),MIN(DATEDIF(C472,E472,"m"),11))))</f>
        <v>0</v>
      </c>
      <c r="H472" s="114"/>
      <c r="I472" s="124">
        <f>COUNTIF(P472:BW472,SET!$C$15)*SET!$C$16+COUNTIF(P472:BW472,SET!$D$15)*SET!$D$16+COUNTIF(P472:BW472,SET!$E$15)*SET!$E$16+COUNTIF(P472:BW472,SET!$F$15)*SET!$F$16+COUNTIF(P472:BW472,SET!$G$15)*SET!$G$16+COUNTIF(P472:BW472,SET!$H$15)*SET!$H$16+COUNTIF(P472:BW472,SET!$I$15)*SET!$I$16+COUNTIF(P472:BW472,SET!#REF!)*SET!$H$16+COUNTIF(P472:BW472,SET!$L$15)*SET!$L$16</f>
        <v>0</v>
      </c>
      <c r="J472" s="97">
        <f ca="1">F472+G472+H472-I472</f>
        <v>0</v>
      </c>
      <c r="K472" s="116" t="str">
        <f ca="1">IF(E472="","",IF(AND(D472&gt;C472,EDATE(IF(EDATE(C472,12)&lt;D472,C472,E472),12)&gt;D472),"퇴직정산",IF((E472-C472)&gt;=365,EDATE(E472,12),EDATE(C472,24))))</f>
        <v/>
      </c>
      <c r="L472" s="101">
        <f ca="1">IF(K472="퇴직정산",J472,IF((M$2-C472)&lt;365,"미확정",IF(M472="유예","유예",J472-M472)))</f>
        <v>0</v>
      </c>
      <c r="M472" s="103">
        <f>IF(C472=0,0,IF(K472="퇴직정산",0,IF(J472&lt;=0,0,IF(EDATE(C472,3)&gt;M$2,"유예",IF(SET!$J$3="없음",0,IF(SET!$J$3="전부",IF(E472&gt;=DATE(YEAR(SET!$I$11),MONTH(SET!$J$11),DAY(SET!$L$11)),MAX(0,F472-IF(I472&lt;(G472+H472),0,(I472-(G472+H472)))),0),IF(E472&gt;=DATE(YEAR(SET!$I$11),MONTH(SET!$J$11),DAY(SET!$L$11)),MAX(0,MIN(F472,SET!$L$3)-IF(I472&lt;(G472+H472),0,(I472-(G472+H472)))),0)))))))</f>
        <v>0</v>
      </c>
      <c r="N472" s="105" t="str">
        <f>IF(D472=0,IF(M472&gt;0,IF((E472-C472)&gt;=365,EDATE(E472,6),EDATE(K472,-6)),""),"")</f>
        <v/>
      </c>
      <c r="O472" s="106" t="str">
        <f>IF(D472=0,IF(M472&gt;0,IF((E472-C472)&gt;=365,EDATE(E472,10),EDATE(K472,-2)),""),"")</f>
        <v/>
      </c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  <c r="AL472" s="23"/>
      <c r="AM472" s="23"/>
      <c r="AN472" s="23"/>
      <c r="AO472" s="23"/>
      <c r="AP472" s="23"/>
      <c r="AQ472" s="23"/>
      <c r="AR472" s="23"/>
      <c r="AS472" s="23"/>
      <c r="AT472" s="23"/>
      <c r="AU472" s="23"/>
      <c r="AV472" s="23"/>
      <c r="AW472" s="23"/>
      <c r="AX472" s="23"/>
      <c r="AY472" s="23"/>
      <c r="AZ472" s="23"/>
      <c r="BA472" s="23"/>
      <c r="BB472" s="23"/>
      <c r="BC472" s="23"/>
      <c r="BD472" s="23"/>
      <c r="BE472" s="23"/>
      <c r="BF472" s="23"/>
      <c r="BG472" s="23"/>
      <c r="BH472" s="23"/>
      <c r="BI472" s="23"/>
      <c r="BJ472" s="23"/>
      <c r="BK472" s="23"/>
      <c r="BL472" s="23"/>
      <c r="BM472" s="23"/>
      <c r="BN472" s="23"/>
      <c r="BO472" s="23"/>
      <c r="BP472" s="23"/>
      <c r="BQ472" s="23"/>
      <c r="BR472" s="23"/>
      <c r="BS472" s="23"/>
      <c r="BT472" s="23"/>
      <c r="BU472" s="23"/>
      <c r="BV472" s="23"/>
      <c r="BW472" s="23"/>
    </row>
    <row r="473" spans="1:75" ht="14.25" customHeight="1" thickBot="1" x14ac:dyDescent="0.2">
      <c r="A473" s="83"/>
      <c r="B473" s="119"/>
      <c r="C473" s="119"/>
      <c r="D473" s="121"/>
      <c r="E473" s="96"/>
      <c r="F473" s="94"/>
      <c r="G473" s="113"/>
      <c r="H473" s="115"/>
      <c r="I473" s="125"/>
      <c r="J473" s="98"/>
      <c r="K473" s="117"/>
      <c r="L473" s="102"/>
      <c r="M473" s="104"/>
      <c r="N473" s="105"/>
      <c r="O473" s="107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72"/>
      <c r="AP473" s="72"/>
      <c r="AQ473" s="72"/>
      <c r="AR473" s="72"/>
      <c r="AS473" s="72"/>
      <c r="AT473" s="72"/>
      <c r="AU473" s="72"/>
      <c r="AV473" s="72"/>
      <c r="AW473" s="72"/>
      <c r="AX473" s="72"/>
      <c r="AY473" s="72"/>
      <c r="AZ473" s="72"/>
      <c r="BA473" s="72"/>
      <c r="BB473" s="72"/>
      <c r="BC473" s="72"/>
      <c r="BD473" s="72"/>
      <c r="BE473" s="72"/>
      <c r="BF473" s="72"/>
      <c r="BG473" s="72"/>
      <c r="BH473" s="72"/>
      <c r="BI473" s="72"/>
      <c r="BJ473" s="72"/>
      <c r="BK473" s="72"/>
      <c r="BL473" s="72"/>
      <c r="BM473" s="72"/>
      <c r="BN473" s="72"/>
      <c r="BO473" s="72"/>
      <c r="BP473" s="72"/>
      <c r="BQ473" s="72"/>
      <c r="BR473" s="72"/>
      <c r="BS473" s="72"/>
      <c r="BT473" s="72"/>
      <c r="BU473" s="72"/>
      <c r="BV473" s="72"/>
      <c r="BW473" s="72"/>
    </row>
    <row r="474" spans="1:75" ht="14.25" customHeight="1" x14ac:dyDescent="0.15">
      <c r="A474" s="82"/>
      <c r="B474" s="118"/>
      <c r="C474" s="118"/>
      <c r="D474" s="120"/>
      <c r="E474" s="95" t="str">
        <f ca="1">IF(DATEDIF(C474,M$2,"m")&lt;1,"",IF(C474=0,"",IF(EDATE(C474,12)&lt;IF($D474&gt;0,$D474-1,M$2),EDATE(C474,DATEDIF(C474,IF($D474&gt;0,$D474-1,M$2+1),"y")*12),EDATE(C474,DATEDIF(C474,IF($D474&gt;0,$D474-1,M$2+1),"m")))))</f>
        <v/>
      </c>
      <c r="F474" s="93">
        <f ca="1">IF(E474="",0,IF(EDATE(C474,12)&lt;=E474,15+IF((YEAR(E474)-YEAR($C474))&gt;20,10,INT((YEAR(E474)-YEAR($C474)-1)/2)),0))</f>
        <v>0</v>
      </c>
      <c r="G474" s="112">
        <f ca="1">IF(E474="",0,IF(E474&gt;=EDATE(C474,12),IF(E474&lt;EDATE(C474,24),IF(C474&lt;SET!$J$20,0,MIN(DATEDIF(C474,E474,"m"),11)),0),IF(D474&gt;C474,IF(E474&lt;=EDATE(C474,12),MIN(DATEDIF(C474,D474+1,"m"),11),0),MIN(DATEDIF(C474,E474,"m"),11))))</f>
        <v>0</v>
      </c>
      <c r="H474" s="114"/>
      <c r="I474" s="124">
        <f>COUNTIF(P474:BW474,SET!$C$15)*SET!$C$16+COUNTIF(P474:BW474,SET!$D$15)*SET!$D$16+COUNTIF(P474:BW474,SET!$E$15)*SET!$E$16+COUNTIF(P474:BW474,SET!$F$15)*SET!$F$16+COUNTIF(P474:BW474,SET!$G$15)*SET!$G$16+COUNTIF(P474:BW474,SET!$H$15)*SET!$H$16+COUNTIF(P474:BW474,SET!$I$15)*SET!$I$16+COUNTIF(P474:BW474,SET!#REF!)*SET!$H$16+COUNTIF(P474:BW474,SET!$L$15)*SET!$L$16</f>
        <v>0</v>
      </c>
      <c r="J474" s="97">
        <f ca="1">F474+G474+H474-I474</f>
        <v>0</v>
      </c>
      <c r="K474" s="116" t="str">
        <f ca="1">IF(E474="","",IF(AND(D474&gt;C474,EDATE(IF(EDATE(C474,12)&lt;D474,C474,E474),12)&gt;D474),"퇴직정산",IF((E474-C474)&gt;=365,EDATE(E474,12),EDATE(C474,24))))</f>
        <v/>
      </c>
      <c r="L474" s="101">
        <f ca="1">IF(K474="퇴직정산",J474,IF((M$2-C474)&lt;365,"미확정",IF(M474="유예","유예",J474-M474)))</f>
        <v>0</v>
      </c>
      <c r="M474" s="103">
        <f>IF(C474=0,0,IF(K474="퇴직정산",0,IF(J474&lt;=0,0,IF(EDATE(C474,3)&gt;M$2,"유예",IF(SET!$J$3="없음",0,IF(SET!$J$3="전부",IF(E474&gt;=DATE(YEAR(SET!$I$11),MONTH(SET!$J$11),DAY(SET!$L$11)),MAX(0,F474-IF(I474&lt;(G474+H474),0,(I474-(G474+H474)))),0),IF(E474&gt;=DATE(YEAR(SET!$I$11),MONTH(SET!$J$11),DAY(SET!$L$11)),MAX(0,MIN(F474,SET!$L$3)-IF(I474&lt;(G474+H474),0,(I474-(G474+H474)))),0)))))))</f>
        <v>0</v>
      </c>
      <c r="N474" s="105" t="str">
        <f>IF(D474=0,IF(M474&gt;0,IF((E474-C474)&gt;=365,EDATE(E474,6),EDATE(K474,-6)),""),"")</f>
        <v/>
      </c>
      <c r="O474" s="106" t="str">
        <f>IF(D474=0,IF(M474&gt;0,IF((E474-C474)&gt;=365,EDATE(E474,10),EDATE(K474,-2)),""),"")</f>
        <v/>
      </c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  <c r="AL474" s="23"/>
      <c r="AM474" s="23"/>
      <c r="AN474" s="23"/>
      <c r="AO474" s="23"/>
      <c r="AP474" s="23"/>
      <c r="AQ474" s="23"/>
      <c r="AR474" s="23"/>
      <c r="AS474" s="23"/>
      <c r="AT474" s="23"/>
      <c r="AU474" s="23"/>
      <c r="AV474" s="23"/>
      <c r="AW474" s="23"/>
      <c r="AX474" s="23"/>
      <c r="AY474" s="23"/>
      <c r="AZ474" s="23"/>
      <c r="BA474" s="23"/>
      <c r="BB474" s="23"/>
      <c r="BC474" s="23"/>
      <c r="BD474" s="23"/>
      <c r="BE474" s="23"/>
      <c r="BF474" s="23"/>
      <c r="BG474" s="23"/>
      <c r="BH474" s="23"/>
      <c r="BI474" s="23"/>
      <c r="BJ474" s="23"/>
      <c r="BK474" s="23"/>
      <c r="BL474" s="23"/>
      <c r="BM474" s="23"/>
      <c r="BN474" s="23"/>
      <c r="BO474" s="23"/>
      <c r="BP474" s="23"/>
      <c r="BQ474" s="23"/>
      <c r="BR474" s="23"/>
      <c r="BS474" s="23"/>
      <c r="BT474" s="23"/>
      <c r="BU474" s="23"/>
      <c r="BV474" s="23"/>
      <c r="BW474" s="23"/>
    </row>
    <row r="475" spans="1:75" ht="14.25" customHeight="1" thickBot="1" x14ac:dyDescent="0.2">
      <c r="A475" s="83"/>
      <c r="B475" s="119"/>
      <c r="C475" s="119"/>
      <c r="D475" s="121"/>
      <c r="E475" s="96"/>
      <c r="F475" s="94"/>
      <c r="G475" s="113"/>
      <c r="H475" s="115"/>
      <c r="I475" s="125"/>
      <c r="J475" s="98"/>
      <c r="K475" s="117"/>
      <c r="L475" s="102"/>
      <c r="M475" s="104"/>
      <c r="N475" s="105"/>
      <c r="O475" s="107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72"/>
      <c r="AP475" s="72"/>
      <c r="AQ475" s="72"/>
      <c r="AR475" s="72"/>
      <c r="AS475" s="72"/>
      <c r="AT475" s="72"/>
      <c r="AU475" s="72"/>
      <c r="AV475" s="72"/>
      <c r="AW475" s="72"/>
      <c r="AX475" s="72"/>
      <c r="AY475" s="72"/>
      <c r="AZ475" s="72"/>
      <c r="BA475" s="72"/>
      <c r="BB475" s="72"/>
      <c r="BC475" s="72"/>
      <c r="BD475" s="72"/>
      <c r="BE475" s="72"/>
      <c r="BF475" s="72"/>
      <c r="BG475" s="72"/>
      <c r="BH475" s="72"/>
      <c r="BI475" s="72"/>
      <c r="BJ475" s="72"/>
      <c r="BK475" s="72"/>
      <c r="BL475" s="72"/>
      <c r="BM475" s="72"/>
      <c r="BN475" s="72"/>
      <c r="BO475" s="72"/>
      <c r="BP475" s="72"/>
      <c r="BQ475" s="72"/>
      <c r="BR475" s="72"/>
      <c r="BS475" s="72"/>
      <c r="BT475" s="72"/>
      <c r="BU475" s="72"/>
      <c r="BV475" s="72"/>
      <c r="BW475" s="72"/>
    </row>
    <row r="476" spans="1:75" ht="14.25" customHeight="1" x14ac:dyDescent="0.15">
      <c r="A476" s="82"/>
      <c r="B476" s="118"/>
      <c r="C476" s="118"/>
      <c r="D476" s="120"/>
      <c r="E476" s="95" t="str">
        <f ca="1">IF(DATEDIF(C476,M$2,"m")&lt;1,"",IF(C476=0,"",IF(EDATE(C476,12)&lt;IF($D476&gt;0,$D476-1,M$2),EDATE(C476,DATEDIF(C476,IF($D476&gt;0,$D476-1,M$2+1),"y")*12),EDATE(C476,DATEDIF(C476,IF($D476&gt;0,$D476-1,M$2+1),"m")))))</f>
        <v/>
      </c>
      <c r="F476" s="93">
        <f ca="1">IF(E476="",0,IF(EDATE(C476,12)&lt;=E476,15+IF((YEAR(E476)-YEAR($C476))&gt;20,10,INT((YEAR(E476)-YEAR($C476)-1)/2)),0))</f>
        <v>0</v>
      </c>
      <c r="G476" s="112">
        <f ca="1">IF(E476="",0,IF(E476&gt;=EDATE(C476,12),IF(E476&lt;EDATE(C476,24),IF(C476&lt;SET!$J$20,0,MIN(DATEDIF(C476,E476,"m"),11)),0),IF(D476&gt;C476,IF(E476&lt;=EDATE(C476,12),MIN(DATEDIF(C476,D476+1,"m"),11),0),MIN(DATEDIF(C476,E476,"m"),11))))</f>
        <v>0</v>
      </c>
      <c r="H476" s="114"/>
      <c r="I476" s="124">
        <f>COUNTIF(P476:BW476,SET!$C$15)*SET!$C$16+COUNTIF(P476:BW476,SET!$D$15)*SET!$D$16+COUNTIF(P476:BW476,SET!$E$15)*SET!$E$16+COUNTIF(P476:BW476,SET!$F$15)*SET!$F$16+COUNTIF(P476:BW476,SET!$G$15)*SET!$G$16+COUNTIF(P476:BW476,SET!$H$15)*SET!$H$16+COUNTIF(P476:BW476,SET!$I$15)*SET!$I$16+COUNTIF(P476:BW476,SET!#REF!)*SET!$H$16+COUNTIF(P476:BW476,SET!$L$15)*SET!$L$16</f>
        <v>0</v>
      </c>
      <c r="J476" s="97">
        <f ca="1">F476+G476+H476-I476</f>
        <v>0</v>
      </c>
      <c r="K476" s="116" t="str">
        <f ca="1">IF(E476="","",IF(AND(D476&gt;C476,EDATE(IF(EDATE(C476,12)&lt;D476,C476,E476),12)&gt;D476),"퇴직정산",IF((E476-C476)&gt;=365,EDATE(E476,12),EDATE(C476,24))))</f>
        <v/>
      </c>
      <c r="L476" s="101">
        <f ca="1">IF(K476="퇴직정산",J476,IF((M$2-C476)&lt;365,"미확정",IF(M476="유예","유예",J476-M476)))</f>
        <v>0</v>
      </c>
      <c r="M476" s="103">
        <f>IF(C476=0,0,IF(K476="퇴직정산",0,IF(J476&lt;=0,0,IF(EDATE(C476,3)&gt;M$2,"유예",IF(SET!$J$3="없음",0,IF(SET!$J$3="전부",IF(E476&gt;=DATE(YEAR(SET!$I$11),MONTH(SET!$J$11),DAY(SET!$L$11)),MAX(0,F476-IF(I476&lt;(G476+H476),0,(I476-(G476+H476)))),0),IF(E476&gt;=DATE(YEAR(SET!$I$11),MONTH(SET!$J$11),DAY(SET!$L$11)),MAX(0,MIN(F476,SET!$L$3)-IF(I476&lt;(G476+H476),0,(I476-(G476+H476)))),0)))))))</f>
        <v>0</v>
      </c>
      <c r="N476" s="105" t="str">
        <f>IF(D476=0,IF(M476&gt;0,IF((E476-C476)&gt;=365,EDATE(E476,6),EDATE(K476,-6)),""),"")</f>
        <v/>
      </c>
      <c r="O476" s="106" t="str">
        <f>IF(D476=0,IF(M476&gt;0,IF((E476-C476)&gt;=365,EDATE(E476,10),EDATE(K476,-2)),""),"")</f>
        <v/>
      </c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  <c r="AL476" s="23"/>
      <c r="AM476" s="23"/>
      <c r="AN476" s="23"/>
      <c r="AO476" s="23"/>
      <c r="AP476" s="23"/>
      <c r="AQ476" s="23"/>
      <c r="AR476" s="23"/>
      <c r="AS476" s="23"/>
      <c r="AT476" s="23"/>
      <c r="AU476" s="23"/>
      <c r="AV476" s="23"/>
      <c r="AW476" s="23"/>
      <c r="AX476" s="23"/>
      <c r="AY476" s="23"/>
      <c r="AZ476" s="23"/>
      <c r="BA476" s="23"/>
      <c r="BB476" s="23"/>
      <c r="BC476" s="23"/>
      <c r="BD476" s="23"/>
      <c r="BE476" s="23"/>
      <c r="BF476" s="23"/>
      <c r="BG476" s="23"/>
      <c r="BH476" s="23"/>
      <c r="BI476" s="23"/>
      <c r="BJ476" s="23"/>
      <c r="BK476" s="23"/>
      <c r="BL476" s="23"/>
      <c r="BM476" s="23"/>
      <c r="BN476" s="23"/>
      <c r="BO476" s="23"/>
      <c r="BP476" s="23"/>
      <c r="BQ476" s="23"/>
      <c r="BR476" s="23"/>
      <c r="BS476" s="23"/>
      <c r="BT476" s="23"/>
      <c r="BU476" s="23"/>
      <c r="BV476" s="23"/>
      <c r="BW476" s="23"/>
    </row>
    <row r="477" spans="1:75" ht="14.25" customHeight="1" thickBot="1" x14ac:dyDescent="0.2">
      <c r="A477" s="83"/>
      <c r="B477" s="119"/>
      <c r="C477" s="119"/>
      <c r="D477" s="121"/>
      <c r="E477" s="96"/>
      <c r="F477" s="94"/>
      <c r="G477" s="113"/>
      <c r="H477" s="115"/>
      <c r="I477" s="125"/>
      <c r="J477" s="98"/>
      <c r="K477" s="117"/>
      <c r="L477" s="102"/>
      <c r="M477" s="104"/>
      <c r="N477" s="105"/>
      <c r="O477" s="107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72"/>
      <c r="AP477" s="72"/>
      <c r="AQ477" s="72"/>
      <c r="AR477" s="72"/>
      <c r="AS477" s="72"/>
      <c r="AT477" s="72"/>
      <c r="AU477" s="72"/>
      <c r="AV477" s="72"/>
      <c r="AW477" s="72"/>
      <c r="AX477" s="72"/>
      <c r="AY477" s="72"/>
      <c r="AZ477" s="72"/>
      <c r="BA477" s="72"/>
      <c r="BB477" s="72"/>
      <c r="BC477" s="72"/>
      <c r="BD477" s="72"/>
      <c r="BE477" s="72"/>
      <c r="BF477" s="72"/>
      <c r="BG477" s="72"/>
      <c r="BH477" s="72"/>
      <c r="BI477" s="72"/>
      <c r="BJ477" s="72"/>
      <c r="BK477" s="72"/>
      <c r="BL477" s="72"/>
      <c r="BM477" s="72"/>
      <c r="BN477" s="72"/>
      <c r="BO477" s="72"/>
      <c r="BP477" s="72"/>
      <c r="BQ477" s="72"/>
      <c r="BR477" s="72"/>
      <c r="BS477" s="72"/>
      <c r="BT477" s="72"/>
      <c r="BU477" s="72"/>
      <c r="BV477" s="72"/>
      <c r="BW477" s="72"/>
    </row>
    <row r="478" spans="1:75" ht="14.25" customHeight="1" x14ac:dyDescent="0.15">
      <c r="A478" s="82"/>
      <c r="B478" s="118"/>
      <c r="C478" s="118"/>
      <c r="D478" s="120"/>
      <c r="E478" s="95" t="str">
        <f ca="1">IF(DATEDIF(C478,M$2,"m")&lt;1,"",IF(C478=0,"",IF(EDATE(C478,12)&lt;IF($D478&gt;0,$D478-1,M$2),EDATE(C478,DATEDIF(C478,IF($D478&gt;0,$D478-1,M$2+1),"y")*12),EDATE(C478,DATEDIF(C478,IF($D478&gt;0,$D478-1,M$2+1),"m")))))</f>
        <v/>
      </c>
      <c r="F478" s="93">
        <f ca="1">IF(E478="",0,IF(EDATE(C478,12)&lt;=E478,15+IF((YEAR(E478)-YEAR($C478))&gt;20,10,INT((YEAR(E478)-YEAR($C478)-1)/2)),0))</f>
        <v>0</v>
      </c>
      <c r="G478" s="112">
        <f ca="1">IF(E478="",0,IF(E478&gt;=EDATE(C478,12),IF(E478&lt;EDATE(C478,24),IF(C478&lt;SET!$J$20,0,MIN(DATEDIF(C478,E478,"m"),11)),0),IF(D478&gt;C478,IF(E478&lt;=EDATE(C478,12),MIN(DATEDIF(C478,D478+1,"m"),11),0),MIN(DATEDIF(C478,E478,"m"),11))))</f>
        <v>0</v>
      </c>
      <c r="H478" s="114"/>
      <c r="I478" s="124">
        <f>COUNTIF(P478:BW478,SET!$C$15)*SET!$C$16+COUNTIF(P478:BW478,SET!$D$15)*SET!$D$16+COUNTIF(P478:BW478,SET!$E$15)*SET!$E$16+COUNTIF(P478:BW478,SET!$F$15)*SET!$F$16+COUNTIF(P478:BW478,SET!$G$15)*SET!$G$16+COUNTIF(P478:BW478,SET!$H$15)*SET!$H$16+COUNTIF(P478:BW478,SET!$I$15)*SET!$I$16+COUNTIF(P478:BW478,SET!#REF!)*SET!$H$16+COUNTIF(P478:BW478,SET!$L$15)*SET!$L$16</f>
        <v>0</v>
      </c>
      <c r="J478" s="97">
        <f ca="1">F478+G478+H478-I478</f>
        <v>0</v>
      </c>
      <c r="K478" s="116" t="str">
        <f ca="1">IF(E478="","",IF(AND(D478&gt;C478,EDATE(IF(EDATE(C478,12)&lt;D478,C478,E478),12)&gt;D478),"퇴직정산",IF((E478-C478)&gt;=365,EDATE(E478,12),EDATE(C478,24))))</f>
        <v/>
      </c>
      <c r="L478" s="101">
        <f ca="1">IF(K478="퇴직정산",J478,IF((M$2-C478)&lt;365,"미확정",IF(M478="유예","유예",J478-M478)))</f>
        <v>0</v>
      </c>
      <c r="M478" s="103">
        <f>IF(C478=0,0,IF(K478="퇴직정산",0,IF(J478&lt;=0,0,IF(EDATE(C478,3)&gt;M$2,"유예",IF(SET!$J$3="없음",0,IF(SET!$J$3="전부",IF(E478&gt;=DATE(YEAR(SET!$I$11),MONTH(SET!$J$11),DAY(SET!$L$11)),MAX(0,F478-IF(I478&lt;(G478+H478),0,(I478-(G478+H478)))),0),IF(E478&gt;=DATE(YEAR(SET!$I$11),MONTH(SET!$J$11),DAY(SET!$L$11)),MAX(0,MIN(F478,SET!$L$3)-IF(I478&lt;(G478+H478),0,(I478-(G478+H478)))),0)))))))</f>
        <v>0</v>
      </c>
      <c r="N478" s="105" t="str">
        <f>IF(D478=0,IF(M478&gt;0,IF((E478-C478)&gt;=365,EDATE(E478,6),EDATE(K478,-6)),""),"")</f>
        <v/>
      </c>
      <c r="O478" s="106" t="str">
        <f>IF(D478=0,IF(M478&gt;0,IF((E478-C478)&gt;=365,EDATE(E478,10),EDATE(K478,-2)),""),"")</f>
        <v/>
      </c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  <c r="AL478" s="23"/>
      <c r="AM478" s="23"/>
      <c r="AN478" s="23"/>
      <c r="AO478" s="23"/>
      <c r="AP478" s="23"/>
      <c r="AQ478" s="23"/>
      <c r="AR478" s="23"/>
      <c r="AS478" s="23"/>
      <c r="AT478" s="23"/>
      <c r="AU478" s="23"/>
      <c r="AV478" s="23"/>
      <c r="AW478" s="23"/>
      <c r="AX478" s="23"/>
      <c r="AY478" s="23"/>
      <c r="AZ478" s="23"/>
      <c r="BA478" s="23"/>
      <c r="BB478" s="23"/>
      <c r="BC478" s="23"/>
      <c r="BD478" s="23"/>
      <c r="BE478" s="23"/>
      <c r="BF478" s="23"/>
      <c r="BG478" s="23"/>
      <c r="BH478" s="23"/>
      <c r="BI478" s="23"/>
      <c r="BJ478" s="23"/>
      <c r="BK478" s="23"/>
      <c r="BL478" s="23"/>
      <c r="BM478" s="23"/>
      <c r="BN478" s="23"/>
      <c r="BO478" s="23"/>
      <c r="BP478" s="23"/>
      <c r="BQ478" s="23"/>
      <c r="BR478" s="23"/>
      <c r="BS478" s="23"/>
      <c r="BT478" s="23"/>
      <c r="BU478" s="23"/>
      <c r="BV478" s="23"/>
      <c r="BW478" s="23"/>
    </row>
    <row r="479" spans="1:75" ht="14.25" customHeight="1" thickBot="1" x14ac:dyDescent="0.2">
      <c r="A479" s="83"/>
      <c r="B479" s="119"/>
      <c r="C479" s="119"/>
      <c r="D479" s="121"/>
      <c r="E479" s="96"/>
      <c r="F479" s="94"/>
      <c r="G479" s="113"/>
      <c r="H479" s="115"/>
      <c r="I479" s="125"/>
      <c r="J479" s="98"/>
      <c r="K479" s="117"/>
      <c r="L479" s="102"/>
      <c r="M479" s="104"/>
      <c r="N479" s="105"/>
      <c r="O479" s="107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72"/>
      <c r="AP479" s="72"/>
      <c r="AQ479" s="72"/>
      <c r="AR479" s="72"/>
      <c r="AS479" s="72"/>
      <c r="AT479" s="72"/>
      <c r="AU479" s="72"/>
      <c r="AV479" s="72"/>
      <c r="AW479" s="72"/>
      <c r="AX479" s="72"/>
      <c r="AY479" s="72"/>
      <c r="AZ479" s="72"/>
      <c r="BA479" s="72"/>
      <c r="BB479" s="72"/>
      <c r="BC479" s="72"/>
      <c r="BD479" s="72"/>
      <c r="BE479" s="72"/>
      <c r="BF479" s="72"/>
      <c r="BG479" s="72"/>
      <c r="BH479" s="72"/>
      <c r="BI479" s="72"/>
      <c r="BJ479" s="72"/>
      <c r="BK479" s="72"/>
      <c r="BL479" s="72"/>
      <c r="BM479" s="72"/>
      <c r="BN479" s="72"/>
      <c r="BO479" s="72"/>
      <c r="BP479" s="72"/>
      <c r="BQ479" s="72"/>
      <c r="BR479" s="72"/>
      <c r="BS479" s="72"/>
      <c r="BT479" s="72"/>
      <c r="BU479" s="72"/>
      <c r="BV479" s="72"/>
      <c r="BW479" s="72"/>
    </row>
    <row r="480" spans="1:75" ht="14.25" customHeight="1" x14ac:dyDescent="0.15">
      <c r="A480" s="82"/>
      <c r="B480" s="118"/>
      <c r="C480" s="118"/>
      <c r="D480" s="120"/>
      <c r="E480" s="95" t="str">
        <f ca="1">IF(DATEDIF(C480,M$2,"m")&lt;1,"",IF(C480=0,"",IF(EDATE(C480,12)&lt;IF($D480&gt;0,$D480-1,M$2),EDATE(C480,DATEDIF(C480,IF($D480&gt;0,$D480-1,M$2+1),"y")*12),EDATE(C480,DATEDIF(C480,IF($D480&gt;0,$D480-1,M$2+1),"m")))))</f>
        <v/>
      </c>
      <c r="F480" s="93">
        <f ca="1">IF(E480="",0,IF(EDATE(C480,12)&lt;=E480,15+IF((YEAR(E480)-YEAR($C480))&gt;20,10,INT((YEAR(E480)-YEAR($C480)-1)/2)),0))</f>
        <v>0</v>
      </c>
      <c r="G480" s="112">
        <f ca="1">IF(E480="",0,IF(E480&gt;=EDATE(C480,12),IF(E480&lt;EDATE(C480,24),IF(C480&lt;SET!$J$20,0,MIN(DATEDIF(C480,E480,"m"),11)),0),IF(D480&gt;C480,IF(E480&lt;=EDATE(C480,12),MIN(DATEDIF(C480,D480+1,"m"),11),0),MIN(DATEDIF(C480,E480,"m"),11))))</f>
        <v>0</v>
      </c>
      <c r="H480" s="114"/>
      <c r="I480" s="124">
        <f>COUNTIF(P480:BW480,SET!$C$15)*SET!$C$16+COUNTIF(P480:BW480,SET!$D$15)*SET!$D$16+COUNTIF(P480:BW480,SET!$E$15)*SET!$E$16+COUNTIF(P480:BW480,SET!$F$15)*SET!$F$16+COUNTIF(P480:BW480,SET!$G$15)*SET!$G$16+COUNTIF(P480:BW480,SET!$H$15)*SET!$H$16+COUNTIF(P480:BW480,SET!$I$15)*SET!$I$16+COUNTIF(P480:BW480,SET!#REF!)*SET!$H$16+COUNTIF(P480:BW480,SET!$L$15)*SET!$L$16</f>
        <v>0</v>
      </c>
      <c r="J480" s="97">
        <f ca="1">F480+G480+H480-I480</f>
        <v>0</v>
      </c>
      <c r="K480" s="116" t="str">
        <f ca="1">IF(E480="","",IF(AND(D480&gt;C480,EDATE(IF(EDATE(C480,12)&lt;D480,C480,E480),12)&gt;D480),"퇴직정산",IF((E480-C480)&gt;=365,EDATE(E480,12),EDATE(C480,24))))</f>
        <v/>
      </c>
      <c r="L480" s="101">
        <f ca="1">IF(K480="퇴직정산",J480,IF((M$2-C480)&lt;365,"미확정",IF(M480="유예","유예",J480-M480)))</f>
        <v>0</v>
      </c>
      <c r="M480" s="103">
        <f>IF(C480=0,0,IF(K480="퇴직정산",0,IF(J480&lt;=0,0,IF(EDATE(C480,3)&gt;M$2,"유예",IF(SET!$J$3="없음",0,IF(SET!$J$3="전부",IF(E480&gt;=DATE(YEAR(SET!$I$11),MONTH(SET!$J$11),DAY(SET!$L$11)),MAX(0,F480-IF(I480&lt;(G480+H480),0,(I480-(G480+H480)))),0),IF(E480&gt;=DATE(YEAR(SET!$I$11),MONTH(SET!$J$11),DAY(SET!$L$11)),MAX(0,MIN(F480,SET!$L$3)-IF(I480&lt;(G480+H480),0,(I480-(G480+H480)))),0)))))))</f>
        <v>0</v>
      </c>
      <c r="N480" s="105" t="str">
        <f>IF(D480=0,IF(M480&gt;0,IF((E480-C480)&gt;=365,EDATE(E480,6),EDATE(K480,-6)),""),"")</f>
        <v/>
      </c>
      <c r="O480" s="106" t="str">
        <f>IF(D480=0,IF(M480&gt;0,IF((E480-C480)&gt;=365,EDATE(E480,10),EDATE(K480,-2)),""),"")</f>
        <v/>
      </c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/>
      <c r="AN480" s="23"/>
      <c r="AO480" s="23"/>
      <c r="AP480" s="23"/>
      <c r="AQ480" s="23"/>
      <c r="AR480" s="23"/>
      <c r="AS480" s="23"/>
      <c r="AT480" s="23"/>
      <c r="AU480" s="23"/>
      <c r="AV480" s="23"/>
      <c r="AW480" s="23"/>
      <c r="AX480" s="23"/>
      <c r="AY480" s="23"/>
      <c r="AZ480" s="23"/>
      <c r="BA480" s="23"/>
      <c r="BB480" s="23"/>
      <c r="BC480" s="23"/>
      <c r="BD480" s="23"/>
      <c r="BE480" s="23"/>
      <c r="BF480" s="23"/>
      <c r="BG480" s="23"/>
      <c r="BH480" s="23"/>
      <c r="BI480" s="23"/>
      <c r="BJ480" s="23"/>
      <c r="BK480" s="23"/>
      <c r="BL480" s="23"/>
      <c r="BM480" s="23"/>
      <c r="BN480" s="23"/>
      <c r="BO480" s="23"/>
      <c r="BP480" s="23"/>
      <c r="BQ480" s="23"/>
      <c r="BR480" s="23"/>
      <c r="BS480" s="23"/>
      <c r="BT480" s="23"/>
      <c r="BU480" s="23"/>
      <c r="BV480" s="23"/>
      <c r="BW480" s="23"/>
    </row>
    <row r="481" spans="1:75" ht="14.25" customHeight="1" thickBot="1" x14ac:dyDescent="0.2">
      <c r="A481" s="83"/>
      <c r="B481" s="119"/>
      <c r="C481" s="119"/>
      <c r="D481" s="121"/>
      <c r="E481" s="96"/>
      <c r="F481" s="94"/>
      <c r="G481" s="113"/>
      <c r="H481" s="115"/>
      <c r="I481" s="125"/>
      <c r="J481" s="98"/>
      <c r="K481" s="117"/>
      <c r="L481" s="102"/>
      <c r="M481" s="104"/>
      <c r="N481" s="105"/>
      <c r="O481" s="107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72"/>
      <c r="AP481" s="72"/>
      <c r="AQ481" s="72"/>
      <c r="AR481" s="72"/>
      <c r="AS481" s="72"/>
      <c r="AT481" s="72"/>
      <c r="AU481" s="72"/>
      <c r="AV481" s="72"/>
      <c r="AW481" s="72"/>
      <c r="AX481" s="72"/>
      <c r="AY481" s="72"/>
      <c r="AZ481" s="72"/>
      <c r="BA481" s="72"/>
      <c r="BB481" s="72"/>
      <c r="BC481" s="72"/>
      <c r="BD481" s="72"/>
      <c r="BE481" s="72"/>
      <c r="BF481" s="72"/>
      <c r="BG481" s="72"/>
      <c r="BH481" s="72"/>
      <c r="BI481" s="72"/>
      <c r="BJ481" s="72"/>
      <c r="BK481" s="72"/>
      <c r="BL481" s="72"/>
      <c r="BM481" s="72"/>
      <c r="BN481" s="72"/>
      <c r="BO481" s="72"/>
      <c r="BP481" s="72"/>
      <c r="BQ481" s="72"/>
      <c r="BR481" s="72"/>
      <c r="BS481" s="72"/>
      <c r="BT481" s="72"/>
      <c r="BU481" s="72"/>
      <c r="BV481" s="72"/>
      <c r="BW481" s="72"/>
    </row>
    <row r="482" spans="1:75" ht="14.25" customHeight="1" x14ac:dyDescent="0.15">
      <c r="A482" s="82"/>
      <c r="B482" s="118"/>
      <c r="C482" s="118"/>
      <c r="D482" s="120"/>
      <c r="E482" s="95" t="str">
        <f ca="1">IF(DATEDIF(C482,M$2,"m")&lt;1,"",IF(C482=0,"",IF(EDATE(C482,12)&lt;IF($D482&gt;0,$D482-1,M$2),EDATE(C482,DATEDIF(C482,IF($D482&gt;0,$D482-1,M$2+1),"y")*12),EDATE(C482,DATEDIF(C482,IF($D482&gt;0,$D482-1,M$2+1),"m")))))</f>
        <v/>
      </c>
      <c r="F482" s="93">
        <f ca="1">IF(E482="",0,IF(EDATE(C482,12)&lt;=E482,15+IF((YEAR(E482)-YEAR($C482))&gt;20,10,INT((YEAR(E482)-YEAR($C482)-1)/2)),0))</f>
        <v>0</v>
      </c>
      <c r="G482" s="112">
        <f ca="1">IF(E482="",0,IF(E482&gt;=EDATE(C482,12),IF(E482&lt;EDATE(C482,24),IF(C482&lt;SET!$J$20,0,MIN(DATEDIF(C482,E482,"m"),11)),0),IF(D482&gt;C482,IF(E482&lt;=EDATE(C482,12),MIN(DATEDIF(C482,D482+1,"m"),11),0),MIN(DATEDIF(C482,E482,"m"),11))))</f>
        <v>0</v>
      </c>
      <c r="H482" s="114"/>
      <c r="I482" s="124">
        <f>COUNTIF(P482:BW482,SET!$C$15)*SET!$C$16+COUNTIF(P482:BW482,SET!$D$15)*SET!$D$16+COUNTIF(P482:BW482,SET!$E$15)*SET!$E$16+COUNTIF(P482:BW482,SET!$F$15)*SET!$F$16+COUNTIF(P482:BW482,SET!$G$15)*SET!$G$16+COUNTIF(P482:BW482,SET!$H$15)*SET!$H$16+COUNTIF(P482:BW482,SET!$I$15)*SET!$I$16+COUNTIF(P482:BW482,SET!#REF!)*SET!$H$16+COUNTIF(P482:BW482,SET!$L$15)*SET!$L$16</f>
        <v>0</v>
      </c>
      <c r="J482" s="97">
        <f ca="1">F482+G482+H482-I482</f>
        <v>0</v>
      </c>
      <c r="K482" s="116" t="str">
        <f ca="1">IF(E482="","",IF(AND(D482&gt;C482,EDATE(IF(EDATE(C482,12)&lt;D482,C482,E482),12)&gt;D482),"퇴직정산",IF((E482-C482)&gt;=365,EDATE(E482,12),EDATE(C482,24))))</f>
        <v/>
      </c>
      <c r="L482" s="101">
        <f ca="1">IF(K482="퇴직정산",J482,IF((M$2-C482)&lt;365,"미확정",IF(M482="유예","유예",J482-M482)))</f>
        <v>0</v>
      </c>
      <c r="M482" s="103">
        <f>IF(C482=0,0,IF(K482="퇴직정산",0,IF(J482&lt;=0,0,IF(EDATE(C482,3)&gt;M$2,"유예",IF(SET!$J$3="없음",0,IF(SET!$J$3="전부",IF(E482&gt;=DATE(YEAR(SET!$I$11),MONTH(SET!$J$11),DAY(SET!$L$11)),MAX(0,F482-IF(I482&lt;(G482+H482),0,(I482-(G482+H482)))),0),IF(E482&gt;=DATE(YEAR(SET!$I$11),MONTH(SET!$J$11),DAY(SET!$L$11)),MAX(0,MIN(F482,SET!$L$3)-IF(I482&lt;(G482+H482),0,(I482-(G482+H482)))),0)))))))</f>
        <v>0</v>
      </c>
      <c r="N482" s="105" t="str">
        <f>IF(D482=0,IF(M482&gt;0,IF((E482-C482)&gt;=365,EDATE(E482,6),EDATE(K482,-6)),""),"")</f>
        <v/>
      </c>
      <c r="O482" s="106" t="str">
        <f>IF(D482=0,IF(M482&gt;0,IF((E482-C482)&gt;=365,EDATE(E482,10),EDATE(K482,-2)),""),"")</f>
        <v/>
      </c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  <c r="AL482" s="23"/>
      <c r="AM482" s="23"/>
      <c r="AN482" s="23"/>
      <c r="AO482" s="23"/>
      <c r="AP482" s="23"/>
      <c r="AQ482" s="23"/>
      <c r="AR482" s="23"/>
      <c r="AS482" s="23"/>
      <c r="AT482" s="23"/>
      <c r="AU482" s="23"/>
      <c r="AV482" s="23"/>
      <c r="AW482" s="23"/>
      <c r="AX482" s="23"/>
      <c r="AY482" s="23"/>
      <c r="AZ482" s="23"/>
      <c r="BA482" s="23"/>
      <c r="BB482" s="23"/>
      <c r="BC482" s="23"/>
      <c r="BD482" s="23"/>
      <c r="BE482" s="23"/>
      <c r="BF482" s="23"/>
      <c r="BG482" s="23"/>
      <c r="BH482" s="23"/>
      <c r="BI482" s="23"/>
      <c r="BJ482" s="23"/>
      <c r="BK482" s="23"/>
      <c r="BL482" s="23"/>
      <c r="BM482" s="23"/>
      <c r="BN482" s="23"/>
      <c r="BO482" s="23"/>
      <c r="BP482" s="23"/>
      <c r="BQ482" s="23"/>
      <c r="BR482" s="23"/>
      <c r="BS482" s="23"/>
      <c r="BT482" s="23"/>
      <c r="BU482" s="23"/>
      <c r="BV482" s="23"/>
      <c r="BW482" s="23"/>
    </row>
    <row r="483" spans="1:75" ht="14.25" customHeight="1" thickBot="1" x14ac:dyDescent="0.2">
      <c r="A483" s="83"/>
      <c r="B483" s="119"/>
      <c r="C483" s="119"/>
      <c r="D483" s="121"/>
      <c r="E483" s="96"/>
      <c r="F483" s="94"/>
      <c r="G483" s="113"/>
      <c r="H483" s="115"/>
      <c r="I483" s="125"/>
      <c r="J483" s="98"/>
      <c r="K483" s="117"/>
      <c r="L483" s="102"/>
      <c r="M483" s="104"/>
      <c r="N483" s="105"/>
      <c r="O483" s="107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72"/>
      <c r="AP483" s="72"/>
      <c r="AQ483" s="72"/>
      <c r="AR483" s="72"/>
      <c r="AS483" s="72"/>
      <c r="AT483" s="72"/>
      <c r="AU483" s="72"/>
      <c r="AV483" s="72"/>
      <c r="AW483" s="72"/>
      <c r="AX483" s="72"/>
      <c r="AY483" s="72"/>
      <c r="AZ483" s="72"/>
      <c r="BA483" s="72"/>
      <c r="BB483" s="72"/>
      <c r="BC483" s="72"/>
      <c r="BD483" s="72"/>
      <c r="BE483" s="72"/>
      <c r="BF483" s="72"/>
      <c r="BG483" s="72"/>
      <c r="BH483" s="72"/>
      <c r="BI483" s="72"/>
      <c r="BJ483" s="72"/>
      <c r="BK483" s="72"/>
      <c r="BL483" s="72"/>
      <c r="BM483" s="72"/>
      <c r="BN483" s="72"/>
      <c r="BO483" s="72"/>
      <c r="BP483" s="72"/>
      <c r="BQ483" s="72"/>
      <c r="BR483" s="72"/>
      <c r="BS483" s="72"/>
      <c r="BT483" s="72"/>
      <c r="BU483" s="72"/>
      <c r="BV483" s="72"/>
      <c r="BW483" s="72"/>
    </row>
    <row r="484" spans="1:75" ht="14.25" customHeight="1" x14ac:dyDescent="0.15">
      <c r="A484" s="82"/>
      <c r="B484" s="118"/>
      <c r="C484" s="118"/>
      <c r="D484" s="120"/>
      <c r="E484" s="95" t="str">
        <f ca="1">IF(DATEDIF(C484,M$2,"m")&lt;1,"",IF(C484=0,"",IF(EDATE(C484,12)&lt;IF($D484&gt;0,$D484-1,M$2),EDATE(C484,DATEDIF(C484,IF($D484&gt;0,$D484-1,M$2+1),"y")*12),EDATE(C484,DATEDIF(C484,IF($D484&gt;0,$D484-1,M$2+1),"m")))))</f>
        <v/>
      </c>
      <c r="F484" s="93">
        <f ca="1">IF(E484="",0,IF(EDATE(C484,12)&lt;=E484,15+IF((YEAR(E484)-YEAR($C484))&gt;20,10,INT((YEAR(E484)-YEAR($C484)-1)/2)),0))</f>
        <v>0</v>
      </c>
      <c r="G484" s="112">
        <f ca="1">IF(E484="",0,IF(E484&gt;=EDATE(C484,12),IF(E484&lt;EDATE(C484,24),IF(C484&lt;SET!$J$20,0,MIN(DATEDIF(C484,E484,"m"),11)),0),IF(D484&gt;C484,IF(E484&lt;=EDATE(C484,12),MIN(DATEDIF(C484,D484+1,"m"),11),0),MIN(DATEDIF(C484,E484,"m"),11))))</f>
        <v>0</v>
      </c>
      <c r="H484" s="114"/>
      <c r="I484" s="124">
        <f>COUNTIF(P484:BW484,SET!$C$15)*SET!$C$16+COUNTIF(P484:BW484,SET!$D$15)*SET!$D$16+COUNTIF(P484:BW484,SET!$E$15)*SET!$E$16+COUNTIF(P484:BW484,SET!$F$15)*SET!$F$16+COUNTIF(P484:BW484,SET!$G$15)*SET!$G$16+COUNTIF(P484:BW484,SET!$H$15)*SET!$H$16+COUNTIF(P484:BW484,SET!$I$15)*SET!$I$16+COUNTIF(P484:BW484,SET!#REF!)*SET!$H$16+COUNTIF(P484:BW484,SET!$L$15)*SET!$L$16</f>
        <v>0</v>
      </c>
      <c r="J484" s="97">
        <f ca="1">F484+G484+H484-I484</f>
        <v>0</v>
      </c>
      <c r="K484" s="116" t="str">
        <f ca="1">IF(E484="","",IF(AND(D484&gt;C484,EDATE(IF(EDATE(C484,12)&lt;D484,C484,E484),12)&gt;D484),"퇴직정산",IF((E484-C484)&gt;=365,EDATE(E484,12),EDATE(C484,24))))</f>
        <v/>
      </c>
      <c r="L484" s="101">
        <f ca="1">IF(K484="퇴직정산",J484,IF((M$2-C484)&lt;365,"미확정",IF(M484="유예","유예",J484-M484)))</f>
        <v>0</v>
      </c>
      <c r="M484" s="103">
        <f>IF(C484=0,0,IF(K484="퇴직정산",0,IF(J484&lt;=0,0,IF(EDATE(C484,3)&gt;M$2,"유예",IF(SET!$J$3="없음",0,IF(SET!$J$3="전부",IF(E484&gt;=DATE(YEAR(SET!$I$11),MONTH(SET!$J$11),DAY(SET!$L$11)),MAX(0,F484-IF(I484&lt;(G484+H484),0,(I484-(G484+H484)))),0),IF(E484&gt;=DATE(YEAR(SET!$I$11),MONTH(SET!$J$11),DAY(SET!$L$11)),MAX(0,MIN(F484,SET!$L$3)-IF(I484&lt;(G484+H484),0,(I484-(G484+H484)))),0)))))))</f>
        <v>0</v>
      </c>
      <c r="N484" s="105" t="str">
        <f>IF(D484=0,IF(M484&gt;0,IF((E484-C484)&gt;=365,EDATE(E484,6),EDATE(K484,-6)),""),"")</f>
        <v/>
      </c>
      <c r="O484" s="106" t="str">
        <f>IF(D484=0,IF(M484&gt;0,IF((E484-C484)&gt;=365,EDATE(E484,10),EDATE(K484,-2)),""),"")</f>
        <v/>
      </c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  <c r="AL484" s="23"/>
      <c r="AM484" s="23"/>
      <c r="AN484" s="23"/>
      <c r="AO484" s="23"/>
      <c r="AP484" s="23"/>
      <c r="AQ484" s="23"/>
      <c r="AR484" s="23"/>
      <c r="AS484" s="23"/>
      <c r="AT484" s="23"/>
      <c r="AU484" s="23"/>
      <c r="AV484" s="23"/>
      <c r="AW484" s="23"/>
      <c r="AX484" s="23"/>
      <c r="AY484" s="23"/>
      <c r="AZ484" s="23"/>
      <c r="BA484" s="23"/>
      <c r="BB484" s="23"/>
      <c r="BC484" s="23"/>
      <c r="BD484" s="23"/>
      <c r="BE484" s="23"/>
      <c r="BF484" s="23"/>
      <c r="BG484" s="23"/>
      <c r="BH484" s="23"/>
      <c r="BI484" s="23"/>
      <c r="BJ484" s="23"/>
      <c r="BK484" s="23"/>
      <c r="BL484" s="23"/>
      <c r="BM484" s="23"/>
      <c r="BN484" s="23"/>
      <c r="BO484" s="23"/>
      <c r="BP484" s="23"/>
      <c r="BQ484" s="23"/>
      <c r="BR484" s="23"/>
      <c r="BS484" s="23"/>
      <c r="BT484" s="23"/>
      <c r="BU484" s="23"/>
      <c r="BV484" s="23"/>
      <c r="BW484" s="23"/>
    </row>
    <row r="485" spans="1:75" ht="14.25" customHeight="1" thickBot="1" x14ac:dyDescent="0.2">
      <c r="A485" s="83"/>
      <c r="B485" s="119"/>
      <c r="C485" s="119"/>
      <c r="D485" s="121"/>
      <c r="E485" s="96"/>
      <c r="F485" s="94"/>
      <c r="G485" s="113"/>
      <c r="H485" s="115"/>
      <c r="I485" s="125"/>
      <c r="J485" s="98"/>
      <c r="K485" s="117"/>
      <c r="L485" s="102"/>
      <c r="M485" s="104"/>
      <c r="N485" s="105"/>
      <c r="O485" s="107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72"/>
      <c r="AP485" s="72"/>
      <c r="AQ485" s="72"/>
      <c r="AR485" s="72"/>
      <c r="AS485" s="72"/>
      <c r="AT485" s="72"/>
      <c r="AU485" s="72"/>
      <c r="AV485" s="72"/>
      <c r="AW485" s="72"/>
      <c r="AX485" s="72"/>
      <c r="AY485" s="72"/>
      <c r="AZ485" s="72"/>
      <c r="BA485" s="72"/>
      <c r="BB485" s="72"/>
      <c r="BC485" s="72"/>
      <c r="BD485" s="72"/>
      <c r="BE485" s="72"/>
      <c r="BF485" s="72"/>
      <c r="BG485" s="72"/>
      <c r="BH485" s="72"/>
      <c r="BI485" s="72"/>
      <c r="BJ485" s="72"/>
      <c r="BK485" s="72"/>
      <c r="BL485" s="72"/>
      <c r="BM485" s="72"/>
      <c r="BN485" s="72"/>
      <c r="BO485" s="72"/>
      <c r="BP485" s="72"/>
      <c r="BQ485" s="72"/>
      <c r="BR485" s="72"/>
      <c r="BS485" s="72"/>
      <c r="BT485" s="72"/>
      <c r="BU485" s="72"/>
      <c r="BV485" s="72"/>
      <c r="BW485" s="72"/>
    </row>
    <row r="486" spans="1:75" ht="14.25" customHeight="1" x14ac:dyDescent="0.15">
      <c r="A486" s="82"/>
      <c r="B486" s="118"/>
      <c r="C486" s="118"/>
      <c r="D486" s="120"/>
      <c r="E486" s="95" t="str">
        <f ca="1">IF(DATEDIF(C486,M$2,"m")&lt;1,"",IF(C486=0,"",IF(EDATE(C486,12)&lt;IF($D486&gt;0,$D486-1,M$2),EDATE(C486,DATEDIF(C486,IF($D486&gt;0,$D486-1,M$2+1),"y")*12),EDATE(C486,DATEDIF(C486,IF($D486&gt;0,$D486-1,M$2+1),"m")))))</f>
        <v/>
      </c>
      <c r="F486" s="93">
        <f ca="1">IF(E486="",0,IF(EDATE(C486,12)&lt;=E486,15+IF((YEAR(E486)-YEAR($C486))&gt;20,10,INT((YEAR(E486)-YEAR($C486)-1)/2)),0))</f>
        <v>0</v>
      </c>
      <c r="G486" s="112">
        <f ca="1">IF(E486="",0,IF(E486&gt;=EDATE(C486,12),IF(E486&lt;EDATE(C486,24),IF(C486&lt;SET!$J$20,0,MIN(DATEDIF(C486,E486,"m"),11)),0),IF(D486&gt;C486,IF(E486&lt;=EDATE(C486,12),MIN(DATEDIF(C486,D486+1,"m"),11),0),MIN(DATEDIF(C486,E486,"m"),11))))</f>
        <v>0</v>
      </c>
      <c r="H486" s="114"/>
      <c r="I486" s="124">
        <f>COUNTIF(P486:BW486,SET!$C$15)*SET!$C$16+COUNTIF(P486:BW486,SET!$D$15)*SET!$D$16+COUNTIF(P486:BW486,SET!$E$15)*SET!$E$16+COUNTIF(P486:BW486,SET!$F$15)*SET!$F$16+COUNTIF(P486:BW486,SET!$G$15)*SET!$G$16+COUNTIF(P486:BW486,SET!$H$15)*SET!$H$16+COUNTIF(P486:BW486,SET!$I$15)*SET!$I$16+COUNTIF(P486:BW486,SET!#REF!)*SET!$H$16+COUNTIF(P486:BW486,SET!$L$15)*SET!$L$16</f>
        <v>0</v>
      </c>
      <c r="J486" s="97">
        <f ca="1">F486+G486+H486-I486</f>
        <v>0</v>
      </c>
      <c r="K486" s="116" t="str">
        <f ca="1">IF(E486="","",IF(AND(D486&gt;C486,EDATE(IF(EDATE(C486,12)&lt;D486,C486,E486),12)&gt;D486),"퇴직정산",IF((E486-C486)&gt;=365,EDATE(E486,12),EDATE(C486,24))))</f>
        <v/>
      </c>
      <c r="L486" s="101">
        <f ca="1">IF(K486="퇴직정산",J486,IF((M$2-C486)&lt;365,"미확정",IF(M486="유예","유예",J486-M486)))</f>
        <v>0</v>
      </c>
      <c r="M486" s="103">
        <f>IF(C486=0,0,IF(K486="퇴직정산",0,IF(J486&lt;=0,0,IF(EDATE(C486,3)&gt;M$2,"유예",IF(SET!$J$3="없음",0,IF(SET!$J$3="전부",IF(E486&gt;=DATE(YEAR(SET!$I$11),MONTH(SET!$J$11),DAY(SET!$L$11)),MAX(0,F486-IF(I486&lt;(G486+H486),0,(I486-(G486+H486)))),0),IF(E486&gt;=DATE(YEAR(SET!$I$11),MONTH(SET!$J$11),DAY(SET!$L$11)),MAX(0,MIN(F486,SET!$L$3)-IF(I486&lt;(G486+H486),0,(I486-(G486+H486)))),0)))))))</f>
        <v>0</v>
      </c>
      <c r="N486" s="105" t="str">
        <f>IF(D486=0,IF(M486&gt;0,IF((E486-C486)&gt;=365,EDATE(E486,6),EDATE(K486,-6)),""),"")</f>
        <v/>
      </c>
      <c r="O486" s="106" t="str">
        <f>IF(D486=0,IF(M486&gt;0,IF((E486-C486)&gt;=365,EDATE(E486,10),EDATE(K486,-2)),""),"")</f>
        <v/>
      </c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  <c r="AL486" s="23"/>
      <c r="AM486" s="23"/>
      <c r="AN486" s="23"/>
      <c r="AO486" s="23"/>
      <c r="AP486" s="23"/>
      <c r="AQ486" s="23"/>
      <c r="AR486" s="23"/>
      <c r="AS486" s="23"/>
      <c r="AT486" s="23"/>
      <c r="AU486" s="23"/>
      <c r="AV486" s="23"/>
      <c r="AW486" s="23"/>
      <c r="AX486" s="23"/>
      <c r="AY486" s="23"/>
      <c r="AZ486" s="23"/>
      <c r="BA486" s="23"/>
      <c r="BB486" s="23"/>
      <c r="BC486" s="23"/>
      <c r="BD486" s="23"/>
      <c r="BE486" s="23"/>
      <c r="BF486" s="23"/>
      <c r="BG486" s="23"/>
      <c r="BH486" s="23"/>
      <c r="BI486" s="23"/>
      <c r="BJ486" s="23"/>
      <c r="BK486" s="23"/>
      <c r="BL486" s="23"/>
      <c r="BM486" s="23"/>
      <c r="BN486" s="23"/>
      <c r="BO486" s="23"/>
      <c r="BP486" s="23"/>
      <c r="BQ486" s="23"/>
      <c r="BR486" s="23"/>
      <c r="BS486" s="23"/>
      <c r="BT486" s="23"/>
      <c r="BU486" s="23"/>
      <c r="BV486" s="23"/>
      <c r="BW486" s="23"/>
    </row>
    <row r="487" spans="1:75" ht="14.25" customHeight="1" thickBot="1" x14ac:dyDescent="0.2">
      <c r="A487" s="83"/>
      <c r="B487" s="119"/>
      <c r="C487" s="119"/>
      <c r="D487" s="121"/>
      <c r="E487" s="96"/>
      <c r="F487" s="94"/>
      <c r="G487" s="113"/>
      <c r="H487" s="115"/>
      <c r="I487" s="125"/>
      <c r="J487" s="98"/>
      <c r="K487" s="117"/>
      <c r="L487" s="102"/>
      <c r="M487" s="104"/>
      <c r="N487" s="105"/>
      <c r="O487" s="107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72"/>
      <c r="AP487" s="72"/>
      <c r="AQ487" s="72"/>
      <c r="AR487" s="72"/>
      <c r="AS487" s="72"/>
      <c r="AT487" s="72"/>
      <c r="AU487" s="72"/>
      <c r="AV487" s="72"/>
      <c r="AW487" s="72"/>
      <c r="AX487" s="72"/>
      <c r="AY487" s="72"/>
      <c r="AZ487" s="72"/>
      <c r="BA487" s="72"/>
      <c r="BB487" s="72"/>
      <c r="BC487" s="72"/>
      <c r="BD487" s="72"/>
      <c r="BE487" s="72"/>
      <c r="BF487" s="72"/>
      <c r="BG487" s="72"/>
      <c r="BH487" s="72"/>
      <c r="BI487" s="72"/>
      <c r="BJ487" s="72"/>
      <c r="BK487" s="72"/>
      <c r="BL487" s="72"/>
      <c r="BM487" s="72"/>
      <c r="BN487" s="72"/>
      <c r="BO487" s="72"/>
      <c r="BP487" s="72"/>
      <c r="BQ487" s="72"/>
      <c r="BR487" s="72"/>
      <c r="BS487" s="72"/>
      <c r="BT487" s="72"/>
      <c r="BU487" s="72"/>
      <c r="BV487" s="72"/>
      <c r="BW487" s="72"/>
    </row>
    <row r="488" spans="1:75" ht="14.25" customHeight="1" x14ac:dyDescent="0.15">
      <c r="A488" s="82"/>
      <c r="B488" s="118"/>
      <c r="C488" s="118"/>
      <c r="D488" s="120"/>
      <c r="E488" s="95" t="str">
        <f ca="1">IF(DATEDIF(C488,M$2,"m")&lt;1,"",IF(C488=0,"",IF(EDATE(C488,12)&lt;IF($D488&gt;0,$D488-1,M$2),EDATE(C488,DATEDIF(C488,IF($D488&gt;0,$D488-1,M$2+1),"y")*12),EDATE(C488,DATEDIF(C488,IF($D488&gt;0,$D488-1,M$2+1),"m")))))</f>
        <v/>
      </c>
      <c r="F488" s="93">
        <f ca="1">IF(E488="",0,IF(EDATE(C488,12)&lt;=E488,15+IF((YEAR(E488)-YEAR($C488))&gt;20,10,INT((YEAR(E488)-YEAR($C488)-1)/2)),0))</f>
        <v>0</v>
      </c>
      <c r="G488" s="112">
        <f ca="1">IF(E488="",0,IF(E488&gt;=EDATE(C488,12),IF(E488&lt;EDATE(C488,24),IF(C488&lt;SET!$J$20,0,MIN(DATEDIF(C488,E488,"m"),11)),0),IF(D488&gt;C488,IF(E488&lt;=EDATE(C488,12),MIN(DATEDIF(C488,D488+1,"m"),11),0),MIN(DATEDIF(C488,E488,"m"),11))))</f>
        <v>0</v>
      </c>
      <c r="H488" s="114"/>
      <c r="I488" s="124">
        <f>COUNTIF(P488:BW488,SET!$C$15)*SET!$C$16+COUNTIF(P488:BW488,SET!$D$15)*SET!$D$16+COUNTIF(P488:BW488,SET!$E$15)*SET!$E$16+COUNTIF(P488:BW488,SET!$F$15)*SET!$F$16+COUNTIF(P488:BW488,SET!$G$15)*SET!$G$16+COUNTIF(P488:BW488,SET!$H$15)*SET!$H$16+COUNTIF(P488:BW488,SET!$I$15)*SET!$I$16+COUNTIF(P488:BW488,SET!#REF!)*SET!$H$16+COUNTIF(P488:BW488,SET!$L$15)*SET!$L$16</f>
        <v>0</v>
      </c>
      <c r="J488" s="97">
        <f ca="1">F488+G488+H488-I488</f>
        <v>0</v>
      </c>
      <c r="K488" s="116" t="str">
        <f ca="1">IF(E488="","",IF(AND(D488&gt;C488,EDATE(IF(EDATE(C488,12)&lt;D488,C488,E488),12)&gt;D488),"퇴직정산",IF((E488-C488)&gt;=365,EDATE(E488,12),EDATE(C488,24))))</f>
        <v/>
      </c>
      <c r="L488" s="101">
        <f ca="1">IF(K488="퇴직정산",J488,IF((M$2-C488)&lt;365,"미확정",IF(M488="유예","유예",J488-M488)))</f>
        <v>0</v>
      </c>
      <c r="M488" s="103">
        <f>IF(C488=0,0,IF(K488="퇴직정산",0,IF(J488&lt;=0,0,IF(EDATE(C488,3)&gt;M$2,"유예",IF(SET!$J$3="없음",0,IF(SET!$J$3="전부",IF(E488&gt;=DATE(YEAR(SET!$I$11),MONTH(SET!$J$11),DAY(SET!$L$11)),MAX(0,F488-IF(I488&lt;(G488+H488),0,(I488-(G488+H488)))),0),IF(E488&gt;=DATE(YEAR(SET!$I$11),MONTH(SET!$J$11),DAY(SET!$L$11)),MAX(0,MIN(F488,SET!$L$3)-IF(I488&lt;(G488+H488),0,(I488-(G488+H488)))),0)))))))</f>
        <v>0</v>
      </c>
      <c r="N488" s="105" t="str">
        <f>IF(D488=0,IF(M488&gt;0,IF((E488-C488)&gt;=365,EDATE(E488,6),EDATE(K488,-6)),""),"")</f>
        <v/>
      </c>
      <c r="O488" s="106" t="str">
        <f>IF(D488=0,IF(M488&gt;0,IF((E488-C488)&gt;=365,EDATE(E488,10),EDATE(K488,-2)),""),"")</f>
        <v/>
      </c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  <c r="AL488" s="23"/>
      <c r="AM488" s="23"/>
      <c r="AN488" s="23"/>
      <c r="AO488" s="23"/>
      <c r="AP488" s="23"/>
      <c r="AQ488" s="23"/>
      <c r="AR488" s="23"/>
      <c r="AS488" s="23"/>
      <c r="AT488" s="23"/>
      <c r="AU488" s="23"/>
      <c r="AV488" s="23"/>
      <c r="AW488" s="23"/>
      <c r="AX488" s="23"/>
      <c r="AY488" s="23"/>
      <c r="AZ488" s="23"/>
      <c r="BA488" s="23"/>
      <c r="BB488" s="23"/>
      <c r="BC488" s="23"/>
      <c r="BD488" s="23"/>
      <c r="BE488" s="23"/>
      <c r="BF488" s="23"/>
      <c r="BG488" s="23"/>
      <c r="BH488" s="23"/>
      <c r="BI488" s="23"/>
      <c r="BJ488" s="23"/>
      <c r="BK488" s="23"/>
      <c r="BL488" s="23"/>
      <c r="BM488" s="23"/>
      <c r="BN488" s="23"/>
      <c r="BO488" s="23"/>
      <c r="BP488" s="23"/>
      <c r="BQ488" s="23"/>
      <c r="BR488" s="23"/>
      <c r="BS488" s="23"/>
      <c r="BT488" s="23"/>
      <c r="BU488" s="23"/>
      <c r="BV488" s="23"/>
      <c r="BW488" s="23"/>
    </row>
    <row r="489" spans="1:75" ht="14.25" customHeight="1" thickBot="1" x14ac:dyDescent="0.2">
      <c r="A489" s="83"/>
      <c r="B489" s="119"/>
      <c r="C489" s="119"/>
      <c r="D489" s="121"/>
      <c r="E489" s="96"/>
      <c r="F489" s="94"/>
      <c r="G489" s="113"/>
      <c r="H489" s="115"/>
      <c r="I489" s="125"/>
      <c r="J489" s="98"/>
      <c r="K489" s="117"/>
      <c r="L489" s="102"/>
      <c r="M489" s="104"/>
      <c r="N489" s="105"/>
      <c r="O489" s="107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72"/>
      <c r="AP489" s="72"/>
      <c r="AQ489" s="72"/>
      <c r="AR489" s="72"/>
      <c r="AS489" s="72"/>
      <c r="AT489" s="72"/>
      <c r="AU489" s="72"/>
      <c r="AV489" s="72"/>
      <c r="AW489" s="72"/>
      <c r="AX489" s="72"/>
      <c r="AY489" s="72"/>
      <c r="AZ489" s="72"/>
      <c r="BA489" s="72"/>
      <c r="BB489" s="72"/>
      <c r="BC489" s="72"/>
      <c r="BD489" s="72"/>
      <c r="BE489" s="72"/>
      <c r="BF489" s="72"/>
      <c r="BG489" s="72"/>
      <c r="BH489" s="72"/>
      <c r="BI489" s="72"/>
      <c r="BJ489" s="72"/>
      <c r="BK489" s="72"/>
      <c r="BL489" s="72"/>
      <c r="BM489" s="72"/>
      <c r="BN489" s="72"/>
      <c r="BO489" s="72"/>
      <c r="BP489" s="72"/>
      <c r="BQ489" s="72"/>
      <c r="BR489" s="72"/>
      <c r="BS489" s="72"/>
      <c r="BT489" s="72"/>
      <c r="BU489" s="72"/>
      <c r="BV489" s="72"/>
      <c r="BW489" s="72"/>
    </row>
    <row r="490" spans="1:75" ht="14.25" customHeight="1" x14ac:dyDescent="0.15">
      <c r="A490" s="82"/>
      <c r="B490" s="118"/>
      <c r="C490" s="118"/>
      <c r="D490" s="120"/>
      <c r="E490" s="95" t="str">
        <f ca="1">IF(DATEDIF(C490,M$2,"m")&lt;1,"",IF(C490=0,"",IF(EDATE(C490,12)&lt;IF($D490&gt;0,$D490-1,M$2),EDATE(C490,DATEDIF(C490,IF($D490&gt;0,$D490-1,M$2+1),"y")*12),EDATE(C490,DATEDIF(C490,IF($D490&gt;0,$D490-1,M$2+1),"m")))))</f>
        <v/>
      </c>
      <c r="F490" s="93">
        <f ca="1">IF(E490="",0,IF(EDATE(C490,12)&lt;=E490,15+IF((YEAR(E490)-YEAR($C490))&gt;20,10,INT((YEAR(E490)-YEAR($C490)-1)/2)),0))</f>
        <v>0</v>
      </c>
      <c r="G490" s="112">
        <f ca="1">IF(E490="",0,IF(E490&gt;=EDATE(C490,12),IF(E490&lt;EDATE(C490,24),IF(C490&lt;SET!$J$20,0,MIN(DATEDIF(C490,E490,"m"),11)),0),IF(D490&gt;C490,IF(E490&lt;=EDATE(C490,12),MIN(DATEDIF(C490,D490+1,"m"),11),0),MIN(DATEDIF(C490,E490,"m"),11))))</f>
        <v>0</v>
      </c>
      <c r="H490" s="114"/>
      <c r="I490" s="124">
        <f>COUNTIF(P490:BW490,SET!$C$15)*SET!$C$16+COUNTIF(P490:BW490,SET!$D$15)*SET!$D$16+COUNTIF(P490:BW490,SET!$E$15)*SET!$E$16+COUNTIF(P490:BW490,SET!$F$15)*SET!$F$16+COUNTIF(P490:BW490,SET!$G$15)*SET!$G$16+COUNTIF(P490:BW490,SET!$H$15)*SET!$H$16+COUNTIF(P490:BW490,SET!$I$15)*SET!$I$16+COUNTIF(P490:BW490,SET!#REF!)*SET!$H$16+COUNTIF(P490:BW490,SET!$L$15)*SET!$L$16</f>
        <v>0</v>
      </c>
      <c r="J490" s="97">
        <f ca="1">F490+G490+H490-I490</f>
        <v>0</v>
      </c>
      <c r="K490" s="116" t="str">
        <f ca="1">IF(E490="","",IF(AND(D490&gt;C490,EDATE(IF(EDATE(C490,12)&lt;D490,C490,E490),12)&gt;D490),"퇴직정산",IF((E490-C490)&gt;=365,EDATE(E490,12),EDATE(C490,24))))</f>
        <v/>
      </c>
      <c r="L490" s="101">
        <f ca="1">IF(K490="퇴직정산",J490,IF((M$2-C490)&lt;365,"미확정",IF(M490="유예","유예",J490-M490)))</f>
        <v>0</v>
      </c>
      <c r="M490" s="103">
        <f>IF(C490=0,0,IF(K490="퇴직정산",0,IF(J490&lt;=0,0,IF(EDATE(C490,3)&gt;M$2,"유예",IF(SET!$J$3="없음",0,IF(SET!$J$3="전부",IF(E490&gt;=DATE(YEAR(SET!$I$11),MONTH(SET!$J$11),DAY(SET!$L$11)),MAX(0,F490-IF(I490&lt;(G490+H490),0,(I490-(G490+H490)))),0),IF(E490&gt;=DATE(YEAR(SET!$I$11),MONTH(SET!$J$11),DAY(SET!$L$11)),MAX(0,MIN(F490,SET!$L$3)-IF(I490&lt;(G490+H490),0,(I490-(G490+H490)))),0)))))))</f>
        <v>0</v>
      </c>
      <c r="N490" s="105" t="str">
        <f>IF(D490=0,IF(M490&gt;0,IF((E490-C490)&gt;=365,EDATE(E490,6),EDATE(K490,-6)),""),"")</f>
        <v/>
      </c>
      <c r="O490" s="106" t="str">
        <f>IF(D490=0,IF(M490&gt;0,IF((E490-C490)&gt;=365,EDATE(E490,10),EDATE(K490,-2)),""),"")</f>
        <v/>
      </c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  <c r="AL490" s="23"/>
      <c r="AM490" s="23"/>
      <c r="AN490" s="23"/>
      <c r="AO490" s="23"/>
      <c r="AP490" s="23"/>
      <c r="AQ490" s="23"/>
      <c r="AR490" s="23"/>
      <c r="AS490" s="23"/>
      <c r="AT490" s="23"/>
      <c r="AU490" s="23"/>
      <c r="AV490" s="23"/>
      <c r="AW490" s="23"/>
      <c r="AX490" s="23"/>
      <c r="AY490" s="23"/>
      <c r="AZ490" s="23"/>
      <c r="BA490" s="23"/>
      <c r="BB490" s="23"/>
      <c r="BC490" s="23"/>
      <c r="BD490" s="23"/>
      <c r="BE490" s="23"/>
      <c r="BF490" s="23"/>
      <c r="BG490" s="23"/>
      <c r="BH490" s="23"/>
      <c r="BI490" s="23"/>
      <c r="BJ490" s="23"/>
      <c r="BK490" s="23"/>
      <c r="BL490" s="23"/>
      <c r="BM490" s="23"/>
      <c r="BN490" s="23"/>
      <c r="BO490" s="23"/>
      <c r="BP490" s="23"/>
      <c r="BQ490" s="23"/>
      <c r="BR490" s="23"/>
      <c r="BS490" s="23"/>
      <c r="BT490" s="23"/>
      <c r="BU490" s="23"/>
      <c r="BV490" s="23"/>
      <c r="BW490" s="23"/>
    </row>
    <row r="491" spans="1:75" ht="14.25" customHeight="1" thickBot="1" x14ac:dyDescent="0.2">
      <c r="A491" s="83"/>
      <c r="B491" s="119"/>
      <c r="C491" s="119"/>
      <c r="D491" s="121"/>
      <c r="E491" s="96"/>
      <c r="F491" s="94"/>
      <c r="G491" s="113"/>
      <c r="H491" s="115"/>
      <c r="I491" s="125"/>
      <c r="J491" s="98"/>
      <c r="K491" s="117"/>
      <c r="L491" s="102"/>
      <c r="M491" s="104"/>
      <c r="N491" s="105"/>
      <c r="O491" s="107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72"/>
      <c r="AP491" s="72"/>
      <c r="AQ491" s="72"/>
      <c r="AR491" s="72"/>
      <c r="AS491" s="72"/>
      <c r="AT491" s="72"/>
      <c r="AU491" s="72"/>
      <c r="AV491" s="72"/>
      <c r="AW491" s="72"/>
      <c r="AX491" s="72"/>
      <c r="AY491" s="72"/>
      <c r="AZ491" s="72"/>
      <c r="BA491" s="72"/>
      <c r="BB491" s="72"/>
      <c r="BC491" s="72"/>
      <c r="BD491" s="72"/>
      <c r="BE491" s="72"/>
      <c r="BF491" s="72"/>
      <c r="BG491" s="72"/>
      <c r="BH491" s="72"/>
      <c r="BI491" s="72"/>
      <c r="BJ491" s="72"/>
      <c r="BK491" s="72"/>
      <c r="BL491" s="72"/>
      <c r="BM491" s="72"/>
      <c r="BN491" s="72"/>
      <c r="BO491" s="72"/>
      <c r="BP491" s="72"/>
      <c r="BQ491" s="72"/>
      <c r="BR491" s="72"/>
      <c r="BS491" s="72"/>
      <c r="BT491" s="72"/>
      <c r="BU491" s="72"/>
      <c r="BV491" s="72"/>
      <c r="BW491" s="72"/>
    </row>
    <row r="492" spans="1:75" ht="14.25" customHeight="1" x14ac:dyDescent="0.15">
      <c r="A492" s="82"/>
      <c r="B492" s="118"/>
      <c r="C492" s="118"/>
      <c r="D492" s="120"/>
      <c r="E492" s="95" t="str">
        <f ca="1">IF(DATEDIF(C492,M$2,"m")&lt;1,"",IF(C492=0,"",IF(EDATE(C492,12)&lt;IF($D492&gt;0,$D492-1,M$2),EDATE(C492,DATEDIF(C492,IF($D492&gt;0,$D492-1,M$2+1),"y")*12),EDATE(C492,DATEDIF(C492,IF($D492&gt;0,$D492-1,M$2+1),"m")))))</f>
        <v/>
      </c>
      <c r="F492" s="93">
        <f ca="1">IF(E492="",0,IF(EDATE(C492,12)&lt;=E492,15+IF((YEAR(E492)-YEAR($C492))&gt;20,10,INT((YEAR(E492)-YEAR($C492)-1)/2)),0))</f>
        <v>0</v>
      </c>
      <c r="G492" s="112">
        <f ca="1">IF(E492="",0,IF(E492&gt;=EDATE(C492,12),IF(E492&lt;EDATE(C492,24),IF(C492&lt;SET!$J$20,0,MIN(DATEDIF(C492,E492,"m"),11)),0),IF(D492&gt;C492,IF(E492&lt;=EDATE(C492,12),MIN(DATEDIF(C492,D492+1,"m"),11),0),MIN(DATEDIF(C492,E492,"m"),11))))</f>
        <v>0</v>
      </c>
      <c r="H492" s="114"/>
      <c r="I492" s="124">
        <f>COUNTIF(P492:BW492,SET!$C$15)*SET!$C$16+COUNTIF(P492:BW492,SET!$D$15)*SET!$D$16+COUNTIF(P492:BW492,SET!$E$15)*SET!$E$16+COUNTIF(P492:BW492,SET!$F$15)*SET!$F$16+COUNTIF(P492:BW492,SET!$G$15)*SET!$G$16+COUNTIF(P492:BW492,SET!$H$15)*SET!$H$16+COUNTIF(P492:BW492,SET!$I$15)*SET!$I$16+COUNTIF(P492:BW492,SET!#REF!)*SET!$H$16+COUNTIF(P492:BW492,SET!$L$15)*SET!$L$16</f>
        <v>0</v>
      </c>
      <c r="J492" s="97">
        <f ca="1">F492+G492+H492-I492</f>
        <v>0</v>
      </c>
      <c r="K492" s="116" t="str">
        <f ca="1">IF(E492="","",IF(AND(D492&gt;C492,EDATE(IF(EDATE(C492,12)&lt;D492,C492,E492),12)&gt;D492),"퇴직정산",IF((E492-C492)&gt;=365,EDATE(E492,12),EDATE(C492,24))))</f>
        <v/>
      </c>
      <c r="L492" s="101">
        <f ca="1">IF(K492="퇴직정산",J492,IF((M$2-C492)&lt;365,"미확정",IF(M492="유예","유예",J492-M492)))</f>
        <v>0</v>
      </c>
      <c r="M492" s="103">
        <f>IF(C492=0,0,IF(K492="퇴직정산",0,IF(J492&lt;=0,0,IF(EDATE(C492,3)&gt;M$2,"유예",IF(SET!$J$3="없음",0,IF(SET!$J$3="전부",IF(E492&gt;=DATE(YEAR(SET!$I$11),MONTH(SET!$J$11),DAY(SET!$L$11)),MAX(0,F492-IF(I492&lt;(G492+H492),0,(I492-(G492+H492)))),0),IF(E492&gt;=DATE(YEAR(SET!$I$11),MONTH(SET!$J$11),DAY(SET!$L$11)),MAX(0,MIN(F492,SET!$L$3)-IF(I492&lt;(G492+H492),0,(I492-(G492+H492)))),0)))))))</f>
        <v>0</v>
      </c>
      <c r="N492" s="105" t="str">
        <f>IF(D492=0,IF(M492&gt;0,IF((E492-C492)&gt;=365,EDATE(E492,6),EDATE(K492,-6)),""),"")</f>
        <v/>
      </c>
      <c r="O492" s="106" t="str">
        <f>IF(D492=0,IF(M492&gt;0,IF((E492-C492)&gt;=365,EDATE(E492,10),EDATE(K492,-2)),""),"")</f>
        <v/>
      </c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  <c r="AL492" s="23"/>
      <c r="AM492" s="23"/>
      <c r="AN492" s="23"/>
      <c r="AO492" s="23"/>
      <c r="AP492" s="23"/>
      <c r="AQ492" s="23"/>
      <c r="AR492" s="23"/>
      <c r="AS492" s="23"/>
      <c r="AT492" s="23"/>
      <c r="AU492" s="23"/>
      <c r="AV492" s="23"/>
      <c r="AW492" s="23"/>
      <c r="AX492" s="23"/>
      <c r="AY492" s="23"/>
      <c r="AZ492" s="23"/>
      <c r="BA492" s="23"/>
      <c r="BB492" s="23"/>
      <c r="BC492" s="23"/>
      <c r="BD492" s="23"/>
      <c r="BE492" s="23"/>
      <c r="BF492" s="23"/>
      <c r="BG492" s="23"/>
      <c r="BH492" s="23"/>
      <c r="BI492" s="23"/>
      <c r="BJ492" s="23"/>
      <c r="BK492" s="23"/>
      <c r="BL492" s="23"/>
      <c r="BM492" s="23"/>
      <c r="BN492" s="23"/>
      <c r="BO492" s="23"/>
      <c r="BP492" s="23"/>
      <c r="BQ492" s="23"/>
      <c r="BR492" s="23"/>
      <c r="BS492" s="23"/>
      <c r="BT492" s="23"/>
      <c r="BU492" s="23"/>
      <c r="BV492" s="23"/>
      <c r="BW492" s="23"/>
    </row>
    <row r="493" spans="1:75" ht="14.25" customHeight="1" thickBot="1" x14ac:dyDescent="0.2">
      <c r="A493" s="83"/>
      <c r="B493" s="119"/>
      <c r="C493" s="119"/>
      <c r="D493" s="121"/>
      <c r="E493" s="96"/>
      <c r="F493" s="94"/>
      <c r="G493" s="113"/>
      <c r="H493" s="115"/>
      <c r="I493" s="125"/>
      <c r="J493" s="98"/>
      <c r="K493" s="117"/>
      <c r="L493" s="102"/>
      <c r="M493" s="104"/>
      <c r="N493" s="105"/>
      <c r="O493" s="107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72"/>
      <c r="AP493" s="72"/>
      <c r="AQ493" s="72"/>
      <c r="AR493" s="72"/>
      <c r="AS493" s="72"/>
      <c r="AT493" s="72"/>
      <c r="AU493" s="72"/>
      <c r="AV493" s="72"/>
      <c r="AW493" s="72"/>
      <c r="AX493" s="72"/>
      <c r="AY493" s="72"/>
      <c r="AZ493" s="72"/>
      <c r="BA493" s="72"/>
      <c r="BB493" s="72"/>
      <c r="BC493" s="72"/>
      <c r="BD493" s="72"/>
      <c r="BE493" s="72"/>
      <c r="BF493" s="72"/>
      <c r="BG493" s="72"/>
      <c r="BH493" s="72"/>
      <c r="BI493" s="72"/>
      <c r="BJ493" s="72"/>
      <c r="BK493" s="72"/>
      <c r="BL493" s="72"/>
      <c r="BM493" s="72"/>
      <c r="BN493" s="72"/>
      <c r="BO493" s="72"/>
      <c r="BP493" s="72"/>
      <c r="BQ493" s="72"/>
      <c r="BR493" s="72"/>
      <c r="BS493" s="72"/>
      <c r="BT493" s="72"/>
      <c r="BU493" s="72"/>
      <c r="BV493" s="72"/>
      <c r="BW493" s="72"/>
    </row>
    <row r="494" spans="1:75" ht="14.25" customHeight="1" x14ac:dyDescent="0.15">
      <c r="A494" s="82"/>
      <c r="B494" s="118"/>
      <c r="C494" s="118"/>
      <c r="D494" s="120"/>
      <c r="E494" s="95" t="str">
        <f ca="1">IF(DATEDIF(C494,M$2,"m")&lt;1,"",IF(C494=0,"",IF(EDATE(C494,12)&lt;IF($D494&gt;0,$D494-1,M$2),EDATE(C494,DATEDIF(C494,IF($D494&gt;0,$D494-1,M$2+1),"y")*12),EDATE(C494,DATEDIF(C494,IF($D494&gt;0,$D494-1,M$2+1),"m")))))</f>
        <v/>
      </c>
      <c r="F494" s="93">
        <f ca="1">IF(E494="",0,IF(EDATE(C494,12)&lt;=E494,15+IF((YEAR(E494)-YEAR($C494))&gt;20,10,INT((YEAR(E494)-YEAR($C494)-1)/2)),0))</f>
        <v>0</v>
      </c>
      <c r="G494" s="112">
        <f ca="1">IF(E494="",0,IF(E494&gt;=EDATE(C494,12),IF(E494&lt;EDATE(C494,24),IF(C494&lt;SET!$J$20,0,MIN(DATEDIF(C494,E494,"m"),11)),0),IF(D494&gt;C494,IF(E494&lt;=EDATE(C494,12),MIN(DATEDIF(C494,D494+1,"m"),11),0),MIN(DATEDIF(C494,E494,"m"),11))))</f>
        <v>0</v>
      </c>
      <c r="H494" s="114"/>
      <c r="I494" s="124">
        <f>COUNTIF(P494:BW494,SET!$C$15)*SET!$C$16+COUNTIF(P494:BW494,SET!$D$15)*SET!$D$16+COUNTIF(P494:BW494,SET!$E$15)*SET!$E$16+COUNTIF(P494:BW494,SET!$F$15)*SET!$F$16+COUNTIF(P494:BW494,SET!$G$15)*SET!$G$16+COUNTIF(P494:BW494,SET!$H$15)*SET!$H$16+COUNTIF(P494:BW494,SET!$I$15)*SET!$I$16+COUNTIF(P494:BW494,SET!#REF!)*SET!$H$16+COUNTIF(P494:BW494,SET!$L$15)*SET!$L$16</f>
        <v>0</v>
      </c>
      <c r="J494" s="97">
        <f ca="1">F494+G494+H494-I494</f>
        <v>0</v>
      </c>
      <c r="K494" s="116" t="str">
        <f ca="1">IF(E494="","",IF(AND(D494&gt;C494,EDATE(IF(EDATE(C494,12)&lt;D494,C494,E494),12)&gt;D494),"퇴직정산",IF((E494-C494)&gt;=365,EDATE(E494,12),EDATE(C494,24))))</f>
        <v/>
      </c>
      <c r="L494" s="101">
        <f ca="1">IF(K494="퇴직정산",J494,IF((M$2-C494)&lt;365,"미확정",IF(M494="유예","유예",J494-M494)))</f>
        <v>0</v>
      </c>
      <c r="M494" s="103">
        <f>IF(C494=0,0,IF(K494="퇴직정산",0,IF(J494&lt;=0,0,IF(EDATE(C494,3)&gt;M$2,"유예",IF(SET!$J$3="없음",0,IF(SET!$J$3="전부",IF(E494&gt;=DATE(YEAR(SET!$I$11),MONTH(SET!$J$11),DAY(SET!$L$11)),MAX(0,F494-IF(I494&lt;(G494+H494),0,(I494-(G494+H494)))),0),IF(E494&gt;=DATE(YEAR(SET!$I$11),MONTH(SET!$J$11),DAY(SET!$L$11)),MAX(0,MIN(F494,SET!$L$3)-IF(I494&lt;(G494+H494),0,(I494-(G494+H494)))),0)))))))</f>
        <v>0</v>
      </c>
      <c r="N494" s="105" t="str">
        <f>IF(D494=0,IF(M494&gt;0,IF((E494-C494)&gt;=365,EDATE(E494,6),EDATE(K494,-6)),""),"")</f>
        <v/>
      </c>
      <c r="O494" s="106" t="str">
        <f>IF(D494=0,IF(M494&gt;0,IF((E494-C494)&gt;=365,EDATE(E494,10),EDATE(K494,-2)),""),"")</f>
        <v/>
      </c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  <c r="AL494" s="23"/>
      <c r="AM494" s="23"/>
      <c r="AN494" s="23"/>
      <c r="AO494" s="23"/>
      <c r="AP494" s="23"/>
      <c r="AQ494" s="23"/>
      <c r="AR494" s="23"/>
      <c r="AS494" s="23"/>
      <c r="AT494" s="23"/>
      <c r="AU494" s="23"/>
      <c r="AV494" s="23"/>
      <c r="AW494" s="23"/>
      <c r="AX494" s="23"/>
      <c r="AY494" s="23"/>
      <c r="AZ494" s="23"/>
      <c r="BA494" s="23"/>
      <c r="BB494" s="23"/>
      <c r="BC494" s="23"/>
      <c r="BD494" s="23"/>
      <c r="BE494" s="23"/>
      <c r="BF494" s="23"/>
      <c r="BG494" s="23"/>
      <c r="BH494" s="23"/>
      <c r="BI494" s="23"/>
      <c r="BJ494" s="23"/>
      <c r="BK494" s="23"/>
      <c r="BL494" s="23"/>
      <c r="BM494" s="23"/>
      <c r="BN494" s="23"/>
      <c r="BO494" s="23"/>
      <c r="BP494" s="23"/>
      <c r="BQ494" s="23"/>
      <c r="BR494" s="23"/>
      <c r="BS494" s="23"/>
      <c r="BT494" s="23"/>
      <c r="BU494" s="23"/>
      <c r="BV494" s="23"/>
      <c r="BW494" s="23"/>
    </row>
    <row r="495" spans="1:75" ht="14.25" customHeight="1" thickBot="1" x14ac:dyDescent="0.2">
      <c r="A495" s="83"/>
      <c r="B495" s="119"/>
      <c r="C495" s="119"/>
      <c r="D495" s="121"/>
      <c r="E495" s="96"/>
      <c r="F495" s="94"/>
      <c r="G495" s="113"/>
      <c r="H495" s="115"/>
      <c r="I495" s="125"/>
      <c r="J495" s="98"/>
      <c r="K495" s="117"/>
      <c r="L495" s="102"/>
      <c r="M495" s="104"/>
      <c r="N495" s="105"/>
      <c r="O495" s="107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  <c r="AB495" s="72"/>
      <c r="AC495" s="72"/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72"/>
      <c r="AP495" s="72"/>
      <c r="AQ495" s="72"/>
      <c r="AR495" s="72"/>
      <c r="AS495" s="72"/>
      <c r="AT495" s="72"/>
      <c r="AU495" s="72"/>
      <c r="AV495" s="72"/>
      <c r="AW495" s="72"/>
      <c r="AX495" s="72"/>
      <c r="AY495" s="72"/>
      <c r="AZ495" s="72"/>
      <c r="BA495" s="72"/>
      <c r="BB495" s="72"/>
      <c r="BC495" s="72"/>
      <c r="BD495" s="72"/>
      <c r="BE495" s="72"/>
      <c r="BF495" s="72"/>
      <c r="BG495" s="72"/>
      <c r="BH495" s="72"/>
      <c r="BI495" s="72"/>
      <c r="BJ495" s="72"/>
      <c r="BK495" s="72"/>
      <c r="BL495" s="72"/>
      <c r="BM495" s="72"/>
      <c r="BN495" s="72"/>
      <c r="BO495" s="72"/>
      <c r="BP495" s="72"/>
      <c r="BQ495" s="72"/>
      <c r="BR495" s="72"/>
      <c r="BS495" s="72"/>
      <c r="BT495" s="72"/>
      <c r="BU495" s="72"/>
      <c r="BV495" s="72"/>
      <c r="BW495" s="72"/>
    </row>
    <row r="496" spans="1:75" ht="14.25" customHeight="1" x14ac:dyDescent="0.15">
      <c r="A496" s="82"/>
      <c r="B496" s="118"/>
      <c r="C496" s="118"/>
      <c r="D496" s="120"/>
      <c r="E496" s="95" t="str">
        <f ca="1">IF(DATEDIF(C496,M$2,"m")&lt;1,"",IF(C496=0,"",IF(EDATE(C496,12)&lt;IF($D496&gt;0,$D496-1,M$2),EDATE(C496,DATEDIF(C496,IF($D496&gt;0,$D496-1,M$2+1),"y")*12),EDATE(C496,DATEDIF(C496,IF($D496&gt;0,$D496-1,M$2+1),"m")))))</f>
        <v/>
      </c>
      <c r="F496" s="93">
        <f ca="1">IF(E496="",0,IF(EDATE(C496,12)&lt;=E496,15+IF((YEAR(E496)-YEAR($C496))&gt;20,10,INT((YEAR(E496)-YEAR($C496)-1)/2)),0))</f>
        <v>0</v>
      </c>
      <c r="G496" s="112">
        <f ca="1">IF(E496="",0,IF(E496&gt;=EDATE(C496,12),IF(E496&lt;EDATE(C496,24),IF(C496&lt;SET!$J$20,0,MIN(DATEDIF(C496,E496,"m"),11)),0),IF(D496&gt;C496,IF(E496&lt;=EDATE(C496,12),MIN(DATEDIF(C496,D496+1,"m"),11),0),MIN(DATEDIF(C496,E496,"m"),11))))</f>
        <v>0</v>
      </c>
      <c r="H496" s="114"/>
      <c r="I496" s="124">
        <f>COUNTIF(P496:BW496,SET!$C$15)*SET!$C$16+COUNTIF(P496:BW496,SET!$D$15)*SET!$D$16+COUNTIF(P496:BW496,SET!$E$15)*SET!$E$16+COUNTIF(P496:BW496,SET!$F$15)*SET!$F$16+COUNTIF(P496:BW496,SET!$G$15)*SET!$G$16+COUNTIF(P496:BW496,SET!$H$15)*SET!$H$16+COUNTIF(P496:BW496,SET!$I$15)*SET!$I$16+COUNTIF(P496:BW496,SET!#REF!)*SET!$H$16+COUNTIF(P496:BW496,SET!$L$15)*SET!$L$16</f>
        <v>0</v>
      </c>
      <c r="J496" s="97">
        <f ca="1">F496+G496+H496-I496</f>
        <v>0</v>
      </c>
      <c r="K496" s="116" t="str">
        <f ca="1">IF(E496="","",IF(AND(D496&gt;C496,EDATE(IF(EDATE(C496,12)&lt;D496,C496,E496),12)&gt;D496),"퇴직정산",IF((E496-C496)&gt;=365,EDATE(E496,12),EDATE(C496,24))))</f>
        <v/>
      </c>
      <c r="L496" s="101">
        <f ca="1">IF(K496="퇴직정산",J496,IF((M$2-C496)&lt;365,"미확정",IF(M496="유예","유예",J496-M496)))</f>
        <v>0</v>
      </c>
      <c r="M496" s="103">
        <f>IF(C496=0,0,IF(K496="퇴직정산",0,IF(J496&lt;=0,0,IF(EDATE(C496,3)&gt;M$2,"유예",IF(SET!$J$3="없음",0,IF(SET!$J$3="전부",IF(E496&gt;=DATE(YEAR(SET!$I$11),MONTH(SET!$J$11),DAY(SET!$L$11)),MAX(0,F496-IF(I496&lt;(G496+H496),0,(I496-(G496+H496)))),0),IF(E496&gt;=DATE(YEAR(SET!$I$11),MONTH(SET!$J$11),DAY(SET!$L$11)),MAX(0,MIN(F496,SET!$L$3)-IF(I496&lt;(G496+H496),0,(I496-(G496+H496)))),0)))))))</f>
        <v>0</v>
      </c>
      <c r="N496" s="105" t="str">
        <f>IF(D496=0,IF(M496&gt;0,IF((E496-C496)&gt;=365,EDATE(E496,6),EDATE(K496,-6)),""),"")</f>
        <v/>
      </c>
      <c r="O496" s="106" t="str">
        <f>IF(D496=0,IF(M496&gt;0,IF((E496-C496)&gt;=365,EDATE(E496,10),EDATE(K496,-2)),""),"")</f>
        <v/>
      </c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  <c r="AL496" s="23"/>
      <c r="AM496" s="23"/>
      <c r="AN496" s="23"/>
      <c r="AO496" s="23"/>
      <c r="AP496" s="23"/>
      <c r="AQ496" s="23"/>
      <c r="AR496" s="23"/>
      <c r="AS496" s="23"/>
      <c r="AT496" s="23"/>
      <c r="AU496" s="23"/>
      <c r="AV496" s="23"/>
      <c r="AW496" s="23"/>
      <c r="AX496" s="23"/>
      <c r="AY496" s="23"/>
      <c r="AZ496" s="23"/>
      <c r="BA496" s="23"/>
      <c r="BB496" s="23"/>
      <c r="BC496" s="23"/>
      <c r="BD496" s="23"/>
      <c r="BE496" s="23"/>
      <c r="BF496" s="23"/>
      <c r="BG496" s="23"/>
      <c r="BH496" s="23"/>
      <c r="BI496" s="23"/>
      <c r="BJ496" s="23"/>
      <c r="BK496" s="23"/>
      <c r="BL496" s="23"/>
      <c r="BM496" s="23"/>
      <c r="BN496" s="23"/>
      <c r="BO496" s="23"/>
      <c r="BP496" s="23"/>
      <c r="BQ496" s="23"/>
      <c r="BR496" s="23"/>
      <c r="BS496" s="23"/>
      <c r="BT496" s="23"/>
      <c r="BU496" s="23"/>
      <c r="BV496" s="23"/>
      <c r="BW496" s="23"/>
    </row>
    <row r="497" spans="1:75" ht="14.25" customHeight="1" thickBot="1" x14ac:dyDescent="0.2">
      <c r="A497" s="83"/>
      <c r="B497" s="119"/>
      <c r="C497" s="119"/>
      <c r="D497" s="121"/>
      <c r="E497" s="96"/>
      <c r="F497" s="94"/>
      <c r="G497" s="113"/>
      <c r="H497" s="115"/>
      <c r="I497" s="125"/>
      <c r="J497" s="98"/>
      <c r="K497" s="117"/>
      <c r="L497" s="102"/>
      <c r="M497" s="104"/>
      <c r="N497" s="105"/>
      <c r="O497" s="107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  <c r="AA497" s="72"/>
      <c r="AB497" s="72"/>
      <c r="AC497" s="72"/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72"/>
      <c r="AP497" s="72"/>
      <c r="AQ497" s="72"/>
      <c r="AR497" s="72"/>
      <c r="AS497" s="72"/>
      <c r="AT497" s="72"/>
      <c r="AU497" s="72"/>
      <c r="AV497" s="72"/>
      <c r="AW497" s="72"/>
      <c r="AX497" s="72"/>
      <c r="AY497" s="72"/>
      <c r="AZ497" s="72"/>
      <c r="BA497" s="72"/>
      <c r="BB497" s="72"/>
      <c r="BC497" s="72"/>
      <c r="BD497" s="72"/>
      <c r="BE497" s="72"/>
      <c r="BF497" s="72"/>
      <c r="BG497" s="72"/>
      <c r="BH497" s="72"/>
      <c r="BI497" s="72"/>
      <c r="BJ497" s="72"/>
      <c r="BK497" s="72"/>
      <c r="BL497" s="72"/>
      <c r="BM497" s="72"/>
      <c r="BN497" s="72"/>
      <c r="BO497" s="72"/>
      <c r="BP497" s="72"/>
      <c r="BQ497" s="72"/>
      <c r="BR497" s="72"/>
      <c r="BS497" s="72"/>
      <c r="BT497" s="72"/>
      <c r="BU497" s="72"/>
      <c r="BV497" s="72"/>
      <c r="BW497" s="72"/>
    </row>
    <row r="498" spans="1:75" ht="14.25" customHeight="1" x14ac:dyDescent="0.15">
      <c r="A498" s="82"/>
      <c r="B498" s="118"/>
      <c r="C498" s="118"/>
      <c r="D498" s="120"/>
      <c r="E498" s="95" t="str">
        <f ca="1">IF(DATEDIF(C498,M$2,"m")&lt;1,"",IF(C498=0,"",IF(EDATE(C498,12)&lt;IF($D498&gt;0,$D498-1,M$2),EDATE(C498,DATEDIF(C498,IF($D498&gt;0,$D498-1,M$2+1),"y")*12),EDATE(C498,DATEDIF(C498,IF($D498&gt;0,$D498-1,M$2+1),"m")))))</f>
        <v/>
      </c>
      <c r="F498" s="93">
        <f ca="1">IF(E498="",0,IF(EDATE(C498,12)&lt;=E498,15+IF((YEAR(E498)-YEAR($C498))&gt;20,10,INT((YEAR(E498)-YEAR($C498)-1)/2)),0))</f>
        <v>0</v>
      </c>
      <c r="G498" s="112">
        <f ca="1">IF(E498="",0,IF(E498&gt;=EDATE(C498,12),IF(E498&lt;EDATE(C498,24),IF(C498&lt;SET!$J$20,0,MIN(DATEDIF(C498,E498,"m"),11)),0),IF(D498&gt;C498,IF(E498&lt;=EDATE(C498,12),MIN(DATEDIF(C498,D498+1,"m"),11),0),MIN(DATEDIF(C498,E498,"m"),11))))</f>
        <v>0</v>
      </c>
      <c r="H498" s="114"/>
      <c r="I498" s="124">
        <f>COUNTIF(P498:BW498,SET!$C$15)*SET!$C$16+COUNTIF(P498:BW498,SET!$D$15)*SET!$D$16+COUNTIF(P498:BW498,SET!$E$15)*SET!$E$16+COUNTIF(P498:BW498,SET!$F$15)*SET!$F$16+COUNTIF(P498:BW498,SET!$G$15)*SET!$G$16+COUNTIF(P498:BW498,SET!$H$15)*SET!$H$16+COUNTIF(P498:BW498,SET!$I$15)*SET!$I$16+COUNTIF(P498:BW498,SET!#REF!)*SET!$H$16+COUNTIF(P498:BW498,SET!$L$15)*SET!$L$16</f>
        <v>0</v>
      </c>
      <c r="J498" s="97">
        <f ca="1">F498+G498+H498-I498</f>
        <v>0</v>
      </c>
      <c r="K498" s="116" t="str">
        <f ca="1">IF(E498="","",IF(AND(D498&gt;C498,EDATE(IF(EDATE(C498,12)&lt;D498,C498,E498),12)&gt;D498),"퇴직정산",IF((E498-C498)&gt;=365,EDATE(E498,12),EDATE(C498,24))))</f>
        <v/>
      </c>
      <c r="L498" s="101">
        <f ca="1">IF(K498="퇴직정산",J498,IF((M$2-C498)&lt;365,"미확정",IF(M498="유예","유예",J498-M498)))</f>
        <v>0</v>
      </c>
      <c r="M498" s="103">
        <f>IF(C498=0,0,IF(K498="퇴직정산",0,IF(J498&lt;=0,0,IF(EDATE(C498,3)&gt;M$2,"유예",IF(SET!$J$3="없음",0,IF(SET!$J$3="전부",IF(E498&gt;=DATE(YEAR(SET!$I$11),MONTH(SET!$J$11),DAY(SET!$L$11)),MAX(0,F498-IF(I498&lt;(G498+H498),0,(I498-(G498+H498)))),0),IF(E498&gt;=DATE(YEAR(SET!$I$11),MONTH(SET!$J$11),DAY(SET!$L$11)),MAX(0,MIN(F498,SET!$L$3)-IF(I498&lt;(G498+H498),0,(I498-(G498+H498)))),0)))))))</f>
        <v>0</v>
      </c>
      <c r="N498" s="105" t="str">
        <f>IF(D498=0,IF(M498&gt;0,IF((E498-C498)&gt;=365,EDATE(E498,6),EDATE(K498,-6)),""),"")</f>
        <v/>
      </c>
      <c r="O498" s="106" t="str">
        <f>IF(D498=0,IF(M498&gt;0,IF((E498-C498)&gt;=365,EDATE(E498,10),EDATE(K498,-2)),""),"")</f>
        <v/>
      </c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  <c r="AL498" s="23"/>
      <c r="AM498" s="23"/>
      <c r="AN498" s="23"/>
      <c r="AO498" s="23"/>
      <c r="AP498" s="23"/>
      <c r="AQ498" s="23"/>
      <c r="AR498" s="23"/>
      <c r="AS498" s="23"/>
      <c r="AT498" s="23"/>
      <c r="AU498" s="23"/>
      <c r="AV498" s="23"/>
      <c r="AW498" s="23"/>
      <c r="AX498" s="23"/>
      <c r="AY498" s="23"/>
      <c r="AZ498" s="23"/>
      <c r="BA498" s="23"/>
      <c r="BB498" s="23"/>
      <c r="BC498" s="23"/>
      <c r="BD498" s="23"/>
      <c r="BE498" s="23"/>
      <c r="BF498" s="23"/>
      <c r="BG498" s="23"/>
      <c r="BH498" s="23"/>
      <c r="BI498" s="23"/>
      <c r="BJ498" s="23"/>
      <c r="BK498" s="23"/>
      <c r="BL498" s="23"/>
      <c r="BM498" s="23"/>
      <c r="BN498" s="23"/>
      <c r="BO498" s="23"/>
      <c r="BP498" s="23"/>
      <c r="BQ498" s="23"/>
      <c r="BR498" s="23"/>
      <c r="BS498" s="23"/>
      <c r="BT498" s="23"/>
      <c r="BU498" s="23"/>
      <c r="BV498" s="23"/>
      <c r="BW498" s="23"/>
    </row>
    <row r="499" spans="1:75" ht="14.25" customHeight="1" x14ac:dyDescent="0.15">
      <c r="A499" s="83"/>
      <c r="B499" s="119"/>
      <c r="C499" s="119"/>
      <c r="D499" s="121"/>
      <c r="E499" s="96"/>
      <c r="F499" s="94"/>
      <c r="G499" s="113"/>
      <c r="H499" s="115"/>
      <c r="I499" s="125"/>
      <c r="J499" s="98"/>
      <c r="K499" s="117"/>
      <c r="L499" s="102"/>
      <c r="M499" s="104"/>
      <c r="N499" s="105"/>
      <c r="O499" s="107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72"/>
      <c r="AP499" s="72"/>
      <c r="AQ499" s="72"/>
      <c r="AR499" s="72"/>
      <c r="AS499" s="72"/>
      <c r="AT499" s="72"/>
      <c r="AU499" s="72"/>
      <c r="AV499" s="72"/>
      <c r="AW499" s="72"/>
      <c r="AX499" s="72"/>
      <c r="AY499" s="72"/>
      <c r="AZ499" s="72"/>
      <c r="BA499" s="72"/>
      <c r="BB499" s="72"/>
      <c r="BC499" s="72"/>
      <c r="BD499" s="72"/>
      <c r="BE499" s="72"/>
      <c r="BF499" s="72"/>
      <c r="BG499" s="72"/>
      <c r="BH499" s="72"/>
      <c r="BI499" s="72"/>
      <c r="BJ499" s="72"/>
      <c r="BK499" s="72"/>
      <c r="BL499" s="72"/>
      <c r="BM499" s="72"/>
      <c r="BN499" s="72"/>
      <c r="BO499" s="72"/>
      <c r="BP499" s="72"/>
      <c r="BQ499" s="72"/>
      <c r="BR499" s="72"/>
      <c r="BS499" s="72"/>
      <c r="BT499" s="72"/>
      <c r="BU499" s="72"/>
      <c r="BV499" s="72"/>
      <c r="BW499" s="72"/>
    </row>
  </sheetData>
  <mergeCells count="3471">
    <mergeCell ref="O498:O499"/>
    <mergeCell ref="I498:I499"/>
    <mergeCell ref="J498:J499"/>
    <mergeCell ref="K498:K499"/>
    <mergeCell ref="L498:L499"/>
    <mergeCell ref="M498:M499"/>
    <mergeCell ref="N498:N499"/>
    <mergeCell ref="M496:M497"/>
    <mergeCell ref="N496:N497"/>
    <mergeCell ref="O496:O497"/>
    <mergeCell ref="B498:B499"/>
    <mergeCell ref="C498:C499"/>
    <mergeCell ref="D498:D499"/>
    <mergeCell ref="E498:E499"/>
    <mergeCell ref="F498:F499"/>
    <mergeCell ref="G498:G499"/>
    <mergeCell ref="H498:H499"/>
    <mergeCell ref="G496:G497"/>
    <mergeCell ref="H496:H497"/>
    <mergeCell ref="I496:I497"/>
    <mergeCell ref="J496:J497"/>
    <mergeCell ref="K496:K497"/>
    <mergeCell ref="L496:L497"/>
    <mergeCell ref="O494:O495"/>
    <mergeCell ref="B496:B497"/>
    <mergeCell ref="C496:C497"/>
    <mergeCell ref="D496:D497"/>
    <mergeCell ref="E496:E497"/>
    <mergeCell ref="F496:F497"/>
    <mergeCell ref="O492:O493"/>
    <mergeCell ref="B494:B495"/>
    <mergeCell ref="C494:C495"/>
    <mergeCell ref="D494:D495"/>
    <mergeCell ref="E494:E495"/>
    <mergeCell ref="F494:F495"/>
    <mergeCell ref="G494:G495"/>
    <mergeCell ref="H494:H495"/>
    <mergeCell ref="I494:I495"/>
    <mergeCell ref="J494:J495"/>
    <mergeCell ref="I492:I493"/>
    <mergeCell ref="J492:J493"/>
    <mergeCell ref="K492:K493"/>
    <mergeCell ref="L492:L493"/>
    <mergeCell ref="M492:M493"/>
    <mergeCell ref="N492:N493"/>
    <mergeCell ref="K494:K495"/>
    <mergeCell ref="L494:L495"/>
    <mergeCell ref="M494:M495"/>
    <mergeCell ref="N494:N495"/>
    <mergeCell ref="M490:M491"/>
    <mergeCell ref="N490:N491"/>
    <mergeCell ref="O490:O491"/>
    <mergeCell ref="B492:B493"/>
    <mergeCell ref="C492:C493"/>
    <mergeCell ref="D492:D493"/>
    <mergeCell ref="E492:E493"/>
    <mergeCell ref="F492:F493"/>
    <mergeCell ref="G492:G493"/>
    <mergeCell ref="H492:H493"/>
    <mergeCell ref="G490:G491"/>
    <mergeCell ref="H490:H491"/>
    <mergeCell ref="I490:I491"/>
    <mergeCell ref="J490:J491"/>
    <mergeCell ref="K490:K491"/>
    <mergeCell ref="L490:L491"/>
    <mergeCell ref="K488:K489"/>
    <mergeCell ref="L488:L489"/>
    <mergeCell ref="M488:M489"/>
    <mergeCell ref="N488:N489"/>
    <mergeCell ref="O488:O489"/>
    <mergeCell ref="B490:B491"/>
    <mergeCell ref="C490:C491"/>
    <mergeCell ref="D490:D491"/>
    <mergeCell ref="E490:E491"/>
    <mergeCell ref="F490:F491"/>
    <mergeCell ref="O486:O487"/>
    <mergeCell ref="B488:B489"/>
    <mergeCell ref="C488:C489"/>
    <mergeCell ref="D488:D489"/>
    <mergeCell ref="E488:E489"/>
    <mergeCell ref="F488:F489"/>
    <mergeCell ref="G488:G489"/>
    <mergeCell ref="H488:H489"/>
    <mergeCell ref="I488:I489"/>
    <mergeCell ref="J488:J489"/>
    <mergeCell ref="I486:I487"/>
    <mergeCell ref="J486:J487"/>
    <mergeCell ref="K486:K487"/>
    <mergeCell ref="L486:L487"/>
    <mergeCell ref="M486:M487"/>
    <mergeCell ref="N486:N487"/>
    <mergeCell ref="M484:M485"/>
    <mergeCell ref="N484:N485"/>
    <mergeCell ref="O484:O485"/>
    <mergeCell ref="B486:B487"/>
    <mergeCell ref="C486:C487"/>
    <mergeCell ref="D486:D487"/>
    <mergeCell ref="E486:E487"/>
    <mergeCell ref="F486:F487"/>
    <mergeCell ref="G486:G487"/>
    <mergeCell ref="H486:H487"/>
    <mergeCell ref="G484:G485"/>
    <mergeCell ref="H484:H485"/>
    <mergeCell ref="I484:I485"/>
    <mergeCell ref="J484:J485"/>
    <mergeCell ref="K484:K485"/>
    <mergeCell ref="L484:L485"/>
    <mergeCell ref="K482:K483"/>
    <mergeCell ref="L482:L483"/>
    <mergeCell ref="M482:M483"/>
    <mergeCell ref="N482:N483"/>
    <mergeCell ref="O482:O483"/>
    <mergeCell ref="B484:B485"/>
    <mergeCell ref="C484:C485"/>
    <mergeCell ref="D484:D485"/>
    <mergeCell ref="E484:E485"/>
    <mergeCell ref="F484:F485"/>
    <mergeCell ref="O480:O481"/>
    <mergeCell ref="B482:B483"/>
    <mergeCell ref="C482:C483"/>
    <mergeCell ref="D482:D483"/>
    <mergeCell ref="E482:E483"/>
    <mergeCell ref="F482:F483"/>
    <mergeCell ref="G482:G483"/>
    <mergeCell ref="H482:H483"/>
    <mergeCell ref="I482:I483"/>
    <mergeCell ref="J482:J483"/>
    <mergeCell ref="I480:I481"/>
    <mergeCell ref="J480:J481"/>
    <mergeCell ref="K480:K481"/>
    <mergeCell ref="L480:L481"/>
    <mergeCell ref="M480:M481"/>
    <mergeCell ref="N480:N481"/>
    <mergeCell ref="M478:M479"/>
    <mergeCell ref="N478:N479"/>
    <mergeCell ref="O478:O479"/>
    <mergeCell ref="B480:B481"/>
    <mergeCell ref="C480:C481"/>
    <mergeCell ref="D480:D481"/>
    <mergeCell ref="E480:E481"/>
    <mergeCell ref="F480:F481"/>
    <mergeCell ref="G480:G481"/>
    <mergeCell ref="H480:H481"/>
    <mergeCell ref="G478:G479"/>
    <mergeCell ref="H478:H479"/>
    <mergeCell ref="I478:I479"/>
    <mergeCell ref="J478:J479"/>
    <mergeCell ref="K478:K479"/>
    <mergeCell ref="L478:L479"/>
    <mergeCell ref="K476:K477"/>
    <mergeCell ref="L476:L477"/>
    <mergeCell ref="M476:M477"/>
    <mergeCell ref="N476:N477"/>
    <mergeCell ref="O476:O477"/>
    <mergeCell ref="B478:B479"/>
    <mergeCell ref="C478:C479"/>
    <mergeCell ref="D478:D479"/>
    <mergeCell ref="E478:E479"/>
    <mergeCell ref="F478:F479"/>
    <mergeCell ref="O474:O475"/>
    <mergeCell ref="B476:B477"/>
    <mergeCell ref="C476:C477"/>
    <mergeCell ref="D476:D477"/>
    <mergeCell ref="E476:E477"/>
    <mergeCell ref="F476:F477"/>
    <mergeCell ref="G476:G477"/>
    <mergeCell ref="H476:H477"/>
    <mergeCell ref="I476:I477"/>
    <mergeCell ref="J476:J477"/>
    <mergeCell ref="I474:I475"/>
    <mergeCell ref="J474:J475"/>
    <mergeCell ref="K474:K475"/>
    <mergeCell ref="L474:L475"/>
    <mergeCell ref="M474:M475"/>
    <mergeCell ref="N474:N475"/>
    <mergeCell ref="M472:M473"/>
    <mergeCell ref="N472:N473"/>
    <mergeCell ref="O472:O473"/>
    <mergeCell ref="B474:B475"/>
    <mergeCell ref="C474:C475"/>
    <mergeCell ref="D474:D475"/>
    <mergeCell ref="E474:E475"/>
    <mergeCell ref="F474:F475"/>
    <mergeCell ref="G474:G475"/>
    <mergeCell ref="H474:H475"/>
    <mergeCell ref="G472:G473"/>
    <mergeCell ref="H472:H473"/>
    <mergeCell ref="I472:I473"/>
    <mergeCell ref="J472:J473"/>
    <mergeCell ref="K472:K473"/>
    <mergeCell ref="L472:L473"/>
    <mergeCell ref="K470:K471"/>
    <mergeCell ref="L470:L471"/>
    <mergeCell ref="M470:M471"/>
    <mergeCell ref="N470:N471"/>
    <mergeCell ref="O470:O471"/>
    <mergeCell ref="B472:B473"/>
    <mergeCell ref="C472:C473"/>
    <mergeCell ref="D472:D473"/>
    <mergeCell ref="E472:E473"/>
    <mergeCell ref="F472:F473"/>
    <mergeCell ref="O468:O469"/>
    <mergeCell ref="B470:B471"/>
    <mergeCell ref="C470:C471"/>
    <mergeCell ref="D470:D471"/>
    <mergeCell ref="E470:E471"/>
    <mergeCell ref="F470:F471"/>
    <mergeCell ref="G470:G471"/>
    <mergeCell ref="H470:H471"/>
    <mergeCell ref="I470:I471"/>
    <mergeCell ref="J470:J471"/>
    <mergeCell ref="I468:I469"/>
    <mergeCell ref="J468:J469"/>
    <mergeCell ref="K468:K469"/>
    <mergeCell ref="L468:L469"/>
    <mergeCell ref="M468:M469"/>
    <mergeCell ref="N468:N469"/>
    <mergeCell ref="M466:M467"/>
    <mergeCell ref="N466:N467"/>
    <mergeCell ref="O466:O467"/>
    <mergeCell ref="B468:B469"/>
    <mergeCell ref="C468:C469"/>
    <mergeCell ref="D468:D469"/>
    <mergeCell ref="E468:E469"/>
    <mergeCell ref="F468:F469"/>
    <mergeCell ref="G468:G469"/>
    <mergeCell ref="H468:H469"/>
    <mergeCell ref="G466:G467"/>
    <mergeCell ref="H466:H467"/>
    <mergeCell ref="I466:I467"/>
    <mergeCell ref="J466:J467"/>
    <mergeCell ref="K466:K467"/>
    <mergeCell ref="L466:L467"/>
    <mergeCell ref="K464:K465"/>
    <mergeCell ref="L464:L465"/>
    <mergeCell ref="M464:M465"/>
    <mergeCell ref="N464:N465"/>
    <mergeCell ref="O464:O465"/>
    <mergeCell ref="B466:B467"/>
    <mergeCell ref="C466:C467"/>
    <mergeCell ref="D466:D467"/>
    <mergeCell ref="E466:E467"/>
    <mergeCell ref="F466:F467"/>
    <mergeCell ref="O462:O463"/>
    <mergeCell ref="B464:B465"/>
    <mergeCell ref="C464:C465"/>
    <mergeCell ref="D464:D465"/>
    <mergeCell ref="E464:E465"/>
    <mergeCell ref="F464:F465"/>
    <mergeCell ref="G464:G465"/>
    <mergeCell ref="H464:H465"/>
    <mergeCell ref="I464:I465"/>
    <mergeCell ref="J464:J465"/>
    <mergeCell ref="I462:I463"/>
    <mergeCell ref="J462:J463"/>
    <mergeCell ref="K462:K463"/>
    <mergeCell ref="L462:L463"/>
    <mergeCell ref="M462:M463"/>
    <mergeCell ref="N462:N463"/>
    <mergeCell ref="M460:M461"/>
    <mergeCell ref="N460:N461"/>
    <mergeCell ref="O460:O461"/>
    <mergeCell ref="B462:B463"/>
    <mergeCell ref="C462:C463"/>
    <mergeCell ref="D462:D463"/>
    <mergeCell ref="E462:E463"/>
    <mergeCell ref="F462:F463"/>
    <mergeCell ref="G462:G463"/>
    <mergeCell ref="H462:H463"/>
    <mergeCell ref="G460:G461"/>
    <mergeCell ref="H460:H461"/>
    <mergeCell ref="I460:I461"/>
    <mergeCell ref="J460:J461"/>
    <mergeCell ref="K460:K461"/>
    <mergeCell ref="L460:L461"/>
    <mergeCell ref="K458:K459"/>
    <mergeCell ref="L458:L459"/>
    <mergeCell ref="M458:M459"/>
    <mergeCell ref="N458:N459"/>
    <mergeCell ref="O458:O459"/>
    <mergeCell ref="B460:B461"/>
    <mergeCell ref="C460:C461"/>
    <mergeCell ref="D460:D461"/>
    <mergeCell ref="E460:E461"/>
    <mergeCell ref="F460:F461"/>
    <mergeCell ref="O456:O457"/>
    <mergeCell ref="B458:B459"/>
    <mergeCell ref="C458:C459"/>
    <mergeCell ref="D458:D459"/>
    <mergeCell ref="E458:E459"/>
    <mergeCell ref="F458:F459"/>
    <mergeCell ref="G458:G459"/>
    <mergeCell ref="H458:H459"/>
    <mergeCell ref="I458:I459"/>
    <mergeCell ref="J458:J459"/>
    <mergeCell ref="I456:I457"/>
    <mergeCell ref="J456:J457"/>
    <mergeCell ref="K456:K457"/>
    <mergeCell ref="L456:L457"/>
    <mergeCell ref="M456:M457"/>
    <mergeCell ref="N456:N457"/>
    <mergeCell ref="M454:M455"/>
    <mergeCell ref="N454:N455"/>
    <mergeCell ref="O454:O455"/>
    <mergeCell ref="B456:B457"/>
    <mergeCell ref="C456:C457"/>
    <mergeCell ref="D456:D457"/>
    <mergeCell ref="E456:E457"/>
    <mergeCell ref="F456:F457"/>
    <mergeCell ref="G456:G457"/>
    <mergeCell ref="H456:H457"/>
    <mergeCell ref="G454:G455"/>
    <mergeCell ref="H454:H455"/>
    <mergeCell ref="I454:I455"/>
    <mergeCell ref="J454:J455"/>
    <mergeCell ref="K454:K455"/>
    <mergeCell ref="L454:L455"/>
    <mergeCell ref="K452:K453"/>
    <mergeCell ref="L452:L453"/>
    <mergeCell ref="M452:M453"/>
    <mergeCell ref="N452:N453"/>
    <mergeCell ref="O452:O453"/>
    <mergeCell ref="B454:B455"/>
    <mergeCell ref="C454:C455"/>
    <mergeCell ref="D454:D455"/>
    <mergeCell ref="E454:E455"/>
    <mergeCell ref="F454:F455"/>
    <mergeCell ref="O450:O451"/>
    <mergeCell ref="B452:B453"/>
    <mergeCell ref="C452:C453"/>
    <mergeCell ref="D452:D453"/>
    <mergeCell ref="E452:E453"/>
    <mergeCell ref="F452:F453"/>
    <mergeCell ref="G452:G453"/>
    <mergeCell ref="H452:H453"/>
    <mergeCell ref="I452:I453"/>
    <mergeCell ref="J452:J453"/>
    <mergeCell ref="I450:I451"/>
    <mergeCell ref="J450:J451"/>
    <mergeCell ref="K450:K451"/>
    <mergeCell ref="L450:L451"/>
    <mergeCell ref="M450:M451"/>
    <mergeCell ref="N450:N451"/>
    <mergeCell ref="M448:M449"/>
    <mergeCell ref="N448:N449"/>
    <mergeCell ref="O448:O449"/>
    <mergeCell ref="B450:B451"/>
    <mergeCell ref="C450:C451"/>
    <mergeCell ref="D450:D451"/>
    <mergeCell ref="E450:E451"/>
    <mergeCell ref="F450:F451"/>
    <mergeCell ref="G450:G451"/>
    <mergeCell ref="H450:H451"/>
    <mergeCell ref="G448:G449"/>
    <mergeCell ref="H448:H449"/>
    <mergeCell ref="I448:I449"/>
    <mergeCell ref="J448:J449"/>
    <mergeCell ref="K448:K449"/>
    <mergeCell ref="L448:L449"/>
    <mergeCell ref="K446:K447"/>
    <mergeCell ref="L446:L447"/>
    <mergeCell ref="M446:M447"/>
    <mergeCell ref="N446:N447"/>
    <mergeCell ref="O446:O447"/>
    <mergeCell ref="B448:B449"/>
    <mergeCell ref="C448:C449"/>
    <mergeCell ref="D448:D449"/>
    <mergeCell ref="E448:E449"/>
    <mergeCell ref="F448:F449"/>
    <mergeCell ref="O444:O445"/>
    <mergeCell ref="B446:B447"/>
    <mergeCell ref="C446:C447"/>
    <mergeCell ref="D446:D447"/>
    <mergeCell ref="E446:E447"/>
    <mergeCell ref="F446:F447"/>
    <mergeCell ref="G446:G447"/>
    <mergeCell ref="H446:H447"/>
    <mergeCell ref="I446:I447"/>
    <mergeCell ref="J446:J447"/>
    <mergeCell ref="I444:I445"/>
    <mergeCell ref="J444:J445"/>
    <mergeCell ref="K444:K445"/>
    <mergeCell ref="L444:L445"/>
    <mergeCell ref="M444:M445"/>
    <mergeCell ref="N444:N445"/>
    <mergeCell ref="M442:M443"/>
    <mergeCell ref="N442:N443"/>
    <mergeCell ref="O442:O443"/>
    <mergeCell ref="B444:B445"/>
    <mergeCell ref="C444:C445"/>
    <mergeCell ref="D444:D445"/>
    <mergeCell ref="E444:E445"/>
    <mergeCell ref="F444:F445"/>
    <mergeCell ref="G444:G445"/>
    <mergeCell ref="H444:H445"/>
    <mergeCell ref="G442:G443"/>
    <mergeCell ref="H442:H443"/>
    <mergeCell ref="I442:I443"/>
    <mergeCell ref="J442:J443"/>
    <mergeCell ref="K442:K443"/>
    <mergeCell ref="L442:L443"/>
    <mergeCell ref="K440:K441"/>
    <mergeCell ref="L440:L441"/>
    <mergeCell ref="M440:M441"/>
    <mergeCell ref="N440:N441"/>
    <mergeCell ref="O440:O441"/>
    <mergeCell ref="B442:B443"/>
    <mergeCell ref="C442:C443"/>
    <mergeCell ref="D442:D443"/>
    <mergeCell ref="E442:E443"/>
    <mergeCell ref="F442:F443"/>
    <mergeCell ref="O438:O439"/>
    <mergeCell ref="B440:B441"/>
    <mergeCell ref="C440:C441"/>
    <mergeCell ref="D440:D441"/>
    <mergeCell ref="E440:E441"/>
    <mergeCell ref="F440:F441"/>
    <mergeCell ref="G440:G441"/>
    <mergeCell ref="H440:H441"/>
    <mergeCell ref="I440:I441"/>
    <mergeCell ref="J440:J441"/>
    <mergeCell ref="I438:I439"/>
    <mergeCell ref="J438:J439"/>
    <mergeCell ref="K438:K439"/>
    <mergeCell ref="L438:L439"/>
    <mergeCell ref="M438:M439"/>
    <mergeCell ref="N438:N439"/>
    <mergeCell ref="M436:M437"/>
    <mergeCell ref="N436:N437"/>
    <mergeCell ref="O436:O437"/>
    <mergeCell ref="B438:B439"/>
    <mergeCell ref="C438:C439"/>
    <mergeCell ref="D438:D439"/>
    <mergeCell ref="E438:E439"/>
    <mergeCell ref="F438:F439"/>
    <mergeCell ref="G438:G439"/>
    <mergeCell ref="H438:H439"/>
    <mergeCell ref="G436:G437"/>
    <mergeCell ref="H436:H437"/>
    <mergeCell ref="I436:I437"/>
    <mergeCell ref="J436:J437"/>
    <mergeCell ref="K436:K437"/>
    <mergeCell ref="L436:L437"/>
    <mergeCell ref="K434:K435"/>
    <mergeCell ref="L434:L435"/>
    <mergeCell ref="M434:M435"/>
    <mergeCell ref="N434:N435"/>
    <mergeCell ref="O434:O435"/>
    <mergeCell ref="B436:B437"/>
    <mergeCell ref="C436:C437"/>
    <mergeCell ref="D436:D437"/>
    <mergeCell ref="E436:E437"/>
    <mergeCell ref="F436:F437"/>
    <mergeCell ref="O432:O433"/>
    <mergeCell ref="B434:B435"/>
    <mergeCell ref="C434:C435"/>
    <mergeCell ref="D434:D435"/>
    <mergeCell ref="E434:E435"/>
    <mergeCell ref="F434:F435"/>
    <mergeCell ref="G434:G435"/>
    <mergeCell ref="H434:H435"/>
    <mergeCell ref="I434:I435"/>
    <mergeCell ref="J434:J435"/>
    <mergeCell ref="I432:I433"/>
    <mergeCell ref="J432:J433"/>
    <mergeCell ref="K432:K433"/>
    <mergeCell ref="L432:L433"/>
    <mergeCell ref="M432:M433"/>
    <mergeCell ref="N432:N433"/>
    <mergeCell ref="M430:M431"/>
    <mergeCell ref="N430:N431"/>
    <mergeCell ref="O430:O431"/>
    <mergeCell ref="B432:B433"/>
    <mergeCell ref="C432:C433"/>
    <mergeCell ref="D432:D433"/>
    <mergeCell ref="E432:E433"/>
    <mergeCell ref="F432:F433"/>
    <mergeCell ref="G432:G433"/>
    <mergeCell ref="H432:H433"/>
    <mergeCell ref="G430:G431"/>
    <mergeCell ref="H430:H431"/>
    <mergeCell ref="I430:I431"/>
    <mergeCell ref="J430:J431"/>
    <mergeCell ref="K430:K431"/>
    <mergeCell ref="L430:L431"/>
    <mergeCell ref="K428:K429"/>
    <mergeCell ref="L428:L429"/>
    <mergeCell ref="M428:M429"/>
    <mergeCell ref="N428:N429"/>
    <mergeCell ref="O428:O429"/>
    <mergeCell ref="B430:B431"/>
    <mergeCell ref="C430:C431"/>
    <mergeCell ref="D430:D431"/>
    <mergeCell ref="E430:E431"/>
    <mergeCell ref="F430:F431"/>
    <mergeCell ref="O426:O427"/>
    <mergeCell ref="B428:B429"/>
    <mergeCell ref="C428:C429"/>
    <mergeCell ref="D428:D429"/>
    <mergeCell ref="E428:E429"/>
    <mergeCell ref="F428:F429"/>
    <mergeCell ref="G428:G429"/>
    <mergeCell ref="H428:H429"/>
    <mergeCell ref="I428:I429"/>
    <mergeCell ref="J428:J429"/>
    <mergeCell ref="I426:I427"/>
    <mergeCell ref="J426:J427"/>
    <mergeCell ref="K426:K427"/>
    <mergeCell ref="L426:L427"/>
    <mergeCell ref="M426:M427"/>
    <mergeCell ref="N426:N427"/>
    <mergeCell ref="M424:M425"/>
    <mergeCell ref="N424:N425"/>
    <mergeCell ref="O424:O425"/>
    <mergeCell ref="B426:B427"/>
    <mergeCell ref="C426:C427"/>
    <mergeCell ref="D426:D427"/>
    <mergeCell ref="E426:E427"/>
    <mergeCell ref="F426:F427"/>
    <mergeCell ref="G426:G427"/>
    <mergeCell ref="H426:H427"/>
    <mergeCell ref="G424:G425"/>
    <mergeCell ref="H424:H425"/>
    <mergeCell ref="I424:I425"/>
    <mergeCell ref="J424:J425"/>
    <mergeCell ref="K424:K425"/>
    <mergeCell ref="L424:L425"/>
    <mergeCell ref="K422:K423"/>
    <mergeCell ref="L422:L423"/>
    <mergeCell ref="M422:M423"/>
    <mergeCell ref="N422:N423"/>
    <mergeCell ref="O422:O423"/>
    <mergeCell ref="B424:B425"/>
    <mergeCell ref="C424:C425"/>
    <mergeCell ref="D424:D425"/>
    <mergeCell ref="E424:E425"/>
    <mergeCell ref="F424:F425"/>
    <mergeCell ref="O420:O421"/>
    <mergeCell ref="B422:B423"/>
    <mergeCell ref="C422:C423"/>
    <mergeCell ref="D422:D423"/>
    <mergeCell ref="E422:E423"/>
    <mergeCell ref="F422:F423"/>
    <mergeCell ref="G422:G423"/>
    <mergeCell ref="H422:H423"/>
    <mergeCell ref="I422:I423"/>
    <mergeCell ref="J422:J423"/>
    <mergeCell ref="I420:I421"/>
    <mergeCell ref="J420:J421"/>
    <mergeCell ref="K420:K421"/>
    <mergeCell ref="L420:L421"/>
    <mergeCell ref="M420:M421"/>
    <mergeCell ref="N420:N421"/>
    <mergeCell ref="M418:M419"/>
    <mergeCell ref="N418:N419"/>
    <mergeCell ref="O418:O419"/>
    <mergeCell ref="B420:B421"/>
    <mergeCell ref="C420:C421"/>
    <mergeCell ref="D420:D421"/>
    <mergeCell ref="E420:E421"/>
    <mergeCell ref="F420:F421"/>
    <mergeCell ref="G420:G421"/>
    <mergeCell ref="H420:H421"/>
    <mergeCell ref="G418:G419"/>
    <mergeCell ref="H418:H419"/>
    <mergeCell ref="I418:I419"/>
    <mergeCell ref="J418:J419"/>
    <mergeCell ref="K418:K419"/>
    <mergeCell ref="L418:L419"/>
    <mergeCell ref="K416:K417"/>
    <mergeCell ref="L416:L417"/>
    <mergeCell ref="M416:M417"/>
    <mergeCell ref="N416:N417"/>
    <mergeCell ref="O416:O417"/>
    <mergeCell ref="B418:B419"/>
    <mergeCell ref="C418:C419"/>
    <mergeCell ref="D418:D419"/>
    <mergeCell ref="E418:E419"/>
    <mergeCell ref="F418:F419"/>
    <mergeCell ref="O414:O415"/>
    <mergeCell ref="B416:B417"/>
    <mergeCell ref="C416:C417"/>
    <mergeCell ref="D416:D417"/>
    <mergeCell ref="E416:E417"/>
    <mergeCell ref="F416:F417"/>
    <mergeCell ref="G416:G417"/>
    <mergeCell ref="H416:H417"/>
    <mergeCell ref="I416:I417"/>
    <mergeCell ref="J416:J417"/>
    <mergeCell ref="I414:I415"/>
    <mergeCell ref="J414:J415"/>
    <mergeCell ref="K414:K415"/>
    <mergeCell ref="L414:L415"/>
    <mergeCell ref="M414:M415"/>
    <mergeCell ref="N414:N415"/>
    <mergeCell ref="M412:M413"/>
    <mergeCell ref="N412:N413"/>
    <mergeCell ref="O412:O413"/>
    <mergeCell ref="B414:B415"/>
    <mergeCell ref="C414:C415"/>
    <mergeCell ref="D414:D415"/>
    <mergeCell ref="E414:E415"/>
    <mergeCell ref="F414:F415"/>
    <mergeCell ref="G414:G415"/>
    <mergeCell ref="H414:H415"/>
    <mergeCell ref="G412:G413"/>
    <mergeCell ref="H412:H413"/>
    <mergeCell ref="I412:I413"/>
    <mergeCell ref="J412:J413"/>
    <mergeCell ref="K412:K413"/>
    <mergeCell ref="L412:L413"/>
    <mergeCell ref="K410:K411"/>
    <mergeCell ref="L410:L411"/>
    <mergeCell ref="M410:M411"/>
    <mergeCell ref="N410:N411"/>
    <mergeCell ref="O410:O411"/>
    <mergeCell ref="B412:B413"/>
    <mergeCell ref="C412:C413"/>
    <mergeCell ref="D412:D413"/>
    <mergeCell ref="E412:E413"/>
    <mergeCell ref="F412:F413"/>
    <mergeCell ref="O408:O409"/>
    <mergeCell ref="B410:B411"/>
    <mergeCell ref="C410:C411"/>
    <mergeCell ref="D410:D411"/>
    <mergeCell ref="E410:E411"/>
    <mergeCell ref="F410:F411"/>
    <mergeCell ref="G410:G411"/>
    <mergeCell ref="H410:H411"/>
    <mergeCell ref="I410:I411"/>
    <mergeCell ref="J410:J411"/>
    <mergeCell ref="I408:I409"/>
    <mergeCell ref="J408:J409"/>
    <mergeCell ref="K408:K409"/>
    <mergeCell ref="L408:L409"/>
    <mergeCell ref="M408:M409"/>
    <mergeCell ref="N408:N409"/>
    <mergeCell ref="M406:M407"/>
    <mergeCell ref="N406:N407"/>
    <mergeCell ref="O406:O407"/>
    <mergeCell ref="B408:B409"/>
    <mergeCell ref="C408:C409"/>
    <mergeCell ref="D408:D409"/>
    <mergeCell ref="E408:E409"/>
    <mergeCell ref="F408:F409"/>
    <mergeCell ref="G408:G409"/>
    <mergeCell ref="H408:H409"/>
    <mergeCell ref="G406:G407"/>
    <mergeCell ref="H406:H407"/>
    <mergeCell ref="I406:I407"/>
    <mergeCell ref="J406:J407"/>
    <mergeCell ref="K406:K407"/>
    <mergeCell ref="L406:L407"/>
    <mergeCell ref="K404:K405"/>
    <mergeCell ref="L404:L405"/>
    <mergeCell ref="M404:M405"/>
    <mergeCell ref="N404:N405"/>
    <mergeCell ref="O404:O405"/>
    <mergeCell ref="B406:B407"/>
    <mergeCell ref="C406:C407"/>
    <mergeCell ref="D406:D407"/>
    <mergeCell ref="E406:E407"/>
    <mergeCell ref="F406:F407"/>
    <mergeCell ref="O402:O403"/>
    <mergeCell ref="B404:B405"/>
    <mergeCell ref="C404:C405"/>
    <mergeCell ref="D404:D405"/>
    <mergeCell ref="E404:E405"/>
    <mergeCell ref="F404:F405"/>
    <mergeCell ref="G404:G405"/>
    <mergeCell ref="H404:H405"/>
    <mergeCell ref="I404:I405"/>
    <mergeCell ref="J404:J405"/>
    <mergeCell ref="I402:I403"/>
    <mergeCell ref="J402:J403"/>
    <mergeCell ref="K402:K403"/>
    <mergeCell ref="L402:L403"/>
    <mergeCell ref="M402:M403"/>
    <mergeCell ref="N402:N403"/>
    <mergeCell ref="M400:M401"/>
    <mergeCell ref="N400:N401"/>
    <mergeCell ref="O400:O401"/>
    <mergeCell ref="B402:B403"/>
    <mergeCell ref="C402:C403"/>
    <mergeCell ref="D402:D403"/>
    <mergeCell ref="E402:E403"/>
    <mergeCell ref="F402:F403"/>
    <mergeCell ref="G402:G403"/>
    <mergeCell ref="H402:H403"/>
    <mergeCell ref="G400:G401"/>
    <mergeCell ref="H400:H401"/>
    <mergeCell ref="I400:I401"/>
    <mergeCell ref="J400:J401"/>
    <mergeCell ref="K400:K401"/>
    <mergeCell ref="L400:L401"/>
    <mergeCell ref="K398:K399"/>
    <mergeCell ref="L398:L399"/>
    <mergeCell ref="M398:M399"/>
    <mergeCell ref="N398:N399"/>
    <mergeCell ref="O398:O399"/>
    <mergeCell ref="B400:B401"/>
    <mergeCell ref="C400:C401"/>
    <mergeCell ref="D400:D401"/>
    <mergeCell ref="E400:E401"/>
    <mergeCell ref="F400:F401"/>
    <mergeCell ref="O396:O397"/>
    <mergeCell ref="B398:B399"/>
    <mergeCell ref="C398:C399"/>
    <mergeCell ref="D398:D399"/>
    <mergeCell ref="E398:E399"/>
    <mergeCell ref="F398:F399"/>
    <mergeCell ref="G398:G399"/>
    <mergeCell ref="H398:H399"/>
    <mergeCell ref="I398:I399"/>
    <mergeCell ref="J398:J399"/>
    <mergeCell ref="I396:I397"/>
    <mergeCell ref="J396:J397"/>
    <mergeCell ref="K396:K397"/>
    <mergeCell ref="L396:L397"/>
    <mergeCell ref="M396:M397"/>
    <mergeCell ref="N396:N397"/>
    <mergeCell ref="M394:M395"/>
    <mergeCell ref="N394:N395"/>
    <mergeCell ref="O394:O395"/>
    <mergeCell ref="B396:B397"/>
    <mergeCell ref="C396:C397"/>
    <mergeCell ref="D396:D397"/>
    <mergeCell ref="E396:E397"/>
    <mergeCell ref="F396:F397"/>
    <mergeCell ref="G396:G397"/>
    <mergeCell ref="H396:H397"/>
    <mergeCell ref="G394:G395"/>
    <mergeCell ref="H394:H395"/>
    <mergeCell ref="I394:I395"/>
    <mergeCell ref="J394:J395"/>
    <mergeCell ref="K394:K395"/>
    <mergeCell ref="L394:L395"/>
    <mergeCell ref="K392:K393"/>
    <mergeCell ref="L392:L393"/>
    <mergeCell ref="M392:M393"/>
    <mergeCell ref="N392:N393"/>
    <mergeCell ref="O392:O393"/>
    <mergeCell ref="B394:B395"/>
    <mergeCell ref="C394:C395"/>
    <mergeCell ref="D394:D395"/>
    <mergeCell ref="E394:E395"/>
    <mergeCell ref="F394:F395"/>
    <mergeCell ref="O390:O391"/>
    <mergeCell ref="B392:B393"/>
    <mergeCell ref="C392:C393"/>
    <mergeCell ref="D392:D393"/>
    <mergeCell ref="E392:E393"/>
    <mergeCell ref="F392:F393"/>
    <mergeCell ref="G392:G393"/>
    <mergeCell ref="H392:H393"/>
    <mergeCell ref="I392:I393"/>
    <mergeCell ref="J392:J393"/>
    <mergeCell ref="I390:I391"/>
    <mergeCell ref="J390:J391"/>
    <mergeCell ref="K390:K391"/>
    <mergeCell ref="L390:L391"/>
    <mergeCell ref="M390:M391"/>
    <mergeCell ref="N390:N391"/>
    <mergeCell ref="M388:M389"/>
    <mergeCell ref="N388:N389"/>
    <mergeCell ref="O388:O389"/>
    <mergeCell ref="B390:B391"/>
    <mergeCell ref="C390:C391"/>
    <mergeCell ref="D390:D391"/>
    <mergeCell ref="E390:E391"/>
    <mergeCell ref="F390:F391"/>
    <mergeCell ref="G390:G391"/>
    <mergeCell ref="H390:H391"/>
    <mergeCell ref="G388:G389"/>
    <mergeCell ref="H388:H389"/>
    <mergeCell ref="I388:I389"/>
    <mergeCell ref="J388:J389"/>
    <mergeCell ref="K388:K389"/>
    <mergeCell ref="L388:L389"/>
    <mergeCell ref="K386:K387"/>
    <mergeCell ref="L386:L387"/>
    <mergeCell ref="M386:M387"/>
    <mergeCell ref="N386:N387"/>
    <mergeCell ref="O386:O387"/>
    <mergeCell ref="B388:B389"/>
    <mergeCell ref="C388:C389"/>
    <mergeCell ref="D388:D389"/>
    <mergeCell ref="E388:E389"/>
    <mergeCell ref="F388:F389"/>
    <mergeCell ref="O384:O385"/>
    <mergeCell ref="B386:B387"/>
    <mergeCell ref="C386:C387"/>
    <mergeCell ref="D386:D387"/>
    <mergeCell ref="E386:E387"/>
    <mergeCell ref="F386:F387"/>
    <mergeCell ref="G386:G387"/>
    <mergeCell ref="H386:H387"/>
    <mergeCell ref="I386:I387"/>
    <mergeCell ref="J386:J387"/>
    <mergeCell ref="I384:I385"/>
    <mergeCell ref="J384:J385"/>
    <mergeCell ref="K384:K385"/>
    <mergeCell ref="L384:L385"/>
    <mergeCell ref="M384:M385"/>
    <mergeCell ref="N384:N385"/>
    <mergeCell ref="M382:M383"/>
    <mergeCell ref="N382:N383"/>
    <mergeCell ref="O382:O383"/>
    <mergeCell ref="B384:B385"/>
    <mergeCell ref="C384:C385"/>
    <mergeCell ref="D384:D385"/>
    <mergeCell ref="E384:E385"/>
    <mergeCell ref="F384:F385"/>
    <mergeCell ref="G384:G385"/>
    <mergeCell ref="H384:H385"/>
    <mergeCell ref="G382:G383"/>
    <mergeCell ref="H382:H383"/>
    <mergeCell ref="I382:I383"/>
    <mergeCell ref="J382:J383"/>
    <mergeCell ref="K382:K383"/>
    <mergeCell ref="L382:L383"/>
    <mergeCell ref="K380:K381"/>
    <mergeCell ref="L380:L381"/>
    <mergeCell ref="M380:M381"/>
    <mergeCell ref="N380:N381"/>
    <mergeCell ref="O380:O381"/>
    <mergeCell ref="B382:B383"/>
    <mergeCell ref="C382:C383"/>
    <mergeCell ref="D382:D383"/>
    <mergeCell ref="E382:E383"/>
    <mergeCell ref="F382:F383"/>
    <mergeCell ref="O378:O379"/>
    <mergeCell ref="B380:B381"/>
    <mergeCell ref="C380:C381"/>
    <mergeCell ref="D380:D381"/>
    <mergeCell ref="E380:E381"/>
    <mergeCell ref="F380:F381"/>
    <mergeCell ref="G380:G381"/>
    <mergeCell ref="H380:H381"/>
    <mergeCell ref="I380:I381"/>
    <mergeCell ref="J380:J381"/>
    <mergeCell ref="I378:I379"/>
    <mergeCell ref="J378:J379"/>
    <mergeCell ref="K378:K379"/>
    <mergeCell ref="L378:L379"/>
    <mergeCell ref="M378:M379"/>
    <mergeCell ref="N378:N379"/>
    <mergeCell ref="M376:M377"/>
    <mergeCell ref="N376:N377"/>
    <mergeCell ref="O376:O377"/>
    <mergeCell ref="B378:B379"/>
    <mergeCell ref="C378:C379"/>
    <mergeCell ref="D378:D379"/>
    <mergeCell ref="E378:E379"/>
    <mergeCell ref="F378:F379"/>
    <mergeCell ref="G378:G379"/>
    <mergeCell ref="H378:H379"/>
    <mergeCell ref="G376:G377"/>
    <mergeCell ref="H376:H377"/>
    <mergeCell ref="I376:I377"/>
    <mergeCell ref="J376:J377"/>
    <mergeCell ref="K376:K377"/>
    <mergeCell ref="L376:L377"/>
    <mergeCell ref="K374:K375"/>
    <mergeCell ref="L374:L375"/>
    <mergeCell ref="M374:M375"/>
    <mergeCell ref="N374:N375"/>
    <mergeCell ref="O374:O375"/>
    <mergeCell ref="B376:B377"/>
    <mergeCell ref="C376:C377"/>
    <mergeCell ref="D376:D377"/>
    <mergeCell ref="E376:E377"/>
    <mergeCell ref="F376:F377"/>
    <mergeCell ref="O372:O373"/>
    <mergeCell ref="B374:B375"/>
    <mergeCell ref="C374:C375"/>
    <mergeCell ref="D374:D375"/>
    <mergeCell ref="E374:E375"/>
    <mergeCell ref="F374:F375"/>
    <mergeCell ref="G374:G375"/>
    <mergeCell ref="H374:H375"/>
    <mergeCell ref="I374:I375"/>
    <mergeCell ref="J374:J375"/>
    <mergeCell ref="I372:I373"/>
    <mergeCell ref="J372:J373"/>
    <mergeCell ref="K372:K373"/>
    <mergeCell ref="L372:L373"/>
    <mergeCell ref="M372:M373"/>
    <mergeCell ref="N372:N373"/>
    <mergeCell ref="M370:M371"/>
    <mergeCell ref="N370:N371"/>
    <mergeCell ref="O370:O371"/>
    <mergeCell ref="B372:B373"/>
    <mergeCell ref="C372:C373"/>
    <mergeCell ref="D372:D373"/>
    <mergeCell ref="E372:E373"/>
    <mergeCell ref="F372:F373"/>
    <mergeCell ref="G372:G373"/>
    <mergeCell ref="H372:H373"/>
    <mergeCell ref="G370:G371"/>
    <mergeCell ref="H370:H371"/>
    <mergeCell ref="I370:I371"/>
    <mergeCell ref="J370:J371"/>
    <mergeCell ref="K370:K371"/>
    <mergeCell ref="L370:L371"/>
    <mergeCell ref="K368:K369"/>
    <mergeCell ref="L368:L369"/>
    <mergeCell ref="M368:M369"/>
    <mergeCell ref="N368:N369"/>
    <mergeCell ref="O368:O369"/>
    <mergeCell ref="B370:B371"/>
    <mergeCell ref="C370:C371"/>
    <mergeCell ref="D370:D371"/>
    <mergeCell ref="E370:E371"/>
    <mergeCell ref="F370:F371"/>
    <mergeCell ref="O366:O367"/>
    <mergeCell ref="B368:B369"/>
    <mergeCell ref="C368:C369"/>
    <mergeCell ref="D368:D369"/>
    <mergeCell ref="E368:E369"/>
    <mergeCell ref="F368:F369"/>
    <mergeCell ref="G368:G369"/>
    <mergeCell ref="H368:H369"/>
    <mergeCell ref="I368:I369"/>
    <mergeCell ref="J368:J369"/>
    <mergeCell ref="I366:I367"/>
    <mergeCell ref="J366:J367"/>
    <mergeCell ref="K366:K367"/>
    <mergeCell ref="L366:L367"/>
    <mergeCell ref="M366:M367"/>
    <mergeCell ref="N366:N367"/>
    <mergeCell ref="M364:M365"/>
    <mergeCell ref="N364:N365"/>
    <mergeCell ref="O364:O365"/>
    <mergeCell ref="B366:B367"/>
    <mergeCell ref="C366:C367"/>
    <mergeCell ref="D366:D367"/>
    <mergeCell ref="E366:E367"/>
    <mergeCell ref="F366:F367"/>
    <mergeCell ref="G366:G367"/>
    <mergeCell ref="H366:H367"/>
    <mergeCell ref="G364:G365"/>
    <mergeCell ref="H364:H365"/>
    <mergeCell ref="I364:I365"/>
    <mergeCell ref="J364:J365"/>
    <mergeCell ref="K364:K365"/>
    <mergeCell ref="L364:L365"/>
    <mergeCell ref="K362:K363"/>
    <mergeCell ref="L362:L363"/>
    <mergeCell ref="M362:M363"/>
    <mergeCell ref="N362:N363"/>
    <mergeCell ref="O362:O363"/>
    <mergeCell ref="B364:B365"/>
    <mergeCell ref="C364:C365"/>
    <mergeCell ref="D364:D365"/>
    <mergeCell ref="E364:E365"/>
    <mergeCell ref="F364:F365"/>
    <mergeCell ref="O360:O361"/>
    <mergeCell ref="B362:B363"/>
    <mergeCell ref="C362:C363"/>
    <mergeCell ref="D362:D363"/>
    <mergeCell ref="E362:E363"/>
    <mergeCell ref="F362:F363"/>
    <mergeCell ref="G362:G363"/>
    <mergeCell ref="H362:H363"/>
    <mergeCell ref="I362:I363"/>
    <mergeCell ref="J362:J363"/>
    <mergeCell ref="I360:I361"/>
    <mergeCell ref="J360:J361"/>
    <mergeCell ref="K360:K361"/>
    <mergeCell ref="L360:L361"/>
    <mergeCell ref="M360:M361"/>
    <mergeCell ref="N360:N361"/>
    <mergeCell ref="M358:M359"/>
    <mergeCell ref="N358:N359"/>
    <mergeCell ref="O358:O359"/>
    <mergeCell ref="B360:B361"/>
    <mergeCell ref="C360:C361"/>
    <mergeCell ref="D360:D361"/>
    <mergeCell ref="E360:E361"/>
    <mergeCell ref="F360:F361"/>
    <mergeCell ref="G360:G361"/>
    <mergeCell ref="H360:H361"/>
    <mergeCell ref="G358:G359"/>
    <mergeCell ref="H358:H359"/>
    <mergeCell ref="I358:I359"/>
    <mergeCell ref="J358:J359"/>
    <mergeCell ref="K358:K359"/>
    <mergeCell ref="L358:L359"/>
    <mergeCell ref="K356:K357"/>
    <mergeCell ref="L356:L357"/>
    <mergeCell ref="M356:M357"/>
    <mergeCell ref="N356:N357"/>
    <mergeCell ref="O356:O357"/>
    <mergeCell ref="B358:B359"/>
    <mergeCell ref="C358:C359"/>
    <mergeCell ref="D358:D359"/>
    <mergeCell ref="E358:E359"/>
    <mergeCell ref="F358:F359"/>
    <mergeCell ref="O354:O355"/>
    <mergeCell ref="B356:B357"/>
    <mergeCell ref="C356:C357"/>
    <mergeCell ref="D356:D357"/>
    <mergeCell ref="E356:E357"/>
    <mergeCell ref="F356:F357"/>
    <mergeCell ref="G356:G357"/>
    <mergeCell ref="H356:H357"/>
    <mergeCell ref="I356:I357"/>
    <mergeCell ref="J356:J357"/>
    <mergeCell ref="I354:I355"/>
    <mergeCell ref="J354:J355"/>
    <mergeCell ref="K354:K355"/>
    <mergeCell ref="L354:L355"/>
    <mergeCell ref="M354:M355"/>
    <mergeCell ref="N354:N355"/>
    <mergeCell ref="M352:M353"/>
    <mergeCell ref="N352:N353"/>
    <mergeCell ref="O352:O353"/>
    <mergeCell ref="B354:B355"/>
    <mergeCell ref="C354:C355"/>
    <mergeCell ref="D354:D355"/>
    <mergeCell ref="E354:E355"/>
    <mergeCell ref="F354:F355"/>
    <mergeCell ref="G354:G355"/>
    <mergeCell ref="H354:H355"/>
    <mergeCell ref="G352:G353"/>
    <mergeCell ref="H352:H353"/>
    <mergeCell ref="I352:I353"/>
    <mergeCell ref="J352:J353"/>
    <mergeCell ref="K352:K353"/>
    <mergeCell ref="L352:L353"/>
    <mergeCell ref="K350:K351"/>
    <mergeCell ref="L350:L351"/>
    <mergeCell ref="M350:M351"/>
    <mergeCell ref="N350:N351"/>
    <mergeCell ref="O350:O351"/>
    <mergeCell ref="B352:B353"/>
    <mergeCell ref="C352:C353"/>
    <mergeCell ref="D352:D353"/>
    <mergeCell ref="E352:E353"/>
    <mergeCell ref="F352:F353"/>
    <mergeCell ref="O348:O349"/>
    <mergeCell ref="B350:B351"/>
    <mergeCell ref="C350:C351"/>
    <mergeCell ref="D350:D351"/>
    <mergeCell ref="E350:E351"/>
    <mergeCell ref="F350:F351"/>
    <mergeCell ref="G350:G351"/>
    <mergeCell ref="H350:H351"/>
    <mergeCell ref="I350:I351"/>
    <mergeCell ref="J350:J351"/>
    <mergeCell ref="I348:I349"/>
    <mergeCell ref="J348:J349"/>
    <mergeCell ref="K348:K349"/>
    <mergeCell ref="L348:L349"/>
    <mergeCell ref="M348:M349"/>
    <mergeCell ref="N348:N349"/>
    <mergeCell ref="M346:M347"/>
    <mergeCell ref="N346:N347"/>
    <mergeCell ref="O346:O347"/>
    <mergeCell ref="B348:B349"/>
    <mergeCell ref="C348:C349"/>
    <mergeCell ref="D348:D349"/>
    <mergeCell ref="E348:E349"/>
    <mergeCell ref="F348:F349"/>
    <mergeCell ref="G348:G349"/>
    <mergeCell ref="H348:H349"/>
    <mergeCell ref="G346:G347"/>
    <mergeCell ref="H346:H347"/>
    <mergeCell ref="I346:I347"/>
    <mergeCell ref="J346:J347"/>
    <mergeCell ref="K346:K347"/>
    <mergeCell ref="L346:L347"/>
    <mergeCell ref="K344:K345"/>
    <mergeCell ref="L344:L345"/>
    <mergeCell ref="M344:M345"/>
    <mergeCell ref="N344:N345"/>
    <mergeCell ref="O344:O345"/>
    <mergeCell ref="B346:B347"/>
    <mergeCell ref="C346:C347"/>
    <mergeCell ref="D346:D347"/>
    <mergeCell ref="E346:E347"/>
    <mergeCell ref="F346:F347"/>
    <mergeCell ref="O342:O343"/>
    <mergeCell ref="B344:B345"/>
    <mergeCell ref="C344:C345"/>
    <mergeCell ref="D344:D345"/>
    <mergeCell ref="E344:E345"/>
    <mergeCell ref="F344:F345"/>
    <mergeCell ref="G344:G345"/>
    <mergeCell ref="H344:H345"/>
    <mergeCell ref="I344:I345"/>
    <mergeCell ref="J344:J345"/>
    <mergeCell ref="I342:I343"/>
    <mergeCell ref="J342:J343"/>
    <mergeCell ref="K342:K343"/>
    <mergeCell ref="L342:L343"/>
    <mergeCell ref="M342:M343"/>
    <mergeCell ref="N342:N343"/>
    <mergeCell ref="M340:M341"/>
    <mergeCell ref="N340:N341"/>
    <mergeCell ref="O340:O341"/>
    <mergeCell ref="B342:B343"/>
    <mergeCell ref="C342:C343"/>
    <mergeCell ref="D342:D343"/>
    <mergeCell ref="E342:E343"/>
    <mergeCell ref="F342:F343"/>
    <mergeCell ref="G342:G343"/>
    <mergeCell ref="H342:H343"/>
    <mergeCell ref="G340:G341"/>
    <mergeCell ref="H340:H341"/>
    <mergeCell ref="I340:I341"/>
    <mergeCell ref="J340:J341"/>
    <mergeCell ref="K340:K341"/>
    <mergeCell ref="L340:L341"/>
    <mergeCell ref="K338:K339"/>
    <mergeCell ref="L338:L339"/>
    <mergeCell ref="M338:M339"/>
    <mergeCell ref="N338:N339"/>
    <mergeCell ref="O338:O339"/>
    <mergeCell ref="B340:B341"/>
    <mergeCell ref="C340:C341"/>
    <mergeCell ref="D340:D341"/>
    <mergeCell ref="E340:E341"/>
    <mergeCell ref="F340:F341"/>
    <mergeCell ref="O336:O337"/>
    <mergeCell ref="B338:B339"/>
    <mergeCell ref="C338:C339"/>
    <mergeCell ref="D338:D339"/>
    <mergeCell ref="E338:E339"/>
    <mergeCell ref="F338:F339"/>
    <mergeCell ref="G338:G339"/>
    <mergeCell ref="H338:H339"/>
    <mergeCell ref="I338:I339"/>
    <mergeCell ref="J338:J339"/>
    <mergeCell ref="I336:I337"/>
    <mergeCell ref="J336:J337"/>
    <mergeCell ref="K336:K337"/>
    <mergeCell ref="L336:L337"/>
    <mergeCell ref="M336:M337"/>
    <mergeCell ref="N336:N337"/>
    <mergeCell ref="M334:M335"/>
    <mergeCell ref="N334:N335"/>
    <mergeCell ref="O334:O335"/>
    <mergeCell ref="B336:B337"/>
    <mergeCell ref="C336:C337"/>
    <mergeCell ref="D336:D337"/>
    <mergeCell ref="E336:E337"/>
    <mergeCell ref="F336:F337"/>
    <mergeCell ref="G336:G337"/>
    <mergeCell ref="H336:H337"/>
    <mergeCell ref="G334:G335"/>
    <mergeCell ref="H334:H335"/>
    <mergeCell ref="I334:I335"/>
    <mergeCell ref="J334:J335"/>
    <mergeCell ref="K334:K335"/>
    <mergeCell ref="L334:L335"/>
    <mergeCell ref="K332:K333"/>
    <mergeCell ref="L332:L333"/>
    <mergeCell ref="M332:M333"/>
    <mergeCell ref="N332:N333"/>
    <mergeCell ref="O332:O333"/>
    <mergeCell ref="B334:B335"/>
    <mergeCell ref="C334:C335"/>
    <mergeCell ref="D334:D335"/>
    <mergeCell ref="E334:E335"/>
    <mergeCell ref="F334:F335"/>
    <mergeCell ref="O330:O331"/>
    <mergeCell ref="B332:B333"/>
    <mergeCell ref="C332:C333"/>
    <mergeCell ref="D332:D333"/>
    <mergeCell ref="E332:E333"/>
    <mergeCell ref="F332:F333"/>
    <mergeCell ref="G332:G333"/>
    <mergeCell ref="H332:H333"/>
    <mergeCell ref="I332:I333"/>
    <mergeCell ref="J332:J333"/>
    <mergeCell ref="I330:I331"/>
    <mergeCell ref="J330:J331"/>
    <mergeCell ref="K330:K331"/>
    <mergeCell ref="L330:L331"/>
    <mergeCell ref="M330:M331"/>
    <mergeCell ref="N330:N331"/>
    <mergeCell ref="M328:M329"/>
    <mergeCell ref="N328:N329"/>
    <mergeCell ref="O328:O329"/>
    <mergeCell ref="B330:B331"/>
    <mergeCell ref="C330:C331"/>
    <mergeCell ref="D330:D331"/>
    <mergeCell ref="E330:E331"/>
    <mergeCell ref="F330:F331"/>
    <mergeCell ref="G330:G331"/>
    <mergeCell ref="H330:H331"/>
    <mergeCell ref="G328:G329"/>
    <mergeCell ref="H328:H329"/>
    <mergeCell ref="I328:I329"/>
    <mergeCell ref="J328:J329"/>
    <mergeCell ref="K328:K329"/>
    <mergeCell ref="L328:L329"/>
    <mergeCell ref="K326:K327"/>
    <mergeCell ref="L326:L327"/>
    <mergeCell ref="M326:M327"/>
    <mergeCell ref="N326:N327"/>
    <mergeCell ref="O326:O327"/>
    <mergeCell ref="B328:B329"/>
    <mergeCell ref="C328:C329"/>
    <mergeCell ref="D328:D329"/>
    <mergeCell ref="E328:E329"/>
    <mergeCell ref="F328:F329"/>
    <mergeCell ref="O324:O325"/>
    <mergeCell ref="B326:B327"/>
    <mergeCell ref="C326:C327"/>
    <mergeCell ref="D326:D327"/>
    <mergeCell ref="E326:E327"/>
    <mergeCell ref="F326:F327"/>
    <mergeCell ref="G326:G327"/>
    <mergeCell ref="H326:H327"/>
    <mergeCell ref="I326:I327"/>
    <mergeCell ref="J326:J327"/>
    <mergeCell ref="I324:I325"/>
    <mergeCell ref="J324:J325"/>
    <mergeCell ref="K324:K325"/>
    <mergeCell ref="L324:L325"/>
    <mergeCell ref="M324:M325"/>
    <mergeCell ref="N324:N325"/>
    <mergeCell ref="M322:M323"/>
    <mergeCell ref="N322:N323"/>
    <mergeCell ref="O322:O323"/>
    <mergeCell ref="B324:B325"/>
    <mergeCell ref="C324:C325"/>
    <mergeCell ref="D324:D325"/>
    <mergeCell ref="E324:E325"/>
    <mergeCell ref="F324:F325"/>
    <mergeCell ref="G324:G325"/>
    <mergeCell ref="H324:H325"/>
    <mergeCell ref="G322:G323"/>
    <mergeCell ref="H322:H323"/>
    <mergeCell ref="I322:I323"/>
    <mergeCell ref="J322:J323"/>
    <mergeCell ref="K322:K323"/>
    <mergeCell ref="L322:L323"/>
    <mergeCell ref="K320:K321"/>
    <mergeCell ref="L320:L321"/>
    <mergeCell ref="M320:M321"/>
    <mergeCell ref="N320:N321"/>
    <mergeCell ref="O320:O321"/>
    <mergeCell ref="B322:B323"/>
    <mergeCell ref="C322:C323"/>
    <mergeCell ref="D322:D323"/>
    <mergeCell ref="E322:E323"/>
    <mergeCell ref="F322:F323"/>
    <mergeCell ref="O318:O319"/>
    <mergeCell ref="B320:B321"/>
    <mergeCell ref="C320:C321"/>
    <mergeCell ref="D320:D321"/>
    <mergeCell ref="E320:E321"/>
    <mergeCell ref="F320:F321"/>
    <mergeCell ref="G320:G321"/>
    <mergeCell ref="H320:H321"/>
    <mergeCell ref="I320:I321"/>
    <mergeCell ref="J320:J321"/>
    <mergeCell ref="I318:I319"/>
    <mergeCell ref="J318:J319"/>
    <mergeCell ref="K318:K319"/>
    <mergeCell ref="L318:L319"/>
    <mergeCell ref="M318:M319"/>
    <mergeCell ref="N318:N319"/>
    <mergeCell ref="M316:M317"/>
    <mergeCell ref="N316:N317"/>
    <mergeCell ref="O316:O317"/>
    <mergeCell ref="B318:B319"/>
    <mergeCell ref="C318:C319"/>
    <mergeCell ref="D318:D319"/>
    <mergeCell ref="E318:E319"/>
    <mergeCell ref="F318:F319"/>
    <mergeCell ref="G318:G319"/>
    <mergeCell ref="H318:H319"/>
    <mergeCell ref="G316:G317"/>
    <mergeCell ref="H316:H317"/>
    <mergeCell ref="I316:I317"/>
    <mergeCell ref="J316:J317"/>
    <mergeCell ref="K316:K317"/>
    <mergeCell ref="L316:L317"/>
    <mergeCell ref="K314:K315"/>
    <mergeCell ref="L314:L315"/>
    <mergeCell ref="M314:M315"/>
    <mergeCell ref="N314:N315"/>
    <mergeCell ref="O314:O315"/>
    <mergeCell ref="B316:B317"/>
    <mergeCell ref="C316:C317"/>
    <mergeCell ref="D316:D317"/>
    <mergeCell ref="E316:E317"/>
    <mergeCell ref="F316:F317"/>
    <mergeCell ref="O312:O313"/>
    <mergeCell ref="B314:B315"/>
    <mergeCell ref="C314:C315"/>
    <mergeCell ref="D314:D315"/>
    <mergeCell ref="E314:E315"/>
    <mergeCell ref="F314:F315"/>
    <mergeCell ref="G314:G315"/>
    <mergeCell ref="H314:H315"/>
    <mergeCell ref="I314:I315"/>
    <mergeCell ref="J314:J315"/>
    <mergeCell ref="I312:I313"/>
    <mergeCell ref="J312:J313"/>
    <mergeCell ref="K312:K313"/>
    <mergeCell ref="L312:L313"/>
    <mergeCell ref="M312:M313"/>
    <mergeCell ref="N312:N313"/>
    <mergeCell ref="M310:M311"/>
    <mergeCell ref="N310:N311"/>
    <mergeCell ref="O310:O311"/>
    <mergeCell ref="B312:B313"/>
    <mergeCell ref="C312:C313"/>
    <mergeCell ref="D312:D313"/>
    <mergeCell ref="E312:E313"/>
    <mergeCell ref="F312:F313"/>
    <mergeCell ref="G312:G313"/>
    <mergeCell ref="H312:H313"/>
    <mergeCell ref="G310:G311"/>
    <mergeCell ref="H310:H311"/>
    <mergeCell ref="I310:I311"/>
    <mergeCell ref="J310:J311"/>
    <mergeCell ref="K310:K311"/>
    <mergeCell ref="L310:L311"/>
    <mergeCell ref="K308:K309"/>
    <mergeCell ref="L308:L309"/>
    <mergeCell ref="M308:M309"/>
    <mergeCell ref="N308:N309"/>
    <mergeCell ref="O308:O309"/>
    <mergeCell ref="B310:B311"/>
    <mergeCell ref="C310:C311"/>
    <mergeCell ref="D310:D311"/>
    <mergeCell ref="E310:E311"/>
    <mergeCell ref="F310:F311"/>
    <mergeCell ref="O306:O307"/>
    <mergeCell ref="B308:B309"/>
    <mergeCell ref="C308:C309"/>
    <mergeCell ref="D308:D309"/>
    <mergeCell ref="E308:E309"/>
    <mergeCell ref="F308:F309"/>
    <mergeCell ref="G308:G309"/>
    <mergeCell ref="H308:H309"/>
    <mergeCell ref="I308:I309"/>
    <mergeCell ref="J308:J309"/>
    <mergeCell ref="I306:I307"/>
    <mergeCell ref="J306:J307"/>
    <mergeCell ref="K306:K307"/>
    <mergeCell ref="L306:L307"/>
    <mergeCell ref="M306:M307"/>
    <mergeCell ref="N306:N307"/>
    <mergeCell ref="M304:M305"/>
    <mergeCell ref="N304:N305"/>
    <mergeCell ref="O304:O305"/>
    <mergeCell ref="B306:B307"/>
    <mergeCell ref="C306:C307"/>
    <mergeCell ref="D306:D307"/>
    <mergeCell ref="E306:E307"/>
    <mergeCell ref="F306:F307"/>
    <mergeCell ref="G306:G307"/>
    <mergeCell ref="H306:H307"/>
    <mergeCell ref="G304:G305"/>
    <mergeCell ref="H304:H305"/>
    <mergeCell ref="I304:I305"/>
    <mergeCell ref="J304:J305"/>
    <mergeCell ref="K304:K305"/>
    <mergeCell ref="L304:L305"/>
    <mergeCell ref="K302:K303"/>
    <mergeCell ref="L302:L303"/>
    <mergeCell ref="M302:M303"/>
    <mergeCell ref="N302:N303"/>
    <mergeCell ref="O302:O303"/>
    <mergeCell ref="B304:B305"/>
    <mergeCell ref="C304:C305"/>
    <mergeCell ref="D304:D305"/>
    <mergeCell ref="E304:E305"/>
    <mergeCell ref="F304:F305"/>
    <mergeCell ref="O300:O301"/>
    <mergeCell ref="B302:B303"/>
    <mergeCell ref="C302:C303"/>
    <mergeCell ref="D302:D303"/>
    <mergeCell ref="E302:E303"/>
    <mergeCell ref="F302:F303"/>
    <mergeCell ref="G302:G303"/>
    <mergeCell ref="H302:H303"/>
    <mergeCell ref="I302:I303"/>
    <mergeCell ref="J302:J303"/>
    <mergeCell ref="I300:I301"/>
    <mergeCell ref="J300:J301"/>
    <mergeCell ref="K300:K301"/>
    <mergeCell ref="L300:L301"/>
    <mergeCell ref="M300:M301"/>
    <mergeCell ref="N300:N301"/>
    <mergeCell ref="M298:M299"/>
    <mergeCell ref="N298:N299"/>
    <mergeCell ref="O298:O299"/>
    <mergeCell ref="B300:B301"/>
    <mergeCell ref="C300:C301"/>
    <mergeCell ref="D300:D301"/>
    <mergeCell ref="E300:E301"/>
    <mergeCell ref="F300:F301"/>
    <mergeCell ref="G300:G301"/>
    <mergeCell ref="H300:H301"/>
    <mergeCell ref="G298:G299"/>
    <mergeCell ref="H298:H299"/>
    <mergeCell ref="I298:I299"/>
    <mergeCell ref="J298:J299"/>
    <mergeCell ref="K298:K299"/>
    <mergeCell ref="L298:L299"/>
    <mergeCell ref="K296:K297"/>
    <mergeCell ref="L296:L297"/>
    <mergeCell ref="M296:M297"/>
    <mergeCell ref="N296:N297"/>
    <mergeCell ref="O296:O297"/>
    <mergeCell ref="B298:B299"/>
    <mergeCell ref="C298:C299"/>
    <mergeCell ref="D298:D299"/>
    <mergeCell ref="E298:E299"/>
    <mergeCell ref="F298:F299"/>
    <mergeCell ref="O294:O295"/>
    <mergeCell ref="B296:B297"/>
    <mergeCell ref="C296:C297"/>
    <mergeCell ref="D296:D297"/>
    <mergeCell ref="E296:E297"/>
    <mergeCell ref="F296:F297"/>
    <mergeCell ref="G296:G297"/>
    <mergeCell ref="H296:H297"/>
    <mergeCell ref="I296:I297"/>
    <mergeCell ref="J296:J297"/>
    <mergeCell ref="I294:I295"/>
    <mergeCell ref="J294:J295"/>
    <mergeCell ref="K294:K295"/>
    <mergeCell ref="L294:L295"/>
    <mergeCell ref="M294:M295"/>
    <mergeCell ref="N294:N295"/>
    <mergeCell ref="M292:M293"/>
    <mergeCell ref="N292:N293"/>
    <mergeCell ref="O292:O293"/>
    <mergeCell ref="B294:B295"/>
    <mergeCell ref="C294:C295"/>
    <mergeCell ref="D294:D295"/>
    <mergeCell ref="E294:E295"/>
    <mergeCell ref="F294:F295"/>
    <mergeCell ref="G294:G295"/>
    <mergeCell ref="H294:H295"/>
    <mergeCell ref="G292:G293"/>
    <mergeCell ref="H292:H293"/>
    <mergeCell ref="I292:I293"/>
    <mergeCell ref="J292:J293"/>
    <mergeCell ref="K292:K293"/>
    <mergeCell ref="L292:L293"/>
    <mergeCell ref="K290:K291"/>
    <mergeCell ref="L290:L291"/>
    <mergeCell ref="M290:M291"/>
    <mergeCell ref="N290:N291"/>
    <mergeCell ref="O290:O291"/>
    <mergeCell ref="B292:B293"/>
    <mergeCell ref="C292:C293"/>
    <mergeCell ref="D292:D293"/>
    <mergeCell ref="E292:E293"/>
    <mergeCell ref="F292:F293"/>
    <mergeCell ref="O288:O289"/>
    <mergeCell ref="B290:B291"/>
    <mergeCell ref="C290:C291"/>
    <mergeCell ref="D290:D291"/>
    <mergeCell ref="E290:E291"/>
    <mergeCell ref="F290:F291"/>
    <mergeCell ref="G290:G291"/>
    <mergeCell ref="H290:H291"/>
    <mergeCell ref="I290:I291"/>
    <mergeCell ref="J290:J291"/>
    <mergeCell ref="I288:I289"/>
    <mergeCell ref="J288:J289"/>
    <mergeCell ref="K288:K289"/>
    <mergeCell ref="L288:L289"/>
    <mergeCell ref="M288:M289"/>
    <mergeCell ref="N288:N289"/>
    <mergeCell ref="M286:M287"/>
    <mergeCell ref="N286:N287"/>
    <mergeCell ref="O286:O287"/>
    <mergeCell ref="B288:B289"/>
    <mergeCell ref="C288:C289"/>
    <mergeCell ref="D288:D289"/>
    <mergeCell ref="E288:E289"/>
    <mergeCell ref="F288:F289"/>
    <mergeCell ref="G288:G289"/>
    <mergeCell ref="H288:H289"/>
    <mergeCell ref="G286:G287"/>
    <mergeCell ref="H286:H287"/>
    <mergeCell ref="I286:I287"/>
    <mergeCell ref="J286:J287"/>
    <mergeCell ref="K286:K287"/>
    <mergeCell ref="L286:L287"/>
    <mergeCell ref="K284:K285"/>
    <mergeCell ref="L284:L285"/>
    <mergeCell ref="M284:M285"/>
    <mergeCell ref="N284:N285"/>
    <mergeCell ref="O284:O285"/>
    <mergeCell ref="B286:B287"/>
    <mergeCell ref="C286:C287"/>
    <mergeCell ref="D286:D287"/>
    <mergeCell ref="E286:E287"/>
    <mergeCell ref="F286:F287"/>
    <mergeCell ref="O282:O283"/>
    <mergeCell ref="B284:B285"/>
    <mergeCell ref="C284:C285"/>
    <mergeCell ref="D284:D285"/>
    <mergeCell ref="E284:E285"/>
    <mergeCell ref="F284:F285"/>
    <mergeCell ref="G284:G285"/>
    <mergeCell ref="H284:H285"/>
    <mergeCell ref="I284:I285"/>
    <mergeCell ref="J284:J285"/>
    <mergeCell ref="I282:I283"/>
    <mergeCell ref="J282:J283"/>
    <mergeCell ref="K282:K283"/>
    <mergeCell ref="L282:L283"/>
    <mergeCell ref="M282:M283"/>
    <mergeCell ref="N282:N283"/>
    <mergeCell ref="M280:M281"/>
    <mergeCell ref="N280:N281"/>
    <mergeCell ref="O280:O281"/>
    <mergeCell ref="B282:B283"/>
    <mergeCell ref="C282:C283"/>
    <mergeCell ref="D282:D283"/>
    <mergeCell ref="E282:E283"/>
    <mergeCell ref="F282:F283"/>
    <mergeCell ref="G282:G283"/>
    <mergeCell ref="H282:H283"/>
    <mergeCell ref="G280:G281"/>
    <mergeCell ref="H280:H281"/>
    <mergeCell ref="I280:I281"/>
    <mergeCell ref="J280:J281"/>
    <mergeCell ref="K280:K281"/>
    <mergeCell ref="L280:L281"/>
    <mergeCell ref="K278:K279"/>
    <mergeCell ref="L278:L279"/>
    <mergeCell ref="M278:M279"/>
    <mergeCell ref="N278:N279"/>
    <mergeCell ref="O278:O279"/>
    <mergeCell ref="B280:B281"/>
    <mergeCell ref="C280:C281"/>
    <mergeCell ref="D280:D281"/>
    <mergeCell ref="E280:E281"/>
    <mergeCell ref="F280:F281"/>
    <mergeCell ref="O276:O277"/>
    <mergeCell ref="B278:B279"/>
    <mergeCell ref="C278:C279"/>
    <mergeCell ref="D278:D279"/>
    <mergeCell ref="E278:E279"/>
    <mergeCell ref="F278:F279"/>
    <mergeCell ref="G278:G279"/>
    <mergeCell ref="H278:H279"/>
    <mergeCell ref="I278:I279"/>
    <mergeCell ref="J278:J279"/>
    <mergeCell ref="I276:I277"/>
    <mergeCell ref="J276:J277"/>
    <mergeCell ref="K276:K277"/>
    <mergeCell ref="L276:L277"/>
    <mergeCell ref="M276:M277"/>
    <mergeCell ref="N276:N277"/>
    <mergeCell ref="M274:M275"/>
    <mergeCell ref="N274:N275"/>
    <mergeCell ref="O274:O275"/>
    <mergeCell ref="B276:B277"/>
    <mergeCell ref="C276:C277"/>
    <mergeCell ref="D276:D277"/>
    <mergeCell ref="E276:E277"/>
    <mergeCell ref="F276:F277"/>
    <mergeCell ref="G276:G277"/>
    <mergeCell ref="H276:H277"/>
    <mergeCell ref="G274:G275"/>
    <mergeCell ref="H274:H275"/>
    <mergeCell ref="I274:I275"/>
    <mergeCell ref="J274:J275"/>
    <mergeCell ref="K274:K275"/>
    <mergeCell ref="L274:L275"/>
    <mergeCell ref="K272:K273"/>
    <mergeCell ref="L272:L273"/>
    <mergeCell ref="M272:M273"/>
    <mergeCell ref="N272:N273"/>
    <mergeCell ref="O272:O273"/>
    <mergeCell ref="B274:B275"/>
    <mergeCell ref="C274:C275"/>
    <mergeCell ref="D274:D275"/>
    <mergeCell ref="E274:E275"/>
    <mergeCell ref="F274:F275"/>
    <mergeCell ref="O270:O271"/>
    <mergeCell ref="B272:B273"/>
    <mergeCell ref="C272:C273"/>
    <mergeCell ref="D272:D273"/>
    <mergeCell ref="E272:E273"/>
    <mergeCell ref="F272:F273"/>
    <mergeCell ref="G272:G273"/>
    <mergeCell ref="H272:H273"/>
    <mergeCell ref="I272:I273"/>
    <mergeCell ref="J272:J273"/>
    <mergeCell ref="I270:I271"/>
    <mergeCell ref="J270:J271"/>
    <mergeCell ref="K270:K271"/>
    <mergeCell ref="L270:L271"/>
    <mergeCell ref="M270:M271"/>
    <mergeCell ref="N270:N271"/>
    <mergeCell ref="M268:M269"/>
    <mergeCell ref="N268:N269"/>
    <mergeCell ref="O268:O269"/>
    <mergeCell ref="B270:B271"/>
    <mergeCell ref="C270:C271"/>
    <mergeCell ref="D270:D271"/>
    <mergeCell ref="E270:E271"/>
    <mergeCell ref="F270:F271"/>
    <mergeCell ref="G270:G271"/>
    <mergeCell ref="H270:H271"/>
    <mergeCell ref="G268:G269"/>
    <mergeCell ref="H268:H269"/>
    <mergeCell ref="I268:I269"/>
    <mergeCell ref="J268:J269"/>
    <mergeCell ref="K268:K269"/>
    <mergeCell ref="L268:L269"/>
    <mergeCell ref="K266:K267"/>
    <mergeCell ref="L266:L267"/>
    <mergeCell ref="M266:M267"/>
    <mergeCell ref="N266:N267"/>
    <mergeCell ref="O266:O267"/>
    <mergeCell ref="B268:B269"/>
    <mergeCell ref="C268:C269"/>
    <mergeCell ref="D268:D269"/>
    <mergeCell ref="E268:E269"/>
    <mergeCell ref="F268:F269"/>
    <mergeCell ref="O264:O265"/>
    <mergeCell ref="B266:B267"/>
    <mergeCell ref="C266:C267"/>
    <mergeCell ref="D266:D267"/>
    <mergeCell ref="E266:E267"/>
    <mergeCell ref="F266:F267"/>
    <mergeCell ref="G266:G267"/>
    <mergeCell ref="H266:H267"/>
    <mergeCell ref="I266:I267"/>
    <mergeCell ref="J266:J267"/>
    <mergeCell ref="I264:I265"/>
    <mergeCell ref="J264:J265"/>
    <mergeCell ref="K264:K265"/>
    <mergeCell ref="L264:L265"/>
    <mergeCell ref="M264:M265"/>
    <mergeCell ref="N264:N265"/>
    <mergeCell ref="M262:M263"/>
    <mergeCell ref="N262:N263"/>
    <mergeCell ref="O262:O263"/>
    <mergeCell ref="B264:B265"/>
    <mergeCell ref="C264:C265"/>
    <mergeCell ref="D264:D265"/>
    <mergeCell ref="E264:E265"/>
    <mergeCell ref="F264:F265"/>
    <mergeCell ref="G264:G265"/>
    <mergeCell ref="H264:H265"/>
    <mergeCell ref="G262:G263"/>
    <mergeCell ref="H262:H263"/>
    <mergeCell ref="I262:I263"/>
    <mergeCell ref="J262:J263"/>
    <mergeCell ref="K262:K263"/>
    <mergeCell ref="L262:L263"/>
    <mergeCell ref="K260:K261"/>
    <mergeCell ref="L260:L261"/>
    <mergeCell ref="M260:M261"/>
    <mergeCell ref="N260:N261"/>
    <mergeCell ref="O260:O261"/>
    <mergeCell ref="B262:B263"/>
    <mergeCell ref="C262:C263"/>
    <mergeCell ref="D262:D263"/>
    <mergeCell ref="E262:E263"/>
    <mergeCell ref="F262:F263"/>
    <mergeCell ref="O258:O259"/>
    <mergeCell ref="B260:B261"/>
    <mergeCell ref="C260:C261"/>
    <mergeCell ref="D260:D261"/>
    <mergeCell ref="E260:E261"/>
    <mergeCell ref="F260:F261"/>
    <mergeCell ref="G260:G261"/>
    <mergeCell ref="H260:H261"/>
    <mergeCell ref="I260:I261"/>
    <mergeCell ref="J260:J261"/>
    <mergeCell ref="I258:I259"/>
    <mergeCell ref="J258:J259"/>
    <mergeCell ref="K258:K259"/>
    <mergeCell ref="L258:L259"/>
    <mergeCell ref="M258:M259"/>
    <mergeCell ref="N258:N259"/>
    <mergeCell ref="M256:M257"/>
    <mergeCell ref="N256:N257"/>
    <mergeCell ref="O256:O257"/>
    <mergeCell ref="B258:B259"/>
    <mergeCell ref="C258:C259"/>
    <mergeCell ref="D258:D259"/>
    <mergeCell ref="E258:E259"/>
    <mergeCell ref="F258:F259"/>
    <mergeCell ref="G258:G259"/>
    <mergeCell ref="H258:H259"/>
    <mergeCell ref="G256:G257"/>
    <mergeCell ref="H256:H257"/>
    <mergeCell ref="I256:I257"/>
    <mergeCell ref="J256:J257"/>
    <mergeCell ref="K256:K257"/>
    <mergeCell ref="L256:L257"/>
    <mergeCell ref="K254:K255"/>
    <mergeCell ref="L254:L255"/>
    <mergeCell ref="M254:M255"/>
    <mergeCell ref="N254:N255"/>
    <mergeCell ref="O254:O255"/>
    <mergeCell ref="B256:B257"/>
    <mergeCell ref="C256:C257"/>
    <mergeCell ref="D256:D257"/>
    <mergeCell ref="E256:E257"/>
    <mergeCell ref="F256:F257"/>
    <mergeCell ref="O252:O253"/>
    <mergeCell ref="B254:B255"/>
    <mergeCell ref="C254:C255"/>
    <mergeCell ref="D254:D255"/>
    <mergeCell ref="E254:E255"/>
    <mergeCell ref="F254:F255"/>
    <mergeCell ref="G254:G255"/>
    <mergeCell ref="H254:H255"/>
    <mergeCell ref="I254:I255"/>
    <mergeCell ref="J254:J255"/>
    <mergeCell ref="I252:I253"/>
    <mergeCell ref="J252:J253"/>
    <mergeCell ref="K252:K253"/>
    <mergeCell ref="L252:L253"/>
    <mergeCell ref="M252:M253"/>
    <mergeCell ref="N252:N253"/>
    <mergeCell ref="M250:M251"/>
    <mergeCell ref="N250:N251"/>
    <mergeCell ref="O250:O251"/>
    <mergeCell ref="B252:B253"/>
    <mergeCell ref="C252:C253"/>
    <mergeCell ref="D252:D253"/>
    <mergeCell ref="E252:E253"/>
    <mergeCell ref="F252:F253"/>
    <mergeCell ref="G252:G253"/>
    <mergeCell ref="H252:H253"/>
    <mergeCell ref="G250:G251"/>
    <mergeCell ref="H250:H251"/>
    <mergeCell ref="I250:I251"/>
    <mergeCell ref="J250:J251"/>
    <mergeCell ref="K250:K251"/>
    <mergeCell ref="L250:L251"/>
    <mergeCell ref="K248:K249"/>
    <mergeCell ref="L248:L249"/>
    <mergeCell ref="M248:M249"/>
    <mergeCell ref="N248:N249"/>
    <mergeCell ref="O248:O249"/>
    <mergeCell ref="B250:B251"/>
    <mergeCell ref="C250:C251"/>
    <mergeCell ref="D250:D251"/>
    <mergeCell ref="E250:E251"/>
    <mergeCell ref="F250:F251"/>
    <mergeCell ref="O246:O247"/>
    <mergeCell ref="B248:B249"/>
    <mergeCell ref="C248:C249"/>
    <mergeCell ref="D248:D249"/>
    <mergeCell ref="E248:E249"/>
    <mergeCell ref="F248:F249"/>
    <mergeCell ref="G248:G249"/>
    <mergeCell ref="H248:H249"/>
    <mergeCell ref="I248:I249"/>
    <mergeCell ref="J248:J249"/>
    <mergeCell ref="I246:I247"/>
    <mergeCell ref="J246:J247"/>
    <mergeCell ref="K246:K247"/>
    <mergeCell ref="L246:L247"/>
    <mergeCell ref="M246:M247"/>
    <mergeCell ref="N246:N247"/>
    <mergeCell ref="M244:M245"/>
    <mergeCell ref="N244:N245"/>
    <mergeCell ref="O244:O245"/>
    <mergeCell ref="B246:B247"/>
    <mergeCell ref="C246:C247"/>
    <mergeCell ref="D246:D247"/>
    <mergeCell ref="E246:E247"/>
    <mergeCell ref="F246:F247"/>
    <mergeCell ref="G246:G247"/>
    <mergeCell ref="H246:H247"/>
    <mergeCell ref="G244:G245"/>
    <mergeCell ref="H244:H245"/>
    <mergeCell ref="I244:I245"/>
    <mergeCell ref="J244:J245"/>
    <mergeCell ref="K244:K245"/>
    <mergeCell ref="L244:L245"/>
    <mergeCell ref="K242:K243"/>
    <mergeCell ref="L242:L243"/>
    <mergeCell ref="M242:M243"/>
    <mergeCell ref="N242:N243"/>
    <mergeCell ref="O242:O243"/>
    <mergeCell ref="B244:B245"/>
    <mergeCell ref="C244:C245"/>
    <mergeCell ref="D244:D245"/>
    <mergeCell ref="E244:E245"/>
    <mergeCell ref="F244:F245"/>
    <mergeCell ref="O240:O241"/>
    <mergeCell ref="B242:B243"/>
    <mergeCell ref="C242:C243"/>
    <mergeCell ref="D242:D243"/>
    <mergeCell ref="E242:E243"/>
    <mergeCell ref="F242:F243"/>
    <mergeCell ref="G242:G243"/>
    <mergeCell ref="H242:H243"/>
    <mergeCell ref="I242:I243"/>
    <mergeCell ref="J242:J243"/>
    <mergeCell ref="I240:I241"/>
    <mergeCell ref="J240:J241"/>
    <mergeCell ref="K240:K241"/>
    <mergeCell ref="L240:L241"/>
    <mergeCell ref="M240:M241"/>
    <mergeCell ref="N240:N241"/>
    <mergeCell ref="M238:M239"/>
    <mergeCell ref="N238:N239"/>
    <mergeCell ref="O238:O239"/>
    <mergeCell ref="B240:B241"/>
    <mergeCell ref="C240:C241"/>
    <mergeCell ref="D240:D241"/>
    <mergeCell ref="E240:E241"/>
    <mergeCell ref="F240:F241"/>
    <mergeCell ref="G240:G241"/>
    <mergeCell ref="H240:H241"/>
    <mergeCell ref="G238:G239"/>
    <mergeCell ref="H238:H239"/>
    <mergeCell ref="I238:I239"/>
    <mergeCell ref="J238:J239"/>
    <mergeCell ref="K238:K239"/>
    <mergeCell ref="L238:L239"/>
    <mergeCell ref="K236:K237"/>
    <mergeCell ref="L236:L237"/>
    <mergeCell ref="M236:M237"/>
    <mergeCell ref="N236:N237"/>
    <mergeCell ref="O236:O237"/>
    <mergeCell ref="B238:B239"/>
    <mergeCell ref="C238:C239"/>
    <mergeCell ref="D238:D239"/>
    <mergeCell ref="E238:E239"/>
    <mergeCell ref="F238:F239"/>
    <mergeCell ref="O234:O235"/>
    <mergeCell ref="B236:B237"/>
    <mergeCell ref="C236:C237"/>
    <mergeCell ref="D236:D237"/>
    <mergeCell ref="E236:E237"/>
    <mergeCell ref="F236:F237"/>
    <mergeCell ref="G236:G237"/>
    <mergeCell ref="H236:H237"/>
    <mergeCell ref="I236:I237"/>
    <mergeCell ref="J236:J237"/>
    <mergeCell ref="I234:I235"/>
    <mergeCell ref="J234:J235"/>
    <mergeCell ref="K234:K235"/>
    <mergeCell ref="L234:L235"/>
    <mergeCell ref="M234:M235"/>
    <mergeCell ref="N234:N235"/>
    <mergeCell ref="M232:M233"/>
    <mergeCell ref="N232:N233"/>
    <mergeCell ref="O232:O233"/>
    <mergeCell ref="B234:B235"/>
    <mergeCell ref="C234:C235"/>
    <mergeCell ref="D234:D235"/>
    <mergeCell ref="E234:E235"/>
    <mergeCell ref="F234:F235"/>
    <mergeCell ref="G234:G235"/>
    <mergeCell ref="H234:H235"/>
    <mergeCell ref="G232:G233"/>
    <mergeCell ref="H232:H233"/>
    <mergeCell ref="I232:I233"/>
    <mergeCell ref="J232:J233"/>
    <mergeCell ref="K232:K233"/>
    <mergeCell ref="L232:L233"/>
    <mergeCell ref="K230:K231"/>
    <mergeCell ref="L230:L231"/>
    <mergeCell ref="M230:M231"/>
    <mergeCell ref="N230:N231"/>
    <mergeCell ref="O230:O231"/>
    <mergeCell ref="B232:B233"/>
    <mergeCell ref="C232:C233"/>
    <mergeCell ref="D232:D233"/>
    <mergeCell ref="E232:E233"/>
    <mergeCell ref="F232:F233"/>
    <mergeCell ref="O228:O229"/>
    <mergeCell ref="B230:B231"/>
    <mergeCell ref="C230:C231"/>
    <mergeCell ref="D230:D231"/>
    <mergeCell ref="E230:E231"/>
    <mergeCell ref="F230:F231"/>
    <mergeCell ref="G230:G231"/>
    <mergeCell ref="H230:H231"/>
    <mergeCell ref="I230:I231"/>
    <mergeCell ref="J230:J231"/>
    <mergeCell ref="I228:I229"/>
    <mergeCell ref="J228:J229"/>
    <mergeCell ref="K228:K229"/>
    <mergeCell ref="L228:L229"/>
    <mergeCell ref="M228:M229"/>
    <mergeCell ref="N228:N229"/>
    <mergeCell ref="M226:M227"/>
    <mergeCell ref="N226:N227"/>
    <mergeCell ref="O226:O227"/>
    <mergeCell ref="B228:B229"/>
    <mergeCell ref="C228:C229"/>
    <mergeCell ref="D228:D229"/>
    <mergeCell ref="E228:E229"/>
    <mergeCell ref="F228:F229"/>
    <mergeCell ref="G228:G229"/>
    <mergeCell ref="H228:H229"/>
    <mergeCell ref="G226:G227"/>
    <mergeCell ref="H226:H227"/>
    <mergeCell ref="I226:I227"/>
    <mergeCell ref="J226:J227"/>
    <mergeCell ref="K226:K227"/>
    <mergeCell ref="L226:L227"/>
    <mergeCell ref="K224:K225"/>
    <mergeCell ref="L224:L225"/>
    <mergeCell ref="M224:M225"/>
    <mergeCell ref="N224:N225"/>
    <mergeCell ref="O224:O225"/>
    <mergeCell ref="B226:B227"/>
    <mergeCell ref="C226:C227"/>
    <mergeCell ref="D226:D227"/>
    <mergeCell ref="E226:E227"/>
    <mergeCell ref="F226:F227"/>
    <mergeCell ref="O222:O223"/>
    <mergeCell ref="B224:B225"/>
    <mergeCell ref="C224:C225"/>
    <mergeCell ref="D224:D225"/>
    <mergeCell ref="E224:E225"/>
    <mergeCell ref="F224:F225"/>
    <mergeCell ref="G224:G225"/>
    <mergeCell ref="H224:H225"/>
    <mergeCell ref="I224:I225"/>
    <mergeCell ref="J224:J225"/>
    <mergeCell ref="I222:I223"/>
    <mergeCell ref="J222:J223"/>
    <mergeCell ref="K222:K223"/>
    <mergeCell ref="L222:L223"/>
    <mergeCell ref="M222:M223"/>
    <mergeCell ref="N222:N223"/>
    <mergeCell ref="M220:M221"/>
    <mergeCell ref="N220:N221"/>
    <mergeCell ref="O220:O221"/>
    <mergeCell ref="B222:B223"/>
    <mergeCell ref="C222:C223"/>
    <mergeCell ref="D222:D223"/>
    <mergeCell ref="E222:E223"/>
    <mergeCell ref="F222:F223"/>
    <mergeCell ref="G222:G223"/>
    <mergeCell ref="H222:H223"/>
    <mergeCell ref="G220:G221"/>
    <mergeCell ref="H220:H221"/>
    <mergeCell ref="I220:I221"/>
    <mergeCell ref="J220:J221"/>
    <mergeCell ref="K220:K221"/>
    <mergeCell ref="L220:L221"/>
    <mergeCell ref="K218:K219"/>
    <mergeCell ref="L218:L219"/>
    <mergeCell ref="M218:M219"/>
    <mergeCell ref="N218:N219"/>
    <mergeCell ref="O218:O219"/>
    <mergeCell ref="B220:B221"/>
    <mergeCell ref="C220:C221"/>
    <mergeCell ref="D220:D221"/>
    <mergeCell ref="E220:E221"/>
    <mergeCell ref="F220:F221"/>
    <mergeCell ref="O216:O217"/>
    <mergeCell ref="B218:B219"/>
    <mergeCell ref="C218:C219"/>
    <mergeCell ref="D218:D219"/>
    <mergeCell ref="E218:E219"/>
    <mergeCell ref="F218:F219"/>
    <mergeCell ref="G218:G219"/>
    <mergeCell ref="H218:H219"/>
    <mergeCell ref="I218:I219"/>
    <mergeCell ref="J218:J219"/>
    <mergeCell ref="I216:I217"/>
    <mergeCell ref="J216:J217"/>
    <mergeCell ref="K216:K217"/>
    <mergeCell ref="L216:L217"/>
    <mergeCell ref="M216:M217"/>
    <mergeCell ref="N216:N217"/>
    <mergeCell ref="M214:M215"/>
    <mergeCell ref="N214:N215"/>
    <mergeCell ref="O214:O215"/>
    <mergeCell ref="B216:B217"/>
    <mergeCell ref="C216:C217"/>
    <mergeCell ref="D216:D217"/>
    <mergeCell ref="E216:E217"/>
    <mergeCell ref="F216:F217"/>
    <mergeCell ref="G216:G217"/>
    <mergeCell ref="H216:H217"/>
    <mergeCell ref="G214:G215"/>
    <mergeCell ref="H214:H215"/>
    <mergeCell ref="I214:I215"/>
    <mergeCell ref="J214:J215"/>
    <mergeCell ref="K214:K215"/>
    <mergeCell ref="L214:L215"/>
    <mergeCell ref="K212:K213"/>
    <mergeCell ref="L212:L213"/>
    <mergeCell ref="M212:M213"/>
    <mergeCell ref="N212:N213"/>
    <mergeCell ref="O212:O213"/>
    <mergeCell ref="B214:B215"/>
    <mergeCell ref="C214:C215"/>
    <mergeCell ref="D214:D215"/>
    <mergeCell ref="E214:E215"/>
    <mergeCell ref="F214:F215"/>
    <mergeCell ref="O210:O211"/>
    <mergeCell ref="B212:B213"/>
    <mergeCell ref="C212:C213"/>
    <mergeCell ref="D212:D213"/>
    <mergeCell ref="E212:E213"/>
    <mergeCell ref="F212:F213"/>
    <mergeCell ref="G212:G213"/>
    <mergeCell ref="H212:H213"/>
    <mergeCell ref="I212:I213"/>
    <mergeCell ref="J212:J213"/>
    <mergeCell ref="I210:I211"/>
    <mergeCell ref="J210:J211"/>
    <mergeCell ref="K210:K211"/>
    <mergeCell ref="L210:L211"/>
    <mergeCell ref="M210:M211"/>
    <mergeCell ref="N210:N211"/>
    <mergeCell ref="M208:M209"/>
    <mergeCell ref="N208:N209"/>
    <mergeCell ref="O208:O209"/>
    <mergeCell ref="B210:B211"/>
    <mergeCell ref="C210:C211"/>
    <mergeCell ref="D210:D211"/>
    <mergeCell ref="E210:E211"/>
    <mergeCell ref="F210:F211"/>
    <mergeCell ref="G210:G211"/>
    <mergeCell ref="H210:H211"/>
    <mergeCell ref="G208:G209"/>
    <mergeCell ref="H208:H209"/>
    <mergeCell ref="I208:I209"/>
    <mergeCell ref="J208:J209"/>
    <mergeCell ref="K208:K209"/>
    <mergeCell ref="L208:L209"/>
    <mergeCell ref="K206:K207"/>
    <mergeCell ref="L206:L207"/>
    <mergeCell ref="M206:M207"/>
    <mergeCell ref="N206:N207"/>
    <mergeCell ref="O206:O207"/>
    <mergeCell ref="B208:B209"/>
    <mergeCell ref="C208:C209"/>
    <mergeCell ref="D208:D209"/>
    <mergeCell ref="E208:E209"/>
    <mergeCell ref="F208:F209"/>
    <mergeCell ref="O204:O205"/>
    <mergeCell ref="B206:B207"/>
    <mergeCell ref="C206:C207"/>
    <mergeCell ref="D206:D207"/>
    <mergeCell ref="E206:E207"/>
    <mergeCell ref="F206:F207"/>
    <mergeCell ref="G206:G207"/>
    <mergeCell ref="H206:H207"/>
    <mergeCell ref="I206:I207"/>
    <mergeCell ref="J206:J207"/>
    <mergeCell ref="I204:I205"/>
    <mergeCell ref="J204:J205"/>
    <mergeCell ref="K204:K205"/>
    <mergeCell ref="L204:L205"/>
    <mergeCell ref="M204:M205"/>
    <mergeCell ref="N204:N205"/>
    <mergeCell ref="M202:M203"/>
    <mergeCell ref="N202:N203"/>
    <mergeCell ref="O202:O203"/>
    <mergeCell ref="B204:B205"/>
    <mergeCell ref="C204:C205"/>
    <mergeCell ref="D204:D205"/>
    <mergeCell ref="E204:E205"/>
    <mergeCell ref="F204:F205"/>
    <mergeCell ref="G204:G205"/>
    <mergeCell ref="H204:H205"/>
    <mergeCell ref="G202:G203"/>
    <mergeCell ref="H202:H203"/>
    <mergeCell ref="I202:I203"/>
    <mergeCell ref="J202:J203"/>
    <mergeCell ref="K202:K203"/>
    <mergeCell ref="L202:L203"/>
    <mergeCell ref="K200:K201"/>
    <mergeCell ref="L200:L201"/>
    <mergeCell ref="M200:M201"/>
    <mergeCell ref="N200:N201"/>
    <mergeCell ref="O200:O201"/>
    <mergeCell ref="B202:B203"/>
    <mergeCell ref="C202:C203"/>
    <mergeCell ref="D202:D203"/>
    <mergeCell ref="E202:E203"/>
    <mergeCell ref="F202:F203"/>
    <mergeCell ref="O198:O199"/>
    <mergeCell ref="B200:B201"/>
    <mergeCell ref="C200:C201"/>
    <mergeCell ref="D200:D201"/>
    <mergeCell ref="E200:E201"/>
    <mergeCell ref="F200:F201"/>
    <mergeCell ref="G200:G201"/>
    <mergeCell ref="H200:H201"/>
    <mergeCell ref="I200:I201"/>
    <mergeCell ref="J200:J201"/>
    <mergeCell ref="I198:I199"/>
    <mergeCell ref="J198:J199"/>
    <mergeCell ref="K198:K199"/>
    <mergeCell ref="L198:L199"/>
    <mergeCell ref="M198:M199"/>
    <mergeCell ref="N198:N199"/>
    <mergeCell ref="M196:M197"/>
    <mergeCell ref="N196:N197"/>
    <mergeCell ref="O196:O197"/>
    <mergeCell ref="B198:B199"/>
    <mergeCell ref="C198:C199"/>
    <mergeCell ref="D198:D199"/>
    <mergeCell ref="E198:E199"/>
    <mergeCell ref="F198:F199"/>
    <mergeCell ref="G198:G199"/>
    <mergeCell ref="H198:H199"/>
    <mergeCell ref="G196:G197"/>
    <mergeCell ref="H196:H197"/>
    <mergeCell ref="I196:I197"/>
    <mergeCell ref="J196:J197"/>
    <mergeCell ref="K196:K197"/>
    <mergeCell ref="L196:L197"/>
    <mergeCell ref="K194:K195"/>
    <mergeCell ref="L194:L195"/>
    <mergeCell ref="M194:M195"/>
    <mergeCell ref="N194:N195"/>
    <mergeCell ref="O194:O195"/>
    <mergeCell ref="B196:B197"/>
    <mergeCell ref="C196:C197"/>
    <mergeCell ref="D196:D197"/>
    <mergeCell ref="E196:E197"/>
    <mergeCell ref="F196:F197"/>
    <mergeCell ref="O192:O193"/>
    <mergeCell ref="B194:B195"/>
    <mergeCell ref="C194:C195"/>
    <mergeCell ref="D194:D195"/>
    <mergeCell ref="E194:E195"/>
    <mergeCell ref="F194:F195"/>
    <mergeCell ref="G194:G195"/>
    <mergeCell ref="H194:H195"/>
    <mergeCell ref="I194:I195"/>
    <mergeCell ref="J194:J195"/>
    <mergeCell ref="I192:I193"/>
    <mergeCell ref="J192:J193"/>
    <mergeCell ref="K192:K193"/>
    <mergeCell ref="L192:L193"/>
    <mergeCell ref="M192:M193"/>
    <mergeCell ref="N192:N193"/>
    <mergeCell ref="M190:M191"/>
    <mergeCell ref="N190:N191"/>
    <mergeCell ref="O190:O191"/>
    <mergeCell ref="B192:B193"/>
    <mergeCell ref="C192:C193"/>
    <mergeCell ref="D192:D193"/>
    <mergeCell ref="E192:E193"/>
    <mergeCell ref="F192:F193"/>
    <mergeCell ref="G192:G193"/>
    <mergeCell ref="H192:H193"/>
    <mergeCell ref="G190:G191"/>
    <mergeCell ref="H190:H191"/>
    <mergeCell ref="I190:I191"/>
    <mergeCell ref="J190:J191"/>
    <mergeCell ref="K190:K191"/>
    <mergeCell ref="L190:L191"/>
    <mergeCell ref="K188:K189"/>
    <mergeCell ref="L188:L189"/>
    <mergeCell ref="M188:M189"/>
    <mergeCell ref="N188:N189"/>
    <mergeCell ref="O188:O189"/>
    <mergeCell ref="B190:B191"/>
    <mergeCell ref="C190:C191"/>
    <mergeCell ref="D190:D191"/>
    <mergeCell ref="E190:E191"/>
    <mergeCell ref="F190:F191"/>
    <mergeCell ref="O186:O187"/>
    <mergeCell ref="B188:B189"/>
    <mergeCell ref="C188:C189"/>
    <mergeCell ref="D188:D189"/>
    <mergeCell ref="E188:E189"/>
    <mergeCell ref="F188:F189"/>
    <mergeCell ref="G188:G189"/>
    <mergeCell ref="H188:H189"/>
    <mergeCell ref="I188:I189"/>
    <mergeCell ref="J188:J189"/>
    <mergeCell ref="I186:I187"/>
    <mergeCell ref="J186:J187"/>
    <mergeCell ref="K186:K187"/>
    <mergeCell ref="L186:L187"/>
    <mergeCell ref="M186:M187"/>
    <mergeCell ref="N186:N187"/>
    <mergeCell ref="M184:M185"/>
    <mergeCell ref="N184:N185"/>
    <mergeCell ref="O184:O185"/>
    <mergeCell ref="B186:B187"/>
    <mergeCell ref="C186:C187"/>
    <mergeCell ref="D186:D187"/>
    <mergeCell ref="E186:E187"/>
    <mergeCell ref="F186:F187"/>
    <mergeCell ref="G186:G187"/>
    <mergeCell ref="H186:H187"/>
    <mergeCell ref="G184:G185"/>
    <mergeCell ref="H184:H185"/>
    <mergeCell ref="I184:I185"/>
    <mergeCell ref="J184:J185"/>
    <mergeCell ref="K184:K185"/>
    <mergeCell ref="L184:L185"/>
    <mergeCell ref="K182:K183"/>
    <mergeCell ref="L182:L183"/>
    <mergeCell ref="M182:M183"/>
    <mergeCell ref="N182:N183"/>
    <mergeCell ref="O182:O183"/>
    <mergeCell ref="B184:B185"/>
    <mergeCell ref="C184:C185"/>
    <mergeCell ref="D184:D185"/>
    <mergeCell ref="E184:E185"/>
    <mergeCell ref="F184:F185"/>
    <mergeCell ref="O180:O181"/>
    <mergeCell ref="B182:B183"/>
    <mergeCell ref="C182:C183"/>
    <mergeCell ref="D182:D183"/>
    <mergeCell ref="E182:E183"/>
    <mergeCell ref="F182:F183"/>
    <mergeCell ref="G182:G183"/>
    <mergeCell ref="H182:H183"/>
    <mergeCell ref="I182:I183"/>
    <mergeCell ref="J182:J183"/>
    <mergeCell ref="I180:I181"/>
    <mergeCell ref="J180:J181"/>
    <mergeCell ref="K180:K181"/>
    <mergeCell ref="L180:L181"/>
    <mergeCell ref="M180:M181"/>
    <mergeCell ref="N180:N181"/>
    <mergeCell ref="M178:M179"/>
    <mergeCell ref="N178:N179"/>
    <mergeCell ref="O178:O179"/>
    <mergeCell ref="B180:B181"/>
    <mergeCell ref="C180:C181"/>
    <mergeCell ref="D180:D181"/>
    <mergeCell ref="E180:E181"/>
    <mergeCell ref="F180:F181"/>
    <mergeCell ref="G180:G181"/>
    <mergeCell ref="H180:H181"/>
    <mergeCell ref="G178:G179"/>
    <mergeCell ref="H178:H179"/>
    <mergeCell ref="I178:I179"/>
    <mergeCell ref="J178:J179"/>
    <mergeCell ref="K178:K179"/>
    <mergeCell ref="L178:L179"/>
    <mergeCell ref="K176:K177"/>
    <mergeCell ref="L176:L177"/>
    <mergeCell ref="M176:M177"/>
    <mergeCell ref="N176:N177"/>
    <mergeCell ref="O176:O177"/>
    <mergeCell ref="B178:B179"/>
    <mergeCell ref="C178:C179"/>
    <mergeCell ref="D178:D179"/>
    <mergeCell ref="E178:E179"/>
    <mergeCell ref="F178:F179"/>
    <mergeCell ref="O174:O175"/>
    <mergeCell ref="B176:B177"/>
    <mergeCell ref="C176:C177"/>
    <mergeCell ref="D176:D177"/>
    <mergeCell ref="E176:E177"/>
    <mergeCell ref="F176:F177"/>
    <mergeCell ref="G176:G177"/>
    <mergeCell ref="H176:H177"/>
    <mergeCell ref="I176:I177"/>
    <mergeCell ref="J176:J177"/>
    <mergeCell ref="I174:I175"/>
    <mergeCell ref="J174:J175"/>
    <mergeCell ref="K174:K175"/>
    <mergeCell ref="L174:L175"/>
    <mergeCell ref="M174:M175"/>
    <mergeCell ref="N174:N175"/>
    <mergeCell ref="M172:M173"/>
    <mergeCell ref="N172:N173"/>
    <mergeCell ref="O172:O173"/>
    <mergeCell ref="B174:B175"/>
    <mergeCell ref="C174:C175"/>
    <mergeCell ref="D174:D175"/>
    <mergeCell ref="E174:E175"/>
    <mergeCell ref="F174:F175"/>
    <mergeCell ref="G174:G175"/>
    <mergeCell ref="H174:H175"/>
    <mergeCell ref="G172:G173"/>
    <mergeCell ref="H172:H173"/>
    <mergeCell ref="I172:I173"/>
    <mergeCell ref="J172:J173"/>
    <mergeCell ref="K172:K173"/>
    <mergeCell ref="L172:L173"/>
    <mergeCell ref="K170:K171"/>
    <mergeCell ref="L170:L171"/>
    <mergeCell ref="M170:M171"/>
    <mergeCell ref="N170:N171"/>
    <mergeCell ref="O170:O171"/>
    <mergeCell ref="B172:B173"/>
    <mergeCell ref="C172:C173"/>
    <mergeCell ref="D172:D173"/>
    <mergeCell ref="E172:E173"/>
    <mergeCell ref="F172:F173"/>
    <mergeCell ref="O168:O169"/>
    <mergeCell ref="B170:B171"/>
    <mergeCell ref="C170:C171"/>
    <mergeCell ref="D170:D171"/>
    <mergeCell ref="E170:E171"/>
    <mergeCell ref="F170:F171"/>
    <mergeCell ref="G170:G171"/>
    <mergeCell ref="H170:H171"/>
    <mergeCell ref="I170:I171"/>
    <mergeCell ref="J170:J171"/>
    <mergeCell ref="I168:I169"/>
    <mergeCell ref="J168:J169"/>
    <mergeCell ref="K168:K169"/>
    <mergeCell ref="L168:L169"/>
    <mergeCell ref="M168:M169"/>
    <mergeCell ref="N168:N169"/>
    <mergeCell ref="M166:M167"/>
    <mergeCell ref="N166:N167"/>
    <mergeCell ref="O166:O167"/>
    <mergeCell ref="B168:B169"/>
    <mergeCell ref="C168:C169"/>
    <mergeCell ref="D168:D169"/>
    <mergeCell ref="E168:E169"/>
    <mergeCell ref="F168:F169"/>
    <mergeCell ref="G168:G169"/>
    <mergeCell ref="H168:H169"/>
    <mergeCell ref="G166:G167"/>
    <mergeCell ref="H166:H167"/>
    <mergeCell ref="I166:I167"/>
    <mergeCell ref="J166:J167"/>
    <mergeCell ref="K166:K167"/>
    <mergeCell ref="L166:L167"/>
    <mergeCell ref="K164:K165"/>
    <mergeCell ref="L164:L165"/>
    <mergeCell ref="M164:M165"/>
    <mergeCell ref="N164:N165"/>
    <mergeCell ref="O164:O165"/>
    <mergeCell ref="B166:B167"/>
    <mergeCell ref="C166:C167"/>
    <mergeCell ref="D166:D167"/>
    <mergeCell ref="E166:E167"/>
    <mergeCell ref="F166:F167"/>
    <mergeCell ref="O162:O163"/>
    <mergeCell ref="B164:B165"/>
    <mergeCell ref="C164:C165"/>
    <mergeCell ref="D164:D165"/>
    <mergeCell ref="E164:E165"/>
    <mergeCell ref="F164:F165"/>
    <mergeCell ref="G164:G165"/>
    <mergeCell ref="H164:H165"/>
    <mergeCell ref="I164:I165"/>
    <mergeCell ref="J164:J165"/>
    <mergeCell ref="I162:I163"/>
    <mergeCell ref="J162:J163"/>
    <mergeCell ref="K162:K163"/>
    <mergeCell ref="L162:L163"/>
    <mergeCell ref="M162:M163"/>
    <mergeCell ref="N162:N163"/>
    <mergeCell ref="M160:M161"/>
    <mergeCell ref="N160:N161"/>
    <mergeCell ref="O160:O161"/>
    <mergeCell ref="B162:B163"/>
    <mergeCell ref="C162:C163"/>
    <mergeCell ref="D162:D163"/>
    <mergeCell ref="E162:E163"/>
    <mergeCell ref="F162:F163"/>
    <mergeCell ref="G162:G163"/>
    <mergeCell ref="H162:H163"/>
    <mergeCell ref="G160:G161"/>
    <mergeCell ref="H160:H161"/>
    <mergeCell ref="I160:I161"/>
    <mergeCell ref="J160:J161"/>
    <mergeCell ref="K160:K161"/>
    <mergeCell ref="L160:L161"/>
    <mergeCell ref="K158:K159"/>
    <mergeCell ref="L158:L159"/>
    <mergeCell ref="M158:M159"/>
    <mergeCell ref="N158:N159"/>
    <mergeCell ref="O158:O159"/>
    <mergeCell ref="B160:B161"/>
    <mergeCell ref="C160:C161"/>
    <mergeCell ref="D160:D161"/>
    <mergeCell ref="E160:E161"/>
    <mergeCell ref="F160:F161"/>
    <mergeCell ref="O156:O157"/>
    <mergeCell ref="B158:B159"/>
    <mergeCell ref="C158:C159"/>
    <mergeCell ref="D158:D159"/>
    <mergeCell ref="E158:E159"/>
    <mergeCell ref="F158:F159"/>
    <mergeCell ref="G158:G159"/>
    <mergeCell ref="H158:H159"/>
    <mergeCell ref="I158:I159"/>
    <mergeCell ref="J158:J159"/>
    <mergeCell ref="I156:I157"/>
    <mergeCell ref="J156:J157"/>
    <mergeCell ref="K156:K157"/>
    <mergeCell ref="L156:L157"/>
    <mergeCell ref="M156:M157"/>
    <mergeCell ref="N156:N157"/>
    <mergeCell ref="M154:M155"/>
    <mergeCell ref="N154:N155"/>
    <mergeCell ref="O154:O155"/>
    <mergeCell ref="B156:B157"/>
    <mergeCell ref="C156:C157"/>
    <mergeCell ref="D156:D157"/>
    <mergeCell ref="E156:E157"/>
    <mergeCell ref="F156:F157"/>
    <mergeCell ref="G156:G157"/>
    <mergeCell ref="H156:H157"/>
    <mergeCell ref="G154:G155"/>
    <mergeCell ref="H154:H155"/>
    <mergeCell ref="I154:I155"/>
    <mergeCell ref="J154:J155"/>
    <mergeCell ref="K154:K155"/>
    <mergeCell ref="L154:L155"/>
    <mergeCell ref="K152:K153"/>
    <mergeCell ref="L152:L153"/>
    <mergeCell ref="M152:M153"/>
    <mergeCell ref="N152:N153"/>
    <mergeCell ref="O152:O153"/>
    <mergeCell ref="B154:B155"/>
    <mergeCell ref="C154:C155"/>
    <mergeCell ref="D154:D155"/>
    <mergeCell ref="E154:E155"/>
    <mergeCell ref="F154:F155"/>
    <mergeCell ref="O150:O151"/>
    <mergeCell ref="B152:B153"/>
    <mergeCell ref="C152:C153"/>
    <mergeCell ref="D152:D153"/>
    <mergeCell ref="E152:E153"/>
    <mergeCell ref="F152:F153"/>
    <mergeCell ref="G152:G153"/>
    <mergeCell ref="H152:H153"/>
    <mergeCell ref="I152:I153"/>
    <mergeCell ref="J152:J153"/>
    <mergeCell ref="I150:I151"/>
    <mergeCell ref="J150:J151"/>
    <mergeCell ref="K150:K151"/>
    <mergeCell ref="L150:L151"/>
    <mergeCell ref="M150:M151"/>
    <mergeCell ref="N150:N151"/>
    <mergeCell ref="M148:M149"/>
    <mergeCell ref="N148:N149"/>
    <mergeCell ref="O148:O149"/>
    <mergeCell ref="B150:B151"/>
    <mergeCell ref="C150:C151"/>
    <mergeCell ref="D150:D151"/>
    <mergeCell ref="E150:E151"/>
    <mergeCell ref="F150:F151"/>
    <mergeCell ref="G150:G151"/>
    <mergeCell ref="H150:H151"/>
    <mergeCell ref="G148:G149"/>
    <mergeCell ref="H148:H149"/>
    <mergeCell ref="I148:I149"/>
    <mergeCell ref="J148:J149"/>
    <mergeCell ref="K148:K149"/>
    <mergeCell ref="L148:L149"/>
    <mergeCell ref="K146:K147"/>
    <mergeCell ref="L146:L147"/>
    <mergeCell ref="M146:M147"/>
    <mergeCell ref="N146:N147"/>
    <mergeCell ref="O146:O147"/>
    <mergeCell ref="B148:B149"/>
    <mergeCell ref="C148:C149"/>
    <mergeCell ref="D148:D149"/>
    <mergeCell ref="E148:E149"/>
    <mergeCell ref="F148:F149"/>
    <mergeCell ref="O144:O145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I144:I145"/>
    <mergeCell ref="J144:J145"/>
    <mergeCell ref="K144:K145"/>
    <mergeCell ref="L144:L145"/>
    <mergeCell ref="M144:M145"/>
    <mergeCell ref="N144:N145"/>
    <mergeCell ref="M142:M143"/>
    <mergeCell ref="N142:N143"/>
    <mergeCell ref="O142:O143"/>
    <mergeCell ref="B144:B145"/>
    <mergeCell ref="C144:C145"/>
    <mergeCell ref="D144:D145"/>
    <mergeCell ref="E144:E145"/>
    <mergeCell ref="F144:F145"/>
    <mergeCell ref="G144:G145"/>
    <mergeCell ref="H144:H145"/>
    <mergeCell ref="G142:G143"/>
    <mergeCell ref="H142:H143"/>
    <mergeCell ref="I142:I143"/>
    <mergeCell ref="J142:J143"/>
    <mergeCell ref="K142:K143"/>
    <mergeCell ref="L142:L143"/>
    <mergeCell ref="K140:K141"/>
    <mergeCell ref="L140:L141"/>
    <mergeCell ref="M140:M141"/>
    <mergeCell ref="N140:N141"/>
    <mergeCell ref="O140:O141"/>
    <mergeCell ref="B142:B143"/>
    <mergeCell ref="C142:C143"/>
    <mergeCell ref="D142:D143"/>
    <mergeCell ref="E142:E143"/>
    <mergeCell ref="F142:F143"/>
    <mergeCell ref="O138:O139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I138:I139"/>
    <mergeCell ref="J138:J139"/>
    <mergeCell ref="K138:K139"/>
    <mergeCell ref="L138:L139"/>
    <mergeCell ref="M138:M139"/>
    <mergeCell ref="N138:N139"/>
    <mergeCell ref="M136:M137"/>
    <mergeCell ref="N136:N137"/>
    <mergeCell ref="O136:O137"/>
    <mergeCell ref="B138:B139"/>
    <mergeCell ref="C138:C139"/>
    <mergeCell ref="D138:D139"/>
    <mergeCell ref="E138:E139"/>
    <mergeCell ref="F138:F139"/>
    <mergeCell ref="G138:G139"/>
    <mergeCell ref="H138:H139"/>
    <mergeCell ref="G136:G137"/>
    <mergeCell ref="H136:H137"/>
    <mergeCell ref="I136:I137"/>
    <mergeCell ref="J136:J137"/>
    <mergeCell ref="K136:K137"/>
    <mergeCell ref="L136:L137"/>
    <mergeCell ref="K134:K135"/>
    <mergeCell ref="L134:L135"/>
    <mergeCell ref="M134:M135"/>
    <mergeCell ref="N134:N135"/>
    <mergeCell ref="O134:O135"/>
    <mergeCell ref="B136:B137"/>
    <mergeCell ref="C136:C137"/>
    <mergeCell ref="D136:D137"/>
    <mergeCell ref="E136:E137"/>
    <mergeCell ref="F136:F137"/>
    <mergeCell ref="O132:O133"/>
    <mergeCell ref="B134:B135"/>
    <mergeCell ref="C134:C135"/>
    <mergeCell ref="D134:D135"/>
    <mergeCell ref="E134:E135"/>
    <mergeCell ref="F134:F135"/>
    <mergeCell ref="G134:G135"/>
    <mergeCell ref="H134:H135"/>
    <mergeCell ref="I134:I135"/>
    <mergeCell ref="J134:J135"/>
    <mergeCell ref="I132:I133"/>
    <mergeCell ref="J132:J133"/>
    <mergeCell ref="K132:K133"/>
    <mergeCell ref="L132:L133"/>
    <mergeCell ref="M132:M133"/>
    <mergeCell ref="N132:N133"/>
    <mergeCell ref="M130:M131"/>
    <mergeCell ref="N130:N131"/>
    <mergeCell ref="O130:O131"/>
    <mergeCell ref="B132:B133"/>
    <mergeCell ref="C132:C133"/>
    <mergeCell ref="D132:D133"/>
    <mergeCell ref="E132:E133"/>
    <mergeCell ref="F132:F133"/>
    <mergeCell ref="G132:G133"/>
    <mergeCell ref="H132:H133"/>
    <mergeCell ref="G130:G131"/>
    <mergeCell ref="H130:H131"/>
    <mergeCell ref="I130:I131"/>
    <mergeCell ref="J130:J131"/>
    <mergeCell ref="K130:K131"/>
    <mergeCell ref="L130:L131"/>
    <mergeCell ref="K128:K129"/>
    <mergeCell ref="L128:L129"/>
    <mergeCell ref="M128:M129"/>
    <mergeCell ref="N128:N129"/>
    <mergeCell ref="O128:O129"/>
    <mergeCell ref="B130:B131"/>
    <mergeCell ref="C130:C131"/>
    <mergeCell ref="D130:D131"/>
    <mergeCell ref="E130:E131"/>
    <mergeCell ref="F130:F131"/>
    <mergeCell ref="O126:O127"/>
    <mergeCell ref="B128:B129"/>
    <mergeCell ref="C128:C129"/>
    <mergeCell ref="D128:D129"/>
    <mergeCell ref="E128:E129"/>
    <mergeCell ref="F128:F129"/>
    <mergeCell ref="G128:G129"/>
    <mergeCell ref="H128:H129"/>
    <mergeCell ref="I128:I129"/>
    <mergeCell ref="J128:J129"/>
    <mergeCell ref="I126:I127"/>
    <mergeCell ref="J126:J127"/>
    <mergeCell ref="K126:K127"/>
    <mergeCell ref="L126:L127"/>
    <mergeCell ref="M126:M127"/>
    <mergeCell ref="N126:N127"/>
    <mergeCell ref="M124:M125"/>
    <mergeCell ref="N124:N125"/>
    <mergeCell ref="O124:O125"/>
    <mergeCell ref="B126:B127"/>
    <mergeCell ref="C126:C127"/>
    <mergeCell ref="D126:D127"/>
    <mergeCell ref="E126:E127"/>
    <mergeCell ref="F126:F127"/>
    <mergeCell ref="G126:G127"/>
    <mergeCell ref="H126:H127"/>
    <mergeCell ref="G124:G125"/>
    <mergeCell ref="H124:H125"/>
    <mergeCell ref="I124:I125"/>
    <mergeCell ref="J124:J125"/>
    <mergeCell ref="K124:K125"/>
    <mergeCell ref="L124:L125"/>
    <mergeCell ref="K122:K123"/>
    <mergeCell ref="L122:L123"/>
    <mergeCell ref="M122:M123"/>
    <mergeCell ref="N122:N123"/>
    <mergeCell ref="O122:O123"/>
    <mergeCell ref="B124:B125"/>
    <mergeCell ref="C124:C125"/>
    <mergeCell ref="D124:D125"/>
    <mergeCell ref="E124:E125"/>
    <mergeCell ref="F124:F125"/>
    <mergeCell ref="O120:O121"/>
    <mergeCell ref="B122:B123"/>
    <mergeCell ref="C122:C123"/>
    <mergeCell ref="D122:D123"/>
    <mergeCell ref="E122:E123"/>
    <mergeCell ref="F122:F123"/>
    <mergeCell ref="G122:G123"/>
    <mergeCell ref="H122:H123"/>
    <mergeCell ref="I122:I123"/>
    <mergeCell ref="J122:J123"/>
    <mergeCell ref="I120:I121"/>
    <mergeCell ref="J120:J121"/>
    <mergeCell ref="K120:K121"/>
    <mergeCell ref="L120:L121"/>
    <mergeCell ref="M120:M121"/>
    <mergeCell ref="N120:N121"/>
    <mergeCell ref="M118:M119"/>
    <mergeCell ref="N118:N119"/>
    <mergeCell ref="O118:O119"/>
    <mergeCell ref="B120:B121"/>
    <mergeCell ref="C120:C121"/>
    <mergeCell ref="D120:D121"/>
    <mergeCell ref="E120:E121"/>
    <mergeCell ref="F120:F121"/>
    <mergeCell ref="G120:G121"/>
    <mergeCell ref="H120:H121"/>
    <mergeCell ref="G118:G119"/>
    <mergeCell ref="H118:H119"/>
    <mergeCell ref="I118:I119"/>
    <mergeCell ref="J118:J119"/>
    <mergeCell ref="K118:K119"/>
    <mergeCell ref="L118:L119"/>
    <mergeCell ref="K116:K117"/>
    <mergeCell ref="L116:L117"/>
    <mergeCell ref="M116:M117"/>
    <mergeCell ref="N116:N117"/>
    <mergeCell ref="O116:O117"/>
    <mergeCell ref="B118:B119"/>
    <mergeCell ref="C118:C119"/>
    <mergeCell ref="D118:D119"/>
    <mergeCell ref="E118:E119"/>
    <mergeCell ref="F118:F119"/>
    <mergeCell ref="O114:O115"/>
    <mergeCell ref="B116:B117"/>
    <mergeCell ref="C116:C117"/>
    <mergeCell ref="D116:D117"/>
    <mergeCell ref="E116:E117"/>
    <mergeCell ref="F116:F117"/>
    <mergeCell ref="G116:G117"/>
    <mergeCell ref="H116:H117"/>
    <mergeCell ref="I116:I117"/>
    <mergeCell ref="J116:J117"/>
    <mergeCell ref="I114:I115"/>
    <mergeCell ref="J114:J115"/>
    <mergeCell ref="K114:K115"/>
    <mergeCell ref="L114:L115"/>
    <mergeCell ref="M114:M115"/>
    <mergeCell ref="N114:N115"/>
    <mergeCell ref="M112:M113"/>
    <mergeCell ref="N112:N113"/>
    <mergeCell ref="O112:O113"/>
    <mergeCell ref="B114:B115"/>
    <mergeCell ref="C114:C115"/>
    <mergeCell ref="D114:D115"/>
    <mergeCell ref="E114:E115"/>
    <mergeCell ref="F114:F115"/>
    <mergeCell ref="G114:G115"/>
    <mergeCell ref="H114:H115"/>
    <mergeCell ref="G112:G113"/>
    <mergeCell ref="H112:H113"/>
    <mergeCell ref="I112:I113"/>
    <mergeCell ref="J112:J113"/>
    <mergeCell ref="K112:K113"/>
    <mergeCell ref="L112:L113"/>
    <mergeCell ref="K110:K111"/>
    <mergeCell ref="L110:L111"/>
    <mergeCell ref="M110:M111"/>
    <mergeCell ref="N110:N111"/>
    <mergeCell ref="O110:O111"/>
    <mergeCell ref="B112:B113"/>
    <mergeCell ref="C112:C113"/>
    <mergeCell ref="D112:D113"/>
    <mergeCell ref="E112:E113"/>
    <mergeCell ref="F112:F113"/>
    <mergeCell ref="O108:O109"/>
    <mergeCell ref="B110:B111"/>
    <mergeCell ref="C110:C111"/>
    <mergeCell ref="D110:D111"/>
    <mergeCell ref="E110:E111"/>
    <mergeCell ref="F110:F111"/>
    <mergeCell ref="G110:G111"/>
    <mergeCell ref="H110:H111"/>
    <mergeCell ref="I110:I111"/>
    <mergeCell ref="J110:J111"/>
    <mergeCell ref="I108:I109"/>
    <mergeCell ref="J108:J109"/>
    <mergeCell ref="K108:K109"/>
    <mergeCell ref="L108:L109"/>
    <mergeCell ref="M108:M109"/>
    <mergeCell ref="N108:N109"/>
    <mergeCell ref="M106:M107"/>
    <mergeCell ref="N106:N107"/>
    <mergeCell ref="O106:O107"/>
    <mergeCell ref="B108:B109"/>
    <mergeCell ref="C108:C109"/>
    <mergeCell ref="D108:D109"/>
    <mergeCell ref="E108:E109"/>
    <mergeCell ref="F108:F109"/>
    <mergeCell ref="G108:G109"/>
    <mergeCell ref="H108:H109"/>
    <mergeCell ref="G106:G107"/>
    <mergeCell ref="H106:H107"/>
    <mergeCell ref="I106:I107"/>
    <mergeCell ref="J106:J107"/>
    <mergeCell ref="K106:K107"/>
    <mergeCell ref="L106:L107"/>
    <mergeCell ref="K104:K105"/>
    <mergeCell ref="L104:L105"/>
    <mergeCell ref="M104:M105"/>
    <mergeCell ref="N104:N105"/>
    <mergeCell ref="O104:O105"/>
    <mergeCell ref="B106:B107"/>
    <mergeCell ref="C106:C107"/>
    <mergeCell ref="D106:D107"/>
    <mergeCell ref="E106:E107"/>
    <mergeCell ref="F106:F107"/>
    <mergeCell ref="O102:O103"/>
    <mergeCell ref="B104:B105"/>
    <mergeCell ref="C104:C105"/>
    <mergeCell ref="D104:D105"/>
    <mergeCell ref="E104:E105"/>
    <mergeCell ref="F104:F105"/>
    <mergeCell ref="G104:G105"/>
    <mergeCell ref="H104:H105"/>
    <mergeCell ref="I104:I105"/>
    <mergeCell ref="J104:J105"/>
    <mergeCell ref="I102:I103"/>
    <mergeCell ref="J102:J103"/>
    <mergeCell ref="K102:K103"/>
    <mergeCell ref="L102:L103"/>
    <mergeCell ref="M102:M103"/>
    <mergeCell ref="N102:N103"/>
    <mergeCell ref="M100:M101"/>
    <mergeCell ref="N100:N101"/>
    <mergeCell ref="O100:O101"/>
    <mergeCell ref="B102:B103"/>
    <mergeCell ref="C102:C103"/>
    <mergeCell ref="D102:D103"/>
    <mergeCell ref="E102:E103"/>
    <mergeCell ref="F102:F103"/>
    <mergeCell ref="G102:G103"/>
    <mergeCell ref="H102:H103"/>
    <mergeCell ref="G100:G101"/>
    <mergeCell ref="H100:H101"/>
    <mergeCell ref="I100:I101"/>
    <mergeCell ref="J100:J101"/>
    <mergeCell ref="K100:K101"/>
    <mergeCell ref="L100:L101"/>
    <mergeCell ref="K98:K99"/>
    <mergeCell ref="L98:L99"/>
    <mergeCell ref="M98:M99"/>
    <mergeCell ref="N98:N99"/>
    <mergeCell ref="O98:O99"/>
    <mergeCell ref="B100:B101"/>
    <mergeCell ref="C100:C101"/>
    <mergeCell ref="D100:D101"/>
    <mergeCell ref="E100:E101"/>
    <mergeCell ref="F100:F101"/>
    <mergeCell ref="O96:O97"/>
    <mergeCell ref="B98:B99"/>
    <mergeCell ref="C98:C99"/>
    <mergeCell ref="D98:D99"/>
    <mergeCell ref="E98:E99"/>
    <mergeCell ref="F98:F99"/>
    <mergeCell ref="G98:G99"/>
    <mergeCell ref="H98:H99"/>
    <mergeCell ref="I98:I99"/>
    <mergeCell ref="J98:J99"/>
    <mergeCell ref="I96:I97"/>
    <mergeCell ref="J96:J97"/>
    <mergeCell ref="K96:K97"/>
    <mergeCell ref="L96:L97"/>
    <mergeCell ref="M96:M97"/>
    <mergeCell ref="N96:N97"/>
    <mergeCell ref="M94:M95"/>
    <mergeCell ref="N94:N95"/>
    <mergeCell ref="O94:O95"/>
    <mergeCell ref="B96:B97"/>
    <mergeCell ref="C96:C97"/>
    <mergeCell ref="D96:D97"/>
    <mergeCell ref="E96:E97"/>
    <mergeCell ref="F96:F97"/>
    <mergeCell ref="G96:G97"/>
    <mergeCell ref="H96:H97"/>
    <mergeCell ref="G94:G95"/>
    <mergeCell ref="H94:H95"/>
    <mergeCell ref="I94:I95"/>
    <mergeCell ref="J94:J95"/>
    <mergeCell ref="K94:K95"/>
    <mergeCell ref="L94:L95"/>
    <mergeCell ref="K92:K93"/>
    <mergeCell ref="L92:L93"/>
    <mergeCell ref="M92:M93"/>
    <mergeCell ref="N92:N93"/>
    <mergeCell ref="O92:O93"/>
    <mergeCell ref="B94:B95"/>
    <mergeCell ref="C94:C95"/>
    <mergeCell ref="D94:D95"/>
    <mergeCell ref="E94:E95"/>
    <mergeCell ref="F94:F95"/>
    <mergeCell ref="O90:O91"/>
    <mergeCell ref="B92:B93"/>
    <mergeCell ref="C92:C93"/>
    <mergeCell ref="D92:D93"/>
    <mergeCell ref="E92:E93"/>
    <mergeCell ref="F92:F93"/>
    <mergeCell ref="G92:G93"/>
    <mergeCell ref="H92:H93"/>
    <mergeCell ref="I92:I93"/>
    <mergeCell ref="J92:J93"/>
    <mergeCell ref="I90:I91"/>
    <mergeCell ref="J90:J91"/>
    <mergeCell ref="K90:K91"/>
    <mergeCell ref="L90:L91"/>
    <mergeCell ref="M90:M91"/>
    <mergeCell ref="N90:N91"/>
    <mergeCell ref="M88:M89"/>
    <mergeCell ref="N88:N89"/>
    <mergeCell ref="O88:O89"/>
    <mergeCell ref="B90:B91"/>
    <mergeCell ref="C90:C91"/>
    <mergeCell ref="D90:D91"/>
    <mergeCell ref="E90:E91"/>
    <mergeCell ref="F90:F91"/>
    <mergeCell ref="G90:G91"/>
    <mergeCell ref="H90:H91"/>
    <mergeCell ref="G88:G89"/>
    <mergeCell ref="H88:H89"/>
    <mergeCell ref="I88:I89"/>
    <mergeCell ref="J88:J89"/>
    <mergeCell ref="K88:K89"/>
    <mergeCell ref="L88:L89"/>
    <mergeCell ref="K86:K87"/>
    <mergeCell ref="L86:L87"/>
    <mergeCell ref="M86:M87"/>
    <mergeCell ref="N86:N87"/>
    <mergeCell ref="O86:O87"/>
    <mergeCell ref="B88:B89"/>
    <mergeCell ref="C88:C89"/>
    <mergeCell ref="D88:D89"/>
    <mergeCell ref="E88:E89"/>
    <mergeCell ref="F88:F89"/>
    <mergeCell ref="O84:O85"/>
    <mergeCell ref="B86:B87"/>
    <mergeCell ref="C86:C87"/>
    <mergeCell ref="D86:D87"/>
    <mergeCell ref="E86:E87"/>
    <mergeCell ref="F86:F87"/>
    <mergeCell ref="G86:G87"/>
    <mergeCell ref="H86:H87"/>
    <mergeCell ref="I86:I87"/>
    <mergeCell ref="J86:J87"/>
    <mergeCell ref="I84:I85"/>
    <mergeCell ref="J84:J85"/>
    <mergeCell ref="K84:K85"/>
    <mergeCell ref="L84:L85"/>
    <mergeCell ref="M84:M85"/>
    <mergeCell ref="N84:N85"/>
    <mergeCell ref="M82:M83"/>
    <mergeCell ref="N82:N83"/>
    <mergeCell ref="O82:O83"/>
    <mergeCell ref="B84:B85"/>
    <mergeCell ref="C84:C85"/>
    <mergeCell ref="D84:D85"/>
    <mergeCell ref="E84:E85"/>
    <mergeCell ref="F84:F85"/>
    <mergeCell ref="G84:G85"/>
    <mergeCell ref="H84:H85"/>
    <mergeCell ref="G82:G83"/>
    <mergeCell ref="H82:H83"/>
    <mergeCell ref="I82:I83"/>
    <mergeCell ref="J82:J83"/>
    <mergeCell ref="K82:K83"/>
    <mergeCell ref="L82:L83"/>
    <mergeCell ref="K80:K81"/>
    <mergeCell ref="L80:L81"/>
    <mergeCell ref="M80:M81"/>
    <mergeCell ref="N80:N81"/>
    <mergeCell ref="O80:O81"/>
    <mergeCell ref="B82:B83"/>
    <mergeCell ref="C82:C83"/>
    <mergeCell ref="D82:D83"/>
    <mergeCell ref="E82:E83"/>
    <mergeCell ref="F82:F83"/>
    <mergeCell ref="O78:O79"/>
    <mergeCell ref="B80:B81"/>
    <mergeCell ref="C80:C81"/>
    <mergeCell ref="D80:D81"/>
    <mergeCell ref="E80:E81"/>
    <mergeCell ref="F80:F81"/>
    <mergeCell ref="G80:G81"/>
    <mergeCell ref="H80:H81"/>
    <mergeCell ref="I80:I81"/>
    <mergeCell ref="J80:J81"/>
    <mergeCell ref="I78:I79"/>
    <mergeCell ref="J78:J79"/>
    <mergeCell ref="K78:K79"/>
    <mergeCell ref="L78:L79"/>
    <mergeCell ref="M78:M79"/>
    <mergeCell ref="N78:N79"/>
    <mergeCell ref="M76:M77"/>
    <mergeCell ref="N76:N77"/>
    <mergeCell ref="O76:O77"/>
    <mergeCell ref="B78:B79"/>
    <mergeCell ref="C78:C79"/>
    <mergeCell ref="D78:D79"/>
    <mergeCell ref="E78:E79"/>
    <mergeCell ref="F78:F79"/>
    <mergeCell ref="G78:G79"/>
    <mergeCell ref="H78:H79"/>
    <mergeCell ref="G76:G77"/>
    <mergeCell ref="H76:H77"/>
    <mergeCell ref="I76:I77"/>
    <mergeCell ref="J76:J77"/>
    <mergeCell ref="K76:K77"/>
    <mergeCell ref="L76:L77"/>
    <mergeCell ref="K74:K75"/>
    <mergeCell ref="L74:L75"/>
    <mergeCell ref="M74:M75"/>
    <mergeCell ref="N74:N75"/>
    <mergeCell ref="O74:O75"/>
    <mergeCell ref="B76:B77"/>
    <mergeCell ref="C76:C77"/>
    <mergeCell ref="D76:D77"/>
    <mergeCell ref="E76:E77"/>
    <mergeCell ref="F76:F77"/>
    <mergeCell ref="O72:O73"/>
    <mergeCell ref="B74:B75"/>
    <mergeCell ref="C74:C75"/>
    <mergeCell ref="D74:D75"/>
    <mergeCell ref="E74:E75"/>
    <mergeCell ref="F74:F75"/>
    <mergeCell ref="G74:G75"/>
    <mergeCell ref="H74:H75"/>
    <mergeCell ref="I74:I75"/>
    <mergeCell ref="J74:J75"/>
    <mergeCell ref="I72:I73"/>
    <mergeCell ref="J72:J73"/>
    <mergeCell ref="K72:K73"/>
    <mergeCell ref="L72:L73"/>
    <mergeCell ref="M72:M73"/>
    <mergeCell ref="N72:N73"/>
    <mergeCell ref="M70:M71"/>
    <mergeCell ref="N70:N71"/>
    <mergeCell ref="O70:O71"/>
    <mergeCell ref="B72:B73"/>
    <mergeCell ref="C72:C73"/>
    <mergeCell ref="D72:D73"/>
    <mergeCell ref="E72:E73"/>
    <mergeCell ref="F72:F73"/>
    <mergeCell ref="G72:G73"/>
    <mergeCell ref="H72:H73"/>
    <mergeCell ref="G70:G71"/>
    <mergeCell ref="H70:H71"/>
    <mergeCell ref="I70:I71"/>
    <mergeCell ref="J70:J71"/>
    <mergeCell ref="K70:K71"/>
    <mergeCell ref="L70:L71"/>
    <mergeCell ref="K68:K69"/>
    <mergeCell ref="L68:L69"/>
    <mergeCell ref="M68:M69"/>
    <mergeCell ref="N68:N69"/>
    <mergeCell ref="O68:O69"/>
    <mergeCell ref="B70:B71"/>
    <mergeCell ref="C70:C71"/>
    <mergeCell ref="D70:D71"/>
    <mergeCell ref="E70:E71"/>
    <mergeCell ref="F70:F71"/>
    <mergeCell ref="O66:O67"/>
    <mergeCell ref="B68:B69"/>
    <mergeCell ref="C68:C69"/>
    <mergeCell ref="D68:D69"/>
    <mergeCell ref="E68:E69"/>
    <mergeCell ref="F68:F69"/>
    <mergeCell ref="G68:G69"/>
    <mergeCell ref="H68:H69"/>
    <mergeCell ref="I68:I69"/>
    <mergeCell ref="J68:J69"/>
    <mergeCell ref="I66:I67"/>
    <mergeCell ref="J66:J67"/>
    <mergeCell ref="K66:K67"/>
    <mergeCell ref="L66:L67"/>
    <mergeCell ref="M66:M67"/>
    <mergeCell ref="N66:N67"/>
    <mergeCell ref="M64:M65"/>
    <mergeCell ref="N64:N65"/>
    <mergeCell ref="O64:O65"/>
    <mergeCell ref="B66:B67"/>
    <mergeCell ref="C66:C67"/>
    <mergeCell ref="D66:D67"/>
    <mergeCell ref="E66:E67"/>
    <mergeCell ref="F66:F67"/>
    <mergeCell ref="G66:G67"/>
    <mergeCell ref="H66:H67"/>
    <mergeCell ref="G64:G65"/>
    <mergeCell ref="H64:H65"/>
    <mergeCell ref="I64:I65"/>
    <mergeCell ref="J64:J65"/>
    <mergeCell ref="K64:K65"/>
    <mergeCell ref="L64:L65"/>
    <mergeCell ref="K62:K63"/>
    <mergeCell ref="L62:L63"/>
    <mergeCell ref="M62:M63"/>
    <mergeCell ref="N62:N63"/>
    <mergeCell ref="O62:O63"/>
    <mergeCell ref="B64:B65"/>
    <mergeCell ref="C64:C65"/>
    <mergeCell ref="D64:D65"/>
    <mergeCell ref="E64:E65"/>
    <mergeCell ref="F64:F65"/>
    <mergeCell ref="O60:O61"/>
    <mergeCell ref="B62:B63"/>
    <mergeCell ref="C62:C63"/>
    <mergeCell ref="D62:D63"/>
    <mergeCell ref="E62:E63"/>
    <mergeCell ref="F62:F63"/>
    <mergeCell ref="G62:G63"/>
    <mergeCell ref="H62:H63"/>
    <mergeCell ref="I62:I63"/>
    <mergeCell ref="J62:J63"/>
    <mergeCell ref="I60:I61"/>
    <mergeCell ref="J60:J61"/>
    <mergeCell ref="K60:K61"/>
    <mergeCell ref="L60:L61"/>
    <mergeCell ref="M60:M61"/>
    <mergeCell ref="N60:N61"/>
    <mergeCell ref="M58:M59"/>
    <mergeCell ref="N58:N59"/>
    <mergeCell ref="O58:O59"/>
    <mergeCell ref="B60:B61"/>
    <mergeCell ref="C60:C61"/>
    <mergeCell ref="D60:D61"/>
    <mergeCell ref="E60:E61"/>
    <mergeCell ref="F60:F61"/>
    <mergeCell ref="G60:G61"/>
    <mergeCell ref="H60:H61"/>
    <mergeCell ref="G58:G59"/>
    <mergeCell ref="H58:H59"/>
    <mergeCell ref="I58:I59"/>
    <mergeCell ref="J58:J59"/>
    <mergeCell ref="K58:K59"/>
    <mergeCell ref="L58:L59"/>
    <mergeCell ref="K56:K57"/>
    <mergeCell ref="L56:L57"/>
    <mergeCell ref="M56:M57"/>
    <mergeCell ref="N56:N57"/>
    <mergeCell ref="O56:O57"/>
    <mergeCell ref="B58:B59"/>
    <mergeCell ref="C58:C59"/>
    <mergeCell ref="D58:D59"/>
    <mergeCell ref="E58:E59"/>
    <mergeCell ref="F58:F59"/>
    <mergeCell ref="O54:O55"/>
    <mergeCell ref="B56:B57"/>
    <mergeCell ref="C56:C57"/>
    <mergeCell ref="D56:D57"/>
    <mergeCell ref="E56:E57"/>
    <mergeCell ref="F56:F57"/>
    <mergeCell ref="G56:G57"/>
    <mergeCell ref="H56:H57"/>
    <mergeCell ref="I56:I57"/>
    <mergeCell ref="J56:J57"/>
    <mergeCell ref="I54:I55"/>
    <mergeCell ref="J54:J55"/>
    <mergeCell ref="K54:K55"/>
    <mergeCell ref="L54:L55"/>
    <mergeCell ref="M54:M55"/>
    <mergeCell ref="N54:N55"/>
    <mergeCell ref="M52:M53"/>
    <mergeCell ref="N52:N53"/>
    <mergeCell ref="O52:O53"/>
    <mergeCell ref="B54:B55"/>
    <mergeCell ref="C54:C55"/>
    <mergeCell ref="D54:D55"/>
    <mergeCell ref="E54:E55"/>
    <mergeCell ref="F54:F55"/>
    <mergeCell ref="G54:G55"/>
    <mergeCell ref="H54:H55"/>
    <mergeCell ref="G52:G53"/>
    <mergeCell ref="H52:H53"/>
    <mergeCell ref="I52:I53"/>
    <mergeCell ref="J52:J53"/>
    <mergeCell ref="K52:K53"/>
    <mergeCell ref="L52:L53"/>
    <mergeCell ref="K50:K51"/>
    <mergeCell ref="L50:L51"/>
    <mergeCell ref="M50:M51"/>
    <mergeCell ref="N50:N51"/>
    <mergeCell ref="O50:O51"/>
    <mergeCell ref="B52:B53"/>
    <mergeCell ref="C52:C53"/>
    <mergeCell ref="D52:D53"/>
    <mergeCell ref="E52:E53"/>
    <mergeCell ref="F52:F53"/>
    <mergeCell ref="O48:O49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I48:I49"/>
    <mergeCell ref="J48:J49"/>
    <mergeCell ref="K48:K49"/>
    <mergeCell ref="L48:L49"/>
    <mergeCell ref="M48:M49"/>
    <mergeCell ref="N48:N49"/>
    <mergeCell ref="M46:M47"/>
    <mergeCell ref="N46:N47"/>
    <mergeCell ref="O46:O47"/>
    <mergeCell ref="B48:B49"/>
    <mergeCell ref="C48:C49"/>
    <mergeCell ref="D48:D49"/>
    <mergeCell ref="E48:E49"/>
    <mergeCell ref="F48:F49"/>
    <mergeCell ref="G48:G49"/>
    <mergeCell ref="H48:H49"/>
    <mergeCell ref="G46:G47"/>
    <mergeCell ref="H46:H47"/>
    <mergeCell ref="I46:I47"/>
    <mergeCell ref="J46:J47"/>
    <mergeCell ref="K46:K47"/>
    <mergeCell ref="L46:L47"/>
    <mergeCell ref="K44:K45"/>
    <mergeCell ref="L44:L45"/>
    <mergeCell ref="M44:M45"/>
    <mergeCell ref="N44:N45"/>
    <mergeCell ref="O44:O45"/>
    <mergeCell ref="B46:B47"/>
    <mergeCell ref="C46:C47"/>
    <mergeCell ref="D46:D47"/>
    <mergeCell ref="E46:E47"/>
    <mergeCell ref="F46:F47"/>
    <mergeCell ref="O42:O43"/>
    <mergeCell ref="B44:B45"/>
    <mergeCell ref="C44:C45"/>
    <mergeCell ref="D44:D45"/>
    <mergeCell ref="E44:E45"/>
    <mergeCell ref="F44:F45"/>
    <mergeCell ref="G44:G45"/>
    <mergeCell ref="H44:H45"/>
    <mergeCell ref="I44:I45"/>
    <mergeCell ref="J44:J45"/>
    <mergeCell ref="I42:I43"/>
    <mergeCell ref="J42:J43"/>
    <mergeCell ref="K42:K43"/>
    <mergeCell ref="L42:L43"/>
    <mergeCell ref="M42:M43"/>
    <mergeCell ref="N42:N43"/>
    <mergeCell ref="M40:M41"/>
    <mergeCell ref="N40:N41"/>
    <mergeCell ref="O40:O41"/>
    <mergeCell ref="B42:B43"/>
    <mergeCell ref="C42:C43"/>
    <mergeCell ref="D42:D43"/>
    <mergeCell ref="E42:E43"/>
    <mergeCell ref="F42:F43"/>
    <mergeCell ref="G42:G43"/>
    <mergeCell ref="H42:H43"/>
    <mergeCell ref="G40:G41"/>
    <mergeCell ref="H40:H41"/>
    <mergeCell ref="I40:I41"/>
    <mergeCell ref="J40:J41"/>
    <mergeCell ref="K40:K41"/>
    <mergeCell ref="L40:L41"/>
    <mergeCell ref="K38:K39"/>
    <mergeCell ref="L38:L39"/>
    <mergeCell ref="M38:M39"/>
    <mergeCell ref="N38:N39"/>
    <mergeCell ref="O38:O39"/>
    <mergeCell ref="B40:B41"/>
    <mergeCell ref="C40:C41"/>
    <mergeCell ref="D40:D41"/>
    <mergeCell ref="E40:E41"/>
    <mergeCell ref="F40:F41"/>
    <mergeCell ref="O36:O37"/>
    <mergeCell ref="B38:B39"/>
    <mergeCell ref="C38:C39"/>
    <mergeCell ref="D38:D39"/>
    <mergeCell ref="E38:E39"/>
    <mergeCell ref="F38:F39"/>
    <mergeCell ref="G38:G39"/>
    <mergeCell ref="H38:H39"/>
    <mergeCell ref="I38:I39"/>
    <mergeCell ref="J38:J39"/>
    <mergeCell ref="I36:I37"/>
    <mergeCell ref="J36:J37"/>
    <mergeCell ref="K36:K37"/>
    <mergeCell ref="L36:L37"/>
    <mergeCell ref="M36:M37"/>
    <mergeCell ref="N36:N37"/>
    <mergeCell ref="M34:M35"/>
    <mergeCell ref="N34:N35"/>
    <mergeCell ref="O34:O35"/>
    <mergeCell ref="B36:B37"/>
    <mergeCell ref="C36:C37"/>
    <mergeCell ref="D36:D37"/>
    <mergeCell ref="E36:E37"/>
    <mergeCell ref="F36:F37"/>
    <mergeCell ref="G36:G37"/>
    <mergeCell ref="H36:H37"/>
    <mergeCell ref="G34:G35"/>
    <mergeCell ref="H34:H35"/>
    <mergeCell ref="I34:I35"/>
    <mergeCell ref="J34:J35"/>
    <mergeCell ref="K34:K35"/>
    <mergeCell ref="L34:L35"/>
    <mergeCell ref="K32:K33"/>
    <mergeCell ref="L32:L33"/>
    <mergeCell ref="M32:M33"/>
    <mergeCell ref="N32:N33"/>
    <mergeCell ref="O32:O33"/>
    <mergeCell ref="B34:B35"/>
    <mergeCell ref="C34:C35"/>
    <mergeCell ref="D34:D35"/>
    <mergeCell ref="E34:E35"/>
    <mergeCell ref="F34:F35"/>
    <mergeCell ref="O30:O31"/>
    <mergeCell ref="B32:B33"/>
    <mergeCell ref="C32:C33"/>
    <mergeCell ref="D32:D33"/>
    <mergeCell ref="E32:E33"/>
    <mergeCell ref="F32:F33"/>
    <mergeCell ref="G32:G33"/>
    <mergeCell ref="H32:H33"/>
    <mergeCell ref="I32:I33"/>
    <mergeCell ref="J32:J33"/>
    <mergeCell ref="I30:I31"/>
    <mergeCell ref="J30:J31"/>
    <mergeCell ref="K30:K31"/>
    <mergeCell ref="L30:L31"/>
    <mergeCell ref="M30:M31"/>
    <mergeCell ref="N30:N31"/>
    <mergeCell ref="M28:M29"/>
    <mergeCell ref="N28:N29"/>
    <mergeCell ref="O28:O29"/>
    <mergeCell ref="B30:B31"/>
    <mergeCell ref="C30:C31"/>
    <mergeCell ref="D30:D31"/>
    <mergeCell ref="E30:E31"/>
    <mergeCell ref="F30:F31"/>
    <mergeCell ref="G30:G31"/>
    <mergeCell ref="H30:H31"/>
    <mergeCell ref="G28:G29"/>
    <mergeCell ref="H28:H29"/>
    <mergeCell ref="I28:I29"/>
    <mergeCell ref="J28:J29"/>
    <mergeCell ref="K28:K29"/>
    <mergeCell ref="L28:L29"/>
    <mergeCell ref="K26:K27"/>
    <mergeCell ref="L26:L27"/>
    <mergeCell ref="M26:M27"/>
    <mergeCell ref="N26:N27"/>
    <mergeCell ref="O26:O27"/>
    <mergeCell ref="B28:B29"/>
    <mergeCell ref="C28:C29"/>
    <mergeCell ref="D28:D29"/>
    <mergeCell ref="E28:E29"/>
    <mergeCell ref="F28:F29"/>
    <mergeCell ref="O24:O25"/>
    <mergeCell ref="B26:B27"/>
    <mergeCell ref="C26:C27"/>
    <mergeCell ref="D26:D27"/>
    <mergeCell ref="E26:E27"/>
    <mergeCell ref="F26:F27"/>
    <mergeCell ref="G26:G27"/>
    <mergeCell ref="H26:H27"/>
    <mergeCell ref="I26:I27"/>
    <mergeCell ref="J26:J27"/>
    <mergeCell ref="I24:I25"/>
    <mergeCell ref="J24:J25"/>
    <mergeCell ref="K24:K25"/>
    <mergeCell ref="L24:L25"/>
    <mergeCell ref="M24:M25"/>
    <mergeCell ref="N24:N25"/>
    <mergeCell ref="M22:M23"/>
    <mergeCell ref="N22:N23"/>
    <mergeCell ref="O22:O23"/>
    <mergeCell ref="B24:B25"/>
    <mergeCell ref="C24:C25"/>
    <mergeCell ref="D24:D25"/>
    <mergeCell ref="E24:E25"/>
    <mergeCell ref="F24:F25"/>
    <mergeCell ref="G24:G25"/>
    <mergeCell ref="H24:H25"/>
    <mergeCell ref="G22:G23"/>
    <mergeCell ref="H22:H23"/>
    <mergeCell ref="I22:I23"/>
    <mergeCell ref="J22:J23"/>
    <mergeCell ref="K22:K23"/>
    <mergeCell ref="L22:L23"/>
    <mergeCell ref="K20:K21"/>
    <mergeCell ref="L20:L21"/>
    <mergeCell ref="M20:M21"/>
    <mergeCell ref="N20:N21"/>
    <mergeCell ref="O20:O21"/>
    <mergeCell ref="B22:B23"/>
    <mergeCell ref="C22:C23"/>
    <mergeCell ref="D22:D23"/>
    <mergeCell ref="E22:E23"/>
    <mergeCell ref="F22:F23"/>
    <mergeCell ref="O18:O19"/>
    <mergeCell ref="B20:B21"/>
    <mergeCell ref="C20:C21"/>
    <mergeCell ref="D20:D21"/>
    <mergeCell ref="E20:E21"/>
    <mergeCell ref="F20:F21"/>
    <mergeCell ref="G20:G21"/>
    <mergeCell ref="H20:H21"/>
    <mergeCell ref="I20:I21"/>
    <mergeCell ref="J20:J21"/>
    <mergeCell ref="I18:I19"/>
    <mergeCell ref="J18:J19"/>
    <mergeCell ref="K18:K19"/>
    <mergeCell ref="L18:L19"/>
    <mergeCell ref="M18:M19"/>
    <mergeCell ref="N18:N19"/>
    <mergeCell ref="M16:M17"/>
    <mergeCell ref="N16:N17"/>
    <mergeCell ref="O16:O17"/>
    <mergeCell ref="B18:B19"/>
    <mergeCell ref="C18:C19"/>
    <mergeCell ref="D18:D19"/>
    <mergeCell ref="E18:E19"/>
    <mergeCell ref="F18:F19"/>
    <mergeCell ref="G18:G19"/>
    <mergeCell ref="H18:H19"/>
    <mergeCell ref="G16:G17"/>
    <mergeCell ref="H16:H17"/>
    <mergeCell ref="I16:I17"/>
    <mergeCell ref="J16:J17"/>
    <mergeCell ref="K16:K17"/>
    <mergeCell ref="L16:L17"/>
    <mergeCell ref="K14:K15"/>
    <mergeCell ref="L14:L15"/>
    <mergeCell ref="M14:M15"/>
    <mergeCell ref="N14:N15"/>
    <mergeCell ref="O14:O15"/>
    <mergeCell ref="B16:B17"/>
    <mergeCell ref="C16:C17"/>
    <mergeCell ref="D16:D17"/>
    <mergeCell ref="E16:E17"/>
    <mergeCell ref="F16:F17"/>
    <mergeCell ref="O12:O13"/>
    <mergeCell ref="B14:B15"/>
    <mergeCell ref="C14:C15"/>
    <mergeCell ref="D14:D15"/>
    <mergeCell ref="E14:E15"/>
    <mergeCell ref="F14:F15"/>
    <mergeCell ref="G14:G15"/>
    <mergeCell ref="H14:H15"/>
    <mergeCell ref="I14:I15"/>
    <mergeCell ref="J14:J15"/>
    <mergeCell ref="I12:I13"/>
    <mergeCell ref="J12:J13"/>
    <mergeCell ref="K12:K13"/>
    <mergeCell ref="L12:L13"/>
    <mergeCell ref="M12:M13"/>
    <mergeCell ref="N12:N13"/>
    <mergeCell ref="M10:M11"/>
    <mergeCell ref="N10:N11"/>
    <mergeCell ref="O10:O11"/>
    <mergeCell ref="B12:B13"/>
    <mergeCell ref="C12:C13"/>
    <mergeCell ref="D12:D13"/>
    <mergeCell ref="E12:E13"/>
    <mergeCell ref="F12:F13"/>
    <mergeCell ref="G12:G13"/>
    <mergeCell ref="H12:H13"/>
    <mergeCell ref="G10:G11"/>
    <mergeCell ref="H10:H11"/>
    <mergeCell ref="I10:I11"/>
    <mergeCell ref="J10:J11"/>
    <mergeCell ref="K10:K11"/>
    <mergeCell ref="L10:L11"/>
    <mergeCell ref="B10:B11"/>
    <mergeCell ref="C10:C11"/>
    <mergeCell ref="D10:D11"/>
    <mergeCell ref="E10:E11"/>
    <mergeCell ref="F10:F11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I6:I7"/>
    <mergeCell ref="J6:J7"/>
    <mergeCell ref="K6:K7"/>
    <mergeCell ref="L6:L7"/>
    <mergeCell ref="M6:M7"/>
    <mergeCell ref="N6:N7"/>
    <mergeCell ref="K4:M4"/>
    <mergeCell ref="N4:O4"/>
    <mergeCell ref="K8:K9"/>
    <mergeCell ref="L8:L9"/>
    <mergeCell ref="M8:M9"/>
    <mergeCell ref="N8:N9"/>
    <mergeCell ref="O8:O9"/>
    <mergeCell ref="P4:BW4"/>
    <mergeCell ref="B6:B7"/>
    <mergeCell ref="C6:C7"/>
    <mergeCell ref="D6:D7"/>
    <mergeCell ref="E6:E7"/>
    <mergeCell ref="F6:F7"/>
    <mergeCell ref="G6:G7"/>
    <mergeCell ref="H6:H7"/>
    <mergeCell ref="S1:AB1"/>
    <mergeCell ref="J2:L2"/>
    <mergeCell ref="M2:N2"/>
    <mergeCell ref="S2:AB2"/>
    <mergeCell ref="B4:B5"/>
    <mergeCell ref="C4:C5"/>
    <mergeCell ref="D4:D5"/>
    <mergeCell ref="E4:H4"/>
    <mergeCell ref="I4:I5"/>
    <mergeCell ref="J4:J5"/>
    <mergeCell ref="O6:O7"/>
  </mergeCells>
  <phoneticPr fontId="63" type="noConversion"/>
  <conditionalFormatting sqref="J6:J10000">
    <cfRule type="cellIs" dxfId="21" priority="10" operator="lessThan">
      <formula>0</formula>
    </cfRule>
  </conditionalFormatting>
  <conditionalFormatting sqref="K6:K10000">
    <cfRule type="expression" dxfId="20" priority="11">
      <formula>$K6-$M$2&lt;70</formula>
    </cfRule>
  </conditionalFormatting>
  <conditionalFormatting sqref="L6:L10000">
    <cfRule type="cellIs" dxfId="19" priority="9" operator="lessThan">
      <formula>0</formula>
    </cfRule>
  </conditionalFormatting>
  <conditionalFormatting sqref="P6:BW10000">
    <cfRule type="containsText" dxfId="18" priority="1" operator="containsText" text="반차">
      <formula>NOT(ISERROR(SEARCH("반차",P6)))</formula>
    </cfRule>
    <cfRule type="containsText" dxfId="17" priority="2" operator="containsText" text="연차">
      <formula>NOT(ISERROR(SEARCH("연차",P6)))</formula>
    </cfRule>
    <cfRule type="containsText" dxfId="16" priority="3" operator="containsText" text="교육">
      <formula>NOT(ISERROR(SEARCH("교육",P6)))</formula>
    </cfRule>
    <cfRule type="containsText" dxfId="15" priority="4" operator="containsText" text="반반차">
      <formula>NOT(ISERROR(SEARCH("반반차",P6)))</formula>
    </cfRule>
    <cfRule type="containsText" dxfId="14" priority="5" operator="containsText" text="무급">
      <formula>NOT(ISERROR(SEARCH("무급",P6)))</formula>
    </cfRule>
    <cfRule type="containsText" dxfId="13" priority="6" operator="containsText" text="훈련">
      <formula>NOT(ISERROR(SEARCH("훈련",P6)))</formula>
    </cfRule>
    <cfRule type="containsText" dxfId="12" priority="7" operator="containsText" text="포상">
      <formula>NOT(ISERROR(SEARCH("포상",P6)))</formula>
    </cfRule>
    <cfRule type="containsText" dxfId="11" priority="8" operator="containsText" text="경조">
      <formula>NOT(ISERROR(SEARCH("경조",P6)))</formula>
    </cfRule>
  </conditionalFormatting>
  <hyperlinks>
    <hyperlink ref="S2" r:id="rId1" xr:uid="{A19822AE-52A3-4AD6-816F-5897D38A5B04}"/>
    <hyperlink ref="S1" r:id="rId2" xr:uid="{C5B54917-E67D-40E1-9ABC-5F9B71D53952}"/>
  </hyperlinks>
  <pageMargins left="0.39361110329627991" right="0.39361110329627991" top="0.74791663885116577" bottom="0.74791663885116577" header="0.31486111879348755" footer="0.31486111879348755"/>
  <pageSetup paperSize="8" scale="56" fitToHeight="0" orientation="landscape"/>
  <drawing r:id="rId3"/>
  <legacyDrawing r:id="rId4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518B94-1198-47FD-86BE-E3A7F451140F}">
          <x14:formula1>
            <xm:f>SET!$C$15:$K$15</xm:f>
          </x14:formula1>
          <xm:sqref>P410:BW410 P412:BW412 P414:BW414 P416:BW416 P418:BW418 P420:BW420 P422:BW422 P424:BW424 P428:BW428 P430:BW430 P432:BW432 P434:BW434 P436:BW436 P438:BW438 P440:BW440 P442:BW442 P444:BW444 P446:BW446 P448:BW448 P450:BW450 P452:BW452 P454:BW454 P456:BW456 P458:BW458 P460:BW460 P462:BW462 P464:BW464 P466:BW466 P468:BW468 P470:BW470 P472:BW472 P474:BW474 P476:BW476 P478:BW478 P480:BW480 P482:BW482 P484:BW484 P486:BW486 P488:BW488 P490:BW490 P492:BW492 P494:BW494 P496:BW496 P498:BW498 P426:BW426 P384:BW384 P386:BW386 P388:BW388 P390:BW390 P392:BW392 P394:BW394 P396:BW396 P398:BW398 P400:BW400 P402:BW402 P404:BW404 P406:BW406 P408:BW408 P122:BW122 P124:BW124 P126:BW126 P128:BW128 P130:BW130 P132:BW132 P134:BW134 P136:BW136 P138:BW138 P140:BW140 P142:BW142 P144:BW144 P146:BW146 P148:BW148 P150:BW150 P152:BW152 P154:BW154 P156:BW156 P158:BW158 P160:BW160 P162:BW162 P164:BW164 P166:BW166 P168:BW168 P170:BW170 P172:BW172 P174:BW174 P176:BW176 P178:BW178 P180:BW180 P182:BW182 P184:BW184 P186:BW186 P188:BW188 P190:BW190 P192:BW192 P194:BW194 P196:BW196 P198:BW198 P200:BW200 P202:BW202 P204:BW204 P206:BW206 P208:BW208 P210:BW210 P212:BW212 P214:BW214 P216:BW216 P218:BW218 P220:BW220 P222:BW222 P224:BW224 P226:BW226 P228:BW228 P230:BW230 P232:BW232 P234:BW234 P236:BW236 P238:BW238 P240:BW240 P242:BW242 P244:BW244 P246:BW246 P248:BW248 P250:BW250 P252:BW252 P254:BW254 P256:BW256 P258:BW258 P260:BW260 P262:BW262 P264:BW264 P266:BW266 P268:BW268 P270:BW270 P272:BW272 P274:BW274 P276:BW276 P278:BW278 P280:BW280 P282:BW282 P284:BW284 P286:BW286 P288:BW288 P290:BW290 P292:BW292 P294:BW294 P296:BW296 P298:BW298 P300:BW300 P302:BW302 P304:BW304 P306:BW306 P308:BW308 P310:BW310 P312:BW312 P314:BW314 P316:BW316 P318:BW318 P320:BW320 P322:BW322 P324:BW324 P326:BW326 P328:BW328 P330:BW330 P332:BW332 P334:BW334 P336:BW336 P338:BW338 P340:BW340 P342:BW342 P344:BW344 P346:BW346 P348:BW348 P350:BW350 P352:BW352 P354:BW354 P356:BW356 P358:BW358 P360:BW360 P362:BW362 P364:BW364 P366:BW366 P368:BW368 P370:BW370 P372:BW372 P374:BW374 P376:BW376 P378:BW378 P380:BW380 P382:BW382 P120:BW120 P6:BW6 P8:BW8 P10:BW10 P12:BW12 P14:BW14 P16:BW16 P18:BW18 P20:BW20 P22:BW22 P28:BW28 P26:BW26 P24:BW24 P30:BW30 P32:BW32 P34:BW34 P36:BW36 P38:BW38 P42:BW42 P44:BW44 P46:BW46 P48:BW48 P50:BW50 P52:BW52 P54:BW54 P56:BW56 P58:BW58 P60:BW60 P62:BW62 P64:BW64 P66:BW66 P68:BW68 P70:BW70 P72:BW72 P74:BW74 P76:BW76 P78:BW78 P80:BW80 P82:BW82 P84:BW84 P86:BW86 P88:BW88 P90:BW90 P92:BW92 P94:BW94 P96:BW96 P98:BW98 P100:BW100 P102:BW102 P104:BW104 P106:BW106 P108:BW108 P110:BW110 P112:BW112 P114:BW114 P116:BW116 P118:BW118 P40:BW40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/>
  <dimension ref="B1:Y98"/>
  <sheetViews>
    <sheetView showGridLines="0" view="pageBreakPreview" zoomScale="82" zoomScaleSheetLayoutView="82" workbookViewId="0">
      <selection activeCell="AH28" sqref="AH28"/>
    </sheetView>
  </sheetViews>
  <sheetFormatPr defaultColWidth="8.88671875" defaultRowHeight="21.75" customHeight="1" x14ac:dyDescent="0.15"/>
  <cols>
    <col min="1" max="11" width="3" style="2" customWidth="1"/>
    <col min="12" max="12" width="4.21875" style="2" customWidth="1"/>
    <col min="13" max="24" width="3" style="2" customWidth="1"/>
    <col min="25" max="25" width="2.21875" style="2" customWidth="1"/>
    <col min="26" max="26" width="0.33203125" style="2" customWidth="1"/>
    <col min="27" max="16384" width="8.88671875" style="2"/>
  </cols>
  <sheetData>
    <row r="1" spans="2:25" ht="21.75" customHeight="1" x14ac:dyDescent="0.15">
      <c r="B1" s="1" t="s">
        <v>255</v>
      </c>
    </row>
    <row r="2" spans="2:25" ht="21.75" customHeight="1" x14ac:dyDescent="0.15">
      <c r="B2" s="172" t="s">
        <v>240</v>
      </c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</row>
    <row r="4" spans="2:25" ht="21.75" customHeight="1" x14ac:dyDescent="0.15">
      <c r="B4" s="173" t="s">
        <v>23</v>
      </c>
      <c r="C4" s="174"/>
      <c r="D4" s="174" t="s">
        <v>59</v>
      </c>
      <c r="E4" s="174"/>
      <c r="F4" s="174"/>
      <c r="G4" s="174"/>
      <c r="H4" s="174"/>
      <c r="I4" s="174"/>
      <c r="J4" s="174"/>
      <c r="K4" s="174" t="s">
        <v>29</v>
      </c>
      <c r="L4" s="174"/>
      <c r="M4" s="174" t="s">
        <v>112</v>
      </c>
      <c r="N4" s="174"/>
      <c r="O4" s="174"/>
      <c r="P4" s="174"/>
      <c r="Q4" s="174"/>
      <c r="R4" s="174"/>
      <c r="S4" s="174" t="s">
        <v>30</v>
      </c>
      <c r="T4" s="174"/>
      <c r="U4" s="174" t="s">
        <v>99</v>
      </c>
      <c r="V4" s="174"/>
      <c r="W4" s="174"/>
      <c r="X4" s="175"/>
    </row>
    <row r="6" spans="2:25" ht="21.75" customHeight="1" x14ac:dyDescent="0.15">
      <c r="B6" s="176" t="s">
        <v>194</v>
      </c>
      <c r="C6" s="177"/>
      <c r="D6" s="177"/>
      <c r="E6" s="177"/>
      <c r="F6" s="177"/>
      <c r="G6" s="177"/>
      <c r="H6" s="177"/>
      <c r="I6" s="177" t="s">
        <v>233</v>
      </c>
      <c r="J6" s="177"/>
      <c r="K6" s="177"/>
      <c r="L6" s="177"/>
      <c r="M6" s="177"/>
      <c r="N6" s="177"/>
      <c r="O6" s="177"/>
      <c r="P6" s="180" t="s">
        <v>193</v>
      </c>
      <c r="Q6" s="177"/>
      <c r="R6" s="177"/>
      <c r="S6" s="180" t="s">
        <v>195</v>
      </c>
      <c r="T6" s="177"/>
      <c r="U6" s="177"/>
      <c r="V6" s="181" t="s">
        <v>196</v>
      </c>
      <c r="W6" s="182"/>
      <c r="X6" s="183"/>
    </row>
    <row r="7" spans="2:25" ht="21.75" customHeight="1" x14ac:dyDescent="0.15">
      <c r="B7" s="178"/>
      <c r="C7" s="179"/>
      <c r="D7" s="179"/>
      <c r="E7" s="179"/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  <c r="Q7" s="179"/>
      <c r="R7" s="179"/>
      <c r="S7" s="179"/>
      <c r="T7" s="179"/>
      <c r="U7" s="179"/>
      <c r="V7" s="184"/>
      <c r="W7" s="184"/>
      <c r="X7" s="185"/>
    </row>
    <row r="8" spans="2:25" ht="21.75" customHeight="1" x14ac:dyDescent="0.15">
      <c r="B8" s="186" t="s">
        <v>8</v>
      </c>
      <c r="C8" s="187"/>
      <c r="D8" s="187"/>
      <c r="E8" s="187"/>
      <c r="F8" s="187"/>
      <c r="G8" s="187"/>
      <c r="H8" s="187"/>
      <c r="I8" s="187" t="s">
        <v>9</v>
      </c>
      <c r="J8" s="187"/>
      <c r="K8" s="187"/>
      <c r="L8" s="187"/>
      <c r="M8" s="187"/>
      <c r="N8" s="187"/>
      <c r="O8" s="187"/>
      <c r="P8" s="187">
        <v>7</v>
      </c>
      <c r="Q8" s="187"/>
      <c r="R8" s="187"/>
      <c r="S8" s="187"/>
      <c r="T8" s="187"/>
      <c r="U8" s="187"/>
      <c r="V8" s="187">
        <f>P8-S8</f>
        <v>7</v>
      </c>
      <c r="W8" s="187"/>
      <c r="X8" s="188"/>
    </row>
    <row r="10" spans="2:25" ht="21.75" customHeight="1" x14ac:dyDescent="0.15">
      <c r="B10" s="4" t="s">
        <v>156</v>
      </c>
      <c r="C10" s="4"/>
      <c r="D10" s="4"/>
      <c r="E10" s="4"/>
      <c r="F10" s="4"/>
      <c r="G10" s="4"/>
      <c r="H10" s="4"/>
    </row>
    <row r="11" spans="2:25" ht="21.75" customHeight="1" x14ac:dyDescent="0.15">
      <c r="B11" s="192">
        <f ca="1">TODAY()+7</f>
        <v>46164</v>
      </c>
      <c r="C11" s="192"/>
      <c r="D11" s="192"/>
      <c r="E11" s="192"/>
      <c r="F11" s="192"/>
      <c r="G11" s="192"/>
      <c r="H11" s="192"/>
      <c r="I11" s="2" t="s">
        <v>202</v>
      </c>
    </row>
    <row r="12" spans="2:25" ht="21.75" customHeight="1" x14ac:dyDescent="0.15">
      <c r="B12" s="4" t="s">
        <v>4</v>
      </c>
      <c r="C12" s="4"/>
      <c r="D12" s="4"/>
      <c r="E12" s="4"/>
      <c r="F12" s="4"/>
      <c r="G12" s="4"/>
      <c r="H12" s="4"/>
    </row>
    <row r="13" spans="2:25" ht="21.75" customHeight="1" x14ac:dyDescent="0.15">
      <c r="B13" s="4"/>
      <c r="C13" s="4"/>
      <c r="D13" s="4"/>
      <c r="E13" s="4"/>
      <c r="F13" s="4"/>
      <c r="G13" s="4"/>
      <c r="H13" s="4"/>
    </row>
    <row r="14" spans="2:25" ht="21.75" customHeight="1" x14ac:dyDescent="0.15">
      <c r="B14" s="4" t="s">
        <v>218</v>
      </c>
      <c r="C14" s="4"/>
      <c r="D14" s="4"/>
      <c r="E14" s="4"/>
      <c r="F14" s="4"/>
      <c r="G14" s="4"/>
      <c r="H14" s="4"/>
    </row>
    <row r="15" spans="2:25" ht="21.75" customHeight="1" x14ac:dyDescent="0.15">
      <c r="B15" s="4" t="s">
        <v>2</v>
      </c>
      <c r="C15" s="4"/>
      <c r="D15" s="4"/>
      <c r="E15" s="4"/>
      <c r="F15" s="4"/>
      <c r="G15" s="4"/>
      <c r="H15" s="4"/>
    </row>
    <row r="16" spans="2:25" ht="21.75" customHeight="1" x14ac:dyDescent="0.15">
      <c r="B16" s="4" t="s">
        <v>19</v>
      </c>
      <c r="C16" s="4"/>
      <c r="D16" s="4"/>
      <c r="E16" s="4"/>
      <c r="F16" s="4"/>
      <c r="G16" s="4"/>
      <c r="H16" s="4"/>
    </row>
    <row r="18" spans="2:24" ht="21.75" customHeight="1" x14ac:dyDescent="0.15">
      <c r="B18" s="193">
        <f ca="1">TODAY()</f>
        <v>46157</v>
      </c>
      <c r="C18" s="193"/>
      <c r="D18" s="193"/>
      <c r="E18" s="193"/>
      <c r="F18" s="193"/>
      <c r="G18" s="193"/>
      <c r="H18" s="193"/>
      <c r="I18" s="193"/>
      <c r="J18" s="193"/>
      <c r="K18" s="193"/>
      <c r="L18" s="193"/>
      <c r="M18" s="193"/>
      <c r="N18" s="193"/>
      <c r="O18" s="193"/>
      <c r="P18" s="193"/>
      <c r="Q18" s="193"/>
      <c r="R18" s="193"/>
      <c r="S18" s="193"/>
      <c r="T18" s="193"/>
      <c r="U18" s="193"/>
      <c r="V18" s="193"/>
      <c r="W18" s="193"/>
      <c r="X18" s="193"/>
    </row>
    <row r="20" spans="2:24" ht="21.75" customHeight="1" x14ac:dyDescent="0.15">
      <c r="B20" s="194"/>
      <c r="C20" s="195"/>
      <c r="D20" s="195"/>
      <c r="E20" s="195"/>
      <c r="F20" s="195"/>
      <c r="G20" s="195"/>
      <c r="H20" s="195"/>
      <c r="I20" s="195"/>
      <c r="J20" s="195"/>
      <c r="K20" s="195"/>
      <c r="L20" s="195"/>
      <c r="M20" s="195"/>
      <c r="N20" s="195"/>
      <c r="O20" s="195"/>
      <c r="P20" s="195"/>
      <c r="Q20" s="195"/>
      <c r="R20" s="195"/>
      <c r="S20" s="195"/>
      <c r="T20" s="195"/>
      <c r="U20" s="195"/>
      <c r="V20" s="195"/>
      <c r="W20" s="195"/>
      <c r="X20" s="196"/>
    </row>
    <row r="21" spans="2:24" ht="21.75" customHeight="1" x14ac:dyDescent="0.15">
      <c r="B21" s="189" t="s">
        <v>227</v>
      </c>
      <c r="C21" s="190"/>
      <c r="D21" s="190"/>
      <c r="E21" s="190"/>
      <c r="F21" s="190"/>
      <c r="G21" s="190"/>
      <c r="H21" s="190"/>
      <c r="I21" s="190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1"/>
    </row>
    <row r="22" spans="2:24" ht="21.75" customHeight="1" x14ac:dyDescent="0.15">
      <c r="B22" s="189" t="s">
        <v>219</v>
      </c>
      <c r="C22" s="190"/>
      <c r="D22" s="190"/>
      <c r="E22" s="190"/>
      <c r="F22" s="190"/>
      <c r="G22" s="190"/>
      <c r="H22" s="190"/>
      <c r="I22" s="190"/>
      <c r="J22" s="190"/>
      <c r="K22" s="190"/>
      <c r="L22" s="190"/>
      <c r="M22" s="190"/>
      <c r="N22" s="190"/>
      <c r="O22" s="190"/>
      <c r="P22" s="190"/>
      <c r="Q22" s="190"/>
      <c r="R22" s="190"/>
      <c r="S22" s="190"/>
      <c r="T22" s="190"/>
      <c r="U22" s="190"/>
      <c r="V22" s="190"/>
      <c r="W22" s="190"/>
      <c r="X22" s="191"/>
    </row>
    <row r="23" spans="2:24" ht="21.75" customHeight="1" x14ac:dyDescent="0.15">
      <c r="B23" s="189" t="s">
        <v>1</v>
      </c>
      <c r="C23" s="190"/>
      <c r="D23" s="190"/>
      <c r="E23" s="190"/>
      <c r="F23" s="190"/>
      <c r="G23" s="190"/>
      <c r="H23" s="190"/>
      <c r="I23" s="190"/>
      <c r="J23" s="190"/>
      <c r="K23" s="190"/>
      <c r="L23" s="190"/>
      <c r="M23" s="190"/>
      <c r="N23" s="190"/>
      <c r="O23" s="190"/>
      <c r="P23" s="190"/>
      <c r="Q23" s="190"/>
      <c r="R23" s="190"/>
      <c r="S23" s="190"/>
      <c r="T23" s="190"/>
      <c r="U23" s="190"/>
      <c r="V23" s="190"/>
      <c r="W23" s="190"/>
      <c r="X23" s="191"/>
    </row>
    <row r="24" spans="2:24" ht="21.75" customHeight="1" x14ac:dyDescent="0.15">
      <c r="B24" s="189" t="s">
        <v>215</v>
      </c>
      <c r="C24" s="190"/>
      <c r="D24" s="190"/>
      <c r="E24" s="190"/>
      <c r="F24" s="190"/>
      <c r="G24" s="190"/>
      <c r="H24" s="190"/>
      <c r="I24" s="190"/>
      <c r="J24" s="190"/>
      <c r="K24" s="190"/>
      <c r="L24" s="190"/>
      <c r="M24" s="190"/>
      <c r="N24" s="190"/>
      <c r="O24" s="190"/>
      <c r="P24" s="190"/>
      <c r="Q24" s="190"/>
      <c r="R24" s="190"/>
      <c r="S24" s="190"/>
      <c r="T24" s="190"/>
      <c r="U24" s="190"/>
      <c r="V24" s="190"/>
      <c r="W24" s="190"/>
      <c r="X24" s="191"/>
    </row>
    <row r="25" spans="2:24" ht="21.75" customHeight="1" x14ac:dyDescent="0.15">
      <c r="B25" s="189" t="s">
        <v>220</v>
      </c>
      <c r="C25" s="190"/>
      <c r="D25" s="190"/>
      <c r="E25" s="190"/>
      <c r="F25" s="190"/>
      <c r="G25" s="190"/>
      <c r="H25" s="190"/>
      <c r="I25" s="190"/>
      <c r="J25" s="190"/>
      <c r="K25" s="190"/>
      <c r="L25" s="190"/>
      <c r="M25" s="190"/>
      <c r="N25" s="190"/>
      <c r="O25" s="190"/>
      <c r="P25" s="190"/>
      <c r="Q25" s="190"/>
      <c r="R25" s="190"/>
      <c r="S25" s="190"/>
      <c r="T25" s="190"/>
      <c r="U25" s="190"/>
      <c r="V25" s="190"/>
      <c r="W25" s="190"/>
      <c r="X25" s="191"/>
    </row>
    <row r="26" spans="2:24" ht="21.75" customHeight="1" x14ac:dyDescent="0.15">
      <c r="B26" s="189" t="s">
        <v>165</v>
      </c>
      <c r="C26" s="190"/>
      <c r="D26" s="190"/>
      <c r="E26" s="190"/>
      <c r="F26" s="190"/>
      <c r="G26" s="190"/>
      <c r="H26" s="190"/>
      <c r="I26" s="190"/>
      <c r="J26" s="190"/>
      <c r="K26" s="190"/>
      <c r="L26" s="190"/>
      <c r="M26" s="190"/>
      <c r="N26" s="190"/>
      <c r="O26" s="190"/>
      <c r="P26" s="190"/>
      <c r="Q26" s="190"/>
      <c r="R26" s="190"/>
      <c r="S26" s="190"/>
      <c r="T26" s="190"/>
      <c r="U26" s="190"/>
      <c r="V26" s="190"/>
      <c r="W26" s="190"/>
      <c r="X26" s="191"/>
    </row>
    <row r="27" spans="2:24" ht="21.75" customHeight="1" x14ac:dyDescent="0.15">
      <c r="B27" s="189" t="s">
        <v>216</v>
      </c>
      <c r="C27" s="190"/>
      <c r="D27" s="190"/>
      <c r="E27" s="190"/>
      <c r="F27" s="190"/>
      <c r="G27" s="190"/>
      <c r="H27" s="190"/>
      <c r="I27" s="190"/>
      <c r="J27" s="190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1"/>
    </row>
    <row r="28" spans="2:24" ht="21.75" customHeight="1" x14ac:dyDescent="0.15">
      <c r="B28" s="189" t="s">
        <v>232</v>
      </c>
      <c r="C28" s="190"/>
      <c r="D28" s="190"/>
      <c r="E28" s="190"/>
      <c r="F28" s="190"/>
      <c r="G28" s="190"/>
      <c r="H28" s="190"/>
      <c r="I28" s="190"/>
      <c r="J28" s="190"/>
      <c r="K28" s="190"/>
      <c r="L28" s="190"/>
      <c r="M28" s="190"/>
      <c r="N28" s="190"/>
      <c r="O28" s="190"/>
      <c r="P28" s="190"/>
      <c r="Q28" s="190"/>
      <c r="R28" s="190"/>
      <c r="S28" s="190"/>
      <c r="T28" s="190"/>
      <c r="U28" s="190"/>
      <c r="V28" s="190"/>
      <c r="W28" s="190"/>
      <c r="X28" s="191"/>
    </row>
    <row r="29" spans="2:24" ht="21.75" customHeight="1" x14ac:dyDescent="0.15">
      <c r="B29" s="189" t="s">
        <v>166</v>
      </c>
      <c r="C29" s="190"/>
      <c r="D29" s="190"/>
      <c r="E29" s="190"/>
      <c r="F29" s="190"/>
      <c r="G29" s="190"/>
      <c r="H29" s="190"/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1"/>
    </row>
    <row r="30" spans="2:24" ht="21.75" customHeight="1" x14ac:dyDescent="0.15">
      <c r="B30" s="189" t="s">
        <v>167</v>
      </c>
      <c r="C30" s="190"/>
      <c r="D30" s="190"/>
      <c r="E30" s="190"/>
      <c r="F30" s="190"/>
      <c r="G30" s="190"/>
      <c r="H30" s="190"/>
      <c r="I30" s="190"/>
      <c r="J30" s="190"/>
      <c r="K30" s="190"/>
      <c r="L30" s="190"/>
      <c r="M30" s="190"/>
      <c r="N30" s="190"/>
      <c r="O30" s="190"/>
      <c r="P30" s="190"/>
      <c r="Q30" s="190"/>
      <c r="R30" s="190"/>
      <c r="S30" s="190"/>
      <c r="T30" s="190"/>
      <c r="U30" s="190"/>
      <c r="V30" s="190"/>
      <c r="W30" s="190"/>
      <c r="X30" s="191"/>
    </row>
    <row r="31" spans="2:24" ht="21.75" customHeight="1" x14ac:dyDescent="0.15">
      <c r="B31" s="189" t="s">
        <v>214</v>
      </c>
      <c r="C31" s="190"/>
      <c r="D31" s="190"/>
      <c r="E31" s="190"/>
      <c r="F31" s="190"/>
      <c r="G31" s="190"/>
      <c r="H31" s="190"/>
      <c r="I31" s="190"/>
      <c r="J31" s="190"/>
      <c r="K31" s="190"/>
      <c r="L31" s="190"/>
      <c r="M31" s="190"/>
      <c r="N31" s="190"/>
      <c r="O31" s="190"/>
      <c r="P31" s="190"/>
      <c r="Q31" s="190"/>
      <c r="R31" s="190"/>
      <c r="S31" s="190"/>
      <c r="T31" s="190"/>
      <c r="U31" s="190"/>
      <c r="V31" s="190"/>
      <c r="W31" s="190"/>
      <c r="X31" s="191"/>
    </row>
    <row r="32" spans="2:24" ht="21.75" customHeight="1" x14ac:dyDescent="0.15">
      <c r="B32" s="189" t="s">
        <v>199</v>
      </c>
      <c r="C32" s="190"/>
      <c r="D32" s="190"/>
      <c r="E32" s="190"/>
      <c r="F32" s="190"/>
      <c r="G32" s="190"/>
      <c r="H32" s="190"/>
      <c r="I32" s="190"/>
      <c r="J32" s="190"/>
      <c r="K32" s="190"/>
      <c r="L32" s="190"/>
      <c r="M32" s="190"/>
      <c r="N32" s="190"/>
      <c r="O32" s="190"/>
      <c r="P32" s="190"/>
      <c r="Q32" s="190"/>
      <c r="R32" s="190"/>
      <c r="S32" s="190"/>
      <c r="T32" s="190"/>
      <c r="U32" s="190"/>
      <c r="V32" s="190"/>
      <c r="W32" s="190"/>
      <c r="X32" s="191"/>
    </row>
    <row r="33" spans="2:25" ht="21.75" customHeight="1" x14ac:dyDescent="0.15">
      <c r="B33" s="5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7"/>
    </row>
    <row r="36" spans="2:25" ht="21.75" customHeight="1" x14ac:dyDescent="0.15">
      <c r="B36" s="1" t="s">
        <v>264</v>
      </c>
    </row>
    <row r="37" spans="2:25" ht="21.75" customHeight="1" x14ac:dyDescent="0.15">
      <c r="B37" s="172" t="s">
        <v>234</v>
      </c>
      <c r="C37" s="172"/>
      <c r="D37" s="172"/>
      <c r="E37" s="172"/>
      <c r="F37" s="172"/>
      <c r="G37" s="172"/>
      <c r="H37" s="172"/>
      <c r="I37" s="172"/>
      <c r="J37" s="172"/>
      <c r="K37" s="172"/>
      <c r="L37" s="172"/>
      <c r="M37" s="172"/>
      <c r="N37" s="172"/>
      <c r="O37" s="172"/>
      <c r="P37" s="172"/>
      <c r="Q37" s="172"/>
      <c r="R37" s="172"/>
      <c r="S37" s="172"/>
      <c r="T37" s="172"/>
      <c r="U37" s="172"/>
      <c r="V37" s="172"/>
      <c r="W37" s="172"/>
      <c r="X37" s="172"/>
      <c r="Y37" s="172"/>
    </row>
    <row r="39" spans="2:25" ht="21.75" customHeight="1" x14ac:dyDescent="0.15">
      <c r="B39" s="173" t="s">
        <v>23</v>
      </c>
      <c r="C39" s="174"/>
      <c r="D39" s="174" t="str">
        <f>T(D4)</f>
        <v>외래</v>
      </c>
      <c r="E39" s="174"/>
      <c r="F39" s="174"/>
      <c r="G39" s="174"/>
      <c r="H39" s="174"/>
      <c r="I39" s="174"/>
      <c r="J39" s="174"/>
      <c r="K39" s="174" t="s">
        <v>29</v>
      </c>
      <c r="L39" s="174"/>
      <c r="M39" s="174" t="str">
        <f>T(M4)</f>
        <v>우정은</v>
      </c>
      <c r="N39" s="174"/>
      <c r="O39" s="174"/>
      <c r="P39" s="174"/>
      <c r="Q39" s="174"/>
      <c r="R39" s="174"/>
      <c r="S39" s="174" t="s">
        <v>30</v>
      </c>
      <c r="T39" s="174"/>
      <c r="U39" s="174" t="str">
        <f>T(U4)</f>
        <v>사원</v>
      </c>
      <c r="V39" s="174"/>
      <c r="W39" s="174"/>
      <c r="X39" s="175"/>
    </row>
    <row r="40" spans="2:25" ht="21.75" customHeight="1" x14ac:dyDescent="0.15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5" ht="21.75" customHeight="1" x14ac:dyDescent="0.15">
      <c r="B41" s="1" t="s">
        <v>198</v>
      </c>
    </row>
    <row r="42" spans="2:25" ht="21.75" customHeight="1" x14ac:dyDescent="0.15">
      <c r="B42" s="176" t="s">
        <v>194</v>
      </c>
      <c r="C42" s="177"/>
      <c r="D42" s="177"/>
      <c r="E42" s="177"/>
      <c r="F42" s="177"/>
      <c r="G42" s="177"/>
      <c r="H42" s="177"/>
      <c r="I42" s="177" t="s">
        <v>233</v>
      </c>
      <c r="J42" s="177"/>
      <c r="K42" s="177"/>
      <c r="L42" s="177"/>
      <c r="M42" s="177"/>
      <c r="N42" s="177"/>
      <c r="O42" s="177"/>
      <c r="P42" s="180" t="s">
        <v>193</v>
      </c>
      <c r="Q42" s="177"/>
      <c r="R42" s="177"/>
      <c r="S42" s="180" t="s">
        <v>195</v>
      </c>
      <c r="T42" s="177"/>
      <c r="U42" s="177"/>
      <c r="V42" s="181" t="s">
        <v>196</v>
      </c>
      <c r="W42" s="182"/>
      <c r="X42" s="183"/>
    </row>
    <row r="43" spans="2:25" ht="21.75" customHeight="1" x14ac:dyDescent="0.15">
      <c r="B43" s="178"/>
      <c r="C43" s="179"/>
      <c r="D43" s="179"/>
      <c r="E43" s="179"/>
      <c r="F43" s="179"/>
      <c r="G43" s="179"/>
      <c r="H43" s="179"/>
      <c r="I43" s="179"/>
      <c r="J43" s="179"/>
      <c r="K43" s="179"/>
      <c r="L43" s="179"/>
      <c r="M43" s="179"/>
      <c r="N43" s="179"/>
      <c r="O43" s="179"/>
      <c r="P43" s="179"/>
      <c r="Q43" s="179"/>
      <c r="R43" s="179"/>
      <c r="S43" s="179"/>
      <c r="T43" s="179"/>
      <c r="U43" s="179"/>
      <c r="V43" s="184"/>
      <c r="W43" s="184"/>
      <c r="X43" s="185"/>
    </row>
    <row r="44" spans="2:25" ht="21.75" customHeight="1" x14ac:dyDescent="0.15">
      <c r="B44" s="186" t="str">
        <f>T(B8)</f>
        <v>2022.11.11</v>
      </c>
      <c r="C44" s="187"/>
      <c r="D44" s="187"/>
      <c r="E44" s="187"/>
      <c r="F44" s="187"/>
      <c r="G44" s="187"/>
      <c r="H44" s="187"/>
      <c r="I44" s="187" t="str">
        <f>T(I8)</f>
        <v>2023.11.10</v>
      </c>
      <c r="J44" s="187"/>
      <c r="K44" s="187"/>
      <c r="L44" s="187"/>
      <c r="M44" s="187"/>
      <c r="N44" s="187"/>
      <c r="O44" s="187"/>
      <c r="P44" s="187">
        <f>P8</f>
        <v>7</v>
      </c>
      <c r="Q44" s="187"/>
      <c r="R44" s="187"/>
      <c r="S44" s="187">
        <f>S8</f>
        <v>0</v>
      </c>
      <c r="T44" s="187"/>
      <c r="U44" s="187"/>
      <c r="V44" s="187">
        <f>P44-S44</f>
        <v>7</v>
      </c>
      <c r="W44" s="187"/>
      <c r="X44" s="188"/>
    </row>
    <row r="46" spans="2:25" ht="21.75" customHeight="1" x14ac:dyDescent="0.15">
      <c r="B46" s="1" t="s">
        <v>170</v>
      </c>
    </row>
    <row r="47" spans="2:25" ht="21.75" customHeight="1" x14ac:dyDescent="0.15">
      <c r="B47" s="179" t="s">
        <v>27</v>
      </c>
      <c r="C47" s="179"/>
      <c r="D47" s="179"/>
      <c r="E47" s="179" t="s">
        <v>258</v>
      </c>
      <c r="F47" s="179"/>
      <c r="G47" s="179"/>
      <c r="H47" s="179"/>
      <c r="I47" s="179"/>
      <c r="J47" s="179"/>
      <c r="K47" s="179"/>
      <c r="L47" s="179"/>
      <c r="M47" s="179"/>
      <c r="N47" s="179"/>
      <c r="O47" s="179"/>
      <c r="P47" s="179"/>
      <c r="Q47" s="179"/>
      <c r="R47" s="179"/>
      <c r="S47" s="179"/>
      <c r="T47" s="179"/>
      <c r="U47" s="179" t="s">
        <v>259</v>
      </c>
      <c r="V47" s="179"/>
      <c r="W47" s="179"/>
      <c r="X47" s="179"/>
    </row>
    <row r="48" spans="2:25" ht="21.75" customHeight="1" x14ac:dyDescent="0.15">
      <c r="B48" s="179" t="s">
        <v>265</v>
      </c>
      <c r="C48" s="179"/>
      <c r="D48" s="179"/>
      <c r="E48" s="179"/>
      <c r="F48" s="179"/>
      <c r="G48" s="179"/>
      <c r="H48" s="179"/>
      <c r="I48" s="179"/>
      <c r="J48" s="179"/>
      <c r="K48" s="179"/>
      <c r="L48" s="179"/>
      <c r="M48" s="179"/>
      <c r="N48" s="179"/>
      <c r="O48" s="179"/>
      <c r="P48" s="179"/>
      <c r="Q48" s="179"/>
      <c r="R48" s="179"/>
      <c r="S48" s="179"/>
      <c r="T48" s="179"/>
      <c r="U48" s="179"/>
      <c r="V48" s="179"/>
      <c r="W48" s="179"/>
      <c r="X48" s="179"/>
    </row>
    <row r="49" spans="2:24" ht="21.75" customHeight="1" x14ac:dyDescent="0.15">
      <c r="B49" s="179" t="s">
        <v>265</v>
      </c>
      <c r="C49" s="179"/>
      <c r="D49" s="179"/>
      <c r="E49" s="179"/>
      <c r="F49" s="179"/>
      <c r="G49" s="179"/>
      <c r="H49" s="179"/>
      <c r="I49" s="179"/>
      <c r="J49" s="179"/>
      <c r="K49" s="179"/>
      <c r="L49" s="179"/>
      <c r="M49" s="179"/>
      <c r="N49" s="179"/>
      <c r="O49" s="179"/>
      <c r="P49" s="179"/>
      <c r="Q49" s="179"/>
      <c r="R49" s="179"/>
      <c r="S49" s="179"/>
      <c r="T49" s="179"/>
      <c r="U49" s="179"/>
      <c r="V49" s="179"/>
      <c r="W49" s="179"/>
      <c r="X49" s="179"/>
    </row>
    <row r="50" spans="2:24" ht="21.75" customHeight="1" x14ac:dyDescent="0.15">
      <c r="B50" s="179" t="s">
        <v>265</v>
      </c>
      <c r="C50" s="179"/>
      <c r="D50" s="179"/>
      <c r="E50" s="179"/>
      <c r="F50" s="179"/>
      <c r="G50" s="179"/>
      <c r="H50" s="179"/>
      <c r="I50" s="179"/>
      <c r="J50" s="179"/>
      <c r="K50" s="179"/>
      <c r="L50" s="179"/>
      <c r="M50" s="179"/>
      <c r="N50" s="179"/>
      <c r="O50" s="179"/>
      <c r="P50" s="179"/>
      <c r="Q50" s="179"/>
      <c r="R50" s="179"/>
      <c r="S50" s="179"/>
      <c r="T50" s="179"/>
      <c r="U50" s="179"/>
      <c r="V50" s="179"/>
      <c r="W50" s="179"/>
      <c r="X50" s="179"/>
    </row>
    <row r="51" spans="2:24" ht="21.75" customHeight="1" x14ac:dyDescent="0.15">
      <c r="B51" s="179" t="s">
        <v>265</v>
      </c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179"/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79"/>
    </row>
    <row r="52" spans="2:24" ht="21.75" customHeight="1" x14ac:dyDescent="0.15">
      <c r="B52" s="179" t="s">
        <v>265</v>
      </c>
      <c r="C52" s="179"/>
      <c r="D52" s="179"/>
      <c r="E52" s="179"/>
      <c r="F52" s="179"/>
      <c r="G52" s="179"/>
      <c r="H52" s="179"/>
      <c r="I52" s="179"/>
      <c r="J52" s="179"/>
      <c r="K52" s="179"/>
      <c r="L52" s="179"/>
      <c r="M52" s="179"/>
      <c r="N52" s="179"/>
      <c r="O52" s="179"/>
      <c r="P52" s="179"/>
      <c r="Q52" s="179"/>
      <c r="R52" s="179"/>
      <c r="S52" s="179"/>
      <c r="T52" s="179"/>
      <c r="U52" s="179"/>
      <c r="V52" s="179"/>
      <c r="W52" s="179"/>
      <c r="X52" s="179"/>
    </row>
    <row r="53" spans="2:24" ht="21.75" customHeight="1" x14ac:dyDescent="0.15">
      <c r="B53" s="179" t="s">
        <v>265</v>
      </c>
      <c r="C53" s="179"/>
      <c r="D53" s="179"/>
      <c r="E53" s="179"/>
      <c r="F53" s="179"/>
      <c r="G53" s="179"/>
      <c r="H53" s="179"/>
      <c r="I53" s="179"/>
      <c r="J53" s="179"/>
      <c r="K53" s="179"/>
      <c r="L53" s="179"/>
      <c r="M53" s="179"/>
      <c r="N53" s="179"/>
      <c r="O53" s="179"/>
      <c r="P53" s="179"/>
      <c r="Q53" s="179"/>
      <c r="R53" s="179"/>
      <c r="S53" s="179"/>
      <c r="T53" s="179"/>
      <c r="U53" s="179"/>
      <c r="V53" s="179"/>
      <c r="W53" s="179"/>
      <c r="X53" s="179"/>
    </row>
    <row r="54" spans="2:24" ht="21.75" customHeight="1" x14ac:dyDescent="0.15">
      <c r="B54" s="1"/>
    </row>
    <row r="55" spans="2:24" ht="21.75" customHeight="1" x14ac:dyDescent="0.15">
      <c r="B55" s="4" t="s">
        <v>217</v>
      </c>
      <c r="C55" s="4"/>
    </row>
    <row r="56" spans="2:24" ht="21.75" customHeight="1" x14ac:dyDescent="0.15">
      <c r="B56" s="4" t="s">
        <v>226</v>
      </c>
      <c r="C56" s="4"/>
    </row>
    <row r="58" spans="2:24" ht="21.75" customHeight="1" x14ac:dyDescent="0.15">
      <c r="B58" s="197" t="s">
        <v>213</v>
      </c>
      <c r="C58" s="197"/>
      <c r="D58" s="197"/>
      <c r="E58" s="197"/>
      <c r="F58" s="197"/>
      <c r="G58" s="197"/>
      <c r="H58" s="197"/>
      <c r="I58" s="197"/>
      <c r="J58" s="197"/>
      <c r="K58" s="197"/>
      <c r="L58" s="197"/>
      <c r="M58" s="197"/>
      <c r="N58" s="197"/>
      <c r="O58" s="197"/>
      <c r="P58" s="197"/>
      <c r="Q58" s="197"/>
      <c r="R58" s="197"/>
      <c r="S58" s="197"/>
      <c r="T58" s="197"/>
      <c r="U58" s="197"/>
      <c r="V58" s="197"/>
      <c r="W58" s="197"/>
      <c r="X58" s="197"/>
    </row>
    <row r="59" spans="2:24" ht="21.75" customHeight="1" x14ac:dyDescent="0.15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2:24" ht="21.75" customHeight="1" x14ac:dyDescent="0.15">
      <c r="B60" s="197"/>
      <c r="C60" s="197"/>
      <c r="D60" s="197"/>
      <c r="E60" s="197"/>
      <c r="F60" s="197"/>
      <c r="G60" s="197"/>
      <c r="H60" s="197"/>
      <c r="I60" s="197"/>
      <c r="J60" s="197"/>
      <c r="K60" s="197"/>
      <c r="L60" s="197"/>
      <c r="M60" s="197"/>
      <c r="N60" s="197"/>
      <c r="O60" s="197"/>
      <c r="P60" s="197"/>
      <c r="Q60" s="197"/>
      <c r="R60" s="197"/>
      <c r="S60" s="197"/>
      <c r="T60" s="197"/>
      <c r="U60" s="197"/>
      <c r="V60" s="197"/>
      <c r="W60" s="197"/>
      <c r="X60" s="197"/>
    </row>
    <row r="62" spans="2:24" ht="21.75" customHeight="1" x14ac:dyDescent="0.15">
      <c r="B62" s="197" t="s">
        <v>224</v>
      </c>
      <c r="C62" s="197"/>
      <c r="D62" s="197"/>
      <c r="E62" s="197"/>
      <c r="F62" s="197"/>
      <c r="G62" s="197"/>
      <c r="H62" s="197"/>
      <c r="I62" s="197"/>
      <c r="J62" s="197"/>
      <c r="K62" s="197"/>
      <c r="L62" s="197"/>
      <c r="M62" s="197"/>
      <c r="N62" s="197"/>
      <c r="O62" s="197"/>
      <c r="P62" s="197"/>
      <c r="Q62" s="197"/>
      <c r="R62" s="197"/>
      <c r="S62" s="197"/>
      <c r="T62" s="197"/>
      <c r="U62" s="197"/>
      <c r="V62" s="197"/>
      <c r="W62" s="197"/>
      <c r="X62" s="197"/>
    </row>
    <row r="65" spans="2:25" ht="21.75" customHeight="1" x14ac:dyDescent="0.15">
      <c r="B65" s="198" t="s">
        <v>28</v>
      </c>
      <c r="C65" s="199" t="s">
        <v>73</v>
      </c>
      <c r="D65" s="200"/>
      <c r="E65" s="200"/>
      <c r="F65" s="201"/>
      <c r="G65" s="199" t="s">
        <v>336</v>
      </c>
      <c r="H65" s="200"/>
      <c r="I65" s="200"/>
      <c r="J65" s="201"/>
      <c r="K65" s="199" t="s">
        <v>70</v>
      </c>
      <c r="L65" s="200"/>
      <c r="M65" s="200"/>
      <c r="N65" s="201"/>
    </row>
    <row r="66" spans="2:25" ht="21.75" customHeight="1" x14ac:dyDescent="0.15">
      <c r="B66" s="198"/>
      <c r="C66" s="202"/>
      <c r="D66" s="203"/>
      <c r="E66" s="203"/>
      <c r="F66" s="204"/>
      <c r="G66" s="202"/>
      <c r="H66" s="203"/>
      <c r="I66" s="203"/>
      <c r="J66" s="204"/>
      <c r="K66" s="202"/>
      <c r="L66" s="203"/>
      <c r="M66" s="203"/>
      <c r="N66" s="204"/>
    </row>
    <row r="67" spans="2:25" ht="21.75" customHeight="1" x14ac:dyDescent="0.15">
      <c r="B67" s="198"/>
      <c r="C67" s="205"/>
      <c r="D67" s="206"/>
      <c r="E67" s="206"/>
      <c r="F67" s="207"/>
      <c r="G67" s="205"/>
      <c r="H67" s="206"/>
      <c r="I67" s="206"/>
      <c r="J67" s="207"/>
      <c r="K67" s="205"/>
      <c r="L67" s="206"/>
      <c r="M67" s="206"/>
      <c r="N67" s="207"/>
    </row>
    <row r="69" spans="2:25" ht="21.75" customHeight="1" x14ac:dyDescent="0.15">
      <c r="B69" s="1" t="s">
        <v>267</v>
      </c>
    </row>
    <row r="70" spans="2:25" ht="21.75" customHeight="1" x14ac:dyDescent="0.15">
      <c r="B70" s="172" t="s">
        <v>230</v>
      </c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</row>
    <row r="72" spans="2:25" ht="21.75" customHeight="1" x14ac:dyDescent="0.15">
      <c r="B72" s="173" t="s">
        <v>23</v>
      </c>
      <c r="C72" s="174"/>
      <c r="D72" s="174"/>
      <c r="E72" s="174"/>
      <c r="F72" s="174"/>
      <c r="G72" s="174"/>
      <c r="H72" s="174"/>
      <c r="I72" s="174"/>
      <c r="J72" s="174"/>
      <c r="K72" s="174" t="s">
        <v>29</v>
      </c>
      <c r="L72" s="174"/>
      <c r="M72" s="174"/>
      <c r="N72" s="174"/>
      <c r="O72" s="174"/>
      <c r="P72" s="174"/>
      <c r="Q72" s="174"/>
      <c r="R72" s="174"/>
      <c r="S72" s="174" t="s">
        <v>30</v>
      </c>
      <c r="T72" s="174"/>
      <c r="U72" s="174"/>
      <c r="V72" s="174"/>
      <c r="W72" s="174"/>
      <c r="X72" s="175"/>
    </row>
    <row r="73" spans="2:25" ht="21.75" customHeight="1" x14ac:dyDescent="0.1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2:25" ht="21.75" customHeight="1" x14ac:dyDescent="0.15">
      <c r="B74" s="1" t="s">
        <v>241</v>
      </c>
    </row>
    <row r="75" spans="2:25" ht="21.75" customHeight="1" x14ac:dyDescent="0.15">
      <c r="B75" s="176" t="s">
        <v>194</v>
      </c>
      <c r="C75" s="177"/>
      <c r="D75" s="177"/>
      <c r="E75" s="177"/>
      <c r="F75" s="177"/>
      <c r="G75" s="177"/>
      <c r="H75" s="177"/>
      <c r="I75" s="177" t="s">
        <v>233</v>
      </c>
      <c r="J75" s="177"/>
      <c r="K75" s="177"/>
      <c r="L75" s="177"/>
      <c r="M75" s="177"/>
      <c r="N75" s="177"/>
      <c r="O75" s="177"/>
      <c r="P75" s="180" t="s">
        <v>193</v>
      </c>
      <c r="Q75" s="177"/>
      <c r="R75" s="177"/>
      <c r="S75" s="180" t="s">
        <v>195</v>
      </c>
      <c r="T75" s="177"/>
      <c r="U75" s="177"/>
      <c r="V75" s="181" t="s">
        <v>196</v>
      </c>
      <c r="W75" s="182"/>
      <c r="X75" s="183"/>
    </row>
    <row r="76" spans="2:25" ht="21.75" customHeight="1" x14ac:dyDescent="0.15">
      <c r="B76" s="178"/>
      <c r="C76" s="179"/>
      <c r="D76" s="179"/>
      <c r="E76" s="179"/>
      <c r="F76" s="179"/>
      <c r="G76" s="179"/>
      <c r="H76" s="179"/>
      <c r="I76" s="179"/>
      <c r="J76" s="179"/>
      <c r="K76" s="179"/>
      <c r="L76" s="179"/>
      <c r="M76" s="179"/>
      <c r="N76" s="179"/>
      <c r="O76" s="179"/>
      <c r="P76" s="179"/>
      <c r="Q76" s="179"/>
      <c r="R76" s="179"/>
      <c r="S76" s="179"/>
      <c r="T76" s="179"/>
      <c r="U76" s="179"/>
      <c r="V76" s="184"/>
      <c r="W76" s="184"/>
      <c r="X76" s="185"/>
    </row>
    <row r="77" spans="2:25" ht="21.75" customHeight="1" x14ac:dyDescent="0.15">
      <c r="B77" s="186"/>
      <c r="C77" s="187"/>
      <c r="D77" s="187"/>
      <c r="E77" s="187"/>
      <c r="F77" s="187"/>
      <c r="G77" s="187"/>
      <c r="H77" s="187"/>
      <c r="I77" s="187"/>
      <c r="J77" s="187"/>
      <c r="K77" s="187"/>
      <c r="L77" s="187"/>
      <c r="M77" s="187"/>
      <c r="N77" s="187"/>
      <c r="O77" s="187"/>
      <c r="P77" s="187"/>
      <c r="Q77" s="187"/>
      <c r="R77" s="187"/>
      <c r="S77" s="187"/>
      <c r="T77" s="187"/>
      <c r="U77" s="187"/>
      <c r="V77" s="187"/>
      <c r="W77" s="187"/>
      <c r="X77" s="188"/>
    </row>
    <row r="79" spans="2:25" ht="21.75" customHeight="1" x14ac:dyDescent="0.15">
      <c r="B79" s="1" t="s">
        <v>178</v>
      </c>
    </row>
    <row r="80" spans="2:25" ht="21.75" customHeight="1" x14ac:dyDescent="0.15">
      <c r="B80" s="179" t="s">
        <v>27</v>
      </c>
      <c r="C80" s="179"/>
      <c r="D80" s="179"/>
      <c r="E80" s="179" t="s">
        <v>258</v>
      </c>
      <c r="F80" s="179"/>
      <c r="G80" s="179"/>
      <c r="H80" s="179"/>
      <c r="I80" s="179"/>
      <c r="J80" s="179"/>
      <c r="K80" s="179"/>
      <c r="L80" s="179"/>
      <c r="M80" s="179"/>
      <c r="N80" s="179"/>
      <c r="O80" s="179"/>
      <c r="P80" s="179"/>
      <c r="Q80" s="179"/>
      <c r="R80" s="179"/>
      <c r="S80" s="179"/>
      <c r="T80" s="179"/>
      <c r="U80" s="179" t="s">
        <v>259</v>
      </c>
      <c r="V80" s="179"/>
      <c r="W80" s="179"/>
      <c r="X80" s="179"/>
    </row>
    <row r="81" spans="2:24" ht="21.75" customHeight="1" x14ac:dyDescent="0.15">
      <c r="B81" s="179" t="s">
        <v>265</v>
      </c>
      <c r="C81" s="179"/>
      <c r="D81" s="179"/>
      <c r="E81" s="179"/>
      <c r="F81" s="179"/>
      <c r="G81" s="179"/>
      <c r="H81" s="179"/>
      <c r="I81" s="179"/>
      <c r="J81" s="179"/>
      <c r="K81" s="179"/>
      <c r="L81" s="179"/>
      <c r="M81" s="179"/>
      <c r="N81" s="179"/>
      <c r="O81" s="179"/>
      <c r="P81" s="179"/>
      <c r="Q81" s="179"/>
      <c r="R81" s="179"/>
      <c r="S81" s="179"/>
      <c r="T81" s="179"/>
      <c r="U81" s="179"/>
      <c r="V81" s="179"/>
      <c r="W81" s="179"/>
      <c r="X81" s="179"/>
    </row>
    <row r="82" spans="2:24" ht="21.75" customHeight="1" x14ac:dyDescent="0.15">
      <c r="B82" s="179" t="s">
        <v>265</v>
      </c>
      <c r="C82" s="179"/>
      <c r="D82" s="179"/>
      <c r="E82" s="179"/>
      <c r="F82" s="179"/>
      <c r="G82" s="179"/>
      <c r="H82" s="179"/>
      <c r="I82" s="179"/>
      <c r="J82" s="179"/>
      <c r="K82" s="179"/>
      <c r="L82" s="179"/>
      <c r="M82" s="179"/>
      <c r="N82" s="179"/>
      <c r="O82" s="179"/>
      <c r="P82" s="179"/>
      <c r="Q82" s="179"/>
      <c r="R82" s="179"/>
      <c r="S82" s="179"/>
      <c r="T82" s="179"/>
      <c r="U82" s="179"/>
      <c r="V82" s="179"/>
      <c r="W82" s="179"/>
      <c r="X82" s="179"/>
    </row>
    <row r="83" spans="2:24" ht="21.75" customHeight="1" x14ac:dyDescent="0.15">
      <c r="B83" s="179" t="s">
        <v>265</v>
      </c>
      <c r="C83" s="179"/>
      <c r="D83" s="179"/>
      <c r="E83" s="179"/>
      <c r="F83" s="179"/>
      <c r="G83" s="179"/>
      <c r="H83" s="179"/>
      <c r="I83" s="179"/>
      <c r="J83" s="179"/>
      <c r="K83" s="179"/>
      <c r="L83" s="179"/>
      <c r="M83" s="179"/>
      <c r="N83" s="179"/>
      <c r="O83" s="179"/>
      <c r="P83" s="179"/>
      <c r="Q83" s="179"/>
      <c r="R83" s="179"/>
      <c r="S83" s="179"/>
      <c r="T83" s="179"/>
      <c r="U83" s="179"/>
      <c r="V83" s="179"/>
      <c r="W83" s="179"/>
      <c r="X83" s="179"/>
    </row>
    <row r="84" spans="2:24" ht="21.75" customHeight="1" x14ac:dyDescent="0.15">
      <c r="B84" s="179" t="s">
        <v>265</v>
      </c>
      <c r="C84" s="179"/>
      <c r="D84" s="179"/>
      <c r="E84" s="179"/>
      <c r="F84" s="179"/>
      <c r="G84" s="179"/>
      <c r="H84" s="179"/>
      <c r="I84" s="179"/>
      <c r="J84" s="179"/>
      <c r="K84" s="179"/>
      <c r="L84" s="179"/>
      <c r="M84" s="179"/>
      <c r="N84" s="179"/>
      <c r="O84" s="179"/>
      <c r="P84" s="179"/>
      <c r="Q84" s="179"/>
      <c r="R84" s="179"/>
      <c r="S84" s="179"/>
      <c r="T84" s="179"/>
      <c r="U84" s="179"/>
      <c r="V84" s="179"/>
      <c r="W84" s="179"/>
      <c r="X84" s="179"/>
    </row>
    <row r="85" spans="2:24" ht="21.75" customHeight="1" x14ac:dyDescent="0.15">
      <c r="B85" s="179" t="s">
        <v>265</v>
      </c>
      <c r="C85" s="179"/>
      <c r="D85" s="179"/>
      <c r="E85" s="179"/>
      <c r="F85" s="179"/>
      <c r="G85" s="179"/>
      <c r="H85" s="179"/>
      <c r="I85" s="179"/>
      <c r="J85" s="179"/>
      <c r="K85" s="179"/>
      <c r="L85" s="179"/>
      <c r="M85" s="179"/>
      <c r="N85" s="179"/>
      <c r="O85" s="179"/>
      <c r="P85" s="179"/>
      <c r="Q85" s="179"/>
      <c r="R85" s="179"/>
      <c r="S85" s="179"/>
      <c r="T85" s="179"/>
      <c r="U85" s="179"/>
      <c r="V85" s="179"/>
      <c r="W85" s="179"/>
      <c r="X85" s="179"/>
    </row>
    <row r="86" spans="2:24" ht="21.75" customHeight="1" x14ac:dyDescent="0.15">
      <c r="B86" s="179" t="s">
        <v>265</v>
      </c>
      <c r="C86" s="179"/>
      <c r="D86" s="179"/>
      <c r="E86" s="179"/>
      <c r="F86" s="179"/>
      <c r="G86" s="179"/>
      <c r="H86" s="179"/>
      <c r="I86" s="179"/>
      <c r="J86" s="179"/>
      <c r="K86" s="179"/>
      <c r="L86" s="179"/>
      <c r="M86" s="179"/>
      <c r="N86" s="179"/>
      <c r="O86" s="179"/>
      <c r="P86" s="179"/>
      <c r="Q86" s="179"/>
      <c r="R86" s="179"/>
      <c r="S86" s="179"/>
      <c r="T86" s="179"/>
      <c r="U86" s="179"/>
      <c r="V86" s="179"/>
      <c r="W86" s="179"/>
      <c r="X86" s="179"/>
    </row>
    <row r="87" spans="2:24" ht="21.75" customHeight="1" x14ac:dyDescent="0.15">
      <c r="B87" s="1"/>
    </row>
    <row r="88" spans="2:24" ht="21.75" customHeight="1" x14ac:dyDescent="0.15">
      <c r="B88" s="4" t="s">
        <v>5</v>
      </c>
      <c r="C88" s="4"/>
    </row>
    <row r="89" spans="2:24" ht="21.75" customHeight="1" x14ac:dyDescent="0.15">
      <c r="B89" s="4" t="s">
        <v>3</v>
      </c>
      <c r="C89" s="4"/>
    </row>
    <row r="91" spans="2:24" ht="21.75" customHeight="1" x14ac:dyDescent="0.15">
      <c r="B91" s="1" t="s">
        <v>183</v>
      </c>
    </row>
    <row r="92" spans="2:24" ht="21.75" customHeight="1" x14ac:dyDescent="0.15">
      <c r="B92" s="179" t="s">
        <v>27</v>
      </c>
      <c r="C92" s="179"/>
      <c r="D92" s="179"/>
      <c r="E92" s="179" t="s">
        <v>258</v>
      </c>
      <c r="F92" s="179"/>
      <c r="G92" s="179"/>
      <c r="H92" s="179"/>
      <c r="I92" s="179"/>
      <c r="J92" s="179"/>
      <c r="K92" s="179"/>
      <c r="L92" s="179"/>
      <c r="M92" s="179"/>
      <c r="N92" s="179"/>
      <c r="O92" s="179"/>
      <c r="P92" s="179"/>
      <c r="Q92" s="179"/>
      <c r="R92" s="179"/>
      <c r="S92" s="179"/>
      <c r="T92" s="179"/>
      <c r="U92" s="179" t="s">
        <v>259</v>
      </c>
      <c r="V92" s="179"/>
      <c r="W92" s="179"/>
      <c r="X92" s="179"/>
    </row>
    <row r="93" spans="2:24" ht="21.75" customHeight="1" x14ac:dyDescent="0.15">
      <c r="B93" s="179" t="s">
        <v>265</v>
      </c>
      <c r="C93" s="179"/>
      <c r="D93" s="179"/>
      <c r="E93" s="179"/>
      <c r="F93" s="179"/>
      <c r="G93" s="179"/>
      <c r="H93" s="179"/>
      <c r="I93" s="179"/>
      <c r="J93" s="179"/>
      <c r="K93" s="179"/>
      <c r="L93" s="179"/>
      <c r="M93" s="179"/>
      <c r="N93" s="179"/>
      <c r="O93" s="179"/>
      <c r="P93" s="179"/>
      <c r="Q93" s="179"/>
      <c r="R93" s="179"/>
      <c r="S93" s="179"/>
      <c r="T93" s="179"/>
      <c r="U93" s="179"/>
      <c r="V93" s="179"/>
      <c r="W93" s="179"/>
      <c r="X93" s="179"/>
    </row>
    <row r="94" spans="2:24" ht="21.75" customHeight="1" x14ac:dyDescent="0.15">
      <c r="B94" s="179" t="s">
        <v>265</v>
      </c>
      <c r="C94" s="179"/>
      <c r="D94" s="179"/>
      <c r="E94" s="179"/>
      <c r="F94" s="179"/>
      <c r="G94" s="179"/>
      <c r="H94" s="179"/>
      <c r="I94" s="179"/>
      <c r="J94" s="179"/>
      <c r="K94" s="179"/>
      <c r="L94" s="179"/>
      <c r="M94" s="179"/>
      <c r="N94" s="179"/>
      <c r="O94" s="179"/>
      <c r="P94" s="179"/>
      <c r="Q94" s="179"/>
      <c r="R94" s="179"/>
      <c r="S94" s="179"/>
      <c r="T94" s="179"/>
      <c r="U94" s="179"/>
      <c r="V94" s="179"/>
      <c r="W94" s="179"/>
      <c r="X94" s="179"/>
    </row>
    <row r="95" spans="2:24" ht="21.75" customHeight="1" x14ac:dyDescent="0.1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2:24" ht="21.75" customHeight="1" x14ac:dyDescent="0.15">
      <c r="B96" s="197" t="s">
        <v>213</v>
      </c>
      <c r="C96" s="197"/>
      <c r="D96" s="197"/>
      <c r="E96" s="197"/>
      <c r="F96" s="197"/>
      <c r="G96" s="197"/>
      <c r="H96" s="197"/>
      <c r="I96" s="197"/>
      <c r="J96" s="197"/>
      <c r="K96" s="197"/>
      <c r="L96" s="197"/>
      <c r="M96" s="197"/>
      <c r="N96" s="197"/>
      <c r="O96" s="197"/>
      <c r="P96" s="197"/>
      <c r="Q96" s="197"/>
      <c r="R96" s="197"/>
      <c r="S96" s="197"/>
      <c r="T96" s="197"/>
      <c r="U96" s="197"/>
      <c r="V96" s="197"/>
      <c r="W96" s="197"/>
      <c r="X96" s="197"/>
    </row>
    <row r="98" spans="2:24" ht="21.75" customHeight="1" x14ac:dyDescent="0.15">
      <c r="B98" s="197" t="s">
        <v>157</v>
      </c>
      <c r="C98" s="197"/>
      <c r="D98" s="197"/>
      <c r="E98" s="197"/>
      <c r="F98" s="197"/>
      <c r="G98" s="197"/>
      <c r="H98" s="197"/>
      <c r="I98" s="197"/>
      <c r="J98" s="197"/>
      <c r="K98" s="197"/>
      <c r="L98" s="197"/>
      <c r="M98" s="197"/>
      <c r="N98" s="197"/>
      <c r="O98" s="197"/>
      <c r="P98" s="197"/>
      <c r="Q98" s="197"/>
      <c r="R98" s="197"/>
      <c r="S98" s="197"/>
      <c r="T98" s="197"/>
      <c r="U98" s="197"/>
      <c r="V98" s="197"/>
      <c r="W98" s="197"/>
      <c r="X98" s="197"/>
    </row>
  </sheetData>
  <mergeCells count="129">
    <mergeCell ref="B96:X96"/>
    <mergeCell ref="B98:X98"/>
    <mergeCell ref="B93:D93"/>
    <mergeCell ref="E93:T93"/>
    <mergeCell ref="U93:X93"/>
    <mergeCell ref="B94:D94"/>
    <mergeCell ref="E94:T94"/>
    <mergeCell ref="U94:X94"/>
    <mergeCell ref="B86:D86"/>
    <mergeCell ref="E86:T86"/>
    <mergeCell ref="U86:X86"/>
    <mergeCell ref="B92:D92"/>
    <mergeCell ref="E92:T92"/>
    <mergeCell ref="U92:X92"/>
    <mergeCell ref="B84:D84"/>
    <mergeCell ref="E84:T84"/>
    <mergeCell ref="U84:X84"/>
    <mergeCell ref="B85:D85"/>
    <mergeCell ref="E85:T85"/>
    <mergeCell ref="U85:X85"/>
    <mergeCell ref="B82:D82"/>
    <mergeCell ref="E82:T82"/>
    <mergeCell ref="U82:X82"/>
    <mergeCell ref="B83:D83"/>
    <mergeCell ref="E83:T83"/>
    <mergeCell ref="U83:X83"/>
    <mergeCell ref="B80:D80"/>
    <mergeCell ref="E80:T80"/>
    <mergeCell ref="U80:X80"/>
    <mergeCell ref="B81:D81"/>
    <mergeCell ref="E81:T81"/>
    <mergeCell ref="U81:X81"/>
    <mergeCell ref="B75:H76"/>
    <mergeCell ref="I75:O76"/>
    <mergeCell ref="P75:R76"/>
    <mergeCell ref="S75:U76"/>
    <mergeCell ref="V75:X76"/>
    <mergeCell ref="B77:H77"/>
    <mergeCell ref="I77:O77"/>
    <mergeCell ref="P77:R77"/>
    <mergeCell ref="S77:U77"/>
    <mergeCell ref="V77:X77"/>
    <mergeCell ref="B70:Y70"/>
    <mergeCell ref="B72:C72"/>
    <mergeCell ref="D72:J72"/>
    <mergeCell ref="K72:L72"/>
    <mergeCell ref="M72:R72"/>
    <mergeCell ref="S72:T72"/>
    <mergeCell ref="U72:X72"/>
    <mergeCell ref="B65:B67"/>
    <mergeCell ref="C65:F65"/>
    <mergeCell ref="C66:F67"/>
    <mergeCell ref="G66:J67"/>
    <mergeCell ref="G65:J65"/>
    <mergeCell ref="K65:N65"/>
    <mergeCell ref="K66:N67"/>
    <mergeCell ref="B53:D53"/>
    <mergeCell ref="E53:T53"/>
    <mergeCell ref="U53:X53"/>
    <mergeCell ref="B58:X58"/>
    <mergeCell ref="B60:X60"/>
    <mergeCell ref="B62:X62"/>
    <mergeCell ref="B51:D51"/>
    <mergeCell ref="E51:T51"/>
    <mergeCell ref="U51:X51"/>
    <mergeCell ref="B52:D52"/>
    <mergeCell ref="E52:T52"/>
    <mergeCell ref="U52:X52"/>
    <mergeCell ref="B49:D49"/>
    <mergeCell ref="E49:T49"/>
    <mergeCell ref="U49:X49"/>
    <mergeCell ref="B50:D50"/>
    <mergeCell ref="E50:T50"/>
    <mergeCell ref="U50:X50"/>
    <mergeCell ref="B47:D47"/>
    <mergeCell ref="E47:T47"/>
    <mergeCell ref="U47:X47"/>
    <mergeCell ref="B48:D48"/>
    <mergeCell ref="E48:T48"/>
    <mergeCell ref="U48:X48"/>
    <mergeCell ref="B42:H43"/>
    <mergeCell ref="I42:O43"/>
    <mergeCell ref="P42:R43"/>
    <mergeCell ref="S42:U43"/>
    <mergeCell ref="V42:X43"/>
    <mergeCell ref="B44:H44"/>
    <mergeCell ref="I44:O44"/>
    <mergeCell ref="P44:R44"/>
    <mergeCell ref="S44:U44"/>
    <mergeCell ref="V44:X44"/>
    <mergeCell ref="B31:X31"/>
    <mergeCell ref="B32:X32"/>
    <mergeCell ref="B37:Y37"/>
    <mergeCell ref="B39:C39"/>
    <mergeCell ref="D39:J39"/>
    <mergeCell ref="K39:L39"/>
    <mergeCell ref="M39:R39"/>
    <mergeCell ref="S39:T39"/>
    <mergeCell ref="U39:X39"/>
    <mergeCell ref="B28:X28"/>
    <mergeCell ref="B29:X29"/>
    <mergeCell ref="B11:H11"/>
    <mergeCell ref="B18:X18"/>
    <mergeCell ref="B20:X20"/>
    <mergeCell ref="B21:X21"/>
    <mergeCell ref="B22:X22"/>
    <mergeCell ref="B23:X23"/>
    <mergeCell ref="B30:X30"/>
    <mergeCell ref="B8:H8"/>
    <mergeCell ref="I8:O8"/>
    <mergeCell ref="P8:R8"/>
    <mergeCell ref="S8:U8"/>
    <mergeCell ref="V8:X8"/>
    <mergeCell ref="B24:X24"/>
    <mergeCell ref="B25:X25"/>
    <mergeCell ref="B26:X26"/>
    <mergeCell ref="B27:X27"/>
    <mergeCell ref="B2:Y2"/>
    <mergeCell ref="B4:C4"/>
    <mergeCell ref="D4:J4"/>
    <mergeCell ref="K4:L4"/>
    <mergeCell ref="M4:R4"/>
    <mergeCell ref="S4:T4"/>
    <mergeCell ref="U4:X4"/>
    <mergeCell ref="B6:H7"/>
    <mergeCell ref="I6:O7"/>
    <mergeCell ref="P6:R7"/>
    <mergeCell ref="S6:U7"/>
    <mergeCell ref="V6:X7"/>
  </mergeCells>
  <phoneticPr fontId="63" type="noConversion"/>
  <pageMargins left="0.59041666984558105" right="0" top="0.78736108541488647" bottom="0" header="0.31486111879348755" footer="0.31486111879348755"/>
  <pageSetup paperSize="9" orientation="portrait" r:id="rId1"/>
  <rowBreaks count="1" manualBreakCount="1">
    <brk id="68" max="104857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11</vt:i4>
      </vt:variant>
    </vt:vector>
  </HeadingPairs>
  <TitlesOfParts>
    <vt:vector size="18" baseType="lpstr">
      <vt:lpstr>SET</vt:lpstr>
      <vt:lpstr>입사일기준연차</vt:lpstr>
      <vt:lpstr>25년도 정산DATA(재직자)</vt:lpstr>
      <vt:lpstr>26년도 정산DATA(재직자)</vt:lpstr>
      <vt:lpstr>25년도 정산DATA(퇴사자)</vt:lpstr>
      <vt:lpstr>26년도 정산DATA(퇴사자)</vt:lpstr>
      <vt:lpstr>연차사용촉진_사용계획_사용통지</vt:lpstr>
      <vt:lpstr>'25년도 정산DATA(재직자)'!Print_Area</vt:lpstr>
      <vt:lpstr>'25년도 정산DATA(퇴사자)'!Print_Area</vt:lpstr>
      <vt:lpstr>'26년도 정산DATA(재직자)'!Print_Area</vt:lpstr>
      <vt:lpstr>'26년도 정산DATA(퇴사자)'!Print_Area</vt:lpstr>
      <vt:lpstr>연차사용촉진_사용계획_사용통지!Print_Area</vt:lpstr>
      <vt:lpstr>입사일기준연차!Print_Area</vt:lpstr>
      <vt:lpstr>'25년도 정산DATA(재직자)'!Print_Titles</vt:lpstr>
      <vt:lpstr>'25년도 정산DATA(퇴사자)'!Print_Titles</vt:lpstr>
      <vt:lpstr>'26년도 정산DATA(재직자)'!Print_Titles</vt:lpstr>
      <vt:lpstr>'26년도 정산DATA(퇴사자)'!Print_Titles</vt:lpstr>
      <vt:lpstr>입사일기준연차!Print_Titles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선호 이</cp:lastModifiedBy>
  <cp:revision>1</cp:revision>
  <cp:lastPrinted>2023-05-10T02:10:12Z</cp:lastPrinted>
  <dcterms:created xsi:type="dcterms:W3CDTF">2015-02-25T07:25:44Z</dcterms:created>
  <dcterms:modified xsi:type="dcterms:W3CDTF">2026-05-15T03:18:23Z</dcterms:modified>
</cp:coreProperties>
</file>