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D:\data analyst assignments\Excel\"/>
    </mc:Choice>
  </mc:AlternateContent>
  <xr:revisionPtr revIDLastSave="0" documentId="13_ncr:1_{2CD4515E-6B24-487F-8BF5-92A71E6FE7C8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IF AND OR nested" sheetId="4" r:id="rId1"/>
    <sheet name="Vlookup" sheetId="5" r:id="rId2"/>
    <sheet name="Master Emp sheet" sheetId="6" r:id="rId3"/>
    <sheet name="Source" sheetId="7" r:id="rId4"/>
  </sheets>
  <externalReferences>
    <externalReference r:id="rId5"/>
  </externalReferences>
  <definedNames>
    <definedName name="_xlnm._FilterDatabase" localSheetId="0" hidden="1">'IF AND OR nested'!$A$10:$N$48</definedName>
    <definedName name="Source">[1]Source!$C$5:$F$40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11" i="4" l="1"/>
  <c r="M12" i="4"/>
  <c r="M13" i="4"/>
  <c r="M14" i="4"/>
  <c r="M15" i="4"/>
  <c r="M16" i="4"/>
  <c r="M17" i="4"/>
  <c r="M18" i="4"/>
  <c r="M19" i="4"/>
  <c r="M20" i="4"/>
  <c r="M21" i="4"/>
  <c r="M22" i="4"/>
  <c r="M23" i="4"/>
  <c r="M24" i="4"/>
  <c r="M25" i="4"/>
  <c r="M26" i="4"/>
  <c r="M27" i="4"/>
  <c r="M28" i="4"/>
  <c r="M29" i="4"/>
  <c r="M30" i="4"/>
  <c r="M31" i="4"/>
  <c r="M32" i="4"/>
  <c r="M33" i="4"/>
  <c r="M34" i="4"/>
  <c r="M35" i="4"/>
  <c r="M36" i="4"/>
  <c r="M37" i="4"/>
  <c r="M38" i="4"/>
  <c r="M39" i="4"/>
  <c r="M40" i="4"/>
  <c r="M41" i="4"/>
  <c r="M42" i="4"/>
  <c r="M43" i="4"/>
  <c r="M44" i="4"/>
  <c r="M45" i="4"/>
  <c r="M46" i="4"/>
  <c r="M47" i="4"/>
  <c r="M48" i="4"/>
  <c r="J11" i="4" l="1"/>
  <c r="K11" i="4"/>
  <c r="L11" i="4"/>
  <c r="N11" i="4"/>
  <c r="O11" i="4"/>
  <c r="J12" i="4"/>
  <c r="K12" i="4"/>
  <c r="L12" i="4"/>
  <c r="N12" i="4"/>
  <c r="O12" i="4"/>
  <c r="J13" i="4"/>
  <c r="K13" i="4"/>
  <c r="L13" i="4"/>
  <c r="N13" i="4"/>
  <c r="O13" i="4"/>
  <c r="J14" i="4"/>
  <c r="K14" i="4"/>
  <c r="L14" i="4"/>
  <c r="N14" i="4"/>
  <c r="O14" i="4"/>
  <c r="J15" i="4"/>
  <c r="K15" i="4"/>
  <c r="L15" i="4"/>
  <c r="N15" i="4"/>
  <c r="O15" i="4"/>
  <c r="J16" i="4"/>
  <c r="K16" i="4"/>
  <c r="L16" i="4"/>
  <c r="N16" i="4"/>
  <c r="O16" i="4"/>
  <c r="J17" i="4"/>
  <c r="K17" i="4"/>
  <c r="L17" i="4"/>
  <c r="N17" i="4"/>
  <c r="O17" i="4"/>
  <c r="J18" i="4"/>
  <c r="K18" i="4"/>
  <c r="L18" i="4"/>
  <c r="N18" i="4"/>
  <c r="O18" i="4"/>
  <c r="J19" i="4"/>
  <c r="K19" i="4"/>
  <c r="L19" i="4"/>
  <c r="N19" i="4"/>
  <c r="O19" i="4"/>
  <c r="J20" i="4"/>
  <c r="K20" i="4"/>
  <c r="L20" i="4"/>
  <c r="N20" i="4"/>
  <c r="O20" i="4"/>
  <c r="J21" i="4"/>
  <c r="K21" i="4"/>
  <c r="L21" i="4"/>
  <c r="N21" i="4"/>
  <c r="O21" i="4"/>
  <c r="J22" i="4"/>
  <c r="K22" i="4"/>
  <c r="L22" i="4"/>
  <c r="N22" i="4"/>
  <c r="O22" i="4"/>
  <c r="J23" i="4"/>
  <c r="K23" i="4"/>
  <c r="L23" i="4"/>
  <c r="N23" i="4"/>
  <c r="O23" i="4"/>
  <c r="J24" i="4"/>
  <c r="K24" i="4"/>
  <c r="L24" i="4"/>
  <c r="N24" i="4"/>
  <c r="O24" i="4"/>
  <c r="J25" i="4"/>
  <c r="K25" i="4"/>
  <c r="L25" i="4"/>
  <c r="N25" i="4"/>
  <c r="O25" i="4"/>
  <c r="J26" i="4"/>
  <c r="K26" i="4"/>
  <c r="L26" i="4"/>
  <c r="N26" i="4"/>
  <c r="O26" i="4"/>
  <c r="J27" i="4"/>
  <c r="K27" i="4"/>
  <c r="L27" i="4"/>
  <c r="N27" i="4"/>
  <c r="O27" i="4"/>
  <c r="J28" i="4"/>
  <c r="K28" i="4"/>
  <c r="L28" i="4"/>
  <c r="N28" i="4"/>
  <c r="O28" i="4"/>
  <c r="J29" i="4"/>
  <c r="K29" i="4"/>
  <c r="L29" i="4"/>
  <c r="N29" i="4"/>
  <c r="O29" i="4"/>
  <c r="J30" i="4"/>
  <c r="K30" i="4"/>
  <c r="L30" i="4"/>
  <c r="N30" i="4"/>
  <c r="O30" i="4"/>
  <c r="J31" i="4"/>
  <c r="K31" i="4"/>
  <c r="L31" i="4"/>
  <c r="N31" i="4"/>
  <c r="O31" i="4"/>
  <c r="J32" i="4"/>
  <c r="K32" i="4"/>
  <c r="L32" i="4"/>
  <c r="N32" i="4"/>
  <c r="O32" i="4"/>
  <c r="J33" i="4"/>
  <c r="K33" i="4"/>
  <c r="L33" i="4"/>
  <c r="N33" i="4"/>
  <c r="O33" i="4"/>
  <c r="J34" i="4"/>
  <c r="K34" i="4"/>
  <c r="L34" i="4"/>
  <c r="N34" i="4"/>
  <c r="O34" i="4"/>
  <c r="J35" i="4"/>
  <c r="K35" i="4"/>
  <c r="L35" i="4"/>
  <c r="N35" i="4"/>
  <c r="O35" i="4"/>
  <c r="J36" i="4"/>
  <c r="K36" i="4"/>
  <c r="L36" i="4"/>
  <c r="N36" i="4"/>
  <c r="O36" i="4"/>
  <c r="J37" i="4"/>
  <c r="K37" i="4"/>
  <c r="L37" i="4"/>
  <c r="N37" i="4"/>
  <c r="O37" i="4"/>
  <c r="J38" i="4"/>
  <c r="K38" i="4"/>
  <c r="L38" i="4"/>
  <c r="N38" i="4"/>
  <c r="O38" i="4"/>
  <c r="J39" i="4"/>
  <c r="K39" i="4"/>
  <c r="L39" i="4"/>
  <c r="N39" i="4"/>
  <c r="O39" i="4"/>
  <c r="J40" i="4"/>
  <c r="K40" i="4"/>
  <c r="L40" i="4"/>
  <c r="N40" i="4"/>
  <c r="O40" i="4"/>
  <c r="J41" i="4"/>
  <c r="K41" i="4"/>
  <c r="L41" i="4"/>
  <c r="N41" i="4"/>
  <c r="O41" i="4"/>
  <c r="J42" i="4"/>
  <c r="K42" i="4"/>
  <c r="L42" i="4"/>
  <c r="N42" i="4"/>
  <c r="O42" i="4"/>
  <c r="J43" i="4"/>
  <c r="K43" i="4"/>
  <c r="L43" i="4"/>
  <c r="N43" i="4"/>
  <c r="O43" i="4"/>
  <c r="J44" i="4"/>
  <c r="K44" i="4"/>
  <c r="L44" i="4"/>
  <c r="N44" i="4"/>
  <c r="O44" i="4"/>
  <c r="J45" i="4"/>
  <c r="K45" i="4"/>
  <c r="L45" i="4"/>
  <c r="N45" i="4"/>
  <c r="O45" i="4"/>
  <c r="J46" i="4"/>
  <c r="K46" i="4"/>
  <c r="L46" i="4"/>
  <c r="N46" i="4"/>
  <c r="O46" i="4"/>
  <c r="J47" i="4"/>
  <c r="K47" i="4"/>
  <c r="L47" i="4"/>
  <c r="N47" i="4"/>
  <c r="O47" i="4"/>
  <c r="J48" i="4"/>
  <c r="K48" i="4"/>
  <c r="L48" i="4"/>
  <c r="N48" i="4"/>
  <c r="O48" i="4"/>
  <c r="O17" i="5" a="1"/>
  <c r="O17" i="5" s="1"/>
  <c r="N17" i="5" a="1"/>
  <c r="N17" i="5" s="1"/>
  <c r="O16" i="5" a="1"/>
  <c r="O16" i="5" s="1"/>
  <c r="N16" i="5" a="1"/>
  <c r="N16" i="5" s="1"/>
  <c r="O11" i="5"/>
  <c r="N11" i="5"/>
  <c r="O10" i="5"/>
  <c r="N10" i="5"/>
  <c r="K44" i="6"/>
  <c r="J44" i="6"/>
  <c r="I44" i="6"/>
  <c r="K43" i="6"/>
  <c r="J43" i="6"/>
  <c r="I43" i="6"/>
  <c r="K42" i="6"/>
  <c r="J42" i="6"/>
  <c r="I42" i="6"/>
  <c r="K41" i="6"/>
  <c r="J41" i="6"/>
  <c r="I41" i="6"/>
  <c r="K40" i="6"/>
  <c r="J40" i="6"/>
  <c r="I40" i="6"/>
  <c r="K39" i="6"/>
  <c r="J39" i="6"/>
  <c r="I39" i="6"/>
  <c r="K38" i="6"/>
  <c r="J38" i="6"/>
  <c r="I38" i="6"/>
  <c r="K37" i="6"/>
  <c r="J37" i="6"/>
  <c r="I37" i="6"/>
  <c r="K36" i="6"/>
  <c r="J36" i="6"/>
  <c r="I36" i="6"/>
  <c r="K35" i="6"/>
  <c r="J35" i="6"/>
  <c r="I35" i="6"/>
  <c r="K34" i="6"/>
  <c r="J34" i="6"/>
  <c r="I34" i="6"/>
  <c r="K33" i="6"/>
  <c r="J33" i="6"/>
  <c r="I33" i="6"/>
  <c r="K32" i="6"/>
  <c r="J32" i="6"/>
  <c r="I32" i="6"/>
  <c r="K31" i="6"/>
  <c r="J31" i="6"/>
  <c r="I31" i="6"/>
  <c r="K30" i="6"/>
  <c r="J30" i="6"/>
  <c r="I30" i="6"/>
  <c r="K29" i="6"/>
  <c r="J29" i="6"/>
  <c r="I29" i="6"/>
  <c r="K28" i="6"/>
  <c r="J28" i="6"/>
  <c r="I28" i="6"/>
  <c r="K27" i="6"/>
  <c r="J27" i="6"/>
  <c r="I27" i="6"/>
  <c r="K26" i="6"/>
  <c r="J26" i="6"/>
  <c r="I26" i="6"/>
  <c r="K25" i="6"/>
  <c r="J25" i="6"/>
  <c r="I25" i="6"/>
  <c r="K24" i="6"/>
  <c r="J24" i="6"/>
  <c r="I24" i="6"/>
  <c r="K23" i="6"/>
  <c r="J23" i="6"/>
  <c r="I23" i="6"/>
  <c r="K22" i="6"/>
  <c r="J22" i="6"/>
  <c r="I22" i="6"/>
  <c r="K21" i="6"/>
  <c r="J21" i="6"/>
  <c r="I21" i="6"/>
  <c r="K20" i="6"/>
  <c r="J20" i="6"/>
  <c r="I20" i="6"/>
  <c r="K19" i="6"/>
  <c r="J19" i="6"/>
  <c r="I19" i="6"/>
  <c r="K18" i="6"/>
  <c r="J18" i="6"/>
  <c r="I18" i="6"/>
  <c r="K17" i="6"/>
  <c r="J17" i="6"/>
  <c r="I17" i="6"/>
  <c r="K16" i="6"/>
  <c r="J16" i="6"/>
  <c r="I16" i="6"/>
  <c r="K15" i="6"/>
  <c r="J15" i="6"/>
  <c r="I15" i="6"/>
  <c r="K14" i="6"/>
  <c r="J14" i="6"/>
  <c r="I14" i="6"/>
  <c r="K13" i="6"/>
  <c r="J13" i="6"/>
  <c r="I13" i="6"/>
  <c r="K12" i="6"/>
  <c r="J12" i="6"/>
  <c r="I12" i="6"/>
  <c r="K11" i="6"/>
  <c r="J11" i="6"/>
  <c r="I11" i="6"/>
  <c r="K10" i="6"/>
  <c r="J10" i="6"/>
  <c r="I10" i="6"/>
  <c r="K9" i="6"/>
  <c r="J9" i="6"/>
  <c r="I9" i="6"/>
  <c r="K8" i="6"/>
  <c r="J8" i="6"/>
  <c r="I8" i="6"/>
  <c r="K7" i="6"/>
  <c r="J7" i="6"/>
  <c r="I7" i="6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<sst xmlns="http://schemas.openxmlformats.org/spreadsheetml/2006/main" count="730" uniqueCount="115">
  <si>
    <t>Sales</t>
  </si>
  <si>
    <t>C_Code</t>
  </si>
  <si>
    <t>FirstName</t>
  </si>
  <si>
    <t>LastName</t>
  </si>
  <si>
    <t>Birthdate</t>
  </si>
  <si>
    <t>M_Status</t>
  </si>
  <si>
    <t>Stan</t>
  </si>
  <si>
    <t>Serrao</t>
  </si>
  <si>
    <t>Male</t>
  </si>
  <si>
    <t>Married</t>
  </si>
  <si>
    <t>Melwyn</t>
  </si>
  <si>
    <t>Crasto</t>
  </si>
  <si>
    <t>Sachin</t>
  </si>
  <si>
    <t>Bangera</t>
  </si>
  <si>
    <t>Single</t>
  </si>
  <si>
    <t>Rajesh</t>
  </si>
  <si>
    <t>Bohra</t>
  </si>
  <si>
    <t>Tulsidas</t>
  </si>
  <si>
    <t>Shetty</t>
  </si>
  <si>
    <t>Dedhia</t>
  </si>
  <si>
    <t>Heena</t>
  </si>
  <si>
    <t>Dongre</t>
  </si>
  <si>
    <t>Yashraj</t>
  </si>
  <si>
    <t>Vaidya</t>
  </si>
  <si>
    <t>Rajeev</t>
  </si>
  <si>
    <t>Singh</t>
  </si>
  <si>
    <t>Ram</t>
  </si>
  <si>
    <t>Ambradkar</t>
  </si>
  <si>
    <t>Piyush</t>
  </si>
  <si>
    <t>Shah</t>
  </si>
  <si>
    <t>Dhiren</t>
  </si>
  <si>
    <t>Sheth</t>
  </si>
  <si>
    <t>Sudesh</t>
  </si>
  <si>
    <t>Pillai</t>
  </si>
  <si>
    <t>Jagjit</t>
  </si>
  <si>
    <t>Kahlon</t>
  </si>
  <si>
    <t>Ruffina</t>
  </si>
  <si>
    <t>Joshi</t>
  </si>
  <si>
    <t>Female</t>
  </si>
  <si>
    <t>Boneca</t>
  </si>
  <si>
    <t>Rego</t>
  </si>
  <si>
    <t>Venitha</t>
  </si>
  <si>
    <t>Dinesh</t>
  </si>
  <si>
    <t>Dhanuka</t>
  </si>
  <si>
    <t>Gururaj</t>
  </si>
  <si>
    <t>D</t>
  </si>
  <si>
    <t>Kulkarni</t>
  </si>
  <si>
    <t>Sharadchandra</t>
  </si>
  <si>
    <t>Riswadkar</t>
  </si>
  <si>
    <t>Ashok</t>
  </si>
  <si>
    <t>Samtaney</t>
  </si>
  <si>
    <t>Yogesh</t>
  </si>
  <si>
    <t>Mansharamani</t>
  </si>
  <si>
    <t>Nitin</t>
  </si>
  <si>
    <t>Patki</t>
  </si>
  <si>
    <t>Prem</t>
  </si>
  <si>
    <t>Pherwani</t>
  </si>
  <si>
    <t>Bobby</t>
  </si>
  <si>
    <t>Tanna</t>
  </si>
  <si>
    <t>Kamdar</t>
  </si>
  <si>
    <t>Haria</t>
  </si>
  <si>
    <t>Rajeesh</t>
  </si>
  <si>
    <t>C</t>
  </si>
  <si>
    <t>Raju</t>
  </si>
  <si>
    <t>Manek</t>
  </si>
  <si>
    <t>Kawdoor</t>
  </si>
  <si>
    <t>Shankar</t>
  </si>
  <si>
    <t>Praful</t>
  </si>
  <si>
    <t>Savla</t>
  </si>
  <si>
    <t>Simon</t>
  </si>
  <si>
    <t>Rodrigues</t>
  </si>
  <si>
    <t>Jitendra</t>
  </si>
  <si>
    <t>Thacker</t>
  </si>
  <si>
    <t>Vishnu</t>
  </si>
  <si>
    <t>Desai</t>
  </si>
  <si>
    <t>Dattatray</t>
  </si>
  <si>
    <t>Satish</t>
  </si>
  <si>
    <t>Pasari</t>
  </si>
  <si>
    <t>Basic Salary</t>
  </si>
  <si>
    <t>Add new column for each task</t>
  </si>
  <si>
    <t>Department</t>
  </si>
  <si>
    <t>Finance</t>
  </si>
  <si>
    <t>Marketing</t>
  </si>
  <si>
    <t>Digital Marketing</t>
  </si>
  <si>
    <t>Learning &amp; Development</t>
  </si>
  <si>
    <t>Inside Sales</t>
  </si>
  <si>
    <t>CCD</t>
  </si>
  <si>
    <t>FLM</t>
  </si>
  <si>
    <t>Operations</t>
  </si>
  <si>
    <t>Gift everyone 1500 rs. Amazon Voucher, except Director and CEO</t>
  </si>
  <si>
    <t>CEO</t>
  </si>
  <si>
    <t>Director</t>
  </si>
  <si>
    <t>Gender</t>
  </si>
  <si>
    <t>Employees will receive TA-DA as per the Region they are posted in. North=5000, South=4000, East=4200, Midwest=3800</t>
  </si>
  <si>
    <t>Region</t>
  </si>
  <si>
    <t>North</t>
  </si>
  <si>
    <t>South</t>
  </si>
  <si>
    <t>Mid West</t>
  </si>
  <si>
    <t>East</t>
  </si>
  <si>
    <t>Figure out who has the Max and Min Salary</t>
  </si>
  <si>
    <t>Name of Employees, who have</t>
  </si>
  <si>
    <t>First Name</t>
  </si>
  <si>
    <t>Max Salary</t>
  </si>
  <si>
    <t>Min Salary</t>
  </si>
  <si>
    <t>Get Region, Department and Salary of all Employees from Sheet "Source"</t>
  </si>
  <si>
    <t>If C-Code is not present, display "Retired"</t>
  </si>
  <si>
    <t>*Use Name Range and Vlookup with Match Function</t>
  </si>
  <si>
    <t>Salary</t>
  </si>
  <si>
    <t>Write 'Eligible for Gift', in front of Females having Salary less than 50000</t>
  </si>
  <si>
    <t>Employees having Salary less than 30000 and belong to CCD department, Get 9000 as Bonus</t>
  </si>
  <si>
    <t>Employees joined before 1980 , write them as 'Retired'</t>
  </si>
  <si>
    <t>Employees belong to Sales and Marketing Department with Basic Salary &lt; 45000 get Bonus of 25000</t>
  </si>
  <si>
    <t>Regionwise Report</t>
  </si>
  <si>
    <t>Select Region--&gt;</t>
  </si>
  <si>
    <t>Name of employee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</si>
</sst>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b/>
      <sz val="12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4" fillId="0" borderId="0"/>
    <xf numFmtId="0" fontId="3" fillId="2" borderId="1">
      <alignment wrapText="1"/>
    </xf>
  </cellStyleXfs>
  <cellXfs count="18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0" fontId="0" fillId="0" borderId="0" xfId="0" quotePrefix="1"/>
    <xf numFmtId="0" fontId="5" fillId="0" borderId="0" xfId="0" applyFont="1"/>
    <xf numFmtId="0" fontId="0" fillId="0" borderId="1" xfId="0" quotePrefix="1" applyBorder="1" applyAlignment="1">
      <alignment horizontal="center"/>
    </xf>
    <xf numFmtId="0" fontId="0" fillId="0" borderId="1" xfId="0" quotePrefix="1" applyBorder="1"/>
    <xf numFmtId="15" fontId="0" fillId="0" borderId="1" xfId="0" applyNumberFormat="1" applyBorder="1" applyAlignment="1">
      <alignment horizontal="center"/>
    </xf>
    <xf numFmtId="0" fontId="1" fillId="3" borderId="1" xfId="0" applyFont="1" applyFill="1" applyBorder="1"/>
    <xf numFmtId="0" fontId="0" fillId="3" borderId="1" xfId="0" applyFill="1" applyBorder="1"/>
    <xf numFmtId="0" fontId="2" fillId="0" borderId="0" xfId="0" applyFont="1"/>
    <xf numFmtId="0" fontId="1" fillId="4" borderId="1" xfId="0" applyFont="1" applyFill="1" applyBorder="1"/>
    <xf numFmtId="0" fontId="6" fillId="0" borderId="2" xfId="0" applyFont="1" applyBorder="1"/>
    <xf numFmtId="0" fontId="6" fillId="0" borderId="0" xfId="0" applyFont="1"/>
    <xf numFmtId="0" fontId="6" fillId="4" borderId="1" xfId="0" applyFont="1" applyFill="1" applyBorder="1"/>
    <xf numFmtId="0" fontId="6" fillId="4" borderId="3" xfId="0" applyFont="1" applyFill="1" applyBorder="1" applyAlignment="1">
      <alignment horizontal="left"/>
    </xf>
    <xf numFmtId="0" fontId="6" fillId="4" borderId="4" xfId="0" applyFont="1" applyFill="1" applyBorder="1" applyAlignment="1">
      <alignment horizontal="left"/>
    </xf>
  </cellXfs>
  <cellStyles count="3">
    <cellStyle name="blue" xfId="2" xr:uid="{5FACF2B3-5CE5-4459-8BD9-70E5A8D7F46B}"/>
    <cellStyle name="Normal" xfId="0" builtinId="0"/>
    <cellStyle name="Normal 2" xfId="1" xr:uid="{A7A91408-2222-473A-8902-271543A56BD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D:\data%20analyst%20assignments\EXCEL\assignment%202\Assignment%202.1%20completed.xlsx" TargetMode="External"/><Relationship Id="rId1" Type="http://schemas.openxmlformats.org/officeDocument/2006/relationships/externalLinkPath" Target="assignment%202/Assignment%202.1%20completed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Vlookup"/>
      <sheetName val="Result Sheet"/>
      <sheetName val="Headcount Table"/>
      <sheetName val="Master Emp sheet"/>
      <sheetName val="Source"/>
    </sheetNames>
    <sheetDataSet>
      <sheetData sheetId="0"/>
      <sheetData sheetId="1"/>
      <sheetData sheetId="2"/>
      <sheetData sheetId="3"/>
      <sheetData sheetId="4">
        <row r="5">
          <cell r="C5" t="str">
            <v>C_Code</v>
          </cell>
          <cell r="D5" t="str">
            <v>Department</v>
          </cell>
          <cell r="E5" t="str">
            <v>Region</v>
          </cell>
          <cell r="F5" t="str">
            <v>Basic Salary</v>
          </cell>
        </row>
        <row r="6">
          <cell r="C6">
            <v>150773</v>
          </cell>
          <cell r="D6" t="str">
            <v>Finance</v>
          </cell>
          <cell r="E6" t="str">
            <v>North</v>
          </cell>
          <cell r="F6">
            <v>85000</v>
          </cell>
        </row>
        <row r="7">
          <cell r="C7">
            <v>150777</v>
          </cell>
          <cell r="D7" t="str">
            <v>Marketing</v>
          </cell>
          <cell r="E7" t="str">
            <v>North</v>
          </cell>
          <cell r="F7">
            <v>22000</v>
          </cell>
        </row>
        <row r="8">
          <cell r="C8">
            <v>150784</v>
          </cell>
          <cell r="D8" t="str">
            <v>Digital Marketing</v>
          </cell>
          <cell r="E8" t="str">
            <v>North</v>
          </cell>
          <cell r="F8">
            <v>35000</v>
          </cell>
        </row>
        <row r="9">
          <cell r="C9">
            <v>150791</v>
          </cell>
          <cell r="D9" t="str">
            <v>Digital Marketing</v>
          </cell>
          <cell r="E9" t="str">
            <v>North</v>
          </cell>
          <cell r="F9">
            <v>67000</v>
          </cell>
        </row>
        <row r="10">
          <cell r="C10">
            <v>150798</v>
          </cell>
          <cell r="D10" t="str">
            <v>Digital Marketing</v>
          </cell>
          <cell r="E10" t="str">
            <v>North</v>
          </cell>
          <cell r="F10">
            <v>81000</v>
          </cell>
        </row>
        <row r="11">
          <cell r="C11">
            <v>150805</v>
          </cell>
          <cell r="D11" t="str">
            <v>Director</v>
          </cell>
          <cell r="E11" t="str">
            <v>North</v>
          </cell>
          <cell r="F11">
            <v>91000</v>
          </cell>
        </row>
        <row r="12">
          <cell r="C12">
            <v>150814</v>
          </cell>
          <cell r="D12" t="str">
            <v>Inside Sales</v>
          </cell>
          <cell r="E12" t="str">
            <v>North</v>
          </cell>
          <cell r="F12">
            <v>50000</v>
          </cell>
        </row>
        <row r="13">
          <cell r="C13">
            <v>150821</v>
          </cell>
          <cell r="D13" t="str">
            <v>CCD</v>
          </cell>
          <cell r="E13" t="str">
            <v>North</v>
          </cell>
          <cell r="F13">
            <v>26000</v>
          </cell>
        </row>
        <row r="14">
          <cell r="C14">
            <v>150830</v>
          </cell>
          <cell r="D14" t="str">
            <v>Sales</v>
          </cell>
          <cell r="E14" t="str">
            <v>North</v>
          </cell>
          <cell r="F14">
            <v>52000</v>
          </cell>
        </row>
        <row r="15">
          <cell r="C15">
            <v>150834</v>
          </cell>
          <cell r="D15" t="str">
            <v>FLM</v>
          </cell>
          <cell r="E15" t="str">
            <v>North</v>
          </cell>
          <cell r="F15">
            <v>48000</v>
          </cell>
        </row>
        <row r="16">
          <cell r="C16">
            <v>150840</v>
          </cell>
          <cell r="D16" t="str">
            <v>Inside Sales</v>
          </cell>
          <cell r="E16" t="str">
            <v>East</v>
          </cell>
          <cell r="F16">
            <v>20000</v>
          </cell>
        </row>
        <row r="17">
          <cell r="C17">
            <v>150850</v>
          </cell>
          <cell r="D17" t="str">
            <v>CCD</v>
          </cell>
          <cell r="E17" t="str">
            <v>East</v>
          </cell>
          <cell r="F17">
            <v>47000</v>
          </cell>
        </row>
        <row r="18">
          <cell r="C18">
            <v>150851</v>
          </cell>
          <cell r="D18" t="str">
            <v>Inside Sales</v>
          </cell>
          <cell r="E18" t="str">
            <v>East</v>
          </cell>
          <cell r="F18">
            <v>75000</v>
          </cell>
        </row>
        <row r="19">
          <cell r="C19">
            <v>150865</v>
          </cell>
          <cell r="D19" t="str">
            <v>CEO</v>
          </cell>
          <cell r="E19" t="str">
            <v>East</v>
          </cell>
          <cell r="F19">
            <v>90000</v>
          </cell>
        </row>
        <row r="20">
          <cell r="C20">
            <v>150867</v>
          </cell>
          <cell r="D20" t="str">
            <v>Finance</v>
          </cell>
          <cell r="E20" t="str">
            <v>East</v>
          </cell>
          <cell r="F20">
            <v>49000</v>
          </cell>
        </row>
        <row r="21">
          <cell r="C21">
            <v>150874</v>
          </cell>
          <cell r="D21" t="str">
            <v>Marketing</v>
          </cell>
          <cell r="E21" t="str">
            <v>East</v>
          </cell>
          <cell r="F21">
            <v>27000</v>
          </cell>
        </row>
        <row r="22">
          <cell r="C22">
            <v>150881</v>
          </cell>
          <cell r="D22" t="str">
            <v>Digital Marketing</v>
          </cell>
          <cell r="E22" t="str">
            <v>East</v>
          </cell>
          <cell r="F22">
            <v>92000</v>
          </cell>
        </row>
        <row r="23">
          <cell r="C23">
            <v>150888</v>
          </cell>
          <cell r="D23" t="str">
            <v>Learning &amp; Development</v>
          </cell>
          <cell r="E23" t="str">
            <v>East</v>
          </cell>
          <cell r="F23">
            <v>43000</v>
          </cell>
        </row>
        <row r="24">
          <cell r="C24">
            <v>150894</v>
          </cell>
          <cell r="D24" t="str">
            <v>Inside Sales</v>
          </cell>
          <cell r="E24" t="str">
            <v>South</v>
          </cell>
          <cell r="F24">
            <v>67000</v>
          </cell>
        </row>
        <row r="25">
          <cell r="C25">
            <v>150901</v>
          </cell>
          <cell r="D25" t="str">
            <v>Sales</v>
          </cell>
          <cell r="E25" t="str">
            <v>South</v>
          </cell>
          <cell r="F25">
            <v>53000</v>
          </cell>
        </row>
        <row r="26">
          <cell r="C26">
            <v>150905</v>
          </cell>
          <cell r="D26" t="str">
            <v>FLM</v>
          </cell>
          <cell r="E26" t="str">
            <v>South</v>
          </cell>
          <cell r="F26">
            <v>62000</v>
          </cell>
        </row>
        <row r="27">
          <cell r="C27">
            <v>150912</v>
          </cell>
          <cell r="D27" t="str">
            <v>Operations</v>
          </cell>
          <cell r="E27" t="str">
            <v>South</v>
          </cell>
          <cell r="F27">
            <v>81000</v>
          </cell>
        </row>
        <row r="28">
          <cell r="C28">
            <v>150921</v>
          </cell>
          <cell r="D28" t="str">
            <v>Finance</v>
          </cell>
          <cell r="E28" t="str">
            <v>South</v>
          </cell>
          <cell r="F28">
            <v>19000</v>
          </cell>
        </row>
        <row r="29">
          <cell r="C29">
            <v>150929</v>
          </cell>
          <cell r="D29" t="str">
            <v>Marketing</v>
          </cell>
          <cell r="E29" t="str">
            <v>South</v>
          </cell>
          <cell r="F29">
            <v>58000</v>
          </cell>
        </row>
        <row r="30">
          <cell r="C30">
            <v>150930</v>
          </cell>
          <cell r="D30" t="str">
            <v>Digital Marketing</v>
          </cell>
          <cell r="E30" t="str">
            <v>South</v>
          </cell>
          <cell r="F30">
            <v>82000</v>
          </cell>
        </row>
        <row r="31">
          <cell r="C31">
            <v>150937</v>
          </cell>
          <cell r="D31" t="str">
            <v>Learning &amp; Development</v>
          </cell>
          <cell r="E31" t="str">
            <v>South</v>
          </cell>
          <cell r="F31">
            <v>37000</v>
          </cell>
        </row>
        <row r="32">
          <cell r="C32">
            <v>150940</v>
          </cell>
          <cell r="D32" t="str">
            <v>Inside Sales</v>
          </cell>
          <cell r="E32" t="str">
            <v>South</v>
          </cell>
          <cell r="F32">
            <v>87000</v>
          </cell>
        </row>
        <row r="33">
          <cell r="C33">
            <v>150947</v>
          </cell>
          <cell r="D33" t="str">
            <v>CCD</v>
          </cell>
          <cell r="E33" t="str">
            <v>South</v>
          </cell>
          <cell r="F33">
            <v>85000</v>
          </cell>
        </row>
        <row r="34">
          <cell r="C34">
            <v>150962</v>
          </cell>
          <cell r="D34" t="str">
            <v>Director</v>
          </cell>
          <cell r="E34" t="str">
            <v>South</v>
          </cell>
          <cell r="F34">
            <v>87000</v>
          </cell>
        </row>
        <row r="35">
          <cell r="C35">
            <v>150968</v>
          </cell>
          <cell r="D35" t="str">
            <v>Operations</v>
          </cell>
          <cell r="E35" t="str">
            <v>South</v>
          </cell>
          <cell r="F35">
            <v>65000</v>
          </cell>
        </row>
        <row r="36">
          <cell r="C36">
            <v>150975</v>
          </cell>
          <cell r="D36" t="str">
            <v>Finance</v>
          </cell>
          <cell r="E36" t="str">
            <v>Mid West</v>
          </cell>
          <cell r="F36">
            <v>83000</v>
          </cell>
        </row>
        <row r="37">
          <cell r="C37">
            <v>150982</v>
          </cell>
          <cell r="D37" t="str">
            <v>Marketing</v>
          </cell>
          <cell r="E37" t="str">
            <v>Mid West</v>
          </cell>
          <cell r="F37">
            <v>47000</v>
          </cell>
        </row>
        <row r="38">
          <cell r="C38">
            <v>150989</v>
          </cell>
          <cell r="D38" t="str">
            <v>Digital Marketing</v>
          </cell>
          <cell r="E38" t="str">
            <v>Mid West</v>
          </cell>
          <cell r="F38">
            <v>45000</v>
          </cell>
        </row>
        <row r="39">
          <cell r="C39">
            <v>150990</v>
          </cell>
          <cell r="D39" t="str">
            <v>Learning &amp; Development</v>
          </cell>
          <cell r="E39" t="str">
            <v>Mid West</v>
          </cell>
          <cell r="F39">
            <v>77000</v>
          </cell>
        </row>
        <row r="40">
          <cell r="C40">
            <v>150995</v>
          </cell>
          <cell r="D40" t="str">
            <v>Inside Sales</v>
          </cell>
          <cell r="E40" t="str">
            <v>Mid West</v>
          </cell>
          <cell r="F40">
            <v>15000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952DA9-2839-4549-8381-F4608ED4D907}">
  <dimension ref="A1:O49"/>
  <sheetViews>
    <sheetView tabSelected="1" topLeftCell="A21" workbookViewId="0">
      <selection activeCell="M11" sqref="M11"/>
    </sheetView>
  </sheetViews>
  <sheetFormatPr defaultRowHeight="14.4" x14ac:dyDescent="0.3"/>
  <cols>
    <col min="4" max="4" width="10.6640625" bestFit="1" customWidth="1"/>
    <col min="6" max="6" width="10.88671875" bestFit="1" customWidth="1"/>
    <col min="7" max="7" width="14.33203125" bestFit="1" customWidth="1"/>
    <col min="8" max="8" width="14.109375" bestFit="1" customWidth="1"/>
    <col min="10" max="10" width="12.44140625" customWidth="1"/>
  </cols>
  <sheetData>
    <row r="1" spans="1:15" ht="15.6" x14ac:dyDescent="0.3">
      <c r="C1" s="5" t="s">
        <v>79</v>
      </c>
    </row>
    <row r="2" spans="1:15" x14ac:dyDescent="0.3">
      <c r="B2" s="11">
        <v>1</v>
      </c>
      <c r="C2" s="11" t="s">
        <v>108</v>
      </c>
    </row>
    <row r="3" spans="1:15" x14ac:dyDescent="0.3">
      <c r="B3" s="11">
        <v>2</v>
      </c>
      <c r="C3" s="11" t="s">
        <v>109</v>
      </c>
    </row>
    <row r="4" spans="1:15" x14ac:dyDescent="0.3">
      <c r="B4" s="11">
        <v>3</v>
      </c>
      <c r="C4" s="11" t="s">
        <v>110</v>
      </c>
    </row>
    <row r="5" spans="1:15" x14ac:dyDescent="0.3">
      <c r="B5" s="11">
        <v>4</v>
      </c>
      <c r="C5" s="11" t="s">
        <v>111</v>
      </c>
    </row>
    <row r="6" spans="1:15" x14ac:dyDescent="0.3">
      <c r="B6" s="11">
        <v>5</v>
      </c>
      <c r="C6" s="11" t="s">
        <v>89</v>
      </c>
    </row>
    <row r="7" spans="1:15" x14ac:dyDescent="0.3">
      <c r="B7" s="11">
        <v>6</v>
      </c>
      <c r="C7" s="11" t="s">
        <v>93</v>
      </c>
    </row>
    <row r="8" spans="1:15" x14ac:dyDescent="0.3">
      <c r="B8" s="11"/>
      <c r="C8" s="11"/>
    </row>
    <row r="10" spans="1:15" s="1" customFormat="1" x14ac:dyDescent="0.3">
      <c r="A10" s="2" t="s">
        <v>1</v>
      </c>
      <c r="B10" s="2" t="s">
        <v>2</v>
      </c>
      <c r="C10" s="2" t="s">
        <v>3</v>
      </c>
      <c r="D10" s="2" t="s">
        <v>4</v>
      </c>
      <c r="E10" s="2" t="s">
        <v>92</v>
      </c>
      <c r="F10" s="2" t="s">
        <v>5</v>
      </c>
      <c r="G10" s="2" t="s">
        <v>80</v>
      </c>
      <c r="H10" s="2" t="s">
        <v>78</v>
      </c>
      <c r="I10" s="2" t="s">
        <v>94</v>
      </c>
      <c r="J10" s="9">
        <v>1</v>
      </c>
      <c r="K10" s="9">
        <v>2</v>
      </c>
      <c r="L10" s="9">
        <v>3</v>
      </c>
      <c r="M10" s="9">
        <v>4</v>
      </c>
      <c r="N10" s="9">
        <v>5</v>
      </c>
      <c r="O10" s="9">
        <v>6</v>
      </c>
    </row>
    <row r="11" spans="1:15" x14ac:dyDescent="0.3">
      <c r="A11" s="6">
        <v>150773</v>
      </c>
      <c r="B11" s="7" t="s">
        <v>6</v>
      </c>
      <c r="C11" s="7" t="s">
        <v>7</v>
      </c>
      <c r="D11" s="8">
        <v>26860</v>
      </c>
      <c r="E11" s="6" t="s">
        <v>8</v>
      </c>
      <c r="F11" s="7" t="s">
        <v>9</v>
      </c>
      <c r="G11" s="7" t="s">
        <v>81</v>
      </c>
      <c r="H11" s="3">
        <v>85000</v>
      </c>
      <c r="I11" s="7" t="s">
        <v>95</v>
      </c>
      <c r="J11" s="10" t="str">
        <f>IF(AND(E11="Female",H11&lt;50000),"eligible for gift","n/a")</f>
        <v>n/a</v>
      </c>
      <c r="K11" s="10" t="str">
        <f>IF(AND(H11&lt;30000,G11="CCD"),9000,"n/a")</f>
        <v>n/a</v>
      </c>
      <c r="L11" s="10" t="str">
        <f>IF(YEAR(D11)&lt;1980,"retired","n/a")</f>
        <v>retired</v>
      </c>
      <c r="M11" s="10">
        <f>IF(AND(OR(G11="Sales",G11="Marketing"),H11&lt;45000),25000,0)</f>
        <v>0</v>
      </c>
      <c r="N11" s="10">
        <f>IF(AND(G11&lt;&gt;"Director",G11&lt;&gt;"CEO"),1500,"n/a")</f>
        <v>1500</v>
      </c>
      <c r="O11" s="10">
        <f>IF(I11="North",5000,IF(I11="South",4000,IF(I11="East",4200,IF(I11="Mid West",3800))))</f>
        <v>5000</v>
      </c>
    </row>
    <row r="12" spans="1:15" x14ac:dyDescent="0.3">
      <c r="A12" s="6">
        <v>150777</v>
      </c>
      <c r="B12" s="7" t="s">
        <v>10</v>
      </c>
      <c r="C12" s="7" t="s">
        <v>11</v>
      </c>
      <c r="D12" s="8">
        <v>21123</v>
      </c>
      <c r="E12" s="6" t="s">
        <v>8</v>
      </c>
      <c r="F12" s="7" t="s">
        <v>9</v>
      </c>
      <c r="G12" s="7" t="s">
        <v>82</v>
      </c>
      <c r="H12" s="3">
        <v>22000</v>
      </c>
      <c r="I12" s="7" t="s">
        <v>95</v>
      </c>
      <c r="J12" s="10" t="str">
        <f t="shared" ref="J12:J48" si="0">IF(AND(E12="Female",H12&lt;50000),"eligible for gift","n/a")</f>
        <v>n/a</v>
      </c>
      <c r="K12" s="10" t="str">
        <f t="shared" ref="K12:K48" si="1">IF(AND(H12&lt;30000,G12="CCD"),9000,"n/a")</f>
        <v>n/a</v>
      </c>
      <c r="L12" s="10" t="str">
        <f t="shared" ref="L12:L48" si="2">IF(YEAR(D12)&lt;1980,"retired","n/a")</f>
        <v>retired</v>
      </c>
      <c r="M12" s="10">
        <f>IF(AND(OR(G12="Sales",G12="Marketing"),H12&lt;45000),25000,0)</f>
        <v>25000</v>
      </c>
      <c r="N12" s="10">
        <f t="shared" ref="N12:N48" si="3">IF(AND(G12&lt;&gt;"Director",G12&lt;&gt;"CEO"),1500,"n/a")</f>
        <v>1500</v>
      </c>
      <c r="O12" s="10">
        <f t="shared" ref="O12:O48" si="4">IF(I12="North",5000,IF(I12="South",4000,IF(I12="East",4200,IF(I12="Mid West",3800))))</f>
        <v>5000</v>
      </c>
    </row>
    <row r="13" spans="1:15" x14ac:dyDescent="0.3">
      <c r="A13" s="6">
        <v>150784</v>
      </c>
      <c r="B13" s="7" t="s">
        <v>12</v>
      </c>
      <c r="C13" s="7" t="s">
        <v>13</v>
      </c>
      <c r="D13" s="8">
        <v>28365</v>
      </c>
      <c r="E13" s="6" t="s">
        <v>38</v>
      </c>
      <c r="F13" s="7" t="s">
        <v>14</v>
      </c>
      <c r="G13" s="7" t="s">
        <v>83</v>
      </c>
      <c r="H13" s="3">
        <v>35000</v>
      </c>
      <c r="I13" s="7" t="s">
        <v>95</v>
      </c>
      <c r="J13" s="10" t="str">
        <f t="shared" si="0"/>
        <v>eligible for gift</v>
      </c>
      <c r="K13" s="10" t="str">
        <f t="shared" si="1"/>
        <v>n/a</v>
      </c>
      <c r="L13" s="10" t="str">
        <f t="shared" si="2"/>
        <v>retired</v>
      </c>
      <c r="M13" s="10">
        <f t="shared" ref="M12:M48" si="5">IF(AND(OR(G13="Sales",G13="Marketing"),H13&lt;45000),25000,0)</f>
        <v>0</v>
      </c>
      <c r="N13" s="10">
        <f t="shared" si="3"/>
        <v>1500</v>
      </c>
      <c r="O13" s="10">
        <f t="shared" si="4"/>
        <v>5000</v>
      </c>
    </row>
    <row r="14" spans="1:15" x14ac:dyDescent="0.3">
      <c r="A14" s="6">
        <v>150791</v>
      </c>
      <c r="B14" s="7" t="s">
        <v>15</v>
      </c>
      <c r="C14" s="7" t="s">
        <v>16</v>
      </c>
      <c r="D14" s="8">
        <v>23346</v>
      </c>
      <c r="E14" s="6" t="s">
        <v>38</v>
      </c>
      <c r="F14" s="7" t="s">
        <v>9</v>
      </c>
      <c r="G14" s="7" t="s">
        <v>83</v>
      </c>
      <c r="H14" s="3">
        <v>67000</v>
      </c>
      <c r="I14" s="7" t="s">
        <v>96</v>
      </c>
      <c r="J14" s="10" t="str">
        <f t="shared" si="0"/>
        <v>n/a</v>
      </c>
      <c r="K14" s="10" t="str">
        <f t="shared" si="1"/>
        <v>n/a</v>
      </c>
      <c r="L14" s="10" t="str">
        <f t="shared" si="2"/>
        <v>retired</v>
      </c>
      <c r="M14" s="10">
        <f t="shared" si="5"/>
        <v>0</v>
      </c>
      <c r="N14" s="10">
        <f t="shared" si="3"/>
        <v>1500</v>
      </c>
      <c r="O14" s="10">
        <f t="shared" si="4"/>
        <v>4000</v>
      </c>
    </row>
    <row r="15" spans="1:15" x14ac:dyDescent="0.3">
      <c r="A15" s="6">
        <v>150798</v>
      </c>
      <c r="B15" s="7" t="s">
        <v>17</v>
      </c>
      <c r="C15" s="7" t="s">
        <v>18</v>
      </c>
      <c r="D15" s="8">
        <v>28276</v>
      </c>
      <c r="E15" s="6" t="s">
        <v>38</v>
      </c>
      <c r="F15" s="7" t="s">
        <v>9</v>
      </c>
      <c r="G15" s="7" t="s">
        <v>83</v>
      </c>
      <c r="H15" s="3">
        <v>81000</v>
      </c>
      <c r="I15" s="7" t="s">
        <v>95</v>
      </c>
      <c r="J15" s="10" t="str">
        <f t="shared" si="0"/>
        <v>n/a</v>
      </c>
      <c r="K15" s="10" t="str">
        <f t="shared" si="1"/>
        <v>n/a</v>
      </c>
      <c r="L15" s="10" t="str">
        <f t="shared" si="2"/>
        <v>retired</v>
      </c>
      <c r="M15" s="10">
        <f t="shared" si="5"/>
        <v>0</v>
      </c>
      <c r="N15" s="10">
        <f t="shared" si="3"/>
        <v>1500</v>
      </c>
      <c r="O15" s="10">
        <f t="shared" si="4"/>
        <v>5000</v>
      </c>
    </row>
    <row r="16" spans="1:15" x14ac:dyDescent="0.3">
      <c r="A16" s="6">
        <v>150805</v>
      </c>
      <c r="B16" s="7" t="s">
        <v>15</v>
      </c>
      <c r="C16" s="7" t="s">
        <v>19</v>
      </c>
      <c r="D16" s="8">
        <v>26172</v>
      </c>
      <c r="E16" s="6" t="s">
        <v>8</v>
      </c>
      <c r="F16" s="7" t="s">
        <v>9</v>
      </c>
      <c r="G16" s="7" t="s">
        <v>91</v>
      </c>
      <c r="H16" s="3">
        <v>91000</v>
      </c>
      <c r="I16" s="7" t="s">
        <v>95</v>
      </c>
      <c r="J16" s="10" t="str">
        <f t="shared" si="0"/>
        <v>n/a</v>
      </c>
      <c r="K16" s="10" t="str">
        <f t="shared" si="1"/>
        <v>n/a</v>
      </c>
      <c r="L16" s="10" t="str">
        <f t="shared" si="2"/>
        <v>retired</v>
      </c>
      <c r="M16" s="10">
        <f t="shared" si="5"/>
        <v>0</v>
      </c>
      <c r="N16" s="10" t="str">
        <f t="shared" si="3"/>
        <v>n/a</v>
      </c>
      <c r="O16" s="10">
        <f t="shared" si="4"/>
        <v>5000</v>
      </c>
    </row>
    <row r="17" spans="1:15" x14ac:dyDescent="0.3">
      <c r="A17" s="6">
        <v>150814</v>
      </c>
      <c r="B17" s="7" t="s">
        <v>20</v>
      </c>
      <c r="C17" s="7" t="s">
        <v>21</v>
      </c>
      <c r="D17" s="8">
        <v>26246</v>
      </c>
      <c r="E17" s="6" t="s">
        <v>8</v>
      </c>
      <c r="F17" s="7" t="s">
        <v>9</v>
      </c>
      <c r="G17" s="7" t="s">
        <v>85</v>
      </c>
      <c r="H17" s="3">
        <v>50000</v>
      </c>
      <c r="I17" s="7" t="s">
        <v>97</v>
      </c>
      <c r="J17" s="10" t="str">
        <f t="shared" si="0"/>
        <v>n/a</v>
      </c>
      <c r="K17" s="10" t="str">
        <f t="shared" si="1"/>
        <v>n/a</v>
      </c>
      <c r="L17" s="10" t="str">
        <f t="shared" si="2"/>
        <v>retired</v>
      </c>
      <c r="M17" s="10">
        <f t="shared" si="5"/>
        <v>0</v>
      </c>
      <c r="N17" s="10">
        <f t="shared" si="3"/>
        <v>1500</v>
      </c>
      <c r="O17" s="10">
        <f t="shared" si="4"/>
        <v>3800</v>
      </c>
    </row>
    <row r="18" spans="1:15" x14ac:dyDescent="0.3">
      <c r="A18" s="6">
        <v>150821</v>
      </c>
      <c r="B18" s="7" t="s">
        <v>22</v>
      </c>
      <c r="C18" s="7" t="s">
        <v>23</v>
      </c>
      <c r="D18" s="8">
        <v>29966</v>
      </c>
      <c r="E18" s="6" t="s">
        <v>8</v>
      </c>
      <c r="F18" s="7" t="s">
        <v>14</v>
      </c>
      <c r="G18" s="7" t="s">
        <v>86</v>
      </c>
      <c r="H18" s="3">
        <v>26000</v>
      </c>
      <c r="I18" s="7" t="s">
        <v>97</v>
      </c>
      <c r="J18" s="10" t="str">
        <f t="shared" si="0"/>
        <v>n/a</v>
      </c>
      <c r="K18" s="10">
        <f t="shared" si="1"/>
        <v>9000</v>
      </c>
      <c r="L18" s="10" t="str">
        <f t="shared" si="2"/>
        <v>n/a</v>
      </c>
      <c r="M18" s="10">
        <f t="shared" si="5"/>
        <v>0</v>
      </c>
      <c r="N18" s="10">
        <f t="shared" si="3"/>
        <v>1500</v>
      </c>
      <c r="O18" s="10">
        <f t="shared" si="4"/>
        <v>3800</v>
      </c>
    </row>
    <row r="19" spans="1:15" x14ac:dyDescent="0.3">
      <c r="A19" s="6">
        <v>150830</v>
      </c>
      <c r="B19" s="7" t="s">
        <v>24</v>
      </c>
      <c r="C19" s="7" t="s">
        <v>25</v>
      </c>
      <c r="D19" s="8">
        <v>29037</v>
      </c>
      <c r="E19" s="6" t="s">
        <v>38</v>
      </c>
      <c r="F19" s="7" t="s">
        <v>9</v>
      </c>
      <c r="G19" s="7" t="s">
        <v>0</v>
      </c>
      <c r="H19" s="3">
        <v>52000</v>
      </c>
      <c r="I19" s="7" t="s">
        <v>98</v>
      </c>
      <c r="J19" s="10" t="str">
        <f t="shared" si="0"/>
        <v>n/a</v>
      </c>
      <c r="K19" s="10" t="str">
        <f t="shared" si="1"/>
        <v>n/a</v>
      </c>
      <c r="L19" s="10" t="str">
        <f t="shared" si="2"/>
        <v>retired</v>
      </c>
      <c r="M19" s="10">
        <f t="shared" si="5"/>
        <v>0</v>
      </c>
      <c r="N19" s="10">
        <f t="shared" si="3"/>
        <v>1500</v>
      </c>
      <c r="O19" s="10">
        <f t="shared" si="4"/>
        <v>4200</v>
      </c>
    </row>
    <row r="20" spans="1:15" x14ac:dyDescent="0.3">
      <c r="A20" s="6">
        <v>150834</v>
      </c>
      <c r="B20" s="7" t="s">
        <v>26</v>
      </c>
      <c r="C20" s="7" t="s">
        <v>27</v>
      </c>
      <c r="D20" s="8">
        <v>31199</v>
      </c>
      <c r="E20" s="6" t="s">
        <v>38</v>
      </c>
      <c r="F20" s="7" t="s">
        <v>9</v>
      </c>
      <c r="G20" s="7" t="s">
        <v>87</v>
      </c>
      <c r="H20" s="3">
        <v>48000</v>
      </c>
      <c r="I20" s="7" t="s">
        <v>95</v>
      </c>
      <c r="J20" s="10" t="str">
        <f t="shared" si="0"/>
        <v>eligible for gift</v>
      </c>
      <c r="K20" s="10" t="str">
        <f t="shared" si="1"/>
        <v>n/a</v>
      </c>
      <c r="L20" s="10" t="str">
        <f t="shared" si="2"/>
        <v>n/a</v>
      </c>
      <c r="M20" s="10">
        <f t="shared" si="5"/>
        <v>0</v>
      </c>
      <c r="N20" s="10">
        <f t="shared" si="3"/>
        <v>1500</v>
      </c>
      <c r="O20" s="10">
        <f t="shared" si="4"/>
        <v>5000</v>
      </c>
    </row>
    <row r="21" spans="1:15" x14ac:dyDescent="0.3">
      <c r="A21" s="6">
        <v>150840</v>
      </c>
      <c r="B21" s="7" t="s">
        <v>28</v>
      </c>
      <c r="C21" s="7" t="s">
        <v>29</v>
      </c>
      <c r="D21" s="8">
        <v>23136</v>
      </c>
      <c r="E21" s="6" t="s">
        <v>38</v>
      </c>
      <c r="F21" s="7" t="s">
        <v>9</v>
      </c>
      <c r="G21" s="7" t="s">
        <v>85</v>
      </c>
      <c r="H21" s="3">
        <v>20000</v>
      </c>
      <c r="I21" s="7" t="s">
        <v>96</v>
      </c>
      <c r="J21" s="10" t="str">
        <f t="shared" si="0"/>
        <v>eligible for gift</v>
      </c>
      <c r="K21" s="10" t="str">
        <f t="shared" si="1"/>
        <v>n/a</v>
      </c>
      <c r="L21" s="10" t="str">
        <f t="shared" si="2"/>
        <v>retired</v>
      </c>
      <c r="M21" s="10">
        <f t="shared" si="5"/>
        <v>0</v>
      </c>
      <c r="N21" s="10">
        <f t="shared" si="3"/>
        <v>1500</v>
      </c>
      <c r="O21" s="10">
        <f t="shared" si="4"/>
        <v>4000</v>
      </c>
    </row>
    <row r="22" spans="1:15" x14ac:dyDescent="0.3">
      <c r="A22" s="6">
        <v>150850</v>
      </c>
      <c r="B22" s="7" t="s">
        <v>30</v>
      </c>
      <c r="C22" s="7" t="s">
        <v>31</v>
      </c>
      <c r="D22" s="8">
        <v>32027</v>
      </c>
      <c r="E22" s="6" t="s">
        <v>8</v>
      </c>
      <c r="F22" s="7" t="s">
        <v>9</v>
      </c>
      <c r="G22" s="7" t="s">
        <v>86</v>
      </c>
      <c r="H22" s="3">
        <v>47000</v>
      </c>
      <c r="I22" s="7" t="s">
        <v>98</v>
      </c>
      <c r="J22" s="10" t="str">
        <f t="shared" si="0"/>
        <v>n/a</v>
      </c>
      <c r="K22" s="10" t="str">
        <f t="shared" si="1"/>
        <v>n/a</v>
      </c>
      <c r="L22" s="10" t="str">
        <f t="shared" si="2"/>
        <v>n/a</v>
      </c>
      <c r="M22" s="10">
        <f t="shared" si="5"/>
        <v>0</v>
      </c>
      <c r="N22" s="10">
        <f t="shared" si="3"/>
        <v>1500</v>
      </c>
      <c r="O22" s="10">
        <f t="shared" si="4"/>
        <v>4200</v>
      </c>
    </row>
    <row r="23" spans="1:15" x14ac:dyDescent="0.3">
      <c r="A23" s="6">
        <v>150851</v>
      </c>
      <c r="B23" s="7" t="s">
        <v>32</v>
      </c>
      <c r="C23" s="7" t="s">
        <v>33</v>
      </c>
      <c r="D23" s="8">
        <v>29368</v>
      </c>
      <c r="E23" s="6" t="s">
        <v>8</v>
      </c>
      <c r="F23" s="7" t="s">
        <v>14</v>
      </c>
      <c r="G23" s="7" t="s">
        <v>85</v>
      </c>
      <c r="H23" s="3">
        <v>75000</v>
      </c>
      <c r="I23" s="7" t="s">
        <v>98</v>
      </c>
      <c r="J23" s="10" t="str">
        <f t="shared" si="0"/>
        <v>n/a</v>
      </c>
      <c r="K23" s="10" t="str">
        <f t="shared" si="1"/>
        <v>n/a</v>
      </c>
      <c r="L23" s="10" t="str">
        <f t="shared" si="2"/>
        <v>n/a</v>
      </c>
      <c r="M23" s="10">
        <f t="shared" si="5"/>
        <v>0</v>
      </c>
      <c r="N23" s="10">
        <f t="shared" si="3"/>
        <v>1500</v>
      </c>
      <c r="O23" s="10">
        <f t="shared" si="4"/>
        <v>4200</v>
      </c>
    </row>
    <row r="24" spans="1:15" x14ac:dyDescent="0.3">
      <c r="A24" s="6">
        <v>150858</v>
      </c>
      <c r="B24" s="7" t="s">
        <v>34</v>
      </c>
      <c r="C24" s="7" t="s">
        <v>35</v>
      </c>
      <c r="D24" s="8">
        <v>34846</v>
      </c>
      <c r="E24" s="6" t="s">
        <v>8</v>
      </c>
      <c r="F24" s="7" t="s">
        <v>9</v>
      </c>
      <c r="G24" s="7" t="s">
        <v>86</v>
      </c>
      <c r="H24" s="3">
        <v>34000</v>
      </c>
      <c r="I24" s="7" t="s">
        <v>98</v>
      </c>
      <c r="J24" s="10" t="str">
        <f t="shared" si="0"/>
        <v>n/a</v>
      </c>
      <c r="K24" s="10" t="str">
        <f t="shared" si="1"/>
        <v>n/a</v>
      </c>
      <c r="L24" s="10" t="str">
        <f t="shared" si="2"/>
        <v>n/a</v>
      </c>
      <c r="M24" s="10">
        <f t="shared" si="5"/>
        <v>0</v>
      </c>
      <c r="N24" s="10">
        <f t="shared" si="3"/>
        <v>1500</v>
      </c>
      <c r="O24" s="10">
        <f t="shared" si="4"/>
        <v>4200</v>
      </c>
    </row>
    <row r="25" spans="1:15" x14ac:dyDescent="0.3">
      <c r="A25" s="6">
        <v>150865</v>
      </c>
      <c r="B25" s="7" t="s">
        <v>36</v>
      </c>
      <c r="C25" s="7" t="s">
        <v>37</v>
      </c>
      <c r="D25" s="8">
        <v>31279</v>
      </c>
      <c r="E25" s="6" t="s">
        <v>38</v>
      </c>
      <c r="F25" s="7" t="s">
        <v>9</v>
      </c>
      <c r="G25" s="7" t="s">
        <v>90</v>
      </c>
      <c r="H25" s="3">
        <v>90000</v>
      </c>
      <c r="I25" s="7" t="s">
        <v>96</v>
      </c>
      <c r="J25" s="10" t="str">
        <f t="shared" si="0"/>
        <v>n/a</v>
      </c>
      <c r="K25" s="10" t="str">
        <f t="shared" si="1"/>
        <v>n/a</v>
      </c>
      <c r="L25" s="10" t="str">
        <f t="shared" si="2"/>
        <v>n/a</v>
      </c>
      <c r="M25" s="10">
        <f t="shared" si="5"/>
        <v>0</v>
      </c>
      <c r="N25" s="10" t="str">
        <f t="shared" si="3"/>
        <v>n/a</v>
      </c>
      <c r="O25" s="10">
        <f t="shared" si="4"/>
        <v>4000</v>
      </c>
    </row>
    <row r="26" spans="1:15" x14ac:dyDescent="0.3">
      <c r="A26" s="6">
        <v>150867</v>
      </c>
      <c r="B26" s="7" t="s">
        <v>39</v>
      </c>
      <c r="C26" s="7" t="s">
        <v>40</v>
      </c>
      <c r="D26" s="8">
        <v>29028</v>
      </c>
      <c r="E26" s="6" t="s">
        <v>38</v>
      </c>
      <c r="F26" s="7" t="s">
        <v>14</v>
      </c>
      <c r="G26" s="7" t="s">
        <v>81</v>
      </c>
      <c r="H26" s="3">
        <v>49000</v>
      </c>
      <c r="I26" s="7" t="s">
        <v>96</v>
      </c>
      <c r="J26" s="10" t="str">
        <f t="shared" si="0"/>
        <v>eligible for gift</v>
      </c>
      <c r="K26" s="10" t="str">
        <f t="shared" si="1"/>
        <v>n/a</v>
      </c>
      <c r="L26" s="10" t="str">
        <f t="shared" si="2"/>
        <v>retired</v>
      </c>
      <c r="M26" s="10">
        <f t="shared" si="5"/>
        <v>0</v>
      </c>
      <c r="N26" s="10">
        <f t="shared" si="3"/>
        <v>1500</v>
      </c>
      <c r="O26" s="10">
        <f t="shared" si="4"/>
        <v>4000</v>
      </c>
    </row>
    <row r="27" spans="1:15" x14ac:dyDescent="0.3">
      <c r="A27" s="6">
        <v>150874</v>
      </c>
      <c r="B27" s="7" t="s">
        <v>41</v>
      </c>
      <c r="C27" s="7" t="s">
        <v>18</v>
      </c>
      <c r="D27" s="8">
        <v>37890</v>
      </c>
      <c r="E27" s="6" t="s">
        <v>38</v>
      </c>
      <c r="F27" s="7" t="s">
        <v>9</v>
      </c>
      <c r="G27" s="7" t="s">
        <v>82</v>
      </c>
      <c r="H27" s="3">
        <v>27000</v>
      </c>
      <c r="I27" s="7" t="s">
        <v>96</v>
      </c>
      <c r="J27" s="10" t="str">
        <f t="shared" si="0"/>
        <v>eligible for gift</v>
      </c>
      <c r="K27" s="10" t="str">
        <f t="shared" si="1"/>
        <v>n/a</v>
      </c>
      <c r="L27" s="10" t="str">
        <f t="shared" si="2"/>
        <v>n/a</v>
      </c>
      <c r="M27" s="10">
        <f t="shared" si="5"/>
        <v>25000</v>
      </c>
      <c r="N27" s="10">
        <f t="shared" si="3"/>
        <v>1500</v>
      </c>
      <c r="O27" s="10">
        <f t="shared" si="4"/>
        <v>4000</v>
      </c>
    </row>
    <row r="28" spans="1:15" x14ac:dyDescent="0.3">
      <c r="A28" s="6">
        <v>150881</v>
      </c>
      <c r="B28" s="7" t="s">
        <v>42</v>
      </c>
      <c r="C28" s="7" t="s">
        <v>43</v>
      </c>
      <c r="D28" s="8">
        <v>30337</v>
      </c>
      <c r="E28" s="6" t="s">
        <v>8</v>
      </c>
      <c r="F28" s="7" t="s">
        <v>14</v>
      </c>
      <c r="G28" s="7" t="s">
        <v>83</v>
      </c>
      <c r="H28" s="3">
        <v>92000</v>
      </c>
      <c r="I28" s="7" t="s">
        <v>96</v>
      </c>
      <c r="J28" s="10" t="str">
        <f t="shared" si="0"/>
        <v>n/a</v>
      </c>
      <c r="K28" s="10" t="str">
        <f t="shared" si="1"/>
        <v>n/a</v>
      </c>
      <c r="L28" s="10" t="str">
        <f t="shared" si="2"/>
        <v>n/a</v>
      </c>
      <c r="M28" s="10">
        <f t="shared" si="5"/>
        <v>0</v>
      </c>
      <c r="N28" s="10">
        <f t="shared" si="3"/>
        <v>1500</v>
      </c>
      <c r="O28" s="10">
        <f t="shared" si="4"/>
        <v>4000</v>
      </c>
    </row>
    <row r="29" spans="1:15" x14ac:dyDescent="0.3">
      <c r="A29" s="6">
        <v>150888</v>
      </c>
      <c r="B29" s="7" t="s">
        <v>44</v>
      </c>
      <c r="C29" s="7" t="s">
        <v>37</v>
      </c>
      <c r="D29" s="8">
        <v>29221</v>
      </c>
      <c r="E29" s="6" t="s">
        <v>8</v>
      </c>
      <c r="F29" s="7" t="s">
        <v>9</v>
      </c>
      <c r="G29" s="7" t="s">
        <v>84</v>
      </c>
      <c r="H29" s="3">
        <v>43000</v>
      </c>
      <c r="I29" s="7" t="s">
        <v>97</v>
      </c>
      <c r="J29" s="10" t="str">
        <f t="shared" si="0"/>
        <v>n/a</v>
      </c>
      <c r="K29" s="10" t="str">
        <f t="shared" si="1"/>
        <v>n/a</v>
      </c>
      <c r="L29" s="10" t="str">
        <f t="shared" si="2"/>
        <v>n/a</v>
      </c>
      <c r="M29" s="10">
        <f t="shared" si="5"/>
        <v>0</v>
      </c>
      <c r="N29" s="10">
        <f t="shared" si="3"/>
        <v>1500</v>
      </c>
      <c r="O29" s="10">
        <f t="shared" si="4"/>
        <v>3800</v>
      </c>
    </row>
    <row r="30" spans="1:15" x14ac:dyDescent="0.3">
      <c r="A30" s="6">
        <v>150894</v>
      </c>
      <c r="B30" s="7" t="s">
        <v>45</v>
      </c>
      <c r="C30" s="7" t="s">
        <v>46</v>
      </c>
      <c r="D30" s="8">
        <v>37124</v>
      </c>
      <c r="E30" s="6" t="s">
        <v>8</v>
      </c>
      <c r="F30" s="7" t="s">
        <v>9</v>
      </c>
      <c r="G30" s="7" t="s">
        <v>85</v>
      </c>
      <c r="H30" s="3">
        <v>67000</v>
      </c>
      <c r="I30" s="7" t="s">
        <v>96</v>
      </c>
      <c r="J30" s="10" t="str">
        <f t="shared" si="0"/>
        <v>n/a</v>
      </c>
      <c r="K30" s="10" t="str">
        <f t="shared" si="1"/>
        <v>n/a</v>
      </c>
      <c r="L30" s="10" t="str">
        <f t="shared" si="2"/>
        <v>n/a</v>
      </c>
      <c r="M30" s="10">
        <f t="shared" si="5"/>
        <v>0</v>
      </c>
      <c r="N30" s="10">
        <f t="shared" si="3"/>
        <v>1500</v>
      </c>
      <c r="O30" s="10">
        <f t="shared" si="4"/>
        <v>4000</v>
      </c>
    </row>
    <row r="31" spans="1:15" x14ac:dyDescent="0.3">
      <c r="A31" s="6">
        <v>150899</v>
      </c>
      <c r="B31" s="7" t="s">
        <v>47</v>
      </c>
      <c r="C31" s="7" t="s">
        <v>48</v>
      </c>
      <c r="D31" s="8">
        <v>37400</v>
      </c>
      <c r="E31" s="6" t="s">
        <v>8</v>
      </c>
      <c r="F31" s="7" t="s">
        <v>9</v>
      </c>
      <c r="G31" s="7" t="s">
        <v>86</v>
      </c>
      <c r="H31" s="3">
        <v>50000</v>
      </c>
      <c r="I31" s="7" t="s">
        <v>96</v>
      </c>
      <c r="J31" s="10" t="str">
        <f t="shared" si="0"/>
        <v>n/a</v>
      </c>
      <c r="K31" s="10" t="str">
        <f t="shared" si="1"/>
        <v>n/a</v>
      </c>
      <c r="L31" s="10" t="str">
        <f t="shared" si="2"/>
        <v>n/a</v>
      </c>
      <c r="M31" s="10">
        <f t="shared" si="5"/>
        <v>0</v>
      </c>
      <c r="N31" s="10">
        <f t="shared" si="3"/>
        <v>1500</v>
      </c>
      <c r="O31" s="10">
        <f t="shared" si="4"/>
        <v>4000</v>
      </c>
    </row>
    <row r="32" spans="1:15" x14ac:dyDescent="0.3">
      <c r="A32" s="6">
        <v>150901</v>
      </c>
      <c r="B32" s="7" t="s">
        <v>49</v>
      </c>
      <c r="C32" s="7" t="s">
        <v>50</v>
      </c>
      <c r="D32" s="8">
        <v>32946</v>
      </c>
      <c r="E32" s="6" t="s">
        <v>38</v>
      </c>
      <c r="F32" s="7" t="s">
        <v>9</v>
      </c>
      <c r="G32" s="7" t="s">
        <v>0</v>
      </c>
      <c r="H32" s="3">
        <v>53000</v>
      </c>
      <c r="I32" s="7" t="s">
        <v>98</v>
      </c>
      <c r="J32" s="10" t="str">
        <f t="shared" si="0"/>
        <v>n/a</v>
      </c>
      <c r="K32" s="10" t="str">
        <f t="shared" si="1"/>
        <v>n/a</v>
      </c>
      <c r="L32" s="10" t="str">
        <f t="shared" si="2"/>
        <v>n/a</v>
      </c>
      <c r="M32" s="10">
        <f t="shared" si="5"/>
        <v>0</v>
      </c>
      <c r="N32" s="10">
        <f t="shared" si="3"/>
        <v>1500</v>
      </c>
      <c r="O32" s="10">
        <f t="shared" si="4"/>
        <v>4200</v>
      </c>
    </row>
    <row r="33" spans="1:15" x14ac:dyDescent="0.3">
      <c r="A33" s="6">
        <v>150905</v>
      </c>
      <c r="B33" s="7" t="s">
        <v>51</v>
      </c>
      <c r="C33" s="7" t="s">
        <v>52</v>
      </c>
      <c r="D33" s="8">
        <v>30819</v>
      </c>
      <c r="E33" s="6" t="s">
        <v>38</v>
      </c>
      <c r="F33" s="7" t="s">
        <v>14</v>
      </c>
      <c r="G33" s="7" t="s">
        <v>87</v>
      </c>
      <c r="H33" s="3">
        <v>62000</v>
      </c>
      <c r="I33" s="7" t="s">
        <v>98</v>
      </c>
      <c r="J33" s="10" t="str">
        <f t="shared" si="0"/>
        <v>n/a</v>
      </c>
      <c r="K33" s="10" t="str">
        <f t="shared" si="1"/>
        <v>n/a</v>
      </c>
      <c r="L33" s="10" t="str">
        <f t="shared" si="2"/>
        <v>n/a</v>
      </c>
      <c r="M33" s="10">
        <f t="shared" si="5"/>
        <v>0</v>
      </c>
      <c r="N33" s="10">
        <f t="shared" si="3"/>
        <v>1500</v>
      </c>
      <c r="O33" s="10">
        <f t="shared" si="4"/>
        <v>4200</v>
      </c>
    </row>
    <row r="34" spans="1:15" x14ac:dyDescent="0.3">
      <c r="A34" s="6">
        <v>150912</v>
      </c>
      <c r="B34" s="7" t="s">
        <v>53</v>
      </c>
      <c r="C34" s="7" t="s">
        <v>54</v>
      </c>
      <c r="D34" s="8">
        <v>37629</v>
      </c>
      <c r="E34" s="6" t="s">
        <v>38</v>
      </c>
      <c r="F34" s="7" t="s">
        <v>9</v>
      </c>
      <c r="G34" s="7" t="s">
        <v>88</v>
      </c>
      <c r="H34" s="3">
        <v>81000</v>
      </c>
      <c r="I34" s="7" t="s">
        <v>96</v>
      </c>
      <c r="J34" s="10" t="str">
        <f t="shared" si="0"/>
        <v>n/a</v>
      </c>
      <c r="K34" s="10" t="str">
        <f t="shared" si="1"/>
        <v>n/a</v>
      </c>
      <c r="L34" s="10" t="str">
        <f t="shared" si="2"/>
        <v>n/a</v>
      </c>
      <c r="M34" s="10">
        <f t="shared" si="5"/>
        <v>0</v>
      </c>
      <c r="N34" s="10">
        <f t="shared" si="3"/>
        <v>1500</v>
      </c>
      <c r="O34" s="10">
        <f t="shared" si="4"/>
        <v>4000</v>
      </c>
    </row>
    <row r="35" spans="1:15" x14ac:dyDescent="0.3">
      <c r="A35" s="6">
        <v>150921</v>
      </c>
      <c r="B35" s="7" t="s">
        <v>55</v>
      </c>
      <c r="C35" s="7" t="s">
        <v>56</v>
      </c>
      <c r="D35" s="8">
        <v>38092</v>
      </c>
      <c r="E35" s="6" t="s">
        <v>8</v>
      </c>
      <c r="F35" s="7" t="s">
        <v>9</v>
      </c>
      <c r="G35" s="7" t="s">
        <v>81</v>
      </c>
      <c r="H35" s="3">
        <v>19000</v>
      </c>
      <c r="I35" s="7" t="s">
        <v>97</v>
      </c>
      <c r="J35" s="10" t="str">
        <f t="shared" si="0"/>
        <v>n/a</v>
      </c>
      <c r="K35" s="10" t="str">
        <f t="shared" si="1"/>
        <v>n/a</v>
      </c>
      <c r="L35" s="10" t="str">
        <f t="shared" si="2"/>
        <v>n/a</v>
      </c>
      <c r="M35" s="10">
        <f t="shared" si="5"/>
        <v>0</v>
      </c>
      <c r="N35" s="10">
        <f t="shared" si="3"/>
        <v>1500</v>
      </c>
      <c r="O35" s="10">
        <f t="shared" si="4"/>
        <v>3800</v>
      </c>
    </row>
    <row r="36" spans="1:15" x14ac:dyDescent="0.3">
      <c r="A36" s="6">
        <v>150929</v>
      </c>
      <c r="B36" s="7" t="s">
        <v>57</v>
      </c>
      <c r="C36" s="7" t="s">
        <v>58</v>
      </c>
      <c r="D36" s="8">
        <v>26739</v>
      </c>
      <c r="E36" s="6" t="s">
        <v>8</v>
      </c>
      <c r="F36" s="7" t="s">
        <v>9</v>
      </c>
      <c r="G36" s="7" t="s">
        <v>82</v>
      </c>
      <c r="H36" s="3">
        <v>58000</v>
      </c>
      <c r="I36" s="7" t="s">
        <v>96</v>
      </c>
      <c r="J36" s="10" t="str">
        <f t="shared" si="0"/>
        <v>n/a</v>
      </c>
      <c r="K36" s="10" t="str">
        <f t="shared" si="1"/>
        <v>n/a</v>
      </c>
      <c r="L36" s="10" t="str">
        <f t="shared" si="2"/>
        <v>retired</v>
      </c>
      <c r="M36" s="10">
        <f t="shared" si="5"/>
        <v>0</v>
      </c>
      <c r="N36" s="10">
        <f t="shared" si="3"/>
        <v>1500</v>
      </c>
      <c r="O36" s="10">
        <f t="shared" si="4"/>
        <v>4000</v>
      </c>
    </row>
    <row r="37" spans="1:15" x14ac:dyDescent="0.3">
      <c r="A37" s="6">
        <v>150930</v>
      </c>
      <c r="B37" s="7" t="s">
        <v>28</v>
      </c>
      <c r="C37" s="7" t="s">
        <v>59</v>
      </c>
      <c r="D37" s="8">
        <v>37027</v>
      </c>
      <c r="E37" s="6" t="s">
        <v>8</v>
      </c>
      <c r="F37" s="7" t="s">
        <v>9</v>
      </c>
      <c r="G37" s="7" t="s">
        <v>83</v>
      </c>
      <c r="H37" s="3">
        <v>82000</v>
      </c>
      <c r="I37" s="7" t="s">
        <v>96</v>
      </c>
      <c r="J37" s="10" t="str">
        <f t="shared" si="0"/>
        <v>n/a</v>
      </c>
      <c r="K37" s="10" t="str">
        <f t="shared" si="1"/>
        <v>n/a</v>
      </c>
      <c r="L37" s="10" t="str">
        <f t="shared" si="2"/>
        <v>n/a</v>
      </c>
      <c r="M37" s="10">
        <f t="shared" si="5"/>
        <v>0</v>
      </c>
      <c r="N37" s="10">
        <f t="shared" si="3"/>
        <v>1500</v>
      </c>
      <c r="O37" s="10">
        <f t="shared" si="4"/>
        <v>4000</v>
      </c>
    </row>
    <row r="38" spans="1:15" x14ac:dyDescent="0.3">
      <c r="A38" s="6">
        <v>150937</v>
      </c>
      <c r="B38" s="7" t="s">
        <v>30</v>
      </c>
      <c r="C38" s="7" t="s">
        <v>60</v>
      </c>
      <c r="D38" s="8">
        <v>24700</v>
      </c>
      <c r="E38" s="6" t="s">
        <v>8</v>
      </c>
      <c r="F38" s="7" t="s">
        <v>9</v>
      </c>
      <c r="G38" s="7" t="s">
        <v>84</v>
      </c>
      <c r="H38" s="3">
        <v>37000</v>
      </c>
      <c r="I38" s="7" t="s">
        <v>95</v>
      </c>
      <c r="J38" s="10" t="str">
        <f t="shared" si="0"/>
        <v>n/a</v>
      </c>
      <c r="K38" s="10" t="str">
        <f t="shared" si="1"/>
        <v>n/a</v>
      </c>
      <c r="L38" s="10" t="str">
        <f t="shared" si="2"/>
        <v>retired</v>
      </c>
      <c r="M38" s="10">
        <f t="shared" si="5"/>
        <v>0</v>
      </c>
      <c r="N38" s="10">
        <f t="shared" si="3"/>
        <v>1500</v>
      </c>
      <c r="O38" s="10">
        <f t="shared" si="4"/>
        <v>5000</v>
      </c>
    </row>
    <row r="39" spans="1:15" x14ac:dyDescent="0.3">
      <c r="A39" s="6">
        <v>150940</v>
      </c>
      <c r="B39" s="7" t="s">
        <v>61</v>
      </c>
      <c r="C39" s="7" t="s">
        <v>62</v>
      </c>
      <c r="D39" s="8">
        <v>26906</v>
      </c>
      <c r="E39" s="6" t="s">
        <v>8</v>
      </c>
      <c r="F39" s="7" t="s">
        <v>14</v>
      </c>
      <c r="G39" s="7" t="s">
        <v>85</v>
      </c>
      <c r="H39" s="3">
        <v>87000</v>
      </c>
      <c r="I39" s="7" t="s">
        <v>98</v>
      </c>
      <c r="J39" s="10" t="str">
        <f t="shared" si="0"/>
        <v>n/a</v>
      </c>
      <c r="K39" s="10" t="str">
        <f t="shared" si="1"/>
        <v>n/a</v>
      </c>
      <c r="L39" s="10" t="str">
        <f t="shared" si="2"/>
        <v>retired</v>
      </c>
      <c r="M39" s="10">
        <f t="shared" si="5"/>
        <v>0</v>
      </c>
      <c r="N39" s="10">
        <f t="shared" si="3"/>
        <v>1500</v>
      </c>
      <c r="O39" s="10">
        <f t="shared" si="4"/>
        <v>4200</v>
      </c>
    </row>
    <row r="40" spans="1:15" x14ac:dyDescent="0.3">
      <c r="A40" s="6">
        <v>150947</v>
      </c>
      <c r="B40" s="7" t="s">
        <v>63</v>
      </c>
      <c r="C40" s="7" t="s">
        <v>64</v>
      </c>
      <c r="D40" s="8">
        <v>33449</v>
      </c>
      <c r="E40" s="6" t="s">
        <v>38</v>
      </c>
      <c r="F40" s="7" t="s">
        <v>9</v>
      </c>
      <c r="G40" s="7" t="s">
        <v>86</v>
      </c>
      <c r="H40" s="3">
        <v>85000</v>
      </c>
      <c r="I40" s="7" t="s">
        <v>98</v>
      </c>
      <c r="J40" s="10" t="str">
        <f t="shared" si="0"/>
        <v>n/a</v>
      </c>
      <c r="K40" s="10" t="str">
        <f t="shared" si="1"/>
        <v>n/a</v>
      </c>
      <c r="L40" s="10" t="str">
        <f t="shared" si="2"/>
        <v>n/a</v>
      </c>
      <c r="M40" s="10">
        <f t="shared" si="5"/>
        <v>0</v>
      </c>
      <c r="N40" s="10">
        <f t="shared" si="3"/>
        <v>1500</v>
      </c>
      <c r="O40" s="10">
        <f t="shared" si="4"/>
        <v>4200</v>
      </c>
    </row>
    <row r="41" spans="1:15" x14ac:dyDescent="0.3">
      <c r="A41" s="6">
        <v>150954</v>
      </c>
      <c r="B41" s="7" t="s">
        <v>65</v>
      </c>
      <c r="C41" s="7" t="s">
        <v>18</v>
      </c>
      <c r="D41" s="8">
        <v>35495</v>
      </c>
      <c r="E41" s="6" t="s">
        <v>38</v>
      </c>
      <c r="F41" s="7" t="s">
        <v>9</v>
      </c>
      <c r="G41" s="7" t="s">
        <v>0</v>
      </c>
      <c r="H41" s="3">
        <v>57000</v>
      </c>
      <c r="I41" s="7" t="s">
        <v>96</v>
      </c>
      <c r="J41" s="10" t="str">
        <f t="shared" si="0"/>
        <v>n/a</v>
      </c>
      <c r="K41" s="10" t="str">
        <f t="shared" si="1"/>
        <v>n/a</v>
      </c>
      <c r="L41" s="10" t="str">
        <f t="shared" si="2"/>
        <v>n/a</v>
      </c>
      <c r="M41" s="10">
        <f t="shared" si="5"/>
        <v>0</v>
      </c>
      <c r="N41" s="10">
        <f t="shared" si="3"/>
        <v>1500</v>
      </c>
      <c r="O41" s="10">
        <f t="shared" si="4"/>
        <v>4000</v>
      </c>
    </row>
    <row r="42" spans="1:15" x14ac:dyDescent="0.3">
      <c r="A42" s="6">
        <v>150962</v>
      </c>
      <c r="B42" s="7" t="s">
        <v>66</v>
      </c>
      <c r="C42" s="7" t="s">
        <v>18</v>
      </c>
      <c r="D42" s="8">
        <v>37773</v>
      </c>
      <c r="E42" s="6" t="s">
        <v>38</v>
      </c>
      <c r="F42" s="7" t="s">
        <v>9</v>
      </c>
      <c r="G42" s="7" t="s">
        <v>91</v>
      </c>
      <c r="H42" s="3">
        <v>87000</v>
      </c>
      <c r="I42" s="7" t="s">
        <v>96</v>
      </c>
      <c r="J42" s="10" t="str">
        <f t="shared" si="0"/>
        <v>n/a</v>
      </c>
      <c r="K42" s="10" t="str">
        <f t="shared" si="1"/>
        <v>n/a</v>
      </c>
      <c r="L42" s="10" t="str">
        <f t="shared" si="2"/>
        <v>n/a</v>
      </c>
      <c r="M42" s="10">
        <f t="shared" si="5"/>
        <v>0</v>
      </c>
      <c r="N42" s="10" t="str">
        <f t="shared" si="3"/>
        <v>n/a</v>
      </c>
      <c r="O42" s="10">
        <f t="shared" si="4"/>
        <v>4000</v>
      </c>
    </row>
    <row r="43" spans="1:15" x14ac:dyDescent="0.3">
      <c r="A43" s="6">
        <v>150968</v>
      </c>
      <c r="B43" s="7" t="s">
        <v>67</v>
      </c>
      <c r="C43" s="7" t="s">
        <v>68</v>
      </c>
      <c r="D43" s="8">
        <v>37208</v>
      </c>
      <c r="E43" s="6" t="s">
        <v>8</v>
      </c>
      <c r="F43" s="7" t="s">
        <v>9</v>
      </c>
      <c r="G43" s="7" t="s">
        <v>88</v>
      </c>
      <c r="H43" s="3">
        <v>65000</v>
      </c>
      <c r="I43" s="7" t="s">
        <v>98</v>
      </c>
      <c r="J43" s="10" t="str">
        <f t="shared" si="0"/>
        <v>n/a</v>
      </c>
      <c r="K43" s="10" t="str">
        <f t="shared" si="1"/>
        <v>n/a</v>
      </c>
      <c r="L43" s="10" t="str">
        <f t="shared" si="2"/>
        <v>n/a</v>
      </c>
      <c r="M43" s="10">
        <f t="shared" si="5"/>
        <v>0</v>
      </c>
      <c r="N43" s="10">
        <f t="shared" si="3"/>
        <v>1500</v>
      </c>
      <c r="O43" s="10">
        <f t="shared" si="4"/>
        <v>4200</v>
      </c>
    </row>
    <row r="44" spans="1:15" x14ac:dyDescent="0.3">
      <c r="A44" s="6">
        <v>150975</v>
      </c>
      <c r="B44" s="7" t="s">
        <v>69</v>
      </c>
      <c r="C44" s="7" t="s">
        <v>70</v>
      </c>
      <c r="D44" s="8">
        <v>31478</v>
      </c>
      <c r="E44" s="6" t="s">
        <v>8</v>
      </c>
      <c r="F44" s="7" t="s">
        <v>9</v>
      </c>
      <c r="G44" s="7" t="s">
        <v>81</v>
      </c>
      <c r="H44" s="3">
        <v>83000</v>
      </c>
      <c r="I44" s="7" t="s">
        <v>95</v>
      </c>
      <c r="J44" s="10" t="str">
        <f t="shared" si="0"/>
        <v>n/a</v>
      </c>
      <c r="K44" s="10" t="str">
        <f t="shared" si="1"/>
        <v>n/a</v>
      </c>
      <c r="L44" s="10" t="str">
        <f t="shared" si="2"/>
        <v>n/a</v>
      </c>
      <c r="M44" s="10">
        <f t="shared" si="5"/>
        <v>0</v>
      </c>
      <c r="N44" s="10">
        <f t="shared" si="3"/>
        <v>1500</v>
      </c>
      <c r="O44" s="10">
        <f t="shared" si="4"/>
        <v>5000</v>
      </c>
    </row>
    <row r="45" spans="1:15" x14ac:dyDescent="0.3">
      <c r="A45" s="6">
        <v>150982</v>
      </c>
      <c r="B45" s="7" t="s">
        <v>71</v>
      </c>
      <c r="C45" s="7" t="s">
        <v>72</v>
      </c>
      <c r="D45" s="8">
        <v>35574</v>
      </c>
      <c r="E45" s="6" t="s">
        <v>8</v>
      </c>
      <c r="F45" s="7" t="s">
        <v>9</v>
      </c>
      <c r="G45" s="7" t="s">
        <v>82</v>
      </c>
      <c r="H45" s="3">
        <v>47000</v>
      </c>
      <c r="I45" s="7" t="s">
        <v>95</v>
      </c>
      <c r="J45" s="10" t="str">
        <f t="shared" si="0"/>
        <v>n/a</v>
      </c>
      <c r="K45" s="10" t="str">
        <f t="shared" si="1"/>
        <v>n/a</v>
      </c>
      <c r="L45" s="10" t="str">
        <f t="shared" si="2"/>
        <v>n/a</v>
      </c>
      <c r="M45" s="10">
        <f t="shared" si="5"/>
        <v>0</v>
      </c>
      <c r="N45" s="10">
        <f t="shared" si="3"/>
        <v>1500</v>
      </c>
      <c r="O45" s="10">
        <f t="shared" si="4"/>
        <v>5000</v>
      </c>
    </row>
    <row r="46" spans="1:15" x14ac:dyDescent="0.3">
      <c r="A46" s="6">
        <v>150989</v>
      </c>
      <c r="B46" s="7" t="s">
        <v>73</v>
      </c>
      <c r="C46" s="7" t="s">
        <v>74</v>
      </c>
      <c r="D46" s="8">
        <v>33113</v>
      </c>
      <c r="E46" s="6" t="s">
        <v>8</v>
      </c>
      <c r="F46" s="7" t="s">
        <v>9</v>
      </c>
      <c r="G46" s="7" t="s">
        <v>83</v>
      </c>
      <c r="H46" s="3">
        <v>45000</v>
      </c>
      <c r="I46" s="7" t="s">
        <v>96</v>
      </c>
      <c r="J46" s="10" t="str">
        <f t="shared" si="0"/>
        <v>n/a</v>
      </c>
      <c r="K46" s="10" t="str">
        <f t="shared" si="1"/>
        <v>n/a</v>
      </c>
      <c r="L46" s="10" t="str">
        <f t="shared" si="2"/>
        <v>n/a</v>
      </c>
      <c r="M46" s="10">
        <f t="shared" si="5"/>
        <v>0</v>
      </c>
      <c r="N46" s="10">
        <f t="shared" si="3"/>
        <v>1500</v>
      </c>
      <c r="O46" s="10">
        <f t="shared" si="4"/>
        <v>4000</v>
      </c>
    </row>
    <row r="47" spans="1:15" x14ac:dyDescent="0.3">
      <c r="A47" s="6">
        <v>150990</v>
      </c>
      <c r="B47" s="7" t="s">
        <v>75</v>
      </c>
      <c r="C47" s="7" t="s">
        <v>74</v>
      </c>
      <c r="D47" s="8">
        <v>36400</v>
      </c>
      <c r="E47" s="6" t="s">
        <v>8</v>
      </c>
      <c r="F47" s="7" t="s">
        <v>9</v>
      </c>
      <c r="G47" s="7" t="s">
        <v>84</v>
      </c>
      <c r="H47" s="3">
        <v>77000</v>
      </c>
      <c r="I47" s="7" t="s">
        <v>97</v>
      </c>
      <c r="J47" s="10" t="str">
        <f t="shared" si="0"/>
        <v>n/a</v>
      </c>
      <c r="K47" s="10" t="str">
        <f t="shared" si="1"/>
        <v>n/a</v>
      </c>
      <c r="L47" s="10" t="str">
        <f t="shared" si="2"/>
        <v>n/a</v>
      </c>
      <c r="M47" s="10">
        <f t="shared" si="5"/>
        <v>0</v>
      </c>
      <c r="N47" s="10">
        <f t="shared" si="3"/>
        <v>1500</v>
      </c>
      <c r="O47" s="10">
        <f t="shared" si="4"/>
        <v>3800</v>
      </c>
    </row>
    <row r="48" spans="1:15" x14ac:dyDescent="0.3">
      <c r="A48" s="6">
        <v>150995</v>
      </c>
      <c r="B48" s="7" t="s">
        <v>76</v>
      </c>
      <c r="C48" s="7" t="s">
        <v>77</v>
      </c>
      <c r="D48" s="8">
        <v>35330</v>
      </c>
      <c r="E48" s="6" t="s">
        <v>8</v>
      </c>
      <c r="F48" s="7" t="s">
        <v>9</v>
      </c>
      <c r="G48" s="7" t="s">
        <v>85</v>
      </c>
      <c r="H48" s="3">
        <v>15000</v>
      </c>
      <c r="I48" s="7" t="s">
        <v>95</v>
      </c>
      <c r="J48" s="10" t="str">
        <f t="shared" si="0"/>
        <v>n/a</v>
      </c>
      <c r="K48" s="10" t="str">
        <f t="shared" si="1"/>
        <v>n/a</v>
      </c>
      <c r="L48" s="10" t="str">
        <f t="shared" si="2"/>
        <v>n/a</v>
      </c>
      <c r="M48" s="10">
        <f t="shared" si="5"/>
        <v>0</v>
      </c>
      <c r="N48" s="10">
        <f t="shared" si="3"/>
        <v>1500</v>
      </c>
      <c r="O48" s="10">
        <f t="shared" si="4"/>
        <v>5000</v>
      </c>
    </row>
    <row r="49" spans="7:7" x14ac:dyDescent="0.3">
      <c r="G49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7586BB-12BA-4842-9591-0022E3528E75}">
  <dimension ref="C4:O42"/>
  <sheetViews>
    <sheetView topLeftCell="A4" workbookViewId="0">
      <selection activeCell="N16" sqref="N16"/>
    </sheetView>
  </sheetViews>
  <sheetFormatPr defaultRowHeight="14.4" x14ac:dyDescent="0.3"/>
  <cols>
    <col min="6" max="6" width="9.88671875" bestFit="1" customWidth="1"/>
    <col min="11" max="11" width="10.77734375" bestFit="1" customWidth="1"/>
    <col min="13" max="13" width="14.88671875" customWidth="1"/>
    <col min="14" max="14" width="13" customWidth="1"/>
    <col min="15" max="15" width="17.21875" bestFit="1" customWidth="1"/>
  </cols>
  <sheetData>
    <row r="4" spans="3:15" x14ac:dyDescent="0.3">
      <c r="C4" s="12" t="s">
        <v>1</v>
      </c>
      <c r="D4" s="12" t="s">
        <v>2</v>
      </c>
      <c r="E4" s="12" t="s">
        <v>3</v>
      </c>
      <c r="F4" s="12" t="s">
        <v>4</v>
      </c>
      <c r="G4" s="12" t="s">
        <v>92</v>
      </c>
      <c r="H4" s="12" t="s">
        <v>5</v>
      </c>
      <c r="I4" s="12" t="s">
        <v>80</v>
      </c>
      <c r="J4" s="12" t="s">
        <v>94</v>
      </c>
      <c r="K4" s="12" t="s">
        <v>78</v>
      </c>
    </row>
    <row r="5" spans="3:15" x14ac:dyDescent="0.3">
      <c r="C5" s="6">
        <v>150834</v>
      </c>
      <c r="D5" s="7" t="s">
        <v>26</v>
      </c>
      <c r="E5" s="7" t="s">
        <v>27</v>
      </c>
      <c r="F5" s="8">
        <v>31199</v>
      </c>
      <c r="G5" s="6" t="s">
        <v>38</v>
      </c>
      <c r="H5" s="7" t="s">
        <v>9</v>
      </c>
      <c r="I5" s="7" t="s">
        <v>87</v>
      </c>
      <c r="J5" s="7" t="s">
        <v>95</v>
      </c>
      <c r="K5" s="3">
        <v>48000</v>
      </c>
    </row>
    <row r="6" spans="3:15" x14ac:dyDescent="0.3">
      <c r="C6" s="6">
        <v>150784</v>
      </c>
      <c r="D6" s="7" t="s">
        <v>12</v>
      </c>
      <c r="E6" s="7" t="s">
        <v>13</v>
      </c>
      <c r="F6" s="8">
        <v>28365</v>
      </c>
      <c r="G6" s="6" t="s">
        <v>38</v>
      </c>
      <c r="H6" s="7" t="s">
        <v>14</v>
      </c>
      <c r="I6" s="7" t="s">
        <v>83</v>
      </c>
      <c r="J6" s="7" t="s">
        <v>95</v>
      </c>
      <c r="K6" s="3">
        <v>35000</v>
      </c>
    </row>
    <row r="7" spans="3:15" x14ac:dyDescent="0.3">
      <c r="C7" s="6">
        <v>150791</v>
      </c>
      <c r="D7" s="7" t="s">
        <v>15</v>
      </c>
      <c r="E7" s="7" t="s">
        <v>16</v>
      </c>
      <c r="F7" s="8">
        <v>23346</v>
      </c>
      <c r="G7" s="6" t="s">
        <v>38</v>
      </c>
      <c r="H7" s="7" t="s">
        <v>9</v>
      </c>
      <c r="I7" s="7" t="s">
        <v>83</v>
      </c>
      <c r="J7" s="7" t="s">
        <v>95</v>
      </c>
      <c r="K7" s="3">
        <v>67000</v>
      </c>
      <c r="M7" s="13" t="s">
        <v>99</v>
      </c>
    </row>
    <row r="8" spans="3:15" x14ac:dyDescent="0.3">
      <c r="C8" s="6">
        <v>150940</v>
      </c>
      <c r="D8" s="7" t="s">
        <v>61</v>
      </c>
      <c r="E8" s="7" t="s">
        <v>62</v>
      </c>
      <c r="F8" s="8">
        <v>26906</v>
      </c>
      <c r="G8" s="6" t="s">
        <v>8</v>
      </c>
      <c r="H8" s="7" t="s">
        <v>14</v>
      </c>
      <c r="I8" s="7" t="s">
        <v>85</v>
      </c>
      <c r="J8" s="7" t="s">
        <v>96</v>
      </c>
      <c r="K8" s="3">
        <v>87000</v>
      </c>
    </row>
    <row r="9" spans="3:15" x14ac:dyDescent="0.3">
      <c r="C9" s="6">
        <v>150777</v>
      </c>
      <c r="D9" s="7" t="s">
        <v>10</v>
      </c>
      <c r="E9" s="7" t="s">
        <v>11</v>
      </c>
      <c r="F9" s="8">
        <v>21123</v>
      </c>
      <c r="G9" s="6" t="s">
        <v>8</v>
      </c>
      <c r="H9" s="7" t="s">
        <v>9</v>
      </c>
      <c r="I9" s="7" t="s">
        <v>82</v>
      </c>
      <c r="J9" s="7" t="s">
        <v>95</v>
      </c>
      <c r="K9" s="3">
        <v>22000</v>
      </c>
      <c r="M9" s="16" t="s">
        <v>100</v>
      </c>
      <c r="N9" s="17"/>
      <c r="O9" s="2" t="s">
        <v>101</v>
      </c>
    </row>
    <row r="10" spans="3:15" x14ac:dyDescent="0.3">
      <c r="C10" s="6">
        <v>150805</v>
      </c>
      <c r="D10" s="7" t="s">
        <v>15</v>
      </c>
      <c r="E10" s="7" t="s">
        <v>19</v>
      </c>
      <c r="F10" s="8">
        <v>26172</v>
      </c>
      <c r="G10" s="6" t="s">
        <v>8</v>
      </c>
      <c r="H10" s="7" t="s">
        <v>9</v>
      </c>
      <c r="I10" s="7" t="s">
        <v>91</v>
      </c>
      <c r="J10" s="7" t="s">
        <v>95</v>
      </c>
      <c r="K10" s="3">
        <v>91000</v>
      </c>
      <c r="M10" s="2" t="s">
        <v>102</v>
      </c>
      <c r="N10" s="2">
        <f>MAX(K5:K42)</f>
        <v>92000</v>
      </c>
      <c r="O10" s="3" t="str">
        <f>INDEX(D5:D42,MATCH(MAX(K5:K42),K5:K42,0))</f>
        <v>Dinesh</v>
      </c>
    </row>
    <row r="11" spans="3:15" x14ac:dyDescent="0.3">
      <c r="C11" s="6">
        <v>150990</v>
      </c>
      <c r="D11" s="7" t="s">
        <v>75</v>
      </c>
      <c r="E11" s="7" t="s">
        <v>74</v>
      </c>
      <c r="F11" s="8">
        <v>36400</v>
      </c>
      <c r="G11" s="6" t="s">
        <v>8</v>
      </c>
      <c r="H11" s="7" t="s">
        <v>9</v>
      </c>
      <c r="I11" s="7" t="s">
        <v>84</v>
      </c>
      <c r="J11" s="7" t="s">
        <v>97</v>
      </c>
      <c r="K11" s="3">
        <v>77000</v>
      </c>
      <c r="M11" s="2" t="s">
        <v>103</v>
      </c>
      <c r="N11" s="3">
        <f>MIN(K5:K42)</f>
        <v>15000</v>
      </c>
      <c r="O11" s="3" t="str">
        <f>INDEX(D6:D43,MATCH(MIN(K6:K43),K6:K43,0))</f>
        <v>Satish</v>
      </c>
    </row>
    <row r="12" spans="3:15" x14ac:dyDescent="0.3">
      <c r="C12" s="6">
        <v>150989</v>
      </c>
      <c r="D12" s="7" t="s">
        <v>73</v>
      </c>
      <c r="E12" s="7" t="s">
        <v>74</v>
      </c>
      <c r="F12" s="8">
        <v>33113</v>
      </c>
      <c r="G12" s="6" t="s">
        <v>8</v>
      </c>
      <c r="H12" s="7" t="s">
        <v>9</v>
      </c>
      <c r="I12" s="7" t="s">
        <v>83</v>
      </c>
      <c r="J12" s="7" t="s">
        <v>97</v>
      </c>
      <c r="K12" s="3">
        <v>45000</v>
      </c>
    </row>
    <row r="13" spans="3:15" x14ac:dyDescent="0.3">
      <c r="C13" s="6">
        <v>150881</v>
      </c>
      <c r="D13" s="7" t="s">
        <v>42</v>
      </c>
      <c r="E13" s="7" t="s">
        <v>43</v>
      </c>
      <c r="F13" s="8">
        <v>30337</v>
      </c>
      <c r="G13" s="6" t="s">
        <v>8</v>
      </c>
      <c r="H13" s="7" t="s">
        <v>14</v>
      </c>
      <c r="I13" s="7" t="s">
        <v>83</v>
      </c>
      <c r="J13" s="7" t="s">
        <v>98</v>
      </c>
      <c r="K13" s="3">
        <v>92000</v>
      </c>
      <c r="M13" s="13" t="s">
        <v>112</v>
      </c>
    </row>
    <row r="14" spans="3:15" x14ac:dyDescent="0.3">
      <c r="C14" s="6">
        <v>150814</v>
      </c>
      <c r="D14" s="7" t="s">
        <v>20</v>
      </c>
      <c r="E14" s="7" t="s">
        <v>21</v>
      </c>
      <c r="F14" s="8">
        <v>26246</v>
      </c>
      <c r="G14" s="6" t="s">
        <v>8</v>
      </c>
      <c r="H14" s="7" t="s">
        <v>9</v>
      </c>
      <c r="I14" s="7" t="s">
        <v>85</v>
      </c>
      <c r="J14" s="7" t="s">
        <v>95</v>
      </c>
      <c r="K14" s="3">
        <v>50000</v>
      </c>
    </row>
    <row r="15" spans="3:15" x14ac:dyDescent="0.3">
      <c r="C15" s="6">
        <v>150937</v>
      </c>
      <c r="D15" s="7" t="s">
        <v>30</v>
      </c>
      <c r="E15" s="7" t="s">
        <v>60</v>
      </c>
      <c r="F15" s="8">
        <v>24700</v>
      </c>
      <c r="G15" s="6" t="s">
        <v>8</v>
      </c>
      <c r="H15" s="7" t="s">
        <v>9</v>
      </c>
      <c r="I15" s="7" t="s">
        <v>84</v>
      </c>
      <c r="J15" s="7" t="s">
        <v>96</v>
      </c>
      <c r="K15" s="3">
        <v>37000</v>
      </c>
      <c r="M15" s="15" t="s">
        <v>113</v>
      </c>
      <c r="N15" s="15" t="s">
        <v>98</v>
      </c>
      <c r="O15" s="15" t="s">
        <v>114</v>
      </c>
    </row>
    <row r="16" spans="3:15" x14ac:dyDescent="0.3">
      <c r="C16" s="6">
        <v>150888</v>
      </c>
      <c r="D16" s="7" t="s">
        <v>44</v>
      </c>
      <c r="E16" s="7" t="s">
        <v>37</v>
      </c>
      <c r="F16" s="8">
        <v>29221</v>
      </c>
      <c r="G16" s="6" t="s">
        <v>8</v>
      </c>
      <c r="H16" s="7" t="s">
        <v>9</v>
      </c>
      <c r="I16" s="7" t="s">
        <v>84</v>
      </c>
      <c r="J16" s="7" t="s">
        <v>98</v>
      </c>
      <c r="K16" s="3">
        <v>43000</v>
      </c>
      <c r="M16" s="2" t="s">
        <v>102</v>
      </c>
      <c r="N16" s="2" cm="1">
        <f t="array" ref="N16">INDEX(K5:K42,MATCH(MAX(IF(J5:J42="East",K5:K42)),K5:K42,0))</f>
        <v>92000</v>
      </c>
      <c r="O16" s="3" t="str" cm="1">
        <f t="array" ref="O16">INDEX(D5:D42,MATCH(MAX(IF(J5:J42="East",K5:K42)),K5:K42,0))</f>
        <v>Dinesh</v>
      </c>
    </row>
    <row r="17" spans="3:15" x14ac:dyDescent="0.3">
      <c r="C17" s="6">
        <v>150865</v>
      </c>
      <c r="D17" s="7" t="s">
        <v>36</v>
      </c>
      <c r="E17" s="7" t="s">
        <v>37</v>
      </c>
      <c r="F17" s="8">
        <v>31279</v>
      </c>
      <c r="G17" s="6" t="s">
        <v>38</v>
      </c>
      <c r="H17" s="7" t="s">
        <v>9</v>
      </c>
      <c r="I17" s="7" t="s">
        <v>90</v>
      </c>
      <c r="J17" s="7" t="s">
        <v>98</v>
      </c>
      <c r="K17" s="3">
        <v>90000</v>
      </c>
      <c r="M17" s="2" t="s">
        <v>103</v>
      </c>
      <c r="N17" s="2" cm="1">
        <f t="array" ref="N17">INDEX(K6:K43,MATCH(MIN(IF(J6:J43="East",K6:K43)),K6:K43,0))</f>
        <v>20000</v>
      </c>
      <c r="O17" s="3" t="str" cm="1">
        <f t="array" ref="O17">INDEX(D6:D43,MATCH(MIN(IF(J6:J43="East",K6:K43)),K6:K43,0))</f>
        <v>Piyush</v>
      </c>
    </row>
    <row r="18" spans="3:15" x14ac:dyDescent="0.3">
      <c r="C18" s="6">
        <v>150858</v>
      </c>
      <c r="D18" s="7" t="s">
        <v>34</v>
      </c>
      <c r="E18" s="7" t="s">
        <v>35</v>
      </c>
      <c r="F18" s="8">
        <v>34846</v>
      </c>
      <c r="G18" s="6" t="s">
        <v>8</v>
      </c>
      <c r="H18" s="7" t="s">
        <v>9</v>
      </c>
      <c r="I18" s="7" t="s">
        <v>86</v>
      </c>
      <c r="J18" s="7" t="s">
        <v>98</v>
      </c>
      <c r="K18" s="3">
        <v>34000</v>
      </c>
    </row>
    <row r="19" spans="3:15" x14ac:dyDescent="0.3">
      <c r="C19" s="6">
        <v>150930</v>
      </c>
      <c r="D19" s="7" t="s">
        <v>28</v>
      </c>
      <c r="E19" s="7" t="s">
        <v>59</v>
      </c>
      <c r="F19" s="8">
        <v>37027</v>
      </c>
      <c r="G19" s="6" t="s">
        <v>8</v>
      </c>
      <c r="H19" s="7" t="s">
        <v>9</v>
      </c>
      <c r="I19" s="7" t="s">
        <v>83</v>
      </c>
      <c r="J19" s="7" t="s">
        <v>96</v>
      </c>
      <c r="K19" s="3">
        <v>82000</v>
      </c>
    </row>
    <row r="20" spans="3:15" x14ac:dyDescent="0.3">
      <c r="C20" s="6">
        <v>150894</v>
      </c>
      <c r="D20" s="7" t="s">
        <v>45</v>
      </c>
      <c r="E20" s="7" t="s">
        <v>46</v>
      </c>
      <c r="F20" s="8">
        <v>37124</v>
      </c>
      <c r="G20" s="6" t="s">
        <v>8</v>
      </c>
      <c r="H20" s="7" t="s">
        <v>9</v>
      </c>
      <c r="I20" s="7" t="s">
        <v>85</v>
      </c>
      <c r="J20" s="7" t="s">
        <v>96</v>
      </c>
      <c r="K20" s="3">
        <v>67000</v>
      </c>
    </row>
    <row r="21" spans="3:15" x14ac:dyDescent="0.3">
      <c r="C21" s="6">
        <v>150947</v>
      </c>
      <c r="D21" s="7" t="s">
        <v>63</v>
      </c>
      <c r="E21" s="7" t="s">
        <v>64</v>
      </c>
      <c r="F21" s="8">
        <v>33449</v>
      </c>
      <c r="G21" s="6" t="s">
        <v>38</v>
      </c>
      <c r="H21" s="7" t="s">
        <v>9</v>
      </c>
      <c r="I21" s="7" t="s">
        <v>86</v>
      </c>
      <c r="J21" s="7" t="s">
        <v>96</v>
      </c>
      <c r="K21" s="3">
        <v>85000</v>
      </c>
    </row>
    <row r="22" spans="3:15" x14ac:dyDescent="0.3">
      <c r="C22" s="6">
        <v>150905</v>
      </c>
      <c r="D22" s="7" t="s">
        <v>51</v>
      </c>
      <c r="E22" s="7" t="s">
        <v>52</v>
      </c>
      <c r="F22" s="8">
        <v>30819</v>
      </c>
      <c r="G22" s="6" t="s">
        <v>38</v>
      </c>
      <c r="H22" s="7" t="s">
        <v>14</v>
      </c>
      <c r="I22" s="7" t="s">
        <v>87</v>
      </c>
      <c r="J22" s="7" t="s">
        <v>96</v>
      </c>
      <c r="K22" s="3">
        <v>62000</v>
      </c>
    </row>
    <row r="23" spans="3:15" x14ac:dyDescent="0.3">
      <c r="C23" s="6">
        <v>150995</v>
      </c>
      <c r="D23" s="7" t="s">
        <v>76</v>
      </c>
      <c r="E23" s="7" t="s">
        <v>77</v>
      </c>
      <c r="F23" s="8">
        <v>35330</v>
      </c>
      <c r="G23" s="6" t="s">
        <v>8</v>
      </c>
      <c r="H23" s="7" t="s">
        <v>9</v>
      </c>
      <c r="I23" s="7" t="s">
        <v>85</v>
      </c>
      <c r="J23" s="7" t="s">
        <v>97</v>
      </c>
      <c r="K23" s="3">
        <v>15000</v>
      </c>
    </row>
    <row r="24" spans="3:15" x14ac:dyDescent="0.3">
      <c r="C24" s="6">
        <v>150912</v>
      </c>
      <c r="D24" s="7" t="s">
        <v>53</v>
      </c>
      <c r="E24" s="7" t="s">
        <v>54</v>
      </c>
      <c r="F24" s="8">
        <v>37629</v>
      </c>
      <c r="G24" s="6" t="s">
        <v>38</v>
      </c>
      <c r="H24" s="7" t="s">
        <v>9</v>
      </c>
      <c r="I24" s="7" t="s">
        <v>88</v>
      </c>
      <c r="J24" s="7" t="s">
        <v>96</v>
      </c>
      <c r="K24" s="3">
        <v>81000</v>
      </c>
    </row>
    <row r="25" spans="3:15" x14ac:dyDescent="0.3">
      <c r="C25" s="6">
        <v>150921</v>
      </c>
      <c r="D25" s="7" t="s">
        <v>55</v>
      </c>
      <c r="E25" s="7" t="s">
        <v>56</v>
      </c>
      <c r="F25" s="8">
        <v>38092</v>
      </c>
      <c r="G25" s="6" t="s">
        <v>8</v>
      </c>
      <c r="H25" s="7" t="s">
        <v>9</v>
      </c>
      <c r="I25" s="7" t="s">
        <v>81</v>
      </c>
      <c r="J25" s="7" t="s">
        <v>96</v>
      </c>
      <c r="K25" s="3">
        <v>19000</v>
      </c>
    </row>
    <row r="26" spans="3:15" x14ac:dyDescent="0.3">
      <c r="C26" s="6">
        <v>150851</v>
      </c>
      <c r="D26" s="7" t="s">
        <v>32</v>
      </c>
      <c r="E26" s="7" t="s">
        <v>33</v>
      </c>
      <c r="F26" s="8">
        <v>29368</v>
      </c>
      <c r="G26" s="6" t="s">
        <v>8</v>
      </c>
      <c r="H26" s="7" t="s">
        <v>14</v>
      </c>
      <c r="I26" s="7" t="s">
        <v>85</v>
      </c>
      <c r="J26" s="7" t="s">
        <v>98</v>
      </c>
      <c r="K26" s="3">
        <v>75000</v>
      </c>
    </row>
    <row r="27" spans="3:15" x14ac:dyDescent="0.3">
      <c r="C27" s="6">
        <v>150867</v>
      </c>
      <c r="D27" s="7" t="s">
        <v>39</v>
      </c>
      <c r="E27" s="7" t="s">
        <v>40</v>
      </c>
      <c r="F27" s="8">
        <v>29028</v>
      </c>
      <c r="G27" s="6" t="s">
        <v>38</v>
      </c>
      <c r="H27" s="7" t="s">
        <v>14</v>
      </c>
      <c r="I27" s="7" t="s">
        <v>81</v>
      </c>
      <c r="J27" s="7" t="s">
        <v>98</v>
      </c>
      <c r="K27" s="3">
        <v>49000</v>
      </c>
    </row>
    <row r="28" spans="3:15" x14ac:dyDescent="0.3">
      <c r="C28" s="6">
        <v>150899</v>
      </c>
      <c r="D28" s="7" t="s">
        <v>47</v>
      </c>
      <c r="E28" s="7" t="s">
        <v>48</v>
      </c>
      <c r="F28" s="8">
        <v>37400</v>
      </c>
      <c r="G28" s="6" t="s">
        <v>8</v>
      </c>
      <c r="H28" s="7" t="s">
        <v>9</v>
      </c>
      <c r="I28" s="7" t="s">
        <v>86</v>
      </c>
      <c r="J28" s="7" t="s">
        <v>96</v>
      </c>
      <c r="K28" s="3">
        <v>50000</v>
      </c>
    </row>
    <row r="29" spans="3:15" x14ac:dyDescent="0.3">
      <c r="C29" s="6">
        <v>150975</v>
      </c>
      <c r="D29" s="7" t="s">
        <v>69</v>
      </c>
      <c r="E29" s="7" t="s">
        <v>70</v>
      </c>
      <c r="F29" s="8">
        <v>31478</v>
      </c>
      <c r="G29" s="6" t="s">
        <v>8</v>
      </c>
      <c r="H29" s="7" t="s">
        <v>9</v>
      </c>
      <c r="I29" s="7" t="s">
        <v>81</v>
      </c>
      <c r="J29" s="7" t="s">
        <v>97</v>
      </c>
      <c r="K29" s="3">
        <v>83000</v>
      </c>
    </row>
    <row r="30" spans="3:15" x14ac:dyDescent="0.3">
      <c r="C30" s="6">
        <v>150901</v>
      </c>
      <c r="D30" s="7" t="s">
        <v>49</v>
      </c>
      <c r="E30" s="7" t="s">
        <v>50</v>
      </c>
      <c r="F30" s="8">
        <v>32946</v>
      </c>
      <c r="G30" s="6" t="s">
        <v>38</v>
      </c>
      <c r="H30" s="7" t="s">
        <v>9</v>
      </c>
      <c r="I30" s="7" t="s">
        <v>0</v>
      </c>
      <c r="J30" s="7" t="s">
        <v>96</v>
      </c>
      <c r="K30" s="3">
        <v>53000</v>
      </c>
    </row>
    <row r="31" spans="3:15" x14ac:dyDescent="0.3">
      <c r="C31" s="6">
        <v>150968</v>
      </c>
      <c r="D31" s="7" t="s">
        <v>67</v>
      </c>
      <c r="E31" s="7" t="s">
        <v>68</v>
      </c>
      <c r="F31" s="8">
        <v>37208</v>
      </c>
      <c r="G31" s="6" t="s">
        <v>8</v>
      </c>
      <c r="H31" s="7" t="s">
        <v>9</v>
      </c>
      <c r="I31" s="7" t="s">
        <v>88</v>
      </c>
      <c r="J31" s="7" t="s">
        <v>96</v>
      </c>
      <c r="K31" s="3">
        <v>65000</v>
      </c>
    </row>
    <row r="32" spans="3:15" x14ac:dyDescent="0.3">
      <c r="C32" s="6">
        <v>150773</v>
      </c>
      <c r="D32" s="7" t="s">
        <v>6</v>
      </c>
      <c r="E32" s="7" t="s">
        <v>7</v>
      </c>
      <c r="F32" s="8">
        <v>26860</v>
      </c>
      <c r="G32" s="6" t="s">
        <v>8</v>
      </c>
      <c r="H32" s="7" t="s">
        <v>9</v>
      </c>
      <c r="I32" s="7" t="s">
        <v>81</v>
      </c>
      <c r="J32" s="7" t="s">
        <v>95</v>
      </c>
      <c r="K32" s="3">
        <v>85000</v>
      </c>
    </row>
    <row r="33" spans="3:11" x14ac:dyDescent="0.3">
      <c r="C33" s="6">
        <v>150840</v>
      </c>
      <c r="D33" s="7" t="s">
        <v>28</v>
      </c>
      <c r="E33" s="7" t="s">
        <v>29</v>
      </c>
      <c r="F33" s="8">
        <v>23136</v>
      </c>
      <c r="G33" s="6" t="s">
        <v>38</v>
      </c>
      <c r="H33" s="7" t="s">
        <v>9</v>
      </c>
      <c r="I33" s="7" t="s">
        <v>85</v>
      </c>
      <c r="J33" s="7" t="s">
        <v>98</v>
      </c>
      <c r="K33" s="3">
        <v>20000</v>
      </c>
    </row>
    <row r="34" spans="3:11" x14ac:dyDescent="0.3">
      <c r="C34" s="6">
        <v>150850</v>
      </c>
      <c r="D34" s="7" t="s">
        <v>30</v>
      </c>
      <c r="E34" s="7" t="s">
        <v>31</v>
      </c>
      <c r="F34" s="8">
        <v>32027</v>
      </c>
      <c r="G34" s="6" t="s">
        <v>8</v>
      </c>
      <c r="H34" s="7" t="s">
        <v>9</v>
      </c>
      <c r="I34" s="7" t="s">
        <v>86</v>
      </c>
      <c r="J34" s="7" t="s">
        <v>98</v>
      </c>
      <c r="K34" s="3">
        <v>47000</v>
      </c>
    </row>
    <row r="35" spans="3:11" x14ac:dyDescent="0.3">
      <c r="C35" s="6">
        <v>150962</v>
      </c>
      <c r="D35" s="7" t="s">
        <v>66</v>
      </c>
      <c r="E35" s="7" t="s">
        <v>18</v>
      </c>
      <c r="F35" s="8">
        <v>37773</v>
      </c>
      <c r="G35" s="6" t="s">
        <v>38</v>
      </c>
      <c r="H35" s="7" t="s">
        <v>9</v>
      </c>
      <c r="I35" s="7" t="s">
        <v>91</v>
      </c>
      <c r="J35" s="7" t="s">
        <v>96</v>
      </c>
      <c r="K35" s="3">
        <v>87000</v>
      </c>
    </row>
    <row r="36" spans="3:11" x14ac:dyDescent="0.3">
      <c r="C36" s="6">
        <v>150954</v>
      </c>
      <c r="D36" s="7" t="s">
        <v>65</v>
      </c>
      <c r="E36" s="7" t="s">
        <v>18</v>
      </c>
      <c r="F36" s="8">
        <v>35495</v>
      </c>
      <c r="G36" s="6" t="s">
        <v>38</v>
      </c>
      <c r="H36" s="7" t="s">
        <v>9</v>
      </c>
      <c r="I36" s="7" t="s">
        <v>0</v>
      </c>
      <c r="J36" s="7" t="s">
        <v>96</v>
      </c>
      <c r="K36" s="3">
        <v>57000</v>
      </c>
    </row>
    <row r="37" spans="3:11" x14ac:dyDescent="0.3">
      <c r="C37" s="6">
        <v>150874</v>
      </c>
      <c r="D37" s="7" t="s">
        <v>41</v>
      </c>
      <c r="E37" s="7" t="s">
        <v>18</v>
      </c>
      <c r="F37" s="8">
        <v>37890</v>
      </c>
      <c r="G37" s="6" t="s">
        <v>38</v>
      </c>
      <c r="H37" s="7" t="s">
        <v>9</v>
      </c>
      <c r="I37" s="7" t="s">
        <v>82</v>
      </c>
      <c r="J37" s="7" t="s">
        <v>98</v>
      </c>
      <c r="K37" s="3">
        <v>27000</v>
      </c>
    </row>
    <row r="38" spans="3:11" x14ac:dyDescent="0.3">
      <c r="C38" s="6">
        <v>150798</v>
      </c>
      <c r="D38" s="7" t="s">
        <v>17</v>
      </c>
      <c r="E38" s="7" t="s">
        <v>18</v>
      </c>
      <c r="F38" s="8">
        <v>28276</v>
      </c>
      <c r="G38" s="6" t="s">
        <v>38</v>
      </c>
      <c r="H38" s="7" t="s">
        <v>9</v>
      </c>
      <c r="I38" s="7" t="s">
        <v>83</v>
      </c>
      <c r="J38" s="7" t="s">
        <v>95</v>
      </c>
      <c r="K38" s="3">
        <v>81000</v>
      </c>
    </row>
    <row r="39" spans="3:11" x14ac:dyDescent="0.3">
      <c r="C39" s="6">
        <v>150830</v>
      </c>
      <c r="D39" s="7" t="s">
        <v>24</v>
      </c>
      <c r="E39" s="7" t="s">
        <v>25</v>
      </c>
      <c r="F39" s="8">
        <v>29037</v>
      </c>
      <c r="G39" s="6" t="s">
        <v>38</v>
      </c>
      <c r="H39" s="7" t="s">
        <v>9</v>
      </c>
      <c r="I39" s="7" t="s">
        <v>0</v>
      </c>
      <c r="J39" s="7" t="s">
        <v>95</v>
      </c>
      <c r="K39" s="3">
        <v>52000</v>
      </c>
    </row>
    <row r="40" spans="3:11" x14ac:dyDescent="0.3">
      <c r="C40" s="6">
        <v>150929</v>
      </c>
      <c r="D40" s="7" t="s">
        <v>57</v>
      </c>
      <c r="E40" s="7" t="s">
        <v>58</v>
      </c>
      <c r="F40" s="8">
        <v>26739</v>
      </c>
      <c r="G40" s="6" t="s">
        <v>8</v>
      </c>
      <c r="H40" s="7" t="s">
        <v>9</v>
      </c>
      <c r="I40" s="7" t="s">
        <v>82</v>
      </c>
      <c r="J40" s="7" t="s">
        <v>96</v>
      </c>
      <c r="K40" s="3">
        <v>58000</v>
      </c>
    </row>
    <row r="41" spans="3:11" x14ac:dyDescent="0.3">
      <c r="C41" s="6">
        <v>150982</v>
      </c>
      <c r="D41" s="7" t="s">
        <v>71</v>
      </c>
      <c r="E41" s="7" t="s">
        <v>72</v>
      </c>
      <c r="F41" s="8">
        <v>35574</v>
      </c>
      <c r="G41" s="6" t="s">
        <v>8</v>
      </c>
      <c r="H41" s="7" t="s">
        <v>9</v>
      </c>
      <c r="I41" s="7" t="s">
        <v>82</v>
      </c>
      <c r="J41" s="7" t="s">
        <v>97</v>
      </c>
      <c r="K41" s="3">
        <v>47000</v>
      </c>
    </row>
    <row r="42" spans="3:11" x14ac:dyDescent="0.3">
      <c r="C42" s="6">
        <v>150821</v>
      </c>
      <c r="D42" s="7" t="s">
        <v>22</v>
      </c>
      <c r="E42" s="7" t="s">
        <v>23</v>
      </c>
      <c r="F42" s="8">
        <v>29966</v>
      </c>
      <c r="G42" s="6" t="s">
        <v>8</v>
      </c>
      <c r="H42" s="7" t="s">
        <v>14</v>
      </c>
      <c r="I42" s="7" t="s">
        <v>86</v>
      </c>
      <c r="J42" s="7" t="s">
        <v>95</v>
      </c>
      <c r="K42" s="3">
        <v>26000</v>
      </c>
    </row>
  </sheetData>
  <mergeCells count="1">
    <mergeCell ref="M9:N9"/>
  </mergeCells>
  <dataValidations count="1">
    <dataValidation type="list" allowBlank="1" showInputMessage="1" showErrorMessage="1" sqref="N15" xr:uid="{E7EB8AE7-BD26-4AA9-A997-5F2A4E83269B}">
      <formula1>"North,South,East,Mid West"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03F94E-21C3-451F-B74A-95A0B89036BB}">
  <dimension ref="C2:K44"/>
  <sheetViews>
    <sheetView workbookViewId="0">
      <selection activeCell="J10" sqref="J10"/>
    </sheetView>
  </sheetViews>
  <sheetFormatPr defaultRowHeight="14.4" x14ac:dyDescent="0.3"/>
  <cols>
    <col min="6" max="6" width="9.88671875" bestFit="1" customWidth="1"/>
    <col min="10" max="10" width="21.33203125" bestFit="1" customWidth="1"/>
  </cols>
  <sheetData>
    <row r="2" spans="3:11" x14ac:dyDescent="0.3">
      <c r="D2" s="14" t="s">
        <v>104</v>
      </c>
    </row>
    <row r="3" spans="3:11" x14ac:dyDescent="0.3">
      <c r="D3" s="14" t="s">
        <v>105</v>
      </c>
    </row>
    <row r="4" spans="3:11" x14ac:dyDescent="0.3">
      <c r="D4" s="14" t="s">
        <v>106</v>
      </c>
    </row>
    <row r="6" spans="3:11" x14ac:dyDescent="0.3">
      <c r="C6" s="12" t="s">
        <v>1</v>
      </c>
      <c r="D6" s="12" t="s">
        <v>2</v>
      </c>
      <c r="E6" s="12" t="s">
        <v>3</v>
      </c>
      <c r="F6" s="12" t="s">
        <v>4</v>
      </c>
      <c r="G6" s="12" t="s">
        <v>92</v>
      </c>
      <c r="H6" s="12" t="s">
        <v>5</v>
      </c>
      <c r="I6" s="12" t="s">
        <v>94</v>
      </c>
      <c r="J6" s="12" t="s">
        <v>80</v>
      </c>
      <c r="K6" s="12" t="s">
        <v>107</v>
      </c>
    </row>
    <row r="7" spans="3:11" x14ac:dyDescent="0.3">
      <c r="C7" s="6">
        <v>150834</v>
      </c>
      <c r="D7" s="7" t="s">
        <v>26</v>
      </c>
      <c r="E7" s="7" t="s">
        <v>27</v>
      </c>
      <c r="F7" s="8">
        <v>31199</v>
      </c>
      <c r="G7" s="6" t="s">
        <v>38</v>
      </c>
      <c r="H7" s="7" t="s">
        <v>9</v>
      </c>
      <c r="I7" s="3" t="str">
        <f t="shared" ref="I7:I44" si="0">IF(ISERROR(VLOOKUP(C7,Source,3,FALSE)),"retired",VLOOKUP(C7,Source,3,FALSE))</f>
        <v>North</v>
      </c>
      <c r="J7" s="3" t="str">
        <f t="shared" ref="J7:J44" si="1">IF(ISERROR(VLOOKUP(C7,Source,2,FALSE)),"retired",VLOOKUP(C7,Source,2,FALSE))</f>
        <v>FLM</v>
      </c>
      <c r="K7" s="3">
        <f t="shared" ref="K7:K44" si="2">IF(ISERROR(VLOOKUP(C7,Source,4,FALSE)),"retired",VLOOKUP(C7,Source,4,FALSE))</f>
        <v>48000</v>
      </c>
    </row>
    <row r="8" spans="3:11" x14ac:dyDescent="0.3">
      <c r="C8" s="6">
        <v>150784</v>
      </c>
      <c r="D8" s="7" t="s">
        <v>12</v>
      </c>
      <c r="E8" s="7" t="s">
        <v>13</v>
      </c>
      <c r="F8" s="8">
        <v>28365</v>
      </c>
      <c r="G8" s="6" t="s">
        <v>38</v>
      </c>
      <c r="H8" s="7" t="s">
        <v>14</v>
      </c>
      <c r="I8" s="3" t="str">
        <f t="shared" si="0"/>
        <v>North</v>
      </c>
      <c r="J8" s="3" t="str">
        <f t="shared" si="1"/>
        <v>Digital Marketing</v>
      </c>
      <c r="K8" s="3">
        <f t="shared" si="2"/>
        <v>35000</v>
      </c>
    </row>
    <row r="9" spans="3:11" x14ac:dyDescent="0.3">
      <c r="C9" s="6">
        <v>150791</v>
      </c>
      <c r="D9" s="7" t="s">
        <v>15</v>
      </c>
      <c r="E9" s="7" t="s">
        <v>16</v>
      </c>
      <c r="F9" s="8">
        <v>23346</v>
      </c>
      <c r="G9" s="6" t="s">
        <v>38</v>
      </c>
      <c r="H9" s="7" t="s">
        <v>9</v>
      </c>
      <c r="I9" s="3" t="str">
        <f t="shared" si="0"/>
        <v>North</v>
      </c>
      <c r="J9" s="3" t="str">
        <f t="shared" si="1"/>
        <v>Digital Marketing</v>
      </c>
      <c r="K9" s="3">
        <f t="shared" si="2"/>
        <v>67000</v>
      </c>
    </row>
    <row r="10" spans="3:11" x14ac:dyDescent="0.3">
      <c r="C10" s="6">
        <v>150940</v>
      </c>
      <c r="D10" s="7" t="s">
        <v>61</v>
      </c>
      <c r="E10" s="7" t="s">
        <v>62</v>
      </c>
      <c r="F10" s="8">
        <v>26906</v>
      </c>
      <c r="G10" s="6" t="s">
        <v>8</v>
      </c>
      <c r="H10" s="7" t="s">
        <v>14</v>
      </c>
      <c r="I10" s="3" t="str">
        <f t="shared" si="0"/>
        <v>South</v>
      </c>
      <c r="J10" s="3" t="str">
        <f t="shared" si="1"/>
        <v>Inside Sales</v>
      </c>
      <c r="K10" s="3">
        <f t="shared" si="2"/>
        <v>87000</v>
      </c>
    </row>
    <row r="11" spans="3:11" x14ac:dyDescent="0.3">
      <c r="C11" s="6">
        <v>150777</v>
      </c>
      <c r="D11" s="7" t="s">
        <v>10</v>
      </c>
      <c r="E11" s="7" t="s">
        <v>11</v>
      </c>
      <c r="F11" s="8">
        <v>21123</v>
      </c>
      <c r="G11" s="6" t="s">
        <v>8</v>
      </c>
      <c r="H11" s="7" t="s">
        <v>9</v>
      </c>
      <c r="I11" s="3" t="str">
        <f t="shared" si="0"/>
        <v>North</v>
      </c>
      <c r="J11" s="3" t="str">
        <f t="shared" si="1"/>
        <v>Marketing</v>
      </c>
      <c r="K11" s="3">
        <f t="shared" si="2"/>
        <v>22000</v>
      </c>
    </row>
    <row r="12" spans="3:11" x14ac:dyDescent="0.3">
      <c r="C12" s="6">
        <v>150805</v>
      </c>
      <c r="D12" s="7" t="s">
        <v>15</v>
      </c>
      <c r="E12" s="7" t="s">
        <v>19</v>
      </c>
      <c r="F12" s="8">
        <v>26172</v>
      </c>
      <c r="G12" s="6" t="s">
        <v>8</v>
      </c>
      <c r="H12" s="7" t="s">
        <v>9</v>
      </c>
      <c r="I12" s="3" t="str">
        <f t="shared" si="0"/>
        <v>North</v>
      </c>
      <c r="J12" s="3" t="str">
        <f t="shared" si="1"/>
        <v>Director</v>
      </c>
      <c r="K12" s="3">
        <f t="shared" si="2"/>
        <v>91000</v>
      </c>
    </row>
    <row r="13" spans="3:11" x14ac:dyDescent="0.3">
      <c r="C13" s="6">
        <v>150990</v>
      </c>
      <c r="D13" s="7" t="s">
        <v>75</v>
      </c>
      <c r="E13" s="7" t="s">
        <v>74</v>
      </c>
      <c r="F13" s="8">
        <v>36400</v>
      </c>
      <c r="G13" s="6" t="s">
        <v>8</v>
      </c>
      <c r="H13" s="7" t="s">
        <v>9</v>
      </c>
      <c r="I13" s="3" t="str">
        <f t="shared" si="0"/>
        <v>Mid West</v>
      </c>
      <c r="J13" s="3" t="str">
        <f t="shared" si="1"/>
        <v>Learning &amp; Development</v>
      </c>
      <c r="K13" s="3">
        <f t="shared" si="2"/>
        <v>77000</v>
      </c>
    </row>
    <row r="14" spans="3:11" x14ac:dyDescent="0.3">
      <c r="C14" s="6">
        <v>150989</v>
      </c>
      <c r="D14" s="7" t="s">
        <v>73</v>
      </c>
      <c r="E14" s="7" t="s">
        <v>74</v>
      </c>
      <c r="F14" s="8">
        <v>33113</v>
      </c>
      <c r="G14" s="6" t="s">
        <v>8</v>
      </c>
      <c r="H14" s="7" t="s">
        <v>9</v>
      </c>
      <c r="I14" s="3" t="str">
        <f t="shared" si="0"/>
        <v>Mid West</v>
      </c>
      <c r="J14" s="3" t="str">
        <f t="shared" si="1"/>
        <v>Digital Marketing</v>
      </c>
      <c r="K14" s="3">
        <f t="shared" si="2"/>
        <v>45000</v>
      </c>
    </row>
    <row r="15" spans="3:11" x14ac:dyDescent="0.3">
      <c r="C15" s="6">
        <v>150881</v>
      </c>
      <c r="D15" s="7" t="s">
        <v>42</v>
      </c>
      <c r="E15" s="7" t="s">
        <v>43</v>
      </c>
      <c r="F15" s="8">
        <v>30337</v>
      </c>
      <c r="G15" s="6" t="s">
        <v>8</v>
      </c>
      <c r="H15" s="7" t="s">
        <v>14</v>
      </c>
      <c r="I15" s="3" t="str">
        <f t="shared" si="0"/>
        <v>East</v>
      </c>
      <c r="J15" s="3" t="str">
        <f t="shared" si="1"/>
        <v>Digital Marketing</v>
      </c>
      <c r="K15" s="3">
        <f t="shared" si="2"/>
        <v>92000</v>
      </c>
    </row>
    <row r="16" spans="3:11" x14ac:dyDescent="0.3">
      <c r="C16" s="6">
        <v>150814</v>
      </c>
      <c r="D16" s="7" t="s">
        <v>20</v>
      </c>
      <c r="E16" s="7" t="s">
        <v>21</v>
      </c>
      <c r="F16" s="8">
        <v>26246</v>
      </c>
      <c r="G16" s="6" t="s">
        <v>8</v>
      </c>
      <c r="H16" s="7" t="s">
        <v>9</v>
      </c>
      <c r="I16" s="3" t="str">
        <f t="shared" si="0"/>
        <v>North</v>
      </c>
      <c r="J16" s="3" t="str">
        <f t="shared" si="1"/>
        <v>Inside Sales</v>
      </c>
      <c r="K16" s="3">
        <f t="shared" si="2"/>
        <v>50000</v>
      </c>
    </row>
    <row r="17" spans="3:11" x14ac:dyDescent="0.3">
      <c r="C17" s="6">
        <v>150937</v>
      </c>
      <c r="D17" s="7" t="s">
        <v>30</v>
      </c>
      <c r="E17" s="7" t="s">
        <v>60</v>
      </c>
      <c r="F17" s="8">
        <v>24700</v>
      </c>
      <c r="G17" s="6" t="s">
        <v>8</v>
      </c>
      <c r="H17" s="7" t="s">
        <v>9</v>
      </c>
      <c r="I17" s="3" t="str">
        <f t="shared" si="0"/>
        <v>South</v>
      </c>
      <c r="J17" s="3" t="str">
        <f t="shared" si="1"/>
        <v>Learning &amp; Development</v>
      </c>
      <c r="K17" s="3">
        <f t="shared" si="2"/>
        <v>37000</v>
      </c>
    </row>
    <row r="18" spans="3:11" x14ac:dyDescent="0.3">
      <c r="C18" s="6">
        <v>150888</v>
      </c>
      <c r="D18" s="7" t="s">
        <v>44</v>
      </c>
      <c r="E18" s="7" t="s">
        <v>37</v>
      </c>
      <c r="F18" s="8">
        <v>29221</v>
      </c>
      <c r="G18" s="6" t="s">
        <v>8</v>
      </c>
      <c r="H18" s="7" t="s">
        <v>9</v>
      </c>
      <c r="I18" s="3" t="str">
        <f t="shared" si="0"/>
        <v>East</v>
      </c>
      <c r="J18" s="3" t="str">
        <f t="shared" si="1"/>
        <v>Learning &amp; Development</v>
      </c>
      <c r="K18" s="3">
        <f t="shared" si="2"/>
        <v>43000</v>
      </c>
    </row>
    <row r="19" spans="3:11" x14ac:dyDescent="0.3">
      <c r="C19" s="6">
        <v>150865</v>
      </c>
      <c r="D19" s="7" t="s">
        <v>36</v>
      </c>
      <c r="E19" s="7" t="s">
        <v>37</v>
      </c>
      <c r="F19" s="8">
        <v>31279</v>
      </c>
      <c r="G19" s="6" t="s">
        <v>38</v>
      </c>
      <c r="H19" s="7" t="s">
        <v>9</v>
      </c>
      <c r="I19" s="3" t="str">
        <f t="shared" si="0"/>
        <v>East</v>
      </c>
      <c r="J19" s="3" t="str">
        <f t="shared" si="1"/>
        <v>CEO</v>
      </c>
      <c r="K19" s="3">
        <f t="shared" si="2"/>
        <v>90000</v>
      </c>
    </row>
    <row r="20" spans="3:11" x14ac:dyDescent="0.3">
      <c r="C20" s="6">
        <v>150858</v>
      </c>
      <c r="D20" s="7" t="s">
        <v>34</v>
      </c>
      <c r="E20" s="7" t="s">
        <v>35</v>
      </c>
      <c r="F20" s="8">
        <v>34846</v>
      </c>
      <c r="G20" s="6" t="s">
        <v>8</v>
      </c>
      <c r="H20" s="7" t="s">
        <v>9</v>
      </c>
      <c r="I20" s="3" t="str">
        <f t="shared" si="0"/>
        <v>retired</v>
      </c>
      <c r="J20" s="3" t="str">
        <f t="shared" si="1"/>
        <v>retired</v>
      </c>
      <c r="K20" s="3" t="str">
        <f t="shared" si="2"/>
        <v>retired</v>
      </c>
    </row>
    <row r="21" spans="3:11" x14ac:dyDescent="0.3">
      <c r="C21" s="6">
        <v>150930</v>
      </c>
      <c r="D21" s="7" t="s">
        <v>28</v>
      </c>
      <c r="E21" s="7" t="s">
        <v>59</v>
      </c>
      <c r="F21" s="8">
        <v>37027</v>
      </c>
      <c r="G21" s="6" t="s">
        <v>8</v>
      </c>
      <c r="H21" s="7" t="s">
        <v>9</v>
      </c>
      <c r="I21" s="3" t="str">
        <f t="shared" si="0"/>
        <v>South</v>
      </c>
      <c r="J21" s="3" t="str">
        <f t="shared" si="1"/>
        <v>Digital Marketing</v>
      </c>
      <c r="K21" s="3">
        <f t="shared" si="2"/>
        <v>82000</v>
      </c>
    </row>
    <row r="22" spans="3:11" x14ac:dyDescent="0.3">
      <c r="C22" s="6">
        <v>150894</v>
      </c>
      <c r="D22" s="7" t="s">
        <v>45</v>
      </c>
      <c r="E22" s="7" t="s">
        <v>46</v>
      </c>
      <c r="F22" s="8">
        <v>37124</v>
      </c>
      <c r="G22" s="6" t="s">
        <v>8</v>
      </c>
      <c r="H22" s="7" t="s">
        <v>9</v>
      </c>
      <c r="I22" s="3" t="str">
        <f t="shared" si="0"/>
        <v>South</v>
      </c>
      <c r="J22" s="3" t="str">
        <f t="shared" si="1"/>
        <v>Inside Sales</v>
      </c>
      <c r="K22" s="3">
        <f t="shared" si="2"/>
        <v>67000</v>
      </c>
    </row>
    <row r="23" spans="3:11" x14ac:dyDescent="0.3">
      <c r="C23" s="6">
        <v>150947</v>
      </c>
      <c r="D23" s="7" t="s">
        <v>63</v>
      </c>
      <c r="E23" s="7" t="s">
        <v>64</v>
      </c>
      <c r="F23" s="8">
        <v>33449</v>
      </c>
      <c r="G23" s="6" t="s">
        <v>38</v>
      </c>
      <c r="H23" s="7" t="s">
        <v>9</v>
      </c>
      <c r="I23" s="3" t="str">
        <f t="shared" si="0"/>
        <v>South</v>
      </c>
      <c r="J23" s="3" t="str">
        <f t="shared" si="1"/>
        <v>CCD</v>
      </c>
      <c r="K23" s="3">
        <f t="shared" si="2"/>
        <v>85000</v>
      </c>
    </row>
    <row r="24" spans="3:11" x14ac:dyDescent="0.3">
      <c r="C24" s="6">
        <v>150905</v>
      </c>
      <c r="D24" s="7" t="s">
        <v>51</v>
      </c>
      <c r="E24" s="7" t="s">
        <v>52</v>
      </c>
      <c r="F24" s="8">
        <v>30819</v>
      </c>
      <c r="G24" s="6" t="s">
        <v>38</v>
      </c>
      <c r="H24" s="7" t="s">
        <v>14</v>
      </c>
      <c r="I24" s="3" t="str">
        <f t="shared" si="0"/>
        <v>South</v>
      </c>
      <c r="J24" s="3" t="str">
        <f t="shared" si="1"/>
        <v>FLM</v>
      </c>
      <c r="K24" s="3">
        <f t="shared" si="2"/>
        <v>62000</v>
      </c>
    </row>
    <row r="25" spans="3:11" x14ac:dyDescent="0.3">
      <c r="C25" s="6">
        <v>150995</v>
      </c>
      <c r="D25" s="7" t="s">
        <v>76</v>
      </c>
      <c r="E25" s="7" t="s">
        <v>77</v>
      </c>
      <c r="F25" s="8">
        <v>35330</v>
      </c>
      <c r="G25" s="6" t="s">
        <v>8</v>
      </c>
      <c r="H25" s="7" t="s">
        <v>9</v>
      </c>
      <c r="I25" s="3" t="str">
        <f t="shared" si="0"/>
        <v>Mid West</v>
      </c>
      <c r="J25" s="3" t="str">
        <f t="shared" si="1"/>
        <v>Inside Sales</v>
      </c>
      <c r="K25" s="3">
        <f t="shared" si="2"/>
        <v>15000</v>
      </c>
    </row>
    <row r="26" spans="3:11" x14ac:dyDescent="0.3">
      <c r="C26" s="6">
        <v>150912</v>
      </c>
      <c r="D26" s="7" t="s">
        <v>53</v>
      </c>
      <c r="E26" s="7" t="s">
        <v>54</v>
      </c>
      <c r="F26" s="8">
        <v>37629</v>
      </c>
      <c r="G26" s="6" t="s">
        <v>38</v>
      </c>
      <c r="H26" s="7" t="s">
        <v>9</v>
      </c>
      <c r="I26" s="3" t="str">
        <f t="shared" si="0"/>
        <v>South</v>
      </c>
      <c r="J26" s="3" t="str">
        <f t="shared" si="1"/>
        <v>Operations</v>
      </c>
      <c r="K26" s="3">
        <f t="shared" si="2"/>
        <v>81000</v>
      </c>
    </row>
    <row r="27" spans="3:11" x14ac:dyDescent="0.3">
      <c r="C27" s="6">
        <v>150921</v>
      </c>
      <c r="D27" s="7" t="s">
        <v>55</v>
      </c>
      <c r="E27" s="7" t="s">
        <v>56</v>
      </c>
      <c r="F27" s="8">
        <v>38092</v>
      </c>
      <c r="G27" s="6" t="s">
        <v>8</v>
      </c>
      <c r="H27" s="7" t="s">
        <v>9</v>
      </c>
      <c r="I27" s="3" t="str">
        <f t="shared" si="0"/>
        <v>South</v>
      </c>
      <c r="J27" s="3" t="str">
        <f t="shared" si="1"/>
        <v>Finance</v>
      </c>
      <c r="K27" s="3">
        <f t="shared" si="2"/>
        <v>19000</v>
      </c>
    </row>
    <row r="28" spans="3:11" x14ac:dyDescent="0.3">
      <c r="C28" s="6">
        <v>150851</v>
      </c>
      <c r="D28" s="7" t="s">
        <v>32</v>
      </c>
      <c r="E28" s="7" t="s">
        <v>33</v>
      </c>
      <c r="F28" s="8">
        <v>29368</v>
      </c>
      <c r="G28" s="6" t="s">
        <v>8</v>
      </c>
      <c r="H28" s="7" t="s">
        <v>14</v>
      </c>
      <c r="I28" s="3" t="str">
        <f t="shared" si="0"/>
        <v>East</v>
      </c>
      <c r="J28" s="3" t="str">
        <f t="shared" si="1"/>
        <v>Inside Sales</v>
      </c>
      <c r="K28" s="3">
        <f t="shared" si="2"/>
        <v>75000</v>
      </c>
    </row>
    <row r="29" spans="3:11" x14ac:dyDescent="0.3">
      <c r="C29" s="6">
        <v>150867</v>
      </c>
      <c r="D29" s="7" t="s">
        <v>39</v>
      </c>
      <c r="E29" s="7" t="s">
        <v>40</v>
      </c>
      <c r="F29" s="8">
        <v>29028</v>
      </c>
      <c r="G29" s="6" t="s">
        <v>38</v>
      </c>
      <c r="H29" s="7" t="s">
        <v>14</v>
      </c>
      <c r="I29" s="3" t="str">
        <f t="shared" si="0"/>
        <v>East</v>
      </c>
      <c r="J29" s="3" t="str">
        <f t="shared" si="1"/>
        <v>Finance</v>
      </c>
      <c r="K29" s="3">
        <f t="shared" si="2"/>
        <v>49000</v>
      </c>
    </row>
    <row r="30" spans="3:11" x14ac:dyDescent="0.3">
      <c r="C30" s="6">
        <v>150899</v>
      </c>
      <c r="D30" s="7" t="s">
        <v>47</v>
      </c>
      <c r="E30" s="7" t="s">
        <v>48</v>
      </c>
      <c r="F30" s="8">
        <v>37400</v>
      </c>
      <c r="G30" s="6" t="s">
        <v>8</v>
      </c>
      <c r="H30" s="7" t="s">
        <v>9</v>
      </c>
      <c r="I30" s="3" t="str">
        <f t="shared" si="0"/>
        <v>retired</v>
      </c>
      <c r="J30" s="3" t="str">
        <f t="shared" si="1"/>
        <v>retired</v>
      </c>
      <c r="K30" s="3" t="str">
        <f t="shared" si="2"/>
        <v>retired</v>
      </c>
    </row>
    <row r="31" spans="3:11" x14ac:dyDescent="0.3">
      <c r="C31" s="6">
        <v>150975</v>
      </c>
      <c r="D31" s="7" t="s">
        <v>69</v>
      </c>
      <c r="E31" s="7" t="s">
        <v>70</v>
      </c>
      <c r="F31" s="8">
        <v>31478</v>
      </c>
      <c r="G31" s="6" t="s">
        <v>8</v>
      </c>
      <c r="H31" s="7" t="s">
        <v>9</v>
      </c>
      <c r="I31" s="3" t="str">
        <f t="shared" si="0"/>
        <v>Mid West</v>
      </c>
      <c r="J31" s="3" t="str">
        <f t="shared" si="1"/>
        <v>Finance</v>
      </c>
      <c r="K31" s="3">
        <f t="shared" si="2"/>
        <v>83000</v>
      </c>
    </row>
    <row r="32" spans="3:11" x14ac:dyDescent="0.3">
      <c r="C32" s="6">
        <v>150901</v>
      </c>
      <c r="D32" s="7" t="s">
        <v>49</v>
      </c>
      <c r="E32" s="7" t="s">
        <v>50</v>
      </c>
      <c r="F32" s="8">
        <v>32946</v>
      </c>
      <c r="G32" s="6" t="s">
        <v>38</v>
      </c>
      <c r="H32" s="7" t="s">
        <v>9</v>
      </c>
      <c r="I32" s="3" t="str">
        <f t="shared" si="0"/>
        <v>South</v>
      </c>
      <c r="J32" s="3" t="str">
        <f t="shared" si="1"/>
        <v>Sales</v>
      </c>
      <c r="K32" s="3">
        <f t="shared" si="2"/>
        <v>53000</v>
      </c>
    </row>
    <row r="33" spans="3:11" x14ac:dyDescent="0.3">
      <c r="C33" s="6">
        <v>150968</v>
      </c>
      <c r="D33" s="7" t="s">
        <v>67</v>
      </c>
      <c r="E33" s="7" t="s">
        <v>68</v>
      </c>
      <c r="F33" s="8">
        <v>37208</v>
      </c>
      <c r="G33" s="6" t="s">
        <v>8</v>
      </c>
      <c r="H33" s="7" t="s">
        <v>9</v>
      </c>
      <c r="I33" s="3" t="str">
        <f t="shared" si="0"/>
        <v>South</v>
      </c>
      <c r="J33" s="3" t="str">
        <f t="shared" si="1"/>
        <v>Operations</v>
      </c>
      <c r="K33" s="3">
        <f t="shared" si="2"/>
        <v>65000</v>
      </c>
    </row>
    <row r="34" spans="3:11" x14ac:dyDescent="0.3">
      <c r="C34" s="6">
        <v>150773</v>
      </c>
      <c r="D34" s="7" t="s">
        <v>6</v>
      </c>
      <c r="E34" s="7" t="s">
        <v>7</v>
      </c>
      <c r="F34" s="8">
        <v>26860</v>
      </c>
      <c r="G34" s="6" t="s">
        <v>8</v>
      </c>
      <c r="H34" s="7" t="s">
        <v>9</v>
      </c>
      <c r="I34" s="3" t="str">
        <f t="shared" si="0"/>
        <v>North</v>
      </c>
      <c r="J34" s="3" t="str">
        <f t="shared" si="1"/>
        <v>Finance</v>
      </c>
      <c r="K34" s="3">
        <f t="shared" si="2"/>
        <v>85000</v>
      </c>
    </row>
    <row r="35" spans="3:11" x14ac:dyDescent="0.3">
      <c r="C35" s="6">
        <v>150840</v>
      </c>
      <c r="D35" s="7" t="s">
        <v>28</v>
      </c>
      <c r="E35" s="7" t="s">
        <v>29</v>
      </c>
      <c r="F35" s="8">
        <v>23136</v>
      </c>
      <c r="G35" s="6" t="s">
        <v>38</v>
      </c>
      <c r="H35" s="7" t="s">
        <v>9</v>
      </c>
      <c r="I35" s="3" t="str">
        <f t="shared" si="0"/>
        <v>East</v>
      </c>
      <c r="J35" s="3" t="str">
        <f t="shared" si="1"/>
        <v>Inside Sales</v>
      </c>
      <c r="K35" s="3">
        <f t="shared" si="2"/>
        <v>20000</v>
      </c>
    </row>
    <row r="36" spans="3:11" x14ac:dyDescent="0.3">
      <c r="C36" s="6">
        <v>150850</v>
      </c>
      <c r="D36" s="7" t="s">
        <v>30</v>
      </c>
      <c r="E36" s="7" t="s">
        <v>31</v>
      </c>
      <c r="F36" s="8">
        <v>32027</v>
      </c>
      <c r="G36" s="6" t="s">
        <v>8</v>
      </c>
      <c r="H36" s="7" t="s">
        <v>9</v>
      </c>
      <c r="I36" s="3" t="str">
        <f t="shared" si="0"/>
        <v>East</v>
      </c>
      <c r="J36" s="3" t="str">
        <f t="shared" si="1"/>
        <v>CCD</v>
      </c>
      <c r="K36" s="3">
        <f t="shared" si="2"/>
        <v>47000</v>
      </c>
    </row>
    <row r="37" spans="3:11" x14ac:dyDescent="0.3">
      <c r="C37" s="6">
        <v>150962</v>
      </c>
      <c r="D37" s="7" t="s">
        <v>66</v>
      </c>
      <c r="E37" s="7" t="s">
        <v>18</v>
      </c>
      <c r="F37" s="8">
        <v>37773</v>
      </c>
      <c r="G37" s="6" t="s">
        <v>38</v>
      </c>
      <c r="H37" s="7" t="s">
        <v>9</v>
      </c>
      <c r="I37" s="3" t="str">
        <f t="shared" si="0"/>
        <v>South</v>
      </c>
      <c r="J37" s="3" t="str">
        <f t="shared" si="1"/>
        <v>Director</v>
      </c>
      <c r="K37" s="3">
        <f t="shared" si="2"/>
        <v>87000</v>
      </c>
    </row>
    <row r="38" spans="3:11" x14ac:dyDescent="0.3">
      <c r="C38" s="6">
        <v>150954</v>
      </c>
      <c r="D38" s="7" t="s">
        <v>65</v>
      </c>
      <c r="E38" s="7" t="s">
        <v>18</v>
      </c>
      <c r="F38" s="8">
        <v>35495</v>
      </c>
      <c r="G38" s="6" t="s">
        <v>38</v>
      </c>
      <c r="H38" s="7" t="s">
        <v>9</v>
      </c>
      <c r="I38" s="3" t="str">
        <f t="shared" si="0"/>
        <v>retired</v>
      </c>
      <c r="J38" s="3" t="str">
        <f t="shared" si="1"/>
        <v>retired</v>
      </c>
      <c r="K38" s="3" t="str">
        <f t="shared" si="2"/>
        <v>retired</v>
      </c>
    </row>
    <row r="39" spans="3:11" x14ac:dyDescent="0.3">
      <c r="C39" s="6">
        <v>150874</v>
      </c>
      <c r="D39" s="7" t="s">
        <v>41</v>
      </c>
      <c r="E39" s="7" t="s">
        <v>18</v>
      </c>
      <c r="F39" s="8">
        <v>37890</v>
      </c>
      <c r="G39" s="6" t="s">
        <v>38</v>
      </c>
      <c r="H39" s="7" t="s">
        <v>9</v>
      </c>
      <c r="I39" s="3" t="str">
        <f t="shared" si="0"/>
        <v>East</v>
      </c>
      <c r="J39" s="3" t="str">
        <f t="shared" si="1"/>
        <v>Marketing</v>
      </c>
      <c r="K39" s="3">
        <f t="shared" si="2"/>
        <v>27000</v>
      </c>
    </row>
    <row r="40" spans="3:11" x14ac:dyDescent="0.3">
      <c r="C40" s="6">
        <v>150798</v>
      </c>
      <c r="D40" s="7" t="s">
        <v>17</v>
      </c>
      <c r="E40" s="7" t="s">
        <v>18</v>
      </c>
      <c r="F40" s="8">
        <v>28276</v>
      </c>
      <c r="G40" s="6" t="s">
        <v>38</v>
      </c>
      <c r="H40" s="7" t="s">
        <v>9</v>
      </c>
      <c r="I40" s="3" t="str">
        <f t="shared" si="0"/>
        <v>North</v>
      </c>
      <c r="J40" s="3" t="str">
        <f t="shared" si="1"/>
        <v>Digital Marketing</v>
      </c>
      <c r="K40" s="3">
        <f t="shared" si="2"/>
        <v>81000</v>
      </c>
    </row>
    <row r="41" spans="3:11" x14ac:dyDescent="0.3">
      <c r="C41" s="6">
        <v>150830</v>
      </c>
      <c r="D41" s="7" t="s">
        <v>24</v>
      </c>
      <c r="E41" s="7" t="s">
        <v>25</v>
      </c>
      <c r="F41" s="8">
        <v>29037</v>
      </c>
      <c r="G41" s="6" t="s">
        <v>38</v>
      </c>
      <c r="H41" s="7" t="s">
        <v>9</v>
      </c>
      <c r="I41" s="3" t="str">
        <f t="shared" si="0"/>
        <v>North</v>
      </c>
      <c r="J41" s="3" t="str">
        <f t="shared" si="1"/>
        <v>Sales</v>
      </c>
      <c r="K41" s="3">
        <f t="shared" si="2"/>
        <v>52000</v>
      </c>
    </row>
    <row r="42" spans="3:11" x14ac:dyDescent="0.3">
      <c r="C42" s="6">
        <v>150929</v>
      </c>
      <c r="D42" s="7" t="s">
        <v>57</v>
      </c>
      <c r="E42" s="7" t="s">
        <v>58</v>
      </c>
      <c r="F42" s="8">
        <v>26739</v>
      </c>
      <c r="G42" s="6" t="s">
        <v>8</v>
      </c>
      <c r="H42" s="7" t="s">
        <v>9</v>
      </c>
      <c r="I42" s="3" t="str">
        <f t="shared" si="0"/>
        <v>South</v>
      </c>
      <c r="J42" s="3" t="str">
        <f t="shared" si="1"/>
        <v>Marketing</v>
      </c>
      <c r="K42" s="3">
        <f t="shared" si="2"/>
        <v>58000</v>
      </c>
    </row>
    <row r="43" spans="3:11" x14ac:dyDescent="0.3">
      <c r="C43" s="6">
        <v>150982</v>
      </c>
      <c r="D43" s="7" t="s">
        <v>71</v>
      </c>
      <c r="E43" s="7" t="s">
        <v>72</v>
      </c>
      <c r="F43" s="8">
        <v>35574</v>
      </c>
      <c r="G43" s="6" t="s">
        <v>8</v>
      </c>
      <c r="H43" s="7" t="s">
        <v>9</v>
      </c>
      <c r="I43" s="3" t="str">
        <f t="shared" si="0"/>
        <v>Mid West</v>
      </c>
      <c r="J43" s="3" t="str">
        <f t="shared" si="1"/>
        <v>Marketing</v>
      </c>
      <c r="K43" s="3">
        <f t="shared" si="2"/>
        <v>47000</v>
      </c>
    </row>
    <row r="44" spans="3:11" x14ac:dyDescent="0.3">
      <c r="C44" s="6">
        <v>150821</v>
      </c>
      <c r="D44" s="7" t="s">
        <v>22</v>
      </c>
      <c r="E44" s="7" t="s">
        <v>23</v>
      </c>
      <c r="F44" s="8">
        <v>29966</v>
      </c>
      <c r="G44" s="6" t="s">
        <v>8</v>
      </c>
      <c r="H44" s="7" t="s">
        <v>14</v>
      </c>
      <c r="I44" s="3" t="str">
        <f t="shared" si="0"/>
        <v>North</v>
      </c>
      <c r="J44" s="3" t="str">
        <f t="shared" si="1"/>
        <v>CCD</v>
      </c>
      <c r="K44" s="3">
        <f t="shared" si="2"/>
        <v>26000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C6C52B-7AD0-4FEB-936F-E07B7754C293}">
  <dimension ref="C5:F40"/>
  <sheetViews>
    <sheetView topLeftCell="A4" workbookViewId="0">
      <selection activeCell="D1" sqref="A1:XFD1048576"/>
    </sheetView>
  </sheetViews>
  <sheetFormatPr defaultRowHeight="14.4" x14ac:dyDescent="0.3"/>
  <cols>
    <col min="4" max="4" width="21.33203125" bestFit="1" customWidth="1"/>
    <col min="6" max="6" width="10.6640625" bestFit="1" customWidth="1"/>
  </cols>
  <sheetData>
    <row r="5" spans="3:6" x14ac:dyDescent="0.3">
      <c r="C5" s="12" t="s">
        <v>1</v>
      </c>
      <c r="D5" s="12" t="s">
        <v>80</v>
      </c>
      <c r="E5" s="12" t="s">
        <v>94</v>
      </c>
      <c r="F5" s="12" t="s">
        <v>78</v>
      </c>
    </row>
    <row r="6" spans="3:6" x14ac:dyDescent="0.3">
      <c r="C6" s="6">
        <v>150773</v>
      </c>
      <c r="D6" s="7" t="s">
        <v>81</v>
      </c>
      <c r="E6" s="7" t="s">
        <v>95</v>
      </c>
      <c r="F6" s="3">
        <v>85000</v>
      </c>
    </row>
    <row r="7" spans="3:6" x14ac:dyDescent="0.3">
      <c r="C7" s="6">
        <v>150777</v>
      </c>
      <c r="D7" s="7" t="s">
        <v>82</v>
      </c>
      <c r="E7" s="7" t="s">
        <v>95</v>
      </c>
      <c r="F7" s="3">
        <v>22000</v>
      </c>
    </row>
    <row r="8" spans="3:6" x14ac:dyDescent="0.3">
      <c r="C8" s="6">
        <v>150784</v>
      </c>
      <c r="D8" s="7" t="s">
        <v>83</v>
      </c>
      <c r="E8" s="7" t="s">
        <v>95</v>
      </c>
      <c r="F8" s="3">
        <v>35000</v>
      </c>
    </row>
    <row r="9" spans="3:6" x14ac:dyDescent="0.3">
      <c r="C9" s="6">
        <v>150791</v>
      </c>
      <c r="D9" s="7" t="s">
        <v>83</v>
      </c>
      <c r="E9" s="7" t="s">
        <v>95</v>
      </c>
      <c r="F9" s="3">
        <v>67000</v>
      </c>
    </row>
    <row r="10" spans="3:6" x14ac:dyDescent="0.3">
      <c r="C10" s="6">
        <v>150798</v>
      </c>
      <c r="D10" s="7" t="s">
        <v>83</v>
      </c>
      <c r="E10" s="7" t="s">
        <v>95</v>
      </c>
      <c r="F10" s="3">
        <v>81000</v>
      </c>
    </row>
    <row r="11" spans="3:6" x14ac:dyDescent="0.3">
      <c r="C11" s="6">
        <v>150805</v>
      </c>
      <c r="D11" s="7" t="s">
        <v>91</v>
      </c>
      <c r="E11" s="7" t="s">
        <v>95</v>
      </c>
      <c r="F11" s="3">
        <v>91000</v>
      </c>
    </row>
    <row r="12" spans="3:6" x14ac:dyDescent="0.3">
      <c r="C12" s="6">
        <v>150814</v>
      </c>
      <c r="D12" s="7" t="s">
        <v>85</v>
      </c>
      <c r="E12" s="7" t="s">
        <v>95</v>
      </c>
      <c r="F12" s="3">
        <v>50000</v>
      </c>
    </row>
    <row r="13" spans="3:6" x14ac:dyDescent="0.3">
      <c r="C13" s="6">
        <v>150821</v>
      </c>
      <c r="D13" s="7" t="s">
        <v>86</v>
      </c>
      <c r="E13" s="7" t="s">
        <v>95</v>
      </c>
      <c r="F13" s="3">
        <v>26000</v>
      </c>
    </row>
    <row r="14" spans="3:6" x14ac:dyDescent="0.3">
      <c r="C14" s="6">
        <v>150830</v>
      </c>
      <c r="D14" s="7" t="s">
        <v>0</v>
      </c>
      <c r="E14" s="7" t="s">
        <v>95</v>
      </c>
      <c r="F14" s="3">
        <v>52000</v>
      </c>
    </row>
    <row r="15" spans="3:6" x14ac:dyDescent="0.3">
      <c r="C15" s="6">
        <v>150834</v>
      </c>
      <c r="D15" s="7" t="s">
        <v>87</v>
      </c>
      <c r="E15" s="7" t="s">
        <v>95</v>
      </c>
      <c r="F15" s="3">
        <v>48000</v>
      </c>
    </row>
    <row r="16" spans="3:6" x14ac:dyDescent="0.3">
      <c r="C16" s="6">
        <v>150840</v>
      </c>
      <c r="D16" s="7" t="s">
        <v>85</v>
      </c>
      <c r="E16" s="7" t="s">
        <v>98</v>
      </c>
      <c r="F16" s="3">
        <v>20000</v>
      </c>
    </row>
    <row r="17" spans="3:6" x14ac:dyDescent="0.3">
      <c r="C17" s="6">
        <v>150850</v>
      </c>
      <c r="D17" s="7" t="s">
        <v>86</v>
      </c>
      <c r="E17" s="7" t="s">
        <v>98</v>
      </c>
      <c r="F17" s="3">
        <v>47000</v>
      </c>
    </row>
    <row r="18" spans="3:6" x14ac:dyDescent="0.3">
      <c r="C18" s="6">
        <v>150851</v>
      </c>
      <c r="D18" s="7" t="s">
        <v>85</v>
      </c>
      <c r="E18" s="7" t="s">
        <v>98</v>
      </c>
      <c r="F18" s="3">
        <v>75000</v>
      </c>
    </row>
    <row r="19" spans="3:6" x14ac:dyDescent="0.3">
      <c r="C19" s="6">
        <v>150865</v>
      </c>
      <c r="D19" s="7" t="s">
        <v>90</v>
      </c>
      <c r="E19" s="7" t="s">
        <v>98</v>
      </c>
      <c r="F19" s="3">
        <v>90000</v>
      </c>
    </row>
    <row r="20" spans="3:6" x14ac:dyDescent="0.3">
      <c r="C20" s="6">
        <v>150867</v>
      </c>
      <c r="D20" s="7" t="s">
        <v>81</v>
      </c>
      <c r="E20" s="7" t="s">
        <v>98</v>
      </c>
      <c r="F20" s="3">
        <v>49000</v>
      </c>
    </row>
    <row r="21" spans="3:6" x14ac:dyDescent="0.3">
      <c r="C21" s="6">
        <v>150874</v>
      </c>
      <c r="D21" s="7" t="s">
        <v>82</v>
      </c>
      <c r="E21" s="7" t="s">
        <v>98</v>
      </c>
      <c r="F21" s="3">
        <v>27000</v>
      </c>
    </row>
    <row r="22" spans="3:6" x14ac:dyDescent="0.3">
      <c r="C22" s="6">
        <v>150881</v>
      </c>
      <c r="D22" s="7" t="s">
        <v>83</v>
      </c>
      <c r="E22" s="7" t="s">
        <v>98</v>
      </c>
      <c r="F22" s="3">
        <v>92000</v>
      </c>
    </row>
    <row r="23" spans="3:6" x14ac:dyDescent="0.3">
      <c r="C23" s="6">
        <v>150888</v>
      </c>
      <c r="D23" s="7" t="s">
        <v>84</v>
      </c>
      <c r="E23" s="7" t="s">
        <v>98</v>
      </c>
      <c r="F23" s="3">
        <v>43000</v>
      </c>
    </row>
    <row r="24" spans="3:6" x14ac:dyDescent="0.3">
      <c r="C24" s="6">
        <v>150894</v>
      </c>
      <c r="D24" s="7" t="s">
        <v>85</v>
      </c>
      <c r="E24" s="7" t="s">
        <v>96</v>
      </c>
      <c r="F24" s="3">
        <v>67000</v>
      </c>
    </row>
    <row r="25" spans="3:6" x14ac:dyDescent="0.3">
      <c r="C25" s="6">
        <v>150901</v>
      </c>
      <c r="D25" s="7" t="s">
        <v>0</v>
      </c>
      <c r="E25" s="7" t="s">
        <v>96</v>
      </c>
      <c r="F25" s="3">
        <v>53000</v>
      </c>
    </row>
    <row r="26" spans="3:6" x14ac:dyDescent="0.3">
      <c r="C26" s="6">
        <v>150905</v>
      </c>
      <c r="D26" s="7" t="s">
        <v>87</v>
      </c>
      <c r="E26" s="7" t="s">
        <v>96</v>
      </c>
      <c r="F26" s="3">
        <v>62000</v>
      </c>
    </row>
    <row r="27" spans="3:6" x14ac:dyDescent="0.3">
      <c r="C27" s="6">
        <v>150912</v>
      </c>
      <c r="D27" s="7" t="s">
        <v>88</v>
      </c>
      <c r="E27" s="7" t="s">
        <v>96</v>
      </c>
      <c r="F27" s="3">
        <v>81000</v>
      </c>
    </row>
    <row r="28" spans="3:6" x14ac:dyDescent="0.3">
      <c r="C28" s="6">
        <v>150921</v>
      </c>
      <c r="D28" s="7" t="s">
        <v>81</v>
      </c>
      <c r="E28" s="7" t="s">
        <v>96</v>
      </c>
      <c r="F28" s="3">
        <v>19000</v>
      </c>
    </row>
    <row r="29" spans="3:6" x14ac:dyDescent="0.3">
      <c r="C29" s="6">
        <v>150929</v>
      </c>
      <c r="D29" s="7" t="s">
        <v>82</v>
      </c>
      <c r="E29" s="7" t="s">
        <v>96</v>
      </c>
      <c r="F29" s="3">
        <v>58000</v>
      </c>
    </row>
    <row r="30" spans="3:6" x14ac:dyDescent="0.3">
      <c r="C30" s="6">
        <v>150930</v>
      </c>
      <c r="D30" s="7" t="s">
        <v>83</v>
      </c>
      <c r="E30" s="7" t="s">
        <v>96</v>
      </c>
      <c r="F30" s="3">
        <v>82000</v>
      </c>
    </row>
    <row r="31" spans="3:6" x14ac:dyDescent="0.3">
      <c r="C31" s="6">
        <v>150937</v>
      </c>
      <c r="D31" s="7" t="s">
        <v>84</v>
      </c>
      <c r="E31" s="7" t="s">
        <v>96</v>
      </c>
      <c r="F31" s="3">
        <v>37000</v>
      </c>
    </row>
    <row r="32" spans="3:6" x14ac:dyDescent="0.3">
      <c r="C32" s="6">
        <v>150940</v>
      </c>
      <c r="D32" s="7" t="s">
        <v>85</v>
      </c>
      <c r="E32" s="7" t="s">
        <v>96</v>
      </c>
      <c r="F32" s="3">
        <v>87000</v>
      </c>
    </row>
    <row r="33" spans="3:6" x14ac:dyDescent="0.3">
      <c r="C33" s="6">
        <v>150947</v>
      </c>
      <c r="D33" s="7" t="s">
        <v>86</v>
      </c>
      <c r="E33" s="7" t="s">
        <v>96</v>
      </c>
      <c r="F33" s="3">
        <v>85000</v>
      </c>
    </row>
    <row r="34" spans="3:6" x14ac:dyDescent="0.3">
      <c r="C34" s="6">
        <v>150962</v>
      </c>
      <c r="D34" s="7" t="s">
        <v>91</v>
      </c>
      <c r="E34" s="7" t="s">
        <v>96</v>
      </c>
      <c r="F34" s="3">
        <v>87000</v>
      </c>
    </row>
    <row r="35" spans="3:6" x14ac:dyDescent="0.3">
      <c r="C35" s="6">
        <v>150968</v>
      </c>
      <c r="D35" s="7" t="s">
        <v>88</v>
      </c>
      <c r="E35" s="7" t="s">
        <v>96</v>
      </c>
      <c r="F35" s="3">
        <v>65000</v>
      </c>
    </row>
    <row r="36" spans="3:6" x14ac:dyDescent="0.3">
      <c r="C36" s="6">
        <v>150975</v>
      </c>
      <c r="D36" s="7" t="s">
        <v>81</v>
      </c>
      <c r="E36" s="7" t="s">
        <v>97</v>
      </c>
      <c r="F36" s="3">
        <v>83000</v>
      </c>
    </row>
    <row r="37" spans="3:6" x14ac:dyDescent="0.3">
      <c r="C37" s="6">
        <v>150982</v>
      </c>
      <c r="D37" s="7" t="s">
        <v>82</v>
      </c>
      <c r="E37" s="7" t="s">
        <v>97</v>
      </c>
      <c r="F37" s="3">
        <v>47000</v>
      </c>
    </row>
    <row r="38" spans="3:6" x14ac:dyDescent="0.3">
      <c r="C38" s="6">
        <v>150989</v>
      </c>
      <c r="D38" s="7" t="s">
        <v>83</v>
      </c>
      <c r="E38" s="7" t="s">
        <v>97</v>
      </c>
      <c r="F38" s="3">
        <v>45000</v>
      </c>
    </row>
    <row r="39" spans="3:6" x14ac:dyDescent="0.3">
      <c r="C39" s="6">
        <v>150990</v>
      </c>
      <c r="D39" s="7" t="s">
        <v>84</v>
      </c>
      <c r="E39" s="7" t="s">
        <v>97</v>
      </c>
      <c r="F39" s="3">
        <v>77000</v>
      </c>
    </row>
    <row r="40" spans="3:6" x14ac:dyDescent="0.3">
      <c r="C40" s="6">
        <v>150995</v>
      </c>
      <c r="D40" s="7" t="s">
        <v>85</v>
      </c>
      <c r="E40" s="7" t="s">
        <v>97</v>
      </c>
      <c r="F40" s="3">
        <v>15000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IF AND OR nested</vt:lpstr>
      <vt:lpstr>Vlookup</vt:lpstr>
      <vt:lpstr>Master Emp sheet</vt:lpstr>
      <vt:lpstr>Source</vt:lpstr>
    </vt:vector>
  </TitlesOfParts>
  <Company>Alliance Data Card Services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Jha, Neha</dc:creator>
  <cp:lastModifiedBy>vandit kalathiya</cp:lastModifiedBy>
  <dcterms:created xsi:type="dcterms:W3CDTF">2020-05-11T11:02:27Z</dcterms:created>
  <dcterms:modified xsi:type="dcterms:W3CDTF">2023-04-05T06:00:57Z</dcterms:modified>
</cp:coreProperties>
</file>