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3D1DD40B-9069-4AAA-8A15-C0D393D045B2}" xr6:coauthVersionLast="47" xr6:coauthVersionMax="47" xr10:uidLastSave="{00000000-0000-0000-0000-000000000000}"/>
  <bookViews>
    <workbookView xWindow="-108" yWindow="-108" windowWidth="23256" windowHeight="1317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E10" i="4"/>
  <c r="E12" i="4"/>
  <c r="E13" i="4"/>
  <c r="E14" i="4"/>
  <c r="E15" i="4"/>
  <c r="E16" i="4"/>
  <c r="E17" i="4"/>
  <c r="E18" i="4"/>
  <c r="D9" i="4"/>
  <c r="E9" i="4" s="1"/>
  <c r="D10" i="4"/>
  <c r="D11" i="4"/>
  <c r="E11" i="4" s="1"/>
  <c r="D12" i="4"/>
  <c r="D13" i="4"/>
  <c r="D14" i="4"/>
  <c r="D15" i="4"/>
  <c r="D16" i="4"/>
  <c r="D17" i="4"/>
  <c r="D18" i="4"/>
  <c r="D8" i="4"/>
  <c r="E8" i="4" s="1"/>
  <c r="A10" i="4"/>
  <c r="A11" i="4"/>
  <c r="A12" i="4"/>
  <c r="A13" i="4"/>
  <c r="A14" i="4"/>
  <c r="A15" i="4" s="1"/>
  <c r="A16" i="4"/>
  <c r="A17" i="4"/>
  <c r="A18" i="4"/>
  <c r="A9" i="4"/>
  <c r="A8" i="4"/>
  <c r="C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<sst xmlns="http://schemas.openxmlformats.org/spreadsheetml/2006/main" count="76" uniqueCount="57">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</sst>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8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60" zoomScaleNormal="160" workbookViewId="0">
      <selection activeCell="B6" sqref="B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4" sqref="B4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3" width="10.77734375" customWidth="1"/>
    <col min="4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6" t="s">
        <v>11</v>
      </c>
      <c r="B4" s="35">
        <v>1</v>
      </c>
      <c r="C4" s="15" t="s">
        <v>4</v>
      </c>
      <c r="D4" s="50"/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2" t="s">
        <v>12</v>
      </c>
      <c r="B5" s="14">
        <f ca="1">TODAY()</f>
        <v>45017</v>
      </c>
      <c r="C5" s="56" t="str">
        <f>VLOOKUP(B6,Customers!$A$2:$C$13,3,0)</f>
        <v>Turku, Finland</v>
      </c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2" t="s">
        <v>2</v>
      </c>
      <c r="B6" s="13" t="s">
        <v>37</v>
      </c>
      <c r="C6" s="57"/>
      <c r="D6" s="54"/>
      <c r="E6" s="55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ROW(A1)</f>
        <v>1</v>
      </c>
      <c r="B8" s="3" t="s">
        <v>18</v>
      </c>
      <c r="C8" s="2">
        <v>10</v>
      </c>
      <c r="D8" s="2">
        <f>IFERROR(VLOOKUP(B8,Product!$A$2:$B$6,2,0),"")</f>
        <v>100</v>
      </c>
      <c r="E8" s="4">
        <f>IFERROR(C8*D8,"")</f>
        <v>1000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f>IF(B9=ISBLANK(FALSE),"",A8+1)</f>
        <v>2</v>
      </c>
      <c r="B9" s="6" t="s">
        <v>20</v>
      </c>
      <c r="C9" s="5">
        <v>20</v>
      </c>
      <c r="D9" s="2">
        <f>IFERROR(VLOOKUP(B9,Product!$A$2:$B$6,2,0),"")</f>
        <v>200</v>
      </c>
      <c r="E9" s="4">
        <f t="shared" ref="E9:E18" si="0">IFERROR(C9*D9,"")</f>
        <v>4000</v>
      </c>
      <c r="G9" s="26">
        <v>2</v>
      </c>
      <c r="H9" s="20" t="s">
        <v>53</v>
      </c>
      <c r="Q9" s="21"/>
    </row>
    <row r="10" spans="1:263" ht="13.2" customHeight="1" x14ac:dyDescent="0.25">
      <c r="A10" s="2">
        <f t="shared" ref="A10:A18" si="1">IF(B10=ISBLANK(FALSE),"",A9+1)</f>
        <v>3</v>
      </c>
      <c r="B10" s="6" t="s">
        <v>19</v>
      </c>
      <c r="C10" s="5">
        <v>3</v>
      </c>
      <c r="D10" s="2">
        <f>IFERROR(VLOOKUP(B10,Product!$A$2:$B$6,2,0),"")</f>
        <v>150</v>
      </c>
      <c r="E10" s="4">
        <f t="shared" si="0"/>
        <v>450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>
        <f t="shared" si="1"/>
        <v>4</v>
      </c>
      <c r="B11" s="6" t="s">
        <v>20</v>
      </c>
      <c r="C11" s="5">
        <v>5</v>
      </c>
      <c r="D11" s="2">
        <f>IFERROR(VLOOKUP(B11,Product!$A$2:$B$6,2,0),"")</f>
        <v>200</v>
      </c>
      <c r="E11" s="4">
        <f t="shared" si="0"/>
        <v>1000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 t="str">
        <f t="shared" si="1"/>
        <v/>
      </c>
      <c r="B12" s="6"/>
      <c r="C12" s="5"/>
      <c r="D12" s="2" t="str">
        <f>IFERROR(VLOOKUP(B12,Product!$A$2:$B$6,2,0),"")</f>
        <v/>
      </c>
      <c r="E12" s="4" t="str">
        <f t="shared" si="0"/>
        <v/>
      </c>
      <c r="G12" s="26">
        <v>5</v>
      </c>
      <c r="H12" s="20" t="s">
        <v>48</v>
      </c>
      <c r="Q12" s="21"/>
    </row>
    <row r="13" spans="1:263" x14ac:dyDescent="0.25">
      <c r="A13" s="2" t="str">
        <f t="shared" si="1"/>
        <v/>
      </c>
      <c r="B13" s="6"/>
      <c r="C13" s="5"/>
      <c r="D13" s="2" t="str">
        <f>IFERROR(VLOOKUP(B13,Product!$A$2:$B$6,2,0),"")</f>
        <v/>
      </c>
      <c r="E13" s="4" t="str">
        <f t="shared" si="0"/>
        <v/>
      </c>
      <c r="G13" s="26">
        <v>6</v>
      </c>
      <c r="H13" s="20" t="s">
        <v>49</v>
      </c>
      <c r="Q13" s="21"/>
    </row>
    <row r="14" spans="1:263" x14ac:dyDescent="0.25">
      <c r="A14" s="2" t="str">
        <f t="shared" si="1"/>
        <v/>
      </c>
      <c r="B14" s="6"/>
      <c r="C14" s="5"/>
      <c r="D14" s="2" t="str">
        <f>IFERROR(VLOOKUP(B14,Product!$A$2:$B$6,2,0),"")</f>
        <v/>
      </c>
      <c r="E14" s="4" t="str">
        <f t="shared" si="0"/>
        <v/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 t="str">
        <f t="shared" si="1"/>
        <v/>
      </c>
      <c r="B15" s="6"/>
      <c r="C15" s="5"/>
      <c r="D15" s="2" t="str">
        <f>IFERROR(VLOOKUP(B15,Product!$A$2:$B$6,2,0),"")</f>
        <v/>
      </c>
      <c r="E15" s="4" t="str">
        <f t="shared" si="0"/>
        <v/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 t="str">
        <f t="shared" si="1"/>
        <v/>
      </c>
      <c r="B16" s="6"/>
      <c r="C16" s="5"/>
      <c r="D16" s="2" t="str">
        <f>IFERROR(VLOOKUP(B16,Product!$A$2:$B$6,2,0),"")</f>
        <v/>
      </c>
      <c r="E16" s="4" t="str">
        <f t="shared" si="0"/>
        <v/>
      </c>
    </row>
    <row r="17" spans="1:17" x14ac:dyDescent="0.25">
      <c r="A17" s="2" t="str">
        <f t="shared" si="1"/>
        <v/>
      </c>
      <c r="B17" s="6"/>
      <c r="C17" s="5"/>
      <c r="D17" s="2" t="str">
        <f>IFERROR(VLOOKUP(B17,Product!$A$2:$B$6,2,0),"")</f>
        <v/>
      </c>
      <c r="E17" s="4" t="str">
        <f t="shared" si="0"/>
        <v/>
      </c>
    </row>
    <row r="18" spans="1:17" x14ac:dyDescent="0.25">
      <c r="A18" s="2" t="str">
        <f t="shared" si="1"/>
        <v/>
      </c>
      <c r="B18" s="6"/>
      <c r="C18" s="7"/>
      <c r="D18" s="2" t="str">
        <f>IFERROR(VLOOKUP(B18,Product!$A$2:$B$6,2,0),"")</f>
        <v/>
      </c>
      <c r="E18" s="4" t="str">
        <f t="shared" si="0"/>
        <v/>
      </c>
    </row>
    <row r="19" spans="1:17" x14ac:dyDescent="0.25">
      <c r="A19" s="2"/>
      <c r="B19" s="1"/>
      <c r="C19" s="36" t="s">
        <v>15</v>
      </c>
      <c r="D19" s="36"/>
      <c r="E19" s="8">
        <f>SUM(E8:E18)</f>
        <v>6450</v>
      </c>
    </row>
    <row r="20" spans="1:17" x14ac:dyDescent="0.25">
      <c r="A20" s="2"/>
      <c r="B20" s="1"/>
      <c r="C20" s="36" t="s">
        <v>55</v>
      </c>
      <c r="D20" s="36"/>
      <c r="E20" s="8">
        <f>E19*5%</f>
        <v>322.5</v>
      </c>
    </row>
    <row r="21" spans="1:17" x14ac:dyDescent="0.25">
      <c r="A21" s="2"/>
      <c r="B21" s="1"/>
      <c r="C21" s="36" t="s">
        <v>16</v>
      </c>
      <c r="D21" s="36"/>
      <c r="E21" s="8">
        <f>IF(SUM(E19:E20)&lt;=2500,0,SUM(E19:E20)*2%)</f>
        <v>135.44999999999999</v>
      </c>
    </row>
    <row r="22" spans="1:17" x14ac:dyDescent="0.25">
      <c r="A22" s="2"/>
      <c r="B22" s="1"/>
      <c r="C22" s="37" t="s">
        <v>17</v>
      </c>
      <c r="D22" s="37"/>
      <c r="E22" s="11">
        <f>SUM(E19+E20-E21)</f>
        <v>6637.05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C5:C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A21639-9957-463D-AD4B-7F8DA58035DD}">
          <x14:formula1>
            <xm:f>Customers!$A$2:$A$13</xm:f>
          </x14:formula1>
          <xm:sqref>B6</xm:sqref>
        </x14:dataValidation>
        <x14:dataValidation type="list" showInputMessage="1" showErrorMessage="1" xr:uid="{4EE48324-B571-410B-A3C5-E35E1D321723}">
          <x14:formula1>
            <xm:f>Product!A$2:A$7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vandit kalathiya</cp:lastModifiedBy>
  <dcterms:created xsi:type="dcterms:W3CDTF">2022-07-25T10:35:04Z</dcterms:created>
  <dcterms:modified xsi:type="dcterms:W3CDTF">2023-04-01T05:18:30Z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2022-09-20T13:44:26Z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8254ab26-2c91-4126-b3e6-ebcb032643e6</vt:lpwstr>
  </property>
  <property fmtid="{D5CDD505-2E9C-101B-9397-08002B2CF9AE}" pid="8" name="MSIP_Label_defa4170-0d19-0005-0004-bc88714345d2_ContentBits">
    <vt:lpwstr>0</vt:lpwstr>
  </property>
</Properties>
</file>