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J:\陕师大工作文件\机器学习与食品结合\matlab程序\"/>
    </mc:Choice>
  </mc:AlternateContent>
  <bookViews>
    <workbookView xWindow="0" yWindow="0" windowWidth="20385" windowHeight="7950"/>
  </bookViews>
  <sheets>
    <sheet name="Sheet2" sheetId="2" r:id="rId1"/>
  </sheets>
  <calcPr calcId="152511"/>
</workbook>
</file>

<file path=xl/calcChain.xml><?xml version="1.0" encoding="utf-8"?>
<calcChain xmlns="http://schemas.openxmlformats.org/spreadsheetml/2006/main">
  <c r="AQ36" i="2" l="1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35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2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23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" i="2"/>
  <c r="AM33" i="2" l="1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3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2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34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2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40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2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39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2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34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32" i="2"/>
  <c r="AC3" i="2"/>
  <c r="AC4" i="2"/>
  <c r="AC5" i="2"/>
  <c r="AC6" i="2"/>
  <c r="AC7" i="2"/>
  <c r="AC8" i="2"/>
  <c r="AC9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2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30" i="2"/>
  <c r="AA29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" i="2"/>
</calcChain>
</file>

<file path=xl/sharedStrings.xml><?xml version="1.0" encoding="utf-8"?>
<sst xmlns="http://schemas.openxmlformats.org/spreadsheetml/2006/main" count="116" uniqueCount="94">
  <si>
    <t>乙酸异丁酯</t>
  </si>
  <si>
    <t>乙酸丁酯</t>
  </si>
  <si>
    <t>乙酸戊酯</t>
  </si>
  <si>
    <t>乙酸己酯</t>
  </si>
  <si>
    <t>二己烯1醇乙酸酯</t>
  </si>
  <si>
    <t>乙酸庚酯</t>
  </si>
  <si>
    <t>辛酸乙酯</t>
  </si>
  <si>
    <t>乙酸苯乙酯</t>
  </si>
  <si>
    <t>丙位壬内酯</t>
  </si>
  <si>
    <t>丁酸乙酯</t>
  </si>
  <si>
    <t>三甲基2丁烯1醇乙酸酯</t>
  </si>
  <si>
    <t>己酸乙酯</t>
  </si>
  <si>
    <t>反式2乙烯酸丁酯</t>
  </si>
  <si>
    <t>乙酸顺式3己烯酯</t>
  </si>
  <si>
    <t>二乙基己基乙酸酯</t>
  </si>
  <si>
    <t>乙酸3己烯1醇酯</t>
  </si>
  <si>
    <t>乙酸异辛酯</t>
  </si>
  <si>
    <t>甲酸辛酯</t>
  </si>
  <si>
    <t>乙酸香叶酯</t>
  </si>
  <si>
    <t>梨醇酯</t>
  </si>
  <si>
    <t>丙位庚内酯</t>
  </si>
  <si>
    <t>丙位辛内酯</t>
  </si>
  <si>
    <t>四戊烯1乙酸酯</t>
  </si>
  <si>
    <t>三环己烯醋酸1醇酯</t>
  </si>
  <si>
    <t>甲氧基乙酸戊酯</t>
  </si>
  <si>
    <t>丙位十二内酯</t>
  </si>
  <si>
    <t>邻苯二甲酸二异丁酯</t>
  </si>
  <si>
    <t>alphs戊基gama丁内酯</t>
  </si>
  <si>
    <t>反式3己烯酯</t>
  </si>
  <si>
    <t>乙酸正丁酯</t>
  </si>
  <si>
    <t>苯甲酸乙酯</t>
  </si>
  <si>
    <t>正己酸乙酯</t>
  </si>
  <si>
    <t>乙酸顺式-3-己烯酯</t>
  </si>
  <si>
    <t>丁酸己酯</t>
  </si>
  <si>
    <t>庚酸丁酯</t>
  </si>
  <si>
    <t>己酸环己酯</t>
  </si>
  <si>
    <t>1,2,3-丙三醇三乙酸酯</t>
  </si>
  <si>
    <t>油酸甲酯</t>
  </si>
  <si>
    <t>(E)-乙酸-2-己烯-1-醇酯</t>
  </si>
  <si>
    <t>十八碳酸甲酯</t>
  </si>
  <si>
    <t>E)-乙酸-2-己烯-1-醇酯</t>
  </si>
  <si>
    <t>2,4-二甲基-1,3-二恶烷-2-乙酸乙酯</t>
  </si>
  <si>
    <t>硅烷二醇二甲酯</t>
  </si>
  <si>
    <t>丁酸二甲基苄基原酯</t>
  </si>
  <si>
    <t>苯甲酸己酯</t>
  </si>
  <si>
    <t>异戊酸乙酯</t>
  </si>
  <si>
    <t>乙酸异戊酯</t>
  </si>
  <si>
    <t>酸丁酯</t>
  </si>
  <si>
    <t>甲酸丁酯</t>
  </si>
  <si>
    <t>肉豆蔻酸乙酯</t>
  </si>
  <si>
    <t>二甲基苄基原醇丁酯</t>
  </si>
  <si>
    <t>alphs-戊基-gama-丁内酯;</t>
  </si>
  <si>
    <t>5-羟基癸酸-delta-内酯</t>
  </si>
  <si>
    <t>alpha-庚基-gama-丁内酯</t>
  </si>
  <si>
    <t>丁酸丁酯</t>
  </si>
  <si>
    <t>5-羟基十二酸-delta-内酯</t>
  </si>
  <si>
    <t>安息香酸苄酯</t>
  </si>
  <si>
    <t>3-甲基-1-丁醇乙酸酯</t>
    <phoneticPr fontId="8" type="noConversion"/>
  </si>
  <si>
    <t>蟠桃</t>
    <phoneticPr fontId="8" type="noConversion"/>
  </si>
  <si>
    <t>蟠桃</t>
    <phoneticPr fontId="8" type="noConversion"/>
  </si>
  <si>
    <t>蟠桃</t>
    <phoneticPr fontId="8" type="noConversion"/>
  </si>
  <si>
    <t>乙酸异丙烯酯</t>
    <phoneticPr fontId="8" type="noConversion"/>
  </si>
  <si>
    <t>非蟠桃1</t>
    <phoneticPr fontId="8" type="noConversion"/>
  </si>
  <si>
    <t>非蟠桃1-生成</t>
    <phoneticPr fontId="8" type="noConversion"/>
  </si>
  <si>
    <t>非蟠桃2</t>
    <phoneticPr fontId="8" type="noConversion"/>
  </si>
  <si>
    <t>非蟠桃2-生成</t>
    <phoneticPr fontId="8" type="noConversion"/>
  </si>
  <si>
    <t>非蟠桃3</t>
    <phoneticPr fontId="8" type="noConversion"/>
  </si>
  <si>
    <t>非蟠桃4</t>
    <phoneticPr fontId="8" type="noConversion"/>
  </si>
  <si>
    <t>非蟠桃5</t>
    <phoneticPr fontId="8" type="noConversion"/>
  </si>
  <si>
    <t>非蟠桃6</t>
    <phoneticPr fontId="8" type="noConversion"/>
  </si>
  <si>
    <t>非蟠桃7</t>
    <phoneticPr fontId="8" type="noConversion"/>
  </si>
  <si>
    <t>非蟠桃8</t>
    <phoneticPr fontId="8" type="noConversion"/>
  </si>
  <si>
    <t>非蟠桃9</t>
    <phoneticPr fontId="8" type="noConversion"/>
  </si>
  <si>
    <t>非蟠桃3-生成</t>
    <phoneticPr fontId="8" type="noConversion"/>
  </si>
  <si>
    <t>非蟠桃4-生成</t>
    <phoneticPr fontId="8" type="noConversion"/>
  </si>
  <si>
    <t>非蟠桃5-生成</t>
    <phoneticPr fontId="8" type="noConversion"/>
  </si>
  <si>
    <t>非蟠桃6-生成</t>
    <phoneticPr fontId="8" type="noConversion"/>
  </si>
  <si>
    <t>非蟠桃7-生成</t>
    <phoneticPr fontId="8" type="noConversion"/>
  </si>
  <si>
    <t>非蟠桃8-生成</t>
    <phoneticPr fontId="8" type="noConversion"/>
  </si>
  <si>
    <t>非蟠桃9-生成</t>
    <phoneticPr fontId="8" type="noConversion"/>
  </si>
  <si>
    <t>乙酸甲酯</t>
    <phoneticPr fontId="8" type="noConversion"/>
  </si>
  <si>
    <t>反式乙酸2己烯1醇酯</t>
    <phoneticPr fontId="8" type="noConversion"/>
  </si>
  <si>
    <t>乙酸乙酯</t>
    <phoneticPr fontId="8" type="noConversion"/>
  </si>
  <si>
    <t>己酸己酯</t>
    <phoneticPr fontId="8" type="noConversion"/>
  </si>
  <si>
    <t>乙酸叶醇酯</t>
    <phoneticPr fontId="8" type="noConversion"/>
  </si>
  <si>
    <t>丁位癸内酯</t>
    <phoneticPr fontId="8" type="noConversion"/>
  </si>
  <si>
    <t>二戊烯醇乙酸酯</t>
    <phoneticPr fontId="8" type="noConversion"/>
  </si>
  <si>
    <r>
      <t>桃醛</t>
    </r>
    <r>
      <rPr>
        <sz val="11"/>
        <color theme="1"/>
        <rFont val="宋体"/>
        <family val="3"/>
        <charset val="134"/>
        <scheme val="minor"/>
      </rPr>
      <t>;
alpha-</t>
    </r>
    <r>
      <rPr>
        <sz val="11"/>
        <color indexed="8"/>
        <rFont val="宋体"/>
        <family val="3"/>
        <charset val="134"/>
      </rPr>
      <t>庚基</t>
    </r>
    <r>
      <rPr>
        <sz val="11"/>
        <color theme="1"/>
        <rFont val="宋体"/>
        <family val="3"/>
        <charset val="134"/>
        <scheme val="minor"/>
      </rPr>
      <t>-gama-</t>
    </r>
    <r>
      <rPr>
        <sz val="11"/>
        <color indexed="8"/>
        <rFont val="宋体"/>
        <family val="3"/>
        <charset val="134"/>
      </rPr>
      <t>丁内酯</t>
    </r>
    <phoneticPr fontId="8" type="noConversion"/>
  </si>
  <si>
    <t>丙位己内酯</t>
    <phoneticPr fontId="8" type="noConversion"/>
  </si>
  <si>
    <t>丙位癸内酯</t>
    <phoneticPr fontId="8" type="noConversion"/>
  </si>
  <si>
    <t>2-乙基己基乙酸酯</t>
    <phoneticPr fontId="8" type="noConversion"/>
  </si>
  <si>
    <t>丙二酸二乙酯</t>
    <phoneticPr fontId="8" type="noConversion"/>
  </si>
  <si>
    <t>乙酸苯甲酯</t>
    <phoneticPr fontId="8" type="noConversion"/>
  </si>
  <si>
    <t>丁位辛内酯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</si>
</sst>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sz val="10.5"/>
      <color theme="1"/>
      <name val="Calibri"/>
      <family val="2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indexed="60"/>
      <name val="宋体"/>
      <family val="3"/>
      <charset val="134"/>
    </font>
    <font>
      <sz val="11"/>
      <color indexed="8"/>
      <name val="宋体"/>
      <family val="3"/>
      <charset val="134"/>
    </font>
    <font>
      <sz val="10.5"/>
      <color theme="1"/>
      <name val="Tahoma"/>
      <family val="2"/>
    </font>
    <font>
      <sz val="9"/>
      <name val="宋体"/>
      <family val="3"/>
      <charset val="134"/>
      <scheme val="minor"/>
    </font>
    <font>
      <sz val="11"/>
      <color theme="9" tint="-0.249977111117893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44"/>
      </left>
      <right style="medium">
        <color indexed="44"/>
      </right>
      <top style="medium">
        <color indexed="44"/>
      </top>
      <bottom style="medium">
        <color indexed="4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ill="1"/>
    <xf numFmtId="0" fontId="2" fillId="0" borderId="0" xfId="0" applyFont="1"/>
    <xf numFmtId="0" fontId="1" fillId="0" borderId="0" xfId="0" applyFont="1" applyAlignment="1">
      <alignment horizontal="right" vertical="center"/>
    </xf>
    <xf numFmtId="0" fontId="0" fillId="0" borderId="1" xfId="0" applyFont="1" applyFill="1" applyBorder="1" applyAlignment="1" applyProtection="1">
      <alignment horizontal="center" wrapText="1"/>
    </xf>
    <xf numFmtId="0" fontId="3" fillId="0" borderId="1" xfId="0" applyFont="1" applyFill="1" applyBorder="1" applyAlignment="1" applyProtection="1">
      <alignment horizontal="center" wrapText="1"/>
    </xf>
    <xf numFmtId="0" fontId="2" fillId="0" borderId="0" xfId="0" applyFont="1" applyAlignment="1">
      <alignment horizontal="justify"/>
    </xf>
    <xf numFmtId="0" fontId="0" fillId="0" borderId="1" xfId="0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2" xfId="0" applyFont="1" applyBorder="1" applyAlignment="1">
      <alignment wrapText="1"/>
    </xf>
    <xf numFmtId="0" fontId="0" fillId="0" borderId="3" xfId="0" applyFill="1" applyBorder="1" applyAlignment="1">
      <alignment horizontal="center" wrapText="1"/>
    </xf>
    <xf numFmtId="0" fontId="7" fillId="0" borderId="0" xfId="0" applyFont="1"/>
    <xf numFmtId="0" fontId="6" fillId="0" borderId="0" xfId="0" applyFont="1" applyFill="1" applyBorder="1" applyAlignment="1" applyProtection="1">
      <alignment wrapText="1"/>
    </xf>
    <xf numFmtId="0" fontId="0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3" fillId="0" borderId="0" xfId="0" applyFont="1"/>
    <xf numFmtId="0" fontId="9" fillId="0" borderId="0" xfId="0" applyFon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horizontal="justify"/>
    </xf>
    <xf numFmtId="0" fontId="0" fillId="2" borderId="0" xfId="0" applyFill="1"/>
    <xf numFmtId="2" fontId="0" fillId="2" borderId="0" xfId="0" applyNumberFormat="1" applyFill="1"/>
    <xf numFmtId="2" fontId="2" fillId="2" borderId="0" xfId="0" applyNumberFormat="1" applyFont="1" applyFill="1"/>
    <xf numFmtId="2" fontId="1" fillId="2" borderId="0" xfId="0" applyNumberFormat="1" applyFont="1" applyFill="1" applyAlignment="1">
      <alignment horizontal="right" vertical="center"/>
    </xf>
    <xf numFmtId="0" fontId="10" fillId="2" borderId="0" xfId="0" applyFont="1" applyFill="1"/>
    <xf numFmtId="0" fontId="10" fillId="0" borderId="0" xfId="0" applyFont="1" applyAlignment="1">
      <alignment wrapText="1"/>
    </xf>
    <xf numFmtId="0" fontId="10" fillId="0" borderId="1" xfId="0" applyFont="1" applyBorder="1" applyAlignment="1">
      <alignment horizontal="center" wrapText="1"/>
    </xf>
  </cellXfs>
  <cellStyles count="1">
    <cellStyle name="常规" xfId="0" builtinId="0"/>
  </cellStyles>
  <dxfs count="7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381000</xdr:colOff>
      <xdr:row>58</xdr:row>
      <xdr:rowOff>0</xdr:rowOff>
    </xdr:from>
    <xdr:to>
      <xdr:col>22</xdr:col>
      <xdr:colOff>0</xdr:colOff>
      <xdr:row>59</xdr:row>
      <xdr:rowOff>6350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821150" y="13963650"/>
          <a:ext cx="666750" cy="177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7"/>
  <sheetViews>
    <sheetView tabSelected="1" zoomScaleNormal="100" workbookViewId="0">
      <selection activeCell="A27" sqref="A27"/>
    </sheetView>
  </sheetViews>
  <sheetFormatPr defaultRowHeight="13.5"/>
  <cols>
    <col min="1" max="1" width="60.875" customWidth="1"/>
    <col min="26" max="27" width="16.375" customWidth="1"/>
    <col min="28" max="29" width="17.625" customWidth="1"/>
    <col min="31" max="31" width="14.125" customWidth="1"/>
    <col min="33" max="33" width="15.25" customWidth="1"/>
    <col min="35" max="35" width="17.125" customWidth="1"/>
    <col min="37" max="37" width="16.5" customWidth="1"/>
    <col min="39" max="39" width="16.375" customWidth="1"/>
    <col min="41" max="41" width="14.75" customWidth="1"/>
    <col min="43" max="43" width="18.875" customWidth="1"/>
  </cols>
  <sheetData>
    <row r="1" spans="1:43">
      <c r="B1" t="s">
        <v>58</v>
      </c>
      <c r="C1" t="s">
        <v>59</v>
      </c>
      <c r="D1" t="s">
        <v>59</v>
      </c>
      <c r="E1" t="s">
        <v>58</v>
      </c>
      <c r="F1" t="s">
        <v>58</v>
      </c>
      <c r="G1" t="s">
        <v>58</v>
      </c>
      <c r="H1" t="s">
        <v>58</v>
      </c>
      <c r="I1" t="s">
        <v>59</v>
      </c>
      <c r="J1" t="s">
        <v>58</v>
      </c>
      <c r="K1" t="s">
        <v>58</v>
      </c>
      <c r="L1" t="s">
        <v>58</v>
      </c>
      <c r="M1" t="s">
        <v>59</v>
      </c>
      <c r="N1" t="s">
        <v>58</v>
      </c>
      <c r="O1" t="s">
        <v>59</v>
      </c>
      <c r="P1" t="s">
        <v>59</v>
      </c>
      <c r="Q1" t="s">
        <v>58</v>
      </c>
      <c r="R1" t="s">
        <v>59</v>
      </c>
      <c r="S1" t="s">
        <v>60</v>
      </c>
      <c r="T1" t="s">
        <v>58</v>
      </c>
      <c r="U1" t="s">
        <v>59</v>
      </c>
      <c r="V1" t="s">
        <v>58</v>
      </c>
      <c r="W1" t="s">
        <v>60</v>
      </c>
      <c r="X1" t="s">
        <v>59</v>
      </c>
      <c r="Y1" s="19" t="s">
        <v>58</v>
      </c>
      <c r="Z1" s="19" t="s">
        <v>62</v>
      </c>
      <c r="AA1" s="19" t="s">
        <v>63</v>
      </c>
      <c r="AB1" s="19" t="s">
        <v>64</v>
      </c>
      <c r="AC1" s="19" t="s">
        <v>65</v>
      </c>
      <c r="AD1" s="19" t="s">
        <v>66</v>
      </c>
      <c r="AE1" s="19" t="s">
        <v>73</v>
      </c>
      <c r="AF1" s="19" t="s">
        <v>67</v>
      </c>
      <c r="AG1" s="19" t="s">
        <v>74</v>
      </c>
      <c r="AH1" s="19" t="s">
        <v>68</v>
      </c>
      <c r="AI1" s="19" t="s">
        <v>75</v>
      </c>
      <c r="AJ1" s="19" t="s">
        <v>69</v>
      </c>
      <c r="AK1" s="19" t="s">
        <v>76</v>
      </c>
      <c r="AL1" s="19" t="s">
        <v>70</v>
      </c>
      <c r="AM1" s="19" t="s">
        <v>77</v>
      </c>
      <c r="AN1" s="19" t="s">
        <v>71</v>
      </c>
      <c r="AO1" s="19" t="s">
        <v>78</v>
      </c>
      <c r="AP1" s="19" t="s">
        <v>72</v>
      </c>
      <c r="AQ1" s="19" t="s">
        <v>79</v>
      </c>
    </row>
    <row r="2" spans="1:43" ht="15">
      <c r="A2" t="s">
        <v>61</v>
      </c>
      <c r="B2">
        <v>0</v>
      </c>
      <c r="C2">
        <v>0</v>
      </c>
      <c r="D2">
        <v>0.03</v>
      </c>
      <c r="E2">
        <v>0.05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20">
        <v>0</v>
      </c>
      <c r="AA2" s="20">
        <f>Z2*0.91</f>
        <v>0</v>
      </c>
      <c r="AB2" s="20">
        <v>0</v>
      </c>
      <c r="AC2" s="20">
        <f>AB2*0.9</f>
        <v>0</v>
      </c>
      <c r="AD2" s="20">
        <v>0</v>
      </c>
      <c r="AE2" s="20">
        <f>AD2*0.95</f>
        <v>0</v>
      </c>
      <c r="AF2" s="21">
        <v>0</v>
      </c>
      <c r="AG2" s="21">
        <f>AF2*1.04</f>
        <v>0</v>
      </c>
      <c r="AH2" s="21">
        <v>0</v>
      </c>
      <c r="AI2" s="21">
        <f>AH2*0.93</f>
        <v>0</v>
      </c>
      <c r="AJ2" s="21">
        <v>0</v>
      </c>
      <c r="AK2" s="21">
        <f>AJ2*0.96</f>
        <v>0</v>
      </c>
      <c r="AL2" s="21">
        <v>0</v>
      </c>
      <c r="AM2" s="21">
        <f>AL2*0.91</f>
        <v>0</v>
      </c>
      <c r="AN2" s="21">
        <v>0</v>
      </c>
      <c r="AO2" s="20">
        <f>AN2*0.93</f>
        <v>0</v>
      </c>
      <c r="AP2" s="21">
        <v>0</v>
      </c>
      <c r="AQ2" s="20">
        <f>AJ2*1.02</f>
        <v>0</v>
      </c>
    </row>
    <row r="3" spans="1:43" ht="15">
      <c r="A3" t="s">
        <v>4</v>
      </c>
      <c r="B3">
        <v>0</v>
      </c>
      <c r="C3">
        <v>0</v>
      </c>
      <c r="D3">
        <v>0.18</v>
      </c>
      <c r="E3">
        <v>0.2</v>
      </c>
      <c r="F3">
        <v>0.79</v>
      </c>
      <c r="G3">
        <v>0.69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0.06</v>
      </c>
      <c r="O3">
        <v>0.09</v>
      </c>
      <c r="P3">
        <v>0</v>
      </c>
      <c r="Q3">
        <v>0</v>
      </c>
      <c r="R3">
        <v>6.29</v>
      </c>
      <c r="S3">
        <v>6.39</v>
      </c>
      <c r="T3">
        <v>0.2</v>
      </c>
      <c r="U3">
        <v>0.4</v>
      </c>
      <c r="V3">
        <v>0</v>
      </c>
      <c r="W3">
        <v>0</v>
      </c>
      <c r="X3">
        <v>0</v>
      </c>
      <c r="Y3">
        <v>0</v>
      </c>
      <c r="Z3" s="20">
        <v>0</v>
      </c>
      <c r="AA3" s="20">
        <f t="shared" ref="AA3:AA28" si="0">Z3*0.91</f>
        <v>0</v>
      </c>
      <c r="AB3" s="20">
        <v>0</v>
      </c>
      <c r="AC3" s="20">
        <f t="shared" ref="AC3:AC31" si="1">AB3*0.9</f>
        <v>0</v>
      </c>
      <c r="AD3" s="20">
        <v>0</v>
      </c>
      <c r="AE3" s="20">
        <f t="shared" ref="AE3:AE33" si="2">AD3*0.95</f>
        <v>0</v>
      </c>
      <c r="AF3" s="21">
        <v>0</v>
      </c>
      <c r="AG3" s="21">
        <f t="shared" ref="AG3:AG38" si="3">AF3*1.04</f>
        <v>0</v>
      </c>
      <c r="AH3" s="21">
        <v>0</v>
      </c>
      <c r="AI3" s="21">
        <f t="shared" ref="AI3:AI39" si="4">AH3*0.93</f>
        <v>0</v>
      </c>
      <c r="AJ3" s="21">
        <v>0</v>
      </c>
      <c r="AK3" s="21">
        <f t="shared" ref="AK3:AK33" si="5">AJ3*0.96</f>
        <v>0</v>
      </c>
      <c r="AL3" s="21">
        <v>0</v>
      </c>
      <c r="AM3" s="21">
        <f t="shared" ref="AM3:AM31" si="6">AL3*0.91</f>
        <v>0</v>
      </c>
      <c r="AN3" s="21">
        <v>0</v>
      </c>
      <c r="AO3" s="20">
        <f t="shared" ref="AO3:AO22" si="7">AN3*0.93</f>
        <v>0</v>
      </c>
      <c r="AP3" s="21">
        <v>0</v>
      </c>
      <c r="AQ3" s="20">
        <f t="shared" ref="AQ3:AQ34" si="8">AJ3*1.02</f>
        <v>0</v>
      </c>
    </row>
    <row r="4" spans="1:43" ht="28.5">
      <c r="A4" s="29" t="s">
        <v>87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20">
        <v>0</v>
      </c>
      <c r="AA4" s="20">
        <f t="shared" si="0"/>
        <v>0</v>
      </c>
      <c r="AB4" s="20">
        <v>1.35</v>
      </c>
      <c r="AC4" s="20">
        <f t="shared" si="1"/>
        <v>1.2150000000000001</v>
      </c>
      <c r="AD4" s="20">
        <v>1.82</v>
      </c>
      <c r="AE4" s="20">
        <f t="shared" si="2"/>
        <v>1.7289999999999999</v>
      </c>
      <c r="AF4" s="22">
        <v>0.73</v>
      </c>
      <c r="AG4" s="21">
        <f t="shared" si="3"/>
        <v>0.75919999999999999</v>
      </c>
      <c r="AH4" s="21">
        <v>0</v>
      </c>
      <c r="AI4" s="21">
        <f t="shared" si="4"/>
        <v>0</v>
      </c>
      <c r="AJ4" s="22">
        <v>1.03</v>
      </c>
      <c r="AK4" s="21">
        <f t="shared" si="5"/>
        <v>0.98880000000000001</v>
      </c>
      <c r="AL4" s="21">
        <v>0</v>
      </c>
      <c r="AM4" s="21">
        <f t="shared" si="6"/>
        <v>0</v>
      </c>
      <c r="AN4" s="21">
        <v>0.22</v>
      </c>
      <c r="AO4" s="20">
        <f t="shared" si="7"/>
        <v>0.2046</v>
      </c>
      <c r="AP4" s="21">
        <v>0</v>
      </c>
      <c r="AQ4" s="20">
        <f t="shared" si="8"/>
        <v>1.0506</v>
      </c>
    </row>
    <row r="5" spans="1:43" ht="15">
      <c r="A5" s="19" t="s">
        <v>86</v>
      </c>
      <c r="B5">
        <v>0</v>
      </c>
      <c r="C5">
        <v>0</v>
      </c>
      <c r="D5">
        <v>0.04</v>
      </c>
      <c r="E5">
        <v>0.02</v>
      </c>
      <c r="F5">
        <v>0.05</v>
      </c>
      <c r="G5">
        <v>7.0000000000000007E-2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0.04</v>
      </c>
      <c r="U5">
        <v>0.04</v>
      </c>
      <c r="V5">
        <v>0</v>
      </c>
      <c r="W5">
        <v>0</v>
      </c>
      <c r="X5">
        <v>0</v>
      </c>
      <c r="Y5">
        <v>0</v>
      </c>
      <c r="Z5" s="20">
        <v>0</v>
      </c>
      <c r="AA5" s="20">
        <f t="shared" si="0"/>
        <v>0</v>
      </c>
      <c r="AB5" s="20">
        <v>0</v>
      </c>
      <c r="AC5" s="20">
        <f t="shared" si="1"/>
        <v>0</v>
      </c>
      <c r="AD5" s="20">
        <v>0</v>
      </c>
      <c r="AE5" s="20">
        <f t="shared" si="2"/>
        <v>0</v>
      </c>
      <c r="AF5" s="21">
        <v>0</v>
      </c>
      <c r="AG5" s="21">
        <f t="shared" si="3"/>
        <v>0</v>
      </c>
      <c r="AH5" s="21">
        <v>0</v>
      </c>
      <c r="AI5" s="21">
        <f t="shared" si="4"/>
        <v>0</v>
      </c>
      <c r="AJ5" s="21">
        <v>0</v>
      </c>
      <c r="AK5" s="21">
        <f t="shared" si="5"/>
        <v>0</v>
      </c>
      <c r="AL5" s="21">
        <v>0</v>
      </c>
      <c r="AM5" s="21">
        <f t="shared" si="6"/>
        <v>0</v>
      </c>
      <c r="AN5" s="21">
        <v>0</v>
      </c>
      <c r="AO5" s="20">
        <f t="shared" si="7"/>
        <v>0</v>
      </c>
      <c r="AP5" s="21">
        <v>0</v>
      </c>
      <c r="AQ5" s="20">
        <f t="shared" si="8"/>
        <v>0</v>
      </c>
    </row>
    <row r="6" spans="1:43" ht="15">
      <c r="A6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0.04</v>
      </c>
      <c r="M6">
        <v>0.05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20">
        <v>0</v>
      </c>
      <c r="AA6" s="20">
        <f t="shared" si="0"/>
        <v>0</v>
      </c>
      <c r="AB6" s="20">
        <v>0</v>
      </c>
      <c r="AC6" s="20">
        <f t="shared" si="1"/>
        <v>0</v>
      </c>
      <c r="AD6" s="20">
        <v>0</v>
      </c>
      <c r="AE6" s="20">
        <f t="shared" si="2"/>
        <v>0</v>
      </c>
      <c r="AF6" s="21">
        <v>0</v>
      </c>
      <c r="AG6" s="21">
        <f t="shared" si="3"/>
        <v>0</v>
      </c>
      <c r="AH6" s="21">
        <v>0</v>
      </c>
      <c r="AI6" s="21">
        <f t="shared" si="4"/>
        <v>0</v>
      </c>
      <c r="AJ6" s="21">
        <v>0</v>
      </c>
      <c r="AK6" s="21">
        <f t="shared" si="5"/>
        <v>0</v>
      </c>
      <c r="AL6" s="21">
        <v>0</v>
      </c>
      <c r="AM6" s="21">
        <f t="shared" si="6"/>
        <v>0</v>
      </c>
      <c r="AN6" s="21">
        <v>0</v>
      </c>
      <c r="AO6" s="20">
        <f t="shared" si="7"/>
        <v>0</v>
      </c>
      <c r="AP6" s="21">
        <v>0</v>
      </c>
      <c r="AQ6" s="20">
        <f t="shared" si="8"/>
        <v>0</v>
      </c>
    </row>
    <row r="7" spans="1:43" s="24" customFormat="1" ht="15">
      <c r="A7" s="24" t="s">
        <v>80</v>
      </c>
      <c r="B7" s="24">
        <v>6.52</v>
      </c>
      <c r="C7" s="24">
        <v>6.3</v>
      </c>
      <c r="D7" s="24">
        <v>5.76</v>
      </c>
      <c r="E7" s="24">
        <v>5.56</v>
      </c>
      <c r="F7" s="24">
        <v>2.7</v>
      </c>
      <c r="G7" s="24">
        <v>2.6</v>
      </c>
      <c r="H7" s="24">
        <v>2.65</v>
      </c>
      <c r="I7" s="24">
        <v>2.5499999999999998</v>
      </c>
      <c r="J7" s="24">
        <v>3.51</v>
      </c>
      <c r="K7" s="24">
        <v>3.55</v>
      </c>
      <c r="L7" s="24">
        <v>2.73</v>
      </c>
      <c r="M7" s="24">
        <v>2.75</v>
      </c>
      <c r="N7" s="24">
        <v>6.9</v>
      </c>
      <c r="O7" s="24">
        <v>6.8</v>
      </c>
      <c r="P7" s="24">
        <v>2.84</v>
      </c>
      <c r="Q7" s="24">
        <v>2.74</v>
      </c>
      <c r="R7" s="24">
        <v>3.46</v>
      </c>
      <c r="S7" s="24">
        <v>3.56</v>
      </c>
      <c r="T7" s="24">
        <v>8.41</v>
      </c>
      <c r="U7" s="24">
        <v>8.3000000000000007</v>
      </c>
      <c r="V7" s="24">
        <v>3.6</v>
      </c>
      <c r="W7" s="24">
        <v>3.5</v>
      </c>
      <c r="X7" s="24">
        <v>3.29</v>
      </c>
      <c r="Y7" s="24">
        <v>3.4</v>
      </c>
      <c r="Z7" s="25">
        <v>0</v>
      </c>
      <c r="AA7" s="25">
        <f t="shared" si="0"/>
        <v>0</v>
      </c>
      <c r="AB7" s="25">
        <v>0</v>
      </c>
      <c r="AC7" s="25">
        <f t="shared" si="1"/>
        <v>0</v>
      </c>
      <c r="AD7" s="25">
        <v>0</v>
      </c>
      <c r="AE7" s="25">
        <f t="shared" si="2"/>
        <v>0</v>
      </c>
      <c r="AF7" s="26">
        <v>0</v>
      </c>
      <c r="AG7" s="26">
        <f t="shared" si="3"/>
        <v>0</v>
      </c>
      <c r="AH7" s="26">
        <v>0</v>
      </c>
      <c r="AI7" s="26">
        <f t="shared" si="4"/>
        <v>0</v>
      </c>
      <c r="AJ7" s="26">
        <v>0</v>
      </c>
      <c r="AK7" s="26">
        <f t="shared" si="5"/>
        <v>0</v>
      </c>
      <c r="AL7" s="26">
        <v>0</v>
      </c>
      <c r="AM7" s="26">
        <f t="shared" si="6"/>
        <v>0</v>
      </c>
      <c r="AN7" s="26">
        <v>0</v>
      </c>
      <c r="AO7" s="20">
        <f t="shared" si="7"/>
        <v>0</v>
      </c>
      <c r="AP7" s="26">
        <v>0</v>
      </c>
      <c r="AQ7" s="20">
        <f t="shared" si="8"/>
        <v>0</v>
      </c>
    </row>
    <row r="8" spans="1:43" ht="15">
      <c r="A8" s="7" t="s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0">
        <v>0.05</v>
      </c>
      <c r="AA8" s="20">
        <f t="shared" si="0"/>
        <v>4.5500000000000006E-2</v>
      </c>
      <c r="AB8" s="20">
        <v>0</v>
      </c>
      <c r="AC8" s="20">
        <f t="shared" si="1"/>
        <v>0</v>
      </c>
      <c r="AD8" s="20">
        <v>0</v>
      </c>
      <c r="AE8" s="20">
        <f t="shared" si="2"/>
        <v>0</v>
      </c>
      <c r="AF8" s="20">
        <v>0</v>
      </c>
      <c r="AG8" s="21">
        <f t="shared" si="3"/>
        <v>0</v>
      </c>
      <c r="AH8" s="20">
        <v>0</v>
      </c>
      <c r="AI8" s="21">
        <f t="shared" si="4"/>
        <v>0</v>
      </c>
      <c r="AJ8" s="22">
        <v>0</v>
      </c>
      <c r="AK8" s="21">
        <f t="shared" si="5"/>
        <v>0</v>
      </c>
      <c r="AL8" s="20">
        <v>0</v>
      </c>
      <c r="AM8" s="21">
        <f t="shared" si="6"/>
        <v>0</v>
      </c>
      <c r="AN8" s="20">
        <v>0</v>
      </c>
      <c r="AO8" s="20">
        <f t="shared" si="7"/>
        <v>0</v>
      </c>
      <c r="AP8" s="20">
        <v>0</v>
      </c>
      <c r="AQ8" s="20">
        <f t="shared" si="8"/>
        <v>0</v>
      </c>
    </row>
    <row r="9" spans="1:43" s="24" customFormat="1" ht="15">
      <c r="A9" s="24" t="s">
        <v>81</v>
      </c>
      <c r="B9" s="24">
        <v>10.99</v>
      </c>
      <c r="C9" s="24">
        <v>10</v>
      </c>
      <c r="D9" s="24">
        <v>7.57</v>
      </c>
      <c r="E9" s="24">
        <v>7</v>
      </c>
      <c r="F9" s="24">
        <v>10.97</v>
      </c>
      <c r="G9" s="24">
        <v>10.85</v>
      </c>
      <c r="H9" s="24">
        <v>7.98</v>
      </c>
      <c r="I9" s="24">
        <v>8.08</v>
      </c>
      <c r="J9" s="24">
        <v>7.2</v>
      </c>
      <c r="K9" s="24">
        <v>7.5</v>
      </c>
      <c r="L9" s="24">
        <v>7.9</v>
      </c>
      <c r="M9" s="24">
        <v>7.4</v>
      </c>
      <c r="N9" s="24">
        <v>5.63</v>
      </c>
      <c r="O9" s="24">
        <v>5.73</v>
      </c>
      <c r="P9" s="24">
        <v>5.07</v>
      </c>
      <c r="Q9" s="24">
        <v>5.01</v>
      </c>
      <c r="R9" s="24">
        <v>0</v>
      </c>
      <c r="S9" s="24">
        <v>0</v>
      </c>
      <c r="T9" s="24">
        <v>8.43</v>
      </c>
      <c r="U9" s="24">
        <v>8.4</v>
      </c>
      <c r="V9" s="24">
        <v>12.82</v>
      </c>
      <c r="W9" s="24">
        <v>12.9</v>
      </c>
      <c r="X9" s="24">
        <v>9.11</v>
      </c>
      <c r="Y9" s="24">
        <v>9.01</v>
      </c>
      <c r="Z9" s="25">
        <v>0</v>
      </c>
      <c r="AA9" s="25">
        <f t="shared" si="0"/>
        <v>0</v>
      </c>
      <c r="AB9" s="25">
        <v>0</v>
      </c>
      <c r="AC9" s="25">
        <f t="shared" si="1"/>
        <v>0</v>
      </c>
      <c r="AD9" s="25">
        <v>0</v>
      </c>
      <c r="AE9" s="25">
        <f t="shared" si="2"/>
        <v>0</v>
      </c>
      <c r="AF9" s="26">
        <v>0</v>
      </c>
      <c r="AG9" s="26">
        <f t="shared" si="3"/>
        <v>0</v>
      </c>
      <c r="AH9" s="26">
        <v>0</v>
      </c>
      <c r="AI9" s="26">
        <f t="shared" si="4"/>
        <v>0</v>
      </c>
      <c r="AJ9" s="26">
        <v>0</v>
      </c>
      <c r="AK9" s="26">
        <f t="shared" si="5"/>
        <v>0</v>
      </c>
      <c r="AL9" s="26">
        <v>0</v>
      </c>
      <c r="AM9" s="26">
        <f t="shared" si="6"/>
        <v>0</v>
      </c>
      <c r="AN9" s="26">
        <v>0</v>
      </c>
      <c r="AO9" s="20">
        <f t="shared" si="7"/>
        <v>0</v>
      </c>
      <c r="AP9" s="26">
        <v>0</v>
      </c>
      <c r="AQ9" s="20">
        <f t="shared" si="8"/>
        <v>0</v>
      </c>
    </row>
    <row r="10" spans="1:43" ht="15">
      <c r="A10" t="s">
        <v>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20">
        <v>0</v>
      </c>
      <c r="AA10" s="20">
        <f t="shared" si="0"/>
        <v>0</v>
      </c>
      <c r="AB10" s="20">
        <v>0</v>
      </c>
      <c r="AC10" s="20">
        <v>0.24</v>
      </c>
      <c r="AD10" s="20">
        <v>0</v>
      </c>
      <c r="AE10" s="20">
        <f t="shared" si="2"/>
        <v>0</v>
      </c>
      <c r="AF10" s="20">
        <v>0</v>
      </c>
      <c r="AG10" s="21">
        <f t="shared" si="3"/>
        <v>0</v>
      </c>
      <c r="AH10" s="20">
        <v>0</v>
      </c>
      <c r="AI10" s="21">
        <f t="shared" si="4"/>
        <v>0</v>
      </c>
      <c r="AJ10" s="22">
        <v>9.89</v>
      </c>
      <c r="AK10" s="21">
        <f t="shared" si="5"/>
        <v>9.4944000000000006</v>
      </c>
      <c r="AL10" s="20">
        <v>1.54</v>
      </c>
      <c r="AM10" s="21">
        <f t="shared" si="6"/>
        <v>1.4014</v>
      </c>
      <c r="AN10" s="20">
        <v>0</v>
      </c>
      <c r="AO10" s="20">
        <f t="shared" si="7"/>
        <v>0</v>
      </c>
      <c r="AP10" s="20">
        <v>0</v>
      </c>
      <c r="AQ10" s="20">
        <f t="shared" si="8"/>
        <v>10.087800000000001</v>
      </c>
    </row>
    <row r="11" spans="1:43" s="24" customFormat="1" ht="15">
      <c r="A11" s="24" t="s">
        <v>82</v>
      </c>
      <c r="B11" s="24">
        <v>12.63</v>
      </c>
      <c r="C11" s="24">
        <v>12.5</v>
      </c>
      <c r="D11" s="24">
        <v>33.049999999999997</v>
      </c>
      <c r="E11" s="24">
        <v>32.049999999999997</v>
      </c>
      <c r="F11" s="24">
        <v>24.88</v>
      </c>
      <c r="G11" s="24">
        <v>24</v>
      </c>
      <c r="H11" s="24">
        <v>41.44</v>
      </c>
      <c r="I11" s="24">
        <v>40.44</v>
      </c>
      <c r="J11" s="24">
        <v>42.26</v>
      </c>
      <c r="K11" s="24">
        <v>42.5</v>
      </c>
      <c r="L11" s="24">
        <v>49.32</v>
      </c>
      <c r="M11" s="24">
        <v>49.12</v>
      </c>
      <c r="N11" s="24">
        <v>26.83</v>
      </c>
      <c r="O11" s="24">
        <v>27.83</v>
      </c>
      <c r="P11" s="24">
        <v>54.88</v>
      </c>
      <c r="Q11" s="24">
        <v>54.98</v>
      </c>
      <c r="R11" s="24">
        <v>50.18</v>
      </c>
      <c r="S11" s="24">
        <v>50.28</v>
      </c>
      <c r="T11" s="24">
        <v>34.26</v>
      </c>
      <c r="U11" s="24">
        <v>33.4</v>
      </c>
      <c r="V11" s="24">
        <v>2.73</v>
      </c>
      <c r="W11" s="24">
        <v>2.4500000000000002</v>
      </c>
      <c r="X11" s="24">
        <v>37.6</v>
      </c>
      <c r="Y11" s="24">
        <v>37.5</v>
      </c>
      <c r="Z11" s="25">
        <v>14.98</v>
      </c>
      <c r="AA11" s="25">
        <f t="shared" si="0"/>
        <v>13.6318</v>
      </c>
      <c r="AB11" s="25">
        <v>12.96</v>
      </c>
      <c r="AC11" s="25">
        <f t="shared" si="1"/>
        <v>11.664000000000001</v>
      </c>
      <c r="AD11" s="25">
        <v>12.85</v>
      </c>
      <c r="AE11" s="25">
        <f t="shared" si="2"/>
        <v>12.2075</v>
      </c>
      <c r="AF11" s="27">
        <v>11.91</v>
      </c>
      <c r="AG11" s="26">
        <f t="shared" si="3"/>
        <v>12.3864</v>
      </c>
      <c r="AH11" s="27">
        <v>35.32</v>
      </c>
      <c r="AI11" s="26">
        <f t="shared" si="4"/>
        <v>32.8476</v>
      </c>
      <c r="AJ11" s="27">
        <v>23.25</v>
      </c>
      <c r="AK11" s="26">
        <f t="shared" si="5"/>
        <v>22.32</v>
      </c>
      <c r="AL11" s="25">
        <v>10.06</v>
      </c>
      <c r="AM11" s="26">
        <f t="shared" si="6"/>
        <v>9.1546000000000003</v>
      </c>
      <c r="AN11" s="25">
        <v>0.01</v>
      </c>
      <c r="AO11" s="20">
        <f t="shared" si="7"/>
        <v>9.300000000000001E-3</v>
      </c>
      <c r="AP11" s="25">
        <v>0.12</v>
      </c>
      <c r="AQ11" s="20">
        <f t="shared" si="8"/>
        <v>23.715</v>
      </c>
    </row>
    <row r="12" spans="1:43" ht="1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0.12</v>
      </c>
      <c r="I12">
        <v>0.22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20">
        <v>0</v>
      </c>
      <c r="AA12" s="20">
        <f t="shared" si="0"/>
        <v>0</v>
      </c>
      <c r="AB12" s="20">
        <v>0</v>
      </c>
      <c r="AC12" s="20">
        <f t="shared" si="1"/>
        <v>0</v>
      </c>
      <c r="AD12" s="20">
        <v>0</v>
      </c>
      <c r="AE12" s="20">
        <f t="shared" si="2"/>
        <v>0</v>
      </c>
      <c r="AF12" s="21">
        <v>0</v>
      </c>
      <c r="AG12" s="21">
        <f t="shared" si="3"/>
        <v>0</v>
      </c>
      <c r="AH12" s="21">
        <v>0</v>
      </c>
      <c r="AI12" s="21">
        <f t="shared" si="4"/>
        <v>0</v>
      </c>
      <c r="AJ12" s="21">
        <v>0</v>
      </c>
      <c r="AK12" s="21">
        <f t="shared" si="5"/>
        <v>0</v>
      </c>
      <c r="AL12" s="21">
        <v>0</v>
      </c>
      <c r="AM12" s="21">
        <f t="shared" si="6"/>
        <v>0</v>
      </c>
      <c r="AN12" s="21">
        <v>0</v>
      </c>
      <c r="AO12" s="20">
        <f t="shared" si="7"/>
        <v>0</v>
      </c>
      <c r="AP12" s="21">
        <v>0</v>
      </c>
      <c r="AQ12" s="20">
        <f t="shared" si="8"/>
        <v>0</v>
      </c>
    </row>
    <row r="13" spans="1:43" ht="15.75" thickBot="1">
      <c r="A13" s="19" t="s">
        <v>57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20">
        <v>0</v>
      </c>
      <c r="AA13" s="20">
        <f t="shared" si="0"/>
        <v>0</v>
      </c>
      <c r="AB13" s="20">
        <v>0</v>
      </c>
      <c r="AC13" s="20">
        <f t="shared" si="1"/>
        <v>0</v>
      </c>
      <c r="AD13" s="20">
        <v>0</v>
      </c>
      <c r="AE13" s="20">
        <f t="shared" si="2"/>
        <v>0</v>
      </c>
      <c r="AF13" s="20">
        <v>0</v>
      </c>
      <c r="AG13" s="21">
        <f t="shared" si="3"/>
        <v>0</v>
      </c>
      <c r="AH13" s="22">
        <v>0.11</v>
      </c>
      <c r="AI13" s="21">
        <f t="shared" si="4"/>
        <v>0.1023</v>
      </c>
      <c r="AJ13" s="22">
        <v>4.29</v>
      </c>
      <c r="AK13" s="21">
        <f t="shared" si="5"/>
        <v>4.1184000000000003</v>
      </c>
      <c r="AL13" s="20">
        <v>2.5499999999999998</v>
      </c>
      <c r="AM13" s="21">
        <f t="shared" si="6"/>
        <v>2.3205</v>
      </c>
      <c r="AN13" s="21">
        <v>0</v>
      </c>
      <c r="AO13" s="20">
        <f t="shared" si="7"/>
        <v>0</v>
      </c>
      <c r="AP13" s="21">
        <v>0</v>
      </c>
      <c r="AQ13" s="20">
        <f t="shared" si="8"/>
        <v>4.3757999999999999</v>
      </c>
    </row>
    <row r="14" spans="1:43" ht="15.75" thickBot="1">
      <c r="A14" s="9" t="s">
        <v>42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20">
        <v>1.41</v>
      </c>
      <c r="AA14" s="20">
        <f t="shared" si="0"/>
        <v>1.2830999999999999</v>
      </c>
      <c r="AB14" s="20">
        <v>0</v>
      </c>
      <c r="AC14" s="20">
        <f t="shared" si="1"/>
        <v>0</v>
      </c>
      <c r="AD14" s="20">
        <v>0</v>
      </c>
      <c r="AE14" s="20">
        <f t="shared" si="2"/>
        <v>0</v>
      </c>
      <c r="AF14" s="20">
        <v>0</v>
      </c>
      <c r="AG14" s="21">
        <f t="shared" si="3"/>
        <v>0</v>
      </c>
      <c r="AH14" s="20">
        <v>0</v>
      </c>
      <c r="AI14" s="21">
        <f t="shared" si="4"/>
        <v>0</v>
      </c>
      <c r="AJ14" s="22">
        <v>0</v>
      </c>
      <c r="AK14" s="21">
        <f t="shared" si="5"/>
        <v>0</v>
      </c>
      <c r="AL14" s="20">
        <v>0</v>
      </c>
      <c r="AM14" s="21">
        <f t="shared" si="6"/>
        <v>0</v>
      </c>
      <c r="AN14" s="20">
        <v>0</v>
      </c>
      <c r="AO14" s="20">
        <f t="shared" si="7"/>
        <v>0</v>
      </c>
      <c r="AP14" s="20">
        <v>0</v>
      </c>
      <c r="AQ14" s="20">
        <f t="shared" si="8"/>
        <v>0</v>
      </c>
    </row>
    <row r="15" spans="1:43" ht="15">
      <c r="A15" t="s">
        <v>84</v>
      </c>
      <c r="B15">
        <v>0.09</v>
      </c>
      <c r="C15">
        <v>7.0000000000000007E-2</v>
      </c>
      <c r="D15">
        <v>0.12</v>
      </c>
      <c r="E15">
        <v>0.2</v>
      </c>
      <c r="F15">
        <v>0.1</v>
      </c>
      <c r="G15">
        <v>0.05</v>
      </c>
      <c r="H15">
        <v>0.36</v>
      </c>
      <c r="I15">
        <v>0.46</v>
      </c>
      <c r="J15">
        <v>0.12</v>
      </c>
      <c r="K15">
        <v>0.2</v>
      </c>
      <c r="L15">
        <v>0.35</v>
      </c>
      <c r="M15">
        <v>0.4</v>
      </c>
      <c r="N15">
        <v>0.12</v>
      </c>
      <c r="O15">
        <v>0.22</v>
      </c>
      <c r="P15">
        <v>0.5</v>
      </c>
      <c r="Q15">
        <v>0.6</v>
      </c>
      <c r="R15">
        <v>0.45</v>
      </c>
      <c r="S15">
        <v>0.65</v>
      </c>
      <c r="T15">
        <v>0.28000000000000003</v>
      </c>
      <c r="U15">
        <v>0.38</v>
      </c>
      <c r="V15">
        <v>7.0000000000000007E-2</v>
      </c>
      <c r="W15">
        <v>0.05</v>
      </c>
      <c r="X15">
        <v>0.47</v>
      </c>
      <c r="Y15">
        <v>0.56999999999999995</v>
      </c>
      <c r="Z15" s="20">
        <v>0</v>
      </c>
      <c r="AA15" s="20">
        <f t="shared" si="0"/>
        <v>0</v>
      </c>
      <c r="AB15" s="20">
        <v>0</v>
      </c>
      <c r="AC15" s="20">
        <f t="shared" si="1"/>
        <v>0</v>
      </c>
      <c r="AD15" s="20">
        <v>0</v>
      </c>
      <c r="AE15" s="20">
        <f t="shared" si="2"/>
        <v>0</v>
      </c>
      <c r="AF15" s="21">
        <v>0</v>
      </c>
      <c r="AG15" s="21">
        <f t="shared" si="3"/>
        <v>0</v>
      </c>
      <c r="AH15" s="21">
        <v>0</v>
      </c>
      <c r="AI15" s="21">
        <f t="shared" si="4"/>
        <v>0</v>
      </c>
      <c r="AJ15" s="21">
        <v>0</v>
      </c>
      <c r="AK15" s="21">
        <f t="shared" si="5"/>
        <v>0</v>
      </c>
      <c r="AL15" s="21">
        <v>0</v>
      </c>
      <c r="AM15" s="21">
        <f t="shared" si="6"/>
        <v>0</v>
      </c>
      <c r="AN15" s="21">
        <v>0</v>
      </c>
      <c r="AO15" s="20">
        <f t="shared" si="7"/>
        <v>0</v>
      </c>
      <c r="AP15" s="21">
        <v>0</v>
      </c>
      <c r="AQ15" s="20">
        <f t="shared" si="8"/>
        <v>0</v>
      </c>
    </row>
    <row r="16" spans="1:43" ht="15">
      <c r="A16" t="s">
        <v>0</v>
      </c>
      <c r="B16">
        <v>0.1</v>
      </c>
      <c r="C16">
        <v>0.2</v>
      </c>
      <c r="D16">
        <v>0.14000000000000001</v>
      </c>
      <c r="E16">
        <v>0.2</v>
      </c>
      <c r="F16">
        <v>7.0000000000000007E-2</v>
      </c>
      <c r="G16">
        <v>0.12</v>
      </c>
      <c r="H16">
        <v>0.11</v>
      </c>
      <c r="I16">
        <v>0.21</v>
      </c>
      <c r="J16">
        <v>0.11</v>
      </c>
      <c r="K16">
        <v>0.15</v>
      </c>
      <c r="L16">
        <v>0.23</v>
      </c>
      <c r="M16">
        <v>0.2</v>
      </c>
      <c r="N16">
        <v>0.1</v>
      </c>
      <c r="O16">
        <v>0.1</v>
      </c>
      <c r="P16">
        <v>0.08</v>
      </c>
      <c r="Q16">
        <v>0.18</v>
      </c>
      <c r="R16">
        <v>0.08</v>
      </c>
      <c r="S16">
        <v>0.15</v>
      </c>
      <c r="T16">
        <v>0.47</v>
      </c>
      <c r="U16">
        <v>0.56999999999999995</v>
      </c>
      <c r="V16">
        <v>0.04</v>
      </c>
      <c r="W16">
        <v>0.06</v>
      </c>
      <c r="X16">
        <v>0.22</v>
      </c>
      <c r="Y16">
        <v>0.35</v>
      </c>
      <c r="Z16" s="20">
        <v>0</v>
      </c>
      <c r="AA16" s="20">
        <f t="shared" si="0"/>
        <v>0</v>
      </c>
      <c r="AB16" s="20">
        <v>0</v>
      </c>
      <c r="AC16" s="20">
        <f t="shared" si="1"/>
        <v>0</v>
      </c>
      <c r="AD16" s="20">
        <v>0</v>
      </c>
      <c r="AE16" s="20">
        <f t="shared" si="2"/>
        <v>0</v>
      </c>
      <c r="AF16" s="21">
        <v>0</v>
      </c>
      <c r="AG16" s="21">
        <f t="shared" si="3"/>
        <v>0</v>
      </c>
      <c r="AH16" s="21">
        <v>1.67</v>
      </c>
      <c r="AI16" s="21">
        <f t="shared" si="4"/>
        <v>1.5530999999999999</v>
      </c>
      <c r="AJ16" s="21">
        <v>0</v>
      </c>
      <c r="AK16" s="21">
        <f t="shared" si="5"/>
        <v>0</v>
      </c>
      <c r="AL16" s="21">
        <v>0</v>
      </c>
      <c r="AM16" s="21">
        <f t="shared" si="6"/>
        <v>0</v>
      </c>
      <c r="AN16" s="20">
        <v>1.49</v>
      </c>
      <c r="AO16" s="20">
        <f t="shared" si="7"/>
        <v>1.3857000000000002</v>
      </c>
      <c r="AP16" s="21">
        <v>0</v>
      </c>
      <c r="AQ16" s="20">
        <f t="shared" si="8"/>
        <v>0</v>
      </c>
    </row>
    <row r="17" spans="1:43" ht="15">
      <c r="A17" t="s">
        <v>10</v>
      </c>
      <c r="B17">
        <v>0.04</v>
      </c>
      <c r="C17">
        <v>0.06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20">
        <v>0</v>
      </c>
      <c r="AA17" s="20">
        <f t="shared" si="0"/>
        <v>0</v>
      </c>
      <c r="AB17" s="20">
        <v>0</v>
      </c>
      <c r="AC17" s="20">
        <f t="shared" si="1"/>
        <v>0</v>
      </c>
      <c r="AD17" s="20">
        <v>0</v>
      </c>
      <c r="AE17" s="20">
        <f t="shared" si="2"/>
        <v>0</v>
      </c>
      <c r="AF17" s="21">
        <v>0</v>
      </c>
      <c r="AG17" s="21">
        <f t="shared" si="3"/>
        <v>0</v>
      </c>
      <c r="AH17" s="21">
        <v>0</v>
      </c>
      <c r="AI17" s="21">
        <f t="shared" si="4"/>
        <v>0</v>
      </c>
      <c r="AJ17" s="21">
        <v>0</v>
      </c>
      <c r="AK17" s="21">
        <f t="shared" si="5"/>
        <v>0</v>
      </c>
      <c r="AL17" s="21">
        <v>0</v>
      </c>
      <c r="AM17" s="21">
        <f t="shared" si="6"/>
        <v>0</v>
      </c>
      <c r="AN17" s="21">
        <v>0</v>
      </c>
      <c r="AO17" s="20">
        <f t="shared" si="7"/>
        <v>0</v>
      </c>
      <c r="AP17" s="21">
        <v>0</v>
      </c>
      <c r="AQ17" s="20">
        <f t="shared" si="8"/>
        <v>0</v>
      </c>
    </row>
    <row r="18" spans="1:43" ht="15">
      <c r="A18" s="7" t="s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20">
        <v>0</v>
      </c>
      <c r="AA18" s="20">
        <f t="shared" si="0"/>
        <v>0</v>
      </c>
      <c r="AB18" s="20">
        <v>0</v>
      </c>
      <c r="AC18" s="20">
        <f t="shared" si="1"/>
        <v>0</v>
      </c>
      <c r="AD18" s="20">
        <v>0.64</v>
      </c>
      <c r="AE18" s="20">
        <f t="shared" si="2"/>
        <v>0.60799999999999998</v>
      </c>
      <c r="AF18" s="20">
        <v>0</v>
      </c>
      <c r="AG18" s="21">
        <f t="shared" si="3"/>
        <v>0</v>
      </c>
      <c r="AH18" s="20">
        <v>0</v>
      </c>
      <c r="AI18" s="21">
        <f t="shared" si="4"/>
        <v>0</v>
      </c>
      <c r="AJ18" s="22">
        <v>0</v>
      </c>
      <c r="AK18" s="21">
        <f t="shared" si="5"/>
        <v>0</v>
      </c>
      <c r="AL18" s="20">
        <v>0</v>
      </c>
      <c r="AM18" s="21">
        <f t="shared" si="6"/>
        <v>0</v>
      </c>
      <c r="AN18" s="23">
        <v>0.33</v>
      </c>
      <c r="AO18" s="20">
        <f t="shared" si="7"/>
        <v>0.30690000000000001</v>
      </c>
      <c r="AP18" s="20">
        <v>0</v>
      </c>
      <c r="AQ18" s="20">
        <f t="shared" si="8"/>
        <v>0</v>
      </c>
    </row>
    <row r="19" spans="1:43" s="24" customFormat="1" ht="15">
      <c r="A19" s="24" t="s">
        <v>1</v>
      </c>
      <c r="B19" s="24">
        <v>0.1</v>
      </c>
      <c r="C19" s="24">
        <v>0.15</v>
      </c>
      <c r="D19" s="24">
        <v>0.04</v>
      </c>
      <c r="E19" s="24">
        <v>0.02</v>
      </c>
      <c r="F19" s="24">
        <v>0.05</v>
      </c>
      <c r="G19" s="24">
        <v>0.04</v>
      </c>
      <c r="H19" s="24">
        <v>0.05</v>
      </c>
      <c r="I19" s="24">
        <v>0.1</v>
      </c>
      <c r="J19" s="24">
        <v>0.03</v>
      </c>
      <c r="K19" s="24">
        <v>0.13</v>
      </c>
      <c r="L19" s="24">
        <v>0.06</v>
      </c>
      <c r="M19" s="24">
        <v>0.1</v>
      </c>
      <c r="N19" s="24">
        <v>0</v>
      </c>
      <c r="O19" s="24">
        <v>0</v>
      </c>
      <c r="P19" s="24">
        <v>0.03</v>
      </c>
      <c r="Q19" s="24">
        <v>0.05</v>
      </c>
      <c r="R19" s="24">
        <v>0.04</v>
      </c>
      <c r="S19" s="24">
        <v>0.09</v>
      </c>
      <c r="T19" s="24">
        <v>0.06</v>
      </c>
      <c r="U19" s="24">
        <v>0.08</v>
      </c>
      <c r="V19" s="24">
        <v>0.03</v>
      </c>
      <c r="W19" s="24">
        <v>0.05</v>
      </c>
      <c r="X19" s="24">
        <v>0.05</v>
      </c>
      <c r="Y19" s="24">
        <v>0.08</v>
      </c>
      <c r="Z19" s="25">
        <v>0</v>
      </c>
      <c r="AA19" s="25">
        <f t="shared" si="0"/>
        <v>0</v>
      </c>
      <c r="AB19" s="25">
        <v>0</v>
      </c>
      <c r="AC19" s="25">
        <f t="shared" si="1"/>
        <v>0</v>
      </c>
      <c r="AD19" s="25">
        <v>0</v>
      </c>
      <c r="AE19" s="25">
        <f t="shared" si="2"/>
        <v>0</v>
      </c>
      <c r="AF19" s="26">
        <v>0</v>
      </c>
      <c r="AG19" s="26">
        <f t="shared" si="3"/>
        <v>0</v>
      </c>
      <c r="AH19" s="26">
        <v>0</v>
      </c>
      <c r="AI19" s="26">
        <f t="shared" si="4"/>
        <v>0</v>
      </c>
      <c r="AJ19" s="26">
        <v>0</v>
      </c>
      <c r="AK19" s="26">
        <f t="shared" si="5"/>
        <v>0</v>
      </c>
      <c r="AL19" s="26">
        <v>0</v>
      </c>
      <c r="AM19" s="26">
        <f t="shared" si="6"/>
        <v>0</v>
      </c>
      <c r="AN19" s="26">
        <v>0</v>
      </c>
      <c r="AO19" s="20">
        <f t="shared" si="7"/>
        <v>0</v>
      </c>
      <c r="AP19" s="26">
        <v>0</v>
      </c>
      <c r="AQ19" s="20">
        <f t="shared" si="8"/>
        <v>0</v>
      </c>
    </row>
    <row r="20" spans="1:43" ht="15">
      <c r="A20" t="s">
        <v>2</v>
      </c>
      <c r="B20">
        <v>0.41</v>
      </c>
      <c r="C20">
        <v>0.3</v>
      </c>
      <c r="D20">
        <v>0.04</v>
      </c>
      <c r="E20">
        <v>0.06</v>
      </c>
      <c r="F20">
        <v>0.03</v>
      </c>
      <c r="G20">
        <v>0.06</v>
      </c>
      <c r="H20">
        <v>0.03</v>
      </c>
      <c r="I20">
        <v>0.03</v>
      </c>
      <c r="J20">
        <v>0</v>
      </c>
      <c r="K20">
        <v>0</v>
      </c>
      <c r="L20">
        <v>0.03</v>
      </c>
      <c r="M20">
        <v>0.04</v>
      </c>
      <c r="N20">
        <v>0.06</v>
      </c>
      <c r="O20">
        <v>0.08</v>
      </c>
      <c r="P20">
        <v>0.02</v>
      </c>
      <c r="Q20">
        <v>0.04</v>
      </c>
      <c r="R20">
        <v>0.05</v>
      </c>
      <c r="S20">
        <v>0.08</v>
      </c>
      <c r="T20">
        <v>0.05</v>
      </c>
      <c r="U20">
        <v>0.06</v>
      </c>
      <c r="V20">
        <v>0.05</v>
      </c>
      <c r="W20">
        <v>0.03</v>
      </c>
      <c r="X20">
        <v>0.1</v>
      </c>
      <c r="Y20">
        <v>0.08</v>
      </c>
      <c r="Z20" s="20">
        <v>0</v>
      </c>
      <c r="AA20" s="20">
        <f t="shared" si="0"/>
        <v>0</v>
      </c>
      <c r="AB20" s="20">
        <v>0</v>
      </c>
      <c r="AC20" s="20">
        <f t="shared" si="1"/>
        <v>0</v>
      </c>
      <c r="AD20" s="20">
        <v>0</v>
      </c>
      <c r="AE20" s="20">
        <f t="shared" si="2"/>
        <v>0</v>
      </c>
      <c r="AF20" s="21">
        <v>0</v>
      </c>
      <c r="AG20" s="21">
        <f t="shared" si="3"/>
        <v>0</v>
      </c>
      <c r="AH20" s="21">
        <v>0</v>
      </c>
      <c r="AI20" s="21">
        <f t="shared" si="4"/>
        <v>0</v>
      </c>
      <c r="AJ20" s="21">
        <v>0</v>
      </c>
      <c r="AK20" s="21">
        <f t="shared" si="5"/>
        <v>0</v>
      </c>
      <c r="AL20" s="21">
        <v>0</v>
      </c>
      <c r="AM20" s="21">
        <f t="shared" si="6"/>
        <v>0</v>
      </c>
      <c r="AN20" s="21">
        <v>0</v>
      </c>
      <c r="AO20" s="20">
        <f t="shared" si="7"/>
        <v>0</v>
      </c>
      <c r="AP20" s="21">
        <v>0</v>
      </c>
      <c r="AQ20" s="20">
        <f t="shared" si="8"/>
        <v>0</v>
      </c>
    </row>
    <row r="21" spans="1:43" s="24" customFormat="1" ht="15">
      <c r="A21" s="24" t="s">
        <v>3</v>
      </c>
      <c r="B21" s="24">
        <v>23.82</v>
      </c>
      <c r="C21" s="24">
        <v>22.82</v>
      </c>
      <c r="D21" s="24">
        <v>13.79</v>
      </c>
      <c r="E21" s="24">
        <v>13</v>
      </c>
      <c r="F21" s="24">
        <v>23.74</v>
      </c>
      <c r="G21" s="24">
        <v>23.24</v>
      </c>
      <c r="H21" s="24">
        <v>13.08</v>
      </c>
      <c r="I21" s="24">
        <v>13.18</v>
      </c>
      <c r="J21" s="24">
        <v>14.29</v>
      </c>
      <c r="K21" s="24">
        <v>14</v>
      </c>
      <c r="L21" s="24">
        <v>11.54</v>
      </c>
      <c r="M21" s="24">
        <v>11.44</v>
      </c>
      <c r="N21" s="24">
        <v>12.73</v>
      </c>
      <c r="O21" s="24">
        <v>12.4</v>
      </c>
      <c r="P21" s="24">
        <v>10.4</v>
      </c>
      <c r="Q21" s="24">
        <v>10.6</v>
      </c>
      <c r="R21" s="24">
        <v>11.2</v>
      </c>
      <c r="S21" s="24">
        <v>11.3</v>
      </c>
      <c r="T21" s="24">
        <v>13.98</v>
      </c>
      <c r="U21" s="24">
        <v>13.88</v>
      </c>
      <c r="V21" s="24">
        <v>32.74</v>
      </c>
      <c r="W21" s="24">
        <v>32.5</v>
      </c>
      <c r="X21" s="24">
        <v>17.47</v>
      </c>
      <c r="Y21" s="24">
        <v>17.350000000000001</v>
      </c>
      <c r="Z21" s="25">
        <v>0</v>
      </c>
      <c r="AA21" s="25">
        <f t="shared" si="0"/>
        <v>0</v>
      </c>
      <c r="AB21" s="25">
        <v>0.51</v>
      </c>
      <c r="AC21" s="25">
        <f t="shared" si="1"/>
        <v>0.45900000000000002</v>
      </c>
      <c r="AD21" s="25">
        <v>0.24</v>
      </c>
      <c r="AE21" s="25">
        <f t="shared" si="2"/>
        <v>0.22799999999999998</v>
      </c>
      <c r="AF21" s="26">
        <v>0</v>
      </c>
      <c r="AG21" s="26">
        <f t="shared" si="3"/>
        <v>0</v>
      </c>
      <c r="AH21" s="27">
        <v>24.06</v>
      </c>
      <c r="AI21" s="26">
        <f t="shared" si="4"/>
        <v>22.375800000000002</v>
      </c>
      <c r="AJ21" s="27">
        <v>32.49</v>
      </c>
      <c r="AK21" s="26">
        <f t="shared" si="5"/>
        <v>31.1904</v>
      </c>
      <c r="AL21" s="25">
        <v>27.52</v>
      </c>
      <c r="AM21" s="26">
        <f t="shared" si="6"/>
        <v>25.043199999999999</v>
      </c>
      <c r="AN21" s="25">
        <v>0.32</v>
      </c>
      <c r="AO21" s="20">
        <f t="shared" si="7"/>
        <v>0.29760000000000003</v>
      </c>
      <c r="AP21" s="25">
        <v>0.1</v>
      </c>
      <c r="AQ21" s="20">
        <f t="shared" si="8"/>
        <v>33.139800000000001</v>
      </c>
    </row>
    <row r="22" spans="1:43" ht="15">
      <c r="A22" t="s">
        <v>5</v>
      </c>
      <c r="B22">
        <v>0</v>
      </c>
      <c r="C22">
        <v>0</v>
      </c>
      <c r="D22">
        <v>0.03</v>
      </c>
      <c r="E22">
        <v>0.05</v>
      </c>
      <c r="F22">
        <v>0.03</v>
      </c>
      <c r="G22">
        <v>0.05</v>
      </c>
      <c r="H22">
        <v>0</v>
      </c>
      <c r="I22">
        <v>0</v>
      </c>
      <c r="J22">
        <v>0</v>
      </c>
      <c r="K22">
        <v>0</v>
      </c>
      <c r="L22">
        <v>0.03</v>
      </c>
      <c r="M22">
        <v>0.05</v>
      </c>
      <c r="N22">
        <v>0</v>
      </c>
      <c r="O22">
        <v>0</v>
      </c>
      <c r="P22">
        <v>0.03</v>
      </c>
      <c r="Q22">
        <v>0.06</v>
      </c>
      <c r="R22">
        <v>0.02</v>
      </c>
      <c r="S22">
        <v>0.05</v>
      </c>
      <c r="T22">
        <v>0.05</v>
      </c>
      <c r="U22">
        <v>0.08</v>
      </c>
      <c r="V22">
        <v>0.04</v>
      </c>
      <c r="W22">
        <v>0.06</v>
      </c>
      <c r="X22">
        <v>0.02</v>
      </c>
      <c r="Y22">
        <v>0.04</v>
      </c>
      <c r="Z22" s="20">
        <v>0</v>
      </c>
      <c r="AA22" s="20">
        <f t="shared" si="0"/>
        <v>0</v>
      </c>
      <c r="AB22" s="20">
        <v>0</v>
      </c>
      <c r="AC22" s="20">
        <f t="shared" si="1"/>
        <v>0</v>
      </c>
      <c r="AD22" s="20">
        <v>0</v>
      </c>
      <c r="AE22" s="20">
        <f t="shared" si="2"/>
        <v>0</v>
      </c>
      <c r="AF22" s="21">
        <v>0</v>
      </c>
      <c r="AG22" s="21">
        <f t="shared" si="3"/>
        <v>0</v>
      </c>
      <c r="AH22" s="21">
        <v>0</v>
      </c>
      <c r="AI22" s="21">
        <f t="shared" si="4"/>
        <v>0</v>
      </c>
      <c r="AJ22" s="21">
        <v>0</v>
      </c>
      <c r="AK22" s="21">
        <f t="shared" si="5"/>
        <v>0</v>
      </c>
      <c r="AL22" s="21">
        <v>0</v>
      </c>
      <c r="AM22" s="21">
        <f t="shared" si="6"/>
        <v>0</v>
      </c>
      <c r="AN22" s="21">
        <v>0</v>
      </c>
      <c r="AO22" s="20">
        <f t="shared" si="7"/>
        <v>0</v>
      </c>
      <c r="AP22" s="21">
        <v>0</v>
      </c>
      <c r="AQ22" s="20">
        <f t="shared" si="8"/>
        <v>0</v>
      </c>
    </row>
    <row r="23" spans="1:43" ht="15">
      <c r="A23" t="s">
        <v>6</v>
      </c>
      <c r="B23">
        <v>0.27</v>
      </c>
      <c r="C23">
        <v>0.37</v>
      </c>
      <c r="D23">
        <v>0.06</v>
      </c>
      <c r="E23">
        <v>0.04</v>
      </c>
      <c r="F23">
        <v>0.15</v>
      </c>
      <c r="G23">
        <v>0.25</v>
      </c>
      <c r="H23">
        <v>0</v>
      </c>
      <c r="I23">
        <v>0</v>
      </c>
      <c r="J23">
        <v>0</v>
      </c>
      <c r="K23">
        <v>0</v>
      </c>
      <c r="L23">
        <v>0.03</v>
      </c>
      <c r="M23">
        <v>0.05</v>
      </c>
      <c r="N23">
        <v>0</v>
      </c>
      <c r="O23">
        <v>0</v>
      </c>
      <c r="P23">
        <v>0.05</v>
      </c>
      <c r="Q23">
        <v>0.06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20">
        <v>0</v>
      </c>
      <c r="AA23" s="20">
        <f t="shared" si="0"/>
        <v>0</v>
      </c>
      <c r="AB23" s="20">
        <v>0</v>
      </c>
      <c r="AC23" s="20">
        <f t="shared" si="1"/>
        <v>0</v>
      </c>
      <c r="AD23" s="20">
        <v>0</v>
      </c>
      <c r="AE23" s="20">
        <f t="shared" si="2"/>
        <v>0</v>
      </c>
      <c r="AF23" s="21">
        <v>0</v>
      </c>
      <c r="AG23" s="21">
        <f t="shared" si="3"/>
        <v>0</v>
      </c>
      <c r="AH23" s="21">
        <v>0</v>
      </c>
      <c r="AI23" s="21">
        <f t="shared" si="4"/>
        <v>0</v>
      </c>
      <c r="AJ23" s="21">
        <v>0</v>
      </c>
      <c r="AK23" s="21">
        <f t="shared" si="5"/>
        <v>0</v>
      </c>
      <c r="AL23" s="21">
        <v>0</v>
      </c>
      <c r="AM23" s="21">
        <f t="shared" si="6"/>
        <v>0</v>
      </c>
      <c r="AN23" s="21">
        <v>0</v>
      </c>
      <c r="AO23" s="20">
        <f>AG23*1.05</f>
        <v>0</v>
      </c>
      <c r="AP23" s="21">
        <v>0</v>
      </c>
      <c r="AQ23" s="20">
        <f t="shared" si="8"/>
        <v>0</v>
      </c>
    </row>
    <row r="24" spans="1:43" ht="1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20">
        <v>0</v>
      </c>
      <c r="AA24" s="20">
        <f t="shared" si="0"/>
        <v>0</v>
      </c>
      <c r="AB24" s="20">
        <v>0</v>
      </c>
      <c r="AC24" s="20">
        <f t="shared" si="1"/>
        <v>0</v>
      </c>
      <c r="AD24" s="20">
        <v>0</v>
      </c>
      <c r="AE24" s="20">
        <f t="shared" si="2"/>
        <v>0</v>
      </c>
      <c r="AF24" s="20">
        <v>0</v>
      </c>
      <c r="AG24" s="21">
        <f t="shared" si="3"/>
        <v>0</v>
      </c>
      <c r="AH24" s="21">
        <v>0.62</v>
      </c>
      <c r="AI24" s="21">
        <f t="shared" si="4"/>
        <v>0.5766</v>
      </c>
      <c r="AJ24" s="21">
        <v>0</v>
      </c>
      <c r="AK24" s="21">
        <f t="shared" si="5"/>
        <v>0</v>
      </c>
      <c r="AL24" s="20">
        <v>0</v>
      </c>
      <c r="AM24" s="21">
        <f t="shared" si="6"/>
        <v>0</v>
      </c>
      <c r="AN24" s="20">
        <v>0</v>
      </c>
      <c r="AO24" s="20">
        <f t="shared" ref="AO24:AO75" si="9">AG24*1.05</f>
        <v>0</v>
      </c>
      <c r="AP24" s="20">
        <v>0</v>
      </c>
      <c r="AQ24" s="20">
        <f t="shared" si="8"/>
        <v>0</v>
      </c>
    </row>
    <row r="25" spans="1:43" ht="15">
      <c r="A25" s="19" t="s">
        <v>88</v>
      </c>
      <c r="B25">
        <v>0.39</v>
      </c>
      <c r="C25">
        <v>0.49</v>
      </c>
      <c r="D25">
        <v>0.35</v>
      </c>
      <c r="E25">
        <v>0.5</v>
      </c>
      <c r="F25">
        <v>0.19</v>
      </c>
      <c r="G25">
        <v>0.22</v>
      </c>
      <c r="H25">
        <v>0.19</v>
      </c>
      <c r="I25">
        <v>0.28999999999999998</v>
      </c>
      <c r="J25">
        <v>0.27</v>
      </c>
      <c r="K25">
        <v>0.37</v>
      </c>
      <c r="L25">
        <v>0.24</v>
      </c>
      <c r="M25">
        <v>0.28999999999999998</v>
      </c>
      <c r="N25">
        <v>0.38</v>
      </c>
      <c r="O25">
        <v>0.35</v>
      </c>
      <c r="P25">
        <v>0.27</v>
      </c>
      <c r="Q25">
        <v>0.37</v>
      </c>
      <c r="R25">
        <v>0.21</v>
      </c>
      <c r="S25">
        <v>0.31</v>
      </c>
      <c r="T25">
        <v>0.37</v>
      </c>
      <c r="U25">
        <v>0.27</v>
      </c>
      <c r="V25">
        <v>0.23</v>
      </c>
      <c r="W25">
        <v>0.18</v>
      </c>
      <c r="X25">
        <v>0.2</v>
      </c>
      <c r="Y25">
        <v>0.15</v>
      </c>
      <c r="Z25" s="20">
        <v>0</v>
      </c>
      <c r="AA25" s="20">
        <f t="shared" si="0"/>
        <v>0</v>
      </c>
      <c r="AB25" s="20">
        <v>0</v>
      </c>
      <c r="AC25" s="20">
        <f t="shared" si="1"/>
        <v>0</v>
      </c>
      <c r="AD25" s="20">
        <v>0</v>
      </c>
      <c r="AE25" s="20">
        <f t="shared" si="2"/>
        <v>0</v>
      </c>
      <c r="AF25" s="21">
        <v>0.25</v>
      </c>
      <c r="AG25" s="21">
        <f t="shared" si="3"/>
        <v>0.26</v>
      </c>
      <c r="AH25" s="21">
        <v>0.04</v>
      </c>
      <c r="AI25" s="21">
        <f t="shared" si="4"/>
        <v>3.7200000000000004E-2</v>
      </c>
      <c r="AJ25" s="21">
        <v>0</v>
      </c>
      <c r="AK25" s="21">
        <f t="shared" si="5"/>
        <v>0</v>
      </c>
      <c r="AL25" s="21">
        <v>0</v>
      </c>
      <c r="AM25" s="21">
        <f t="shared" si="6"/>
        <v>0</v>
      </c>
      <c r="AN25" s="21">
        <v>0</v>
      </c>
      <c r="AO25" s="20">
        <f t="shared" si="9"/>
        <v>0.27300000000000002</v>
      </c>
      <c r="AP25" s="21">
        <v>0</v>
      </c>
      <c r="AQ25" s="20">
        <f t="shared" si="8"/>
        <v>0</v>
      </c>
    </row>
    <row r="26" spans="1:43" ht="15">
      <c r="A26" t="s">
        <v>7</v>
      </c>
      <c r="B26">
        <v>0.06</v>
      </c>
      <c r="C26">
        <v>0.04</v>
      </c>
      <c r="D26">
        <v>0.04</v>
      </c>
      <c r="E26">
        <v>0.06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20">
        <v>0</v>
      </c>
      <c r="AA26" s="20">
        <f t="shared" si="0"/>
        <v>0</v>
      </c>
      <c r="AB26" s="20">
        <v>0</v>
      </c>
      <c r="AC26" s="20">
        <f t="shared" si="1"/>
        <v>0</v>
      </c>
      <c r="AD26" s="20">
        <v>0</v>
      </c>
      <c r="AE26" s="20">
        <f t="shared" si="2"/>
        <v>0</v>
      </c>
      <c r="AF26" s="21">
        <v>0</v>
      </c>
      <c r="AG26" s="21">
        <f t="shared" si="3"/>
        <v>0</v>
      </c>
      <c r="AH26" s="21">
        <v>0</v>
      </c>
      <c r="AI26" s="21">
        <f t="shared" si="4"/>
        <v>0</v>
      </c>
      <c r="AJ26" s="21">
        <v>0</v>
      </c>
      <c r="AK26" s="21">
        <f t="shared" si="5"/>
        <v>0</v>
      </c>
      <c r="AL26" s="21">
        <v>0</v>
      </c>
      <c r="AM26" s="21">
        <f t="shared" si="6"/>
        <v>0</v>
      </c>
      <c r="AN26" s="21">
        <v>0</v>
      </c>
      <c r="AO26" s="20">
        <f t="shared" si="9"/>
        <v>0</v>
      </c>
      <c r="AP26" s="21">
        <v>0</v>
      </c>
      <c r="AQ26" s="20">
        <f t="shared" si="8"/>
        <v>0</v>
      </c>
    </row>
    <row r="27" spans="1:43" ht="15">
      <c r="A27" s="19" t="s">
        <v>93</v>
      </c>
      <c r="B27">
        <v>0.09</v>
      </c>
      <c r="C27">
        <v>0.19</v>
      </c>
      <c r="D27">
        <v>0.18</v>
      </c>
      <c r="E27">
        <v>0.3</v>
      </c>
      <c r="F27">
        <v>0.06</v>
      </c>
      <c r="G27">
        <v>0.04</v>
      </c>
      <c r="H27">
        <v>0.05</v>
      </c>
      <c r="I27">
        <v>7.0000000000000007E-2</v>
      </c>
      <c r="J27">
        <v>0.04</v>
      </c>
      <c r="K27">
        <v>0.06</v>
      </c>
      <c r="L27">
        <v>0</v>
      </c>
      <c r="M27">
        <v>0</v>
      </c>
      <c r="N27">
        <v>0.16</v>
      </c>
      <c r="O27">
        <v>0.21</v>
      </c>
      <c r="P27">
        <v>0.12</v>
      </c>
      <c r="Q27">
        <v>0.22</v>
      </c>
      <c r="R27">
        <v>0.03</v>
      </c>
      <c r="S27">
        <v>0.06</v>
      </c>
      <c r="T27">
        <v>0.09</v>
      </c>
      <c r="U27">
        <v>0.12</v>
      </c>
      <c r="V27">
        <v>0.09</v>
      </c>
      <c r="W27">
        <v>0.05</v>
      </c>
      <c r="X27">
        <v>0.12</v>
      </c>
      <c r="Y27">
        <v>0.06</v>
      </c>
      <c r="Z27" s="20">
        <v>7.0000000000000007E-2</v>
      </c>
      <c r="AA27" s="20">
        <f t="shared" si="0"/>
        <v>6.3700000000000007E-2</v>
      </c>
      <c r="AB27" s="20">
        <v>0.17</v>
      </c>
      <c r="AC27" s="20">
        <f t="shared" si="1"/>
        <v>0.15300000000000002</v>
      </c>
      <c r="AD27" s="20">
        <v>0.17</v>
      </c>
      <c r="AE27" s="20">
        <f t="shared" si="2"/>
        <v>0.1615</v>
      </c>
      <c r="AF27" s="21">
        <v>0</v>
      </c>
      <c r="AG27" s="21">
        <f t="shared" si="3"/>
        <v>0</v>
      </c>
      <c r="AH27" s="21">
        <v>0</v>
      </c>
      <c r="AI27" s="21">
        <f t="shared" si="4"/>
        <v>0</v>
      </c>
      <c r="AJ27" s="21">
        <v>0</v>
      </c>
      <c r="AK27" s="21">
        <f t="shared" si="5"/>
        <v>0</v>
      </c>
      <c r="AL27" s="21">
        <v>0</v>
      </c>
      <c r="AM27" s="21">
        <f t="shared" si="6"/>
        <v>0</v>
      </c>
      <c r="AN27" s="21">
        <v>0</v>
      </c>
      <c r="AO27" s="20">
        <f t="shared" si="9"/>
        <v>0</v>
      </c>
      <c r="AP27" s="20">
        <v>0.16</v>
      </c>
      <c r="AQ27" s="20">
        <f t="shared" si="8"/>
        <v>0</v>
      </c>
    </row>
    <row r="28" spans="1:43" ht="15">
      <c r="A28" s="1" t="s">
        <v>8</v>
      </c>
      <c r="B28">
        <v>0</v>
      </c>
      <c r="C28">
        <v>0</v>
      </c>
      <c r="D28">
        <v>0.09</v>
      </c>
      <c r="E28">
        <v>0.15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0.03</v>
      </c>
      <c r="M28">
        <v>0.05</v>
      </c>
      <c r="N28">
        <v>7.0000000000000007E-2</v>
      </c>
      <c r="O28">
        <v>0.09</v>
      </c>
      <c r="P28">
        <v>0</v>
      </c>
      <c r="Q28">
        <v>0</v>
      </c>
      <c r="R28">
        <v>0</v>
      </c>
      <c r="S28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20">
        <v>5.14</v>
      </c>
      <c r="AA28" s="20">
        <f t="shared" si="0"/>
        <v>4.6773999999999996</v>
      </c>
      <c r="AB28" s="20">
        <v>0</v>
      </c>
      <c r="AC28" s="20">
        <f t="shared" si="1"/>
        <v>0</v>
      </c>
      <c r="AD28" s="20">
        <v>0</v>
      </c>
      <c r="AE28" s="20">
        <f t="shared" si="2"/>
        <v>0</v>
      </c>
      <c r="AF28" s="21">
        <v>0</v>
      </c>
      <c r="AG28" s="21">
        <f t="shared" si="3"/>
        <v>0</v>
      </c>
      <c r="AH28" s="21">
        <v>0</v>
      </c>
      <c r="AI28" s="21">
        <f t="shared" si="4"/>
        <v>0</v>
      </c>
      <c r="AJ28" s="21">
        <v>0</v>
      </c>
      <c r="AK28" s="21">
        <f t="shared" si="5"/>
        <v>0</v>
      </c>
      <c r="AL28" s="20">
        <v>1.35</v>
      </c>
      <c r="AM28" s="21">
        <f t="shared" si="6"/>
        <v>1.2285000000000001</v>
      </c>
      <c r="AN28" s="20">
        <v>7.0000000000000007E-2</v>
      </c>
      <c r="AO28" s="20">
        <f t="shared" si="9"/>
        <v>0</v>
      </c>
      <c r="AP28" s="21">
        <v>0</v>
      </c>
      <c r="AQ28" s="20">
        <f t="shared" si="8"/>
        <v>0</v>
      </c>
    </row>
    <row r="29" spans="1:43" ht="15">
      <c r="A29" s="19" t="s">
        <v>89</v>
      </c>
      <c r="B29">
        <v>2.95</v>
      </c>
      <c r="C29">
        <v>2.75</v>
      </c>
      <c r="D29">
        <v>3.3</v>
      </c>
      <c r="E29">
        <v>3.5</v>
      </c>
      <c r="F29">
        <v>1.92</v>
      </c>
      <c r="G29">
        <v>1.8</v>
      </c>
      <c r="H29">
        <v>1.91</v>
      </c>
      <c r="I29">
        <v>1.97</v>
      </c>
      <c r="J29">
        <v>3.12</v>
      </c>
      <c r="K29">
        <v>3.2</v>
      </c>
      <c r="L29">
        <v>1.9</v>
      </c>
      <c r="M29">
        <v>1.5</v>
      </c>
      <c r="N29">
        <v>0</v>
      </c>
      <c r="O29">
        <v>0</v>
      </c>
      <c r="P29">
        <v>2.3199999999999998</v>
      </c>
      <c r="Q29">
        <v>2.5</v>
      </c>
      <c r="R29">
        <v>2.5</v>
      </c>
      <c r="S29">
        <v>2.9</v>
      </c>
      <c r="T29">
        <v>1.56</v>
      </c>
      <c r="U29">
        <v>1.46</v>
      </c>
      <c r="V29">
        <v>2.96</v>
      </c>
      <c r="W29">
        <v>2.99</v>
      </c>
      <c r="X29">
        <v>2.9</v>
      </c>
      <c r="Y29">
        <v>2.5</v>
      </c>
      <c r="Z29" s="20">
        <v>0</v>
      </c>
      <c r="AA29" s="20">
        <f>Z29*0.91</f>
        <v>0</v>
      </c>
      <c r="AB29" s="20">
        <v>5.46</v>
      </c>
      <c r="AC29" s="20">
        <f t="shared" si="1"/>
        <v>4.9139999999999997</v>
      </c>
      <c r="AD29" s="20">
        <v>5.96</v>
      </c>
      <c r="AE29" s="20">
        <f t="shared" si="2"/>
        <v>5.6619999999999999</v>
      </c>
      <c r="AF29" s="22">
        <v>2.94</v>
      </c>
      <c r="AG29" s="21">
        <f t="shared" si="3"/>
        <v>3.0575999999999999</v>
      </c>
      <c r="AH29" s="22">
        <v>0.85</v>
      </c>
      <c r="AI29" s="21">
        <f t="shared" si="4"/>
        <v>0.79049999999999998</v>
      </c>
      <c r="AJ29" s="22">
        <v>1.1299999999999999</v>
      </c>
      <c r="AK29" s="21">
        <f t="shared" si="5"/>
        <v>1.0847999999999998</v>
      </c>
      <c r="AL29" s="21">
        <v>0</v>
      </c>
      <c r="AM29" s="21">
        <f t="shared" si="6"/>
        <v>0</v>
      </c>
      <c r="AN29" s="21">
        <v>0</v>
      </c>
      <c r="AO29" s="20">
        <f t="shared" si="9"/>
        <v>3.21048</v>
      </c>
      <c r="AP29" s="20">
        <v>2.48</v>
      </c>
      <c r="AQ29" s="20">
        <f t="shared" si="8"/>
        <v>1.1525999999999998</v>
      </c>
    </row>
    <row r="30" spans="1:43" s="24" customFormat="1" ht="15">
      <c r="A30" s="28" t="s">
        <v>85</v>
      </c>
      <c r="B30" s="24">
        <v>1.31</v>
      </c>
      <c r="C30" s="24">
        <v>1.51</v>
      </c>
      <c r="D30" s="24">
        <v>1.23</v>
      </c>
      <c r="E30" s="24">
        <v>1.4</v>
      </c>
      <c r="F30" s="24">
        <v>0.7</v>
      </c>
      <c r="G30" s="24">
        <v>0.6</v>
      </c>
      <c r="H30" s="24">
        <v>0.47</v>
      </c>
      <c r="I30" s="24">
        <v>0.5</v>
      </c>
      <c r="J30" s="24">
        <v>1.05</v>
      </c>
      <c r="K30" s="24">
        <v>1.1499999999999999</v>
      </c>
      <c r="L30" s="24">
        <v>0.59</v>
      </c>
      <c r="M30" s="24">
        <v>0.5</v>
      </c>
      <c r="N30" s="24">
        <v>0</v>
      </c>
      <c r="O30" s="24">
        <v>0</v>
      </c>
      <c r="P30" s="24">
        <v>0.88</v>
      </c>
      <c r="Q30" s="24">
        <v>0.98</v>
      </c>
      <c r="R30" s="24">
        <v>0.99</v>
      </c>
      <c r="S30" s="24">
        <v>1.29</v>
      </c>
      <c r="T30" s="24">
        <v>0.45</v>
      </c>
      <c r="U30" s="24">
        <v>0.55000000000000004</v>
      </c>
      <c r="V30" s="24">
        <v>0.88</v>
      </c>
      <c r="W30" s="24">
        <v>0.89</v>
      </c>
      <c r="X30" s="24">
        <v>0.84</v>
      </c>
      <c r="Y30" s="24">
        <v>0.74</v>
      </c>
      <c r="Z30" s="25">
        <v>0</v>
      </c>
      <c r="AA30" s="25">
        <f>Z30*1.25</f>
        <v>0</v>
      </c>
      <c r="AB30" s="25">
        <v>0</v>
      </c>
      <c r="AC30" s="25">
        <f t="shared" si="1"/>
        <v>0</v>
      </c>
      <c r="AD30" s="25">
        <v>0.06</v>
      </c>
      <c r="AE30" s="25">
        <f t="shared" si="2"/>
        <v>5.6999999999999995E-2</v>
      </c>
      <c r="AF30" s="26">
        <v>0</v>
      </c>
      <c r="AG30" s="26">
        <f t="shared" si="3"/>
        <v>0</v>
      </c>
      <c r="AH30" s="26">
        <v>0</v>
      </c>
      <c r="AI30" s="26">
        <f t="shared" si="4"/>
        <v>0</v>
      </c>
      <c r="AJ30" s="26">
        <v>0</v>
      </c>
      <c r="AK30" s="26">
        <f t="shared" si="5"/>
        <v>0</v>
      </c>
      <c r="AL30" s="26">
        <v>0</v>
      </c>
      <c r="AM30" s="26">
        <f t="shared" si="6"/>
        <v>0</v>
      </c>
      <c r="AN30" s="26">
        <v>0</v>
      </c>
      <c r="AO30" s="20">
        <f t="shared" si="9"/>
        <v>0</v>
      </c>
      <c r="AP30" s="26">
        <v>0</v>
      </c>
      <c r="AQ30" s="20">
        <f t="shared" si="8"/>
        <v>0</v>
      </c>
    </row>
    <row r="31" spans="1:43" ht="15">
      <c r="A31" t="s">
        <v>9</v>
      </c>
      <c r="B31">
        <v>0.05</v>
      </c>
      <c r="C31">
        <v>0.03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20">
        <v>14.77</v>
      </c>
      <c r="AA31" s="20">
        <f t="shared" ref="AA31:AA75" si="10">Z31*1.25</f>
        <v>18.462499999999999</v>
      </c>
      <c r="AB31" s="20">
        <v>15.85</v>
      </c>
      <c r="AC31" s="20">
        <f t="shared" si="1"/>
        <v>14.265000000000001</v>
      </c>
      <c r="AD31" s="20">
        <v>18.670000000000002</v>
      </c>
      <c r="AE31" s="20">
        <f t="shared" si="2"/>
        <v>17.736499999999999</v>
      </c>
      <c r="AF31" s="21">
        <v>4.0199999999999996</v>
      </c>
      <c r="AG31" s="21">
        <f t="shared" si="3"/>
        <v>4.1807999999999996</v>
      </c>
      <c r="AH31" s="21">
        <v>0</v>
      </c>
      <c r="AI31" s="21">
        <f t="shared" si="4"/>
        <v>0</v>
      </c>
      <c r="AJ31" s="21">
        <v>0</v>
      </c>
      <c r="AK31" s="21">
        <f t="shared" si="5"/>
        <v>0</v>
      </c>
      <c r="AL31" s="21">
        <v>0</v>
      </c>
      <c r="AM31" s="21">
        <f t="shared" si="6"/>
        <v>0</v>
      </c>
      <c r="AN31" s="20">
        <v>0.02</v>
      </c>
      <c r="AO31" s="20">
        <f t="shared" si="9"/>
        <v>4.3898399999999995</v>
      </c>
      <c r="AP31" s="20">
        <v>2.67</v>
      </c>
      <c r="AQ31" s="20">
        <f t="shared" si="8"/>
        <v>0</v>
      </c>
    </row>
    <row r="32" spans="1:43" ht="15">
      <c r="A32" t="s">
        <v>11</v>
      </c>
      <c r="B32">
        <v>0.24</v>
      </c>
      <c r="C32">
        <v>0.3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20">
        <v>0</v>
      </c>
      <c r="AA32" s="20">
        <f t="shared" si="10"/>
        <v>0</v>
      </c>
      <c r="AB32" s="20">
        <v>0</v>
      </c>
      <c r="AC32" s="20">
        <f>AB32*1.2</f>
        <v>0</v>
      </c>
      <c r="AD32" s="20">
        <v>0</v>
      </c>
      <c r="AE32" s="20">
        <f t="shared" si="2"/>
        <v>0</v>
      </c>
      <c r="AF32" s="21">
        <v>0</v>
      </c>
      <c r="AG32" s="21">
        <f t="shared" si="3"/>
        <v>0</v>
      </c>
      <c r="AH32" s="21">
        <v>0</v>
      </c>
      <c r="AI32" s="21">
        <f t="shared" si="4"/>
        <v>0</v>
      </c>
      <c r="AJ32" s="21">
        <v>0</v>
      </c>
      <c r="AK32" s="21">
        <f t="shared" si="5"/>
        <v>0</v>
      </c>
      <c r="AL32" s="21">
        <v>0</v>
      </c>
      <c r="AM32" s="21">
        <f>AL32*1.07</f>
        <v>0</v>
      </c>
      <c r="AN32" s="21">
        <v>0</v>
      </c>
      <c r="AO32" s="20">
        <f t="shared" si="9"/>
        <v>0</v>
      </c>
      <c r="AP32" s="21">
        <v>0</v>
      </c>
      <c r="AQ32" s="20">
        <f t="shared" si="8"/>
        <v>0</v>
      </c>
    </row>
    <row r="33" spans="1:43" ht="15">
      <c r="A33" t="s">
        <v>12</v>
      </c>
      <c r="B33">
        <v>0.08</v>
      </c>
      <c r="C33">
        <v>0.06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20">
        <v>0</v>
      </c>
      <c r="AA33" s="20">
        <f t="shared" si="10"/>
        <v>0</v>
      </c>
      <c r="AB33" s="20">
        <v>0</v>
      </c>
      <c r="AC33" s="20">
        <f t="shared" ref="AC33:AC75" si="11">AB33*1.2</f>
        <v>0</v>
      </c>
      <c r="AD33" s="20">
        <v>0</v>
      </c>
      <c r="AE33" s="20">
        <f t="shared" si="2"/>
        <v>0</v>
      </c>
      <c r="AF33" s="21">
        <v>0</v>
      </c>
      <c r="AG33" s="21">
        <f t="shared" si="3"/>
        <v>0</v>
      </c>
      <c r="AH33" s="21">
        <v>0</v>
      </c>
      <c r="AI33" s="21">
        <f t="shared" si="4"/>
        <v>0</v>
      </c>
      <c r="AJ33" s="21">
        <v>0</v>
      </c>
      <c r="AK33" s="21">
        <f t="shared" si="5"/>
        <v>0</v>
      </c>
      <c r="AL33" s="21">
        <v>0</v>
      </c>
      <c r="AM33" s="21">
        <f t="shared" ref="AM33:AM75" si="12">AL33*1.07</f>
        <v>0</v>
      </c>
      <c r="AN33" s="21">
        <v>0</v>
      </c>
      <c r="AO33" s="20">
        <f t="shared" si="9"/>
        <v>0</v>
      </c>
      <c r="AP33" s="21">
        <v>0</v>
      </c>
      <c r="AQ33" s="20">
        <f t="shared" si="8"/>
        <v>0</v>
      </c>
    </row>
    <row r="34" spans="1:43" ht="15">
      <c r="A34" t="s">
        <v>13</v>
      </c>
      <c r="B34">
        <v>0</v>
      </c>
      <c r="C34">
        <v>0</v>
      </c>
      <c r="D34">
        <v>0</v>
      </c>
      <c r="E34">
        <v>0</v>
      </c>
      <c r="F34">
        <v>9.52</v>
      </c>
      <c r="G34">
        <v>9.25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20">
        <v>0</v>
      </c>
      <c r="AA34" s="20">
        <f t="shared" si="10"/>
        <v>0</v>
      </c>
      <c r="AB34" s="20">
        <v>0</v>
      </c>
      <c r="AC34" s="20">
        <f t="shared" si="11"/>
        <v>0</v>
      </c>
      <c r="AD34" s="20">
        <v>0</v>
      </c>
      <c r="AE34" s="20">
        <f>AD34*0.86</f>
        <v>0</v>
      </c>
      <c r="AF34" s="21">
        <v>0</v>
      </c>
      <c r="AG34" s="21">
        <f t="shared" si="3"/>
        <v>0</v>
      </c>
      <c r="AH34" s="21">
        <v>0</v>
      </c>
      <c r="AI34" s="21">
        <f t="shared" si="4"/>
        <v>0</v>
      </c>
      <c r="AJ34" s="21">
        <v>0</v>
      </c>
      <c r="AK34" s="21">
        <f>AJ34*1.04</f>
        <v>0</v>
      </c>
      <c r="AL34" s="21">
        <v>0</v>
      </c>
      <c r="AM34" s="21">
        <f t="shared" si="12"/>
        <v>0</v>
      </c>
      <c r="AN34" s="21">
        <v>0</v>
      </c>
      <c r="AO34" s="20">
        <f t="shared" si="9"/>
        <v>0</v>
      </c>
      <c r="AP34" s="21">
        <v>0</v>
      </c>
      <c r="AQ34" s="20">
        <f t="shared" si="8"/>
        <v>0</v>
      </c>
    </row>
    <row r="35" spans="1:43" ht="15">
      <c r="A35" t="s">
        <v>14</v>
      </c>
      <c r="B35">
        <v>0</v>
      </c>
      <c r="C35">
        <v>0</v>
      </c>
      <c r="D35">
        <v>0</v>
      </c>
      <c r="E35">
        <v>0</v>
      </c>
      <c r="F35">
        <v>0.04</v>
      </c>
      <c r="G35">
        <v>0.06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0.02</v>
      </c>
      <c r="Y35">
        <v>0.04</v>
      </c>
      <c r="Z35" s="20">
        <v>0</v>
      </c>
      <c r="AA35" s="20">
        <f t="shared" si="10"/>
        <v>0</v>
      </c>
      <c r="AB35" s="20">
        <v>0</v>
      </c>
      <c r="AC35" s="20">
        <f t="shared" si="11"/>
        <v>0</v>
      </c>
      <c r="AD35" s="20">
        <v>0</v>
      </c>
      <c r="AE35" s="20">
        <f t="shared" ref="AE35:AE75" si="13">AD35*0.86</f>
        <v>0</v>
      </c>
      <c r="AF35" s="21">
        <v>0</v>
      </c>
      <c r="AG35" s="21">
        <f t="shared" si="3"/>
        <v>0</v>
      </c>
      <c r="AH35" s="21">
        <v>0</v>
      </c>
      <c r="AI35" s="21">
        <f t="shared" si="4"/>
        <v>0</v>
      </c>
      <c r="AJ35" s="21">
        <v>0</v>
      </c>
      <c r="AK35" s="21">
        <f t="shared" ref="AK35:AK75" si="14">AJ35*1.04</f>
        <v>0</v>
      </c>
      <c r="AL35" s="21">
        <v>0</v>
      </c>
      <c r="AM35" s="21">
        <f t="shared" si="12"/>
        <v>0</v>
      </c>
      <c r="AN35" s="21">
        <v>0</v>
      </c>
      <c r="AO35" s="20">
        <f t="shared" si="9"/>
        <v>0</v>
      </c>
      <c r="AP35" s="21">
        <v>0</v>
      </c>
      <c r="AQ35" s="20">
        <f>AC35*0.95</f>
        <v>0</v>
      </c>
    </row>
    <row r="36" spans="1:43" ht="15">
      <c r="A36" t="s">
        <v>16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0.03</v>
      </c>
      <c r="I36">
        <v>0.05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20">
        <v>0</v>
      </c>
      <c r="AA36" s="20">
        <f t="shared" si="10"/>
        <v>0</v>
      </c>
      <c r="AB36" s="20">
        <v>0</v>
      </c>
      <c r="AC36" s="20">
        <f t="shared" si="11"/>
        <v>0</v>
      </c>
      <c r="AD36" s="20">
        <v>0</v>
      </c>
      <c r="AE36" s="20">
        <f t="shared" si="13"/>
        <v>0</v>
      </c>
      <c r="AF36" s="21">
        <v>0</v>
      </c>
      <c r="AG36" s="21">
        <f t="shared" si="3"/>
        <v>0</v>
      </c>
      <c r="AH36" s="21">
        <v>0</v>
      </c>
      <c r="AI36" s="21">
        <f t="shared" si="4"/>
        <v>0</v>
      </c>
      <c r="AJ36" s="21">
        <v>0</v>
      </c>
      <c r="AK36" s="21">
        <f t="shared" si="14"/>
        <v>0</v>
      </c>
      <c r="AL36" s="21">
        <v>0</v>
      </c>
      <c r="AM36" s="21">
        <f t="shared" si="12"/>
        <v>0</v>
      </c>
      <c r="AN36" s="21">
        <v>0</v>
      </c>
      <c r="AO36" s="20">
        <f t="shared" si="9"/>
        <v>0</v>
      </c>
      <c r="AP36" s="21">
        <v>0</v>
      </c>
      <c r="AQ36" s="20">
        <f t="shared" ref="AQ36:AQ75" si="15">AC36*0.95</f>
        <v>0</v>
      </c>
    </row>
    <row r="37" spans="1:43" ht="15">
      <c r="A37" t="s">
        <v>17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0.03</v>
      </c>
      <c r="I37">
        <v>0.05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0.05</v>
      </c>
      <c r="Q37">
        <v>0.04</v>
      </c>
      <c r="R37">
        <v>0</v>
      </c>
      <c r="S37">
        <v>0</v>
      </c>
      <c r="T37" s="18">
        <v>0.12</v>
      </c>
      <c r="U37" s="18">
        <v>0.14000000000000001</v>
      </c>
      <c r="V37" s="18">
        <v>0</v>
      </c>
      <c r="W37" s="18">
        <v>0</v>
      </c>
      <c r="X37" s="18">
        <v>0.04</v>
      </c>
      <c r="Y37" s="18">
        <v>0.03</v>
      </c>
      <c r="Z37" s="20">
        <v>0</v>
      </c>
      <c r="AA37" s="20">
        <f t="shared" si="10"/>
        <v>0</v>
      </c>
      <c r="AB37" s="20">
        <v>0</v>
      </c>
      <c r="AC37" s="20">
        <f t="shared" si="11"/>
        <v>0</v>
      </c>
      <c r="AD37" s="20">
        <v>0</v>
      </c>
      <c r="AE37" s="20">
        <f t="shared" si="13"/>
        <v>0</v>
      </c>
      <c r="AF37" s="21">
        <v>0</v>
      </c>
      <c r="AG37" s="21">
        <f t="shared" si="3"/>
        <v>0</v>
      </c>
      <c r="AH37" s="21">
        <v>0</v>
      </c>
      <c r="AI37" s="21">
        <f t="shared" si="4"/>
        <v>0</v>
      </c>
      <c r="AJ37" s="21">
        <v>0</v>
      </c>
      <c r="AK37" s="21">
        <f t="shared" si="14"/>
        <v>0</v>
      </c>
      <c r="AL37" s="21">
        <v>0</v>
      </c>
      <c r="AM37" s="21">
        <f t="shared" si="12"/>
        <v>0</v>
      </c>
      <c r="AN37" s="21">
        <v>0</v>
      </c>
      <c r="AO37" s="20">
        <f t="shared" si="9"/>
        <v>0</v>
      </c>
      <c r="AP37" s="21">
        <v>0</v>
      </c>
      <c r="AQ37" s="20">
        <f t="shared" si="15"/>
        <v>0</v>
      </c>
    </row>
    <row r="38" spans="1:43" ht="15">
      <c r="A38" t="s">
        <v>18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0.04</v>
      </c>
      <c r="I38">
        <v>0.04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20">
        <v>0</v>
      </c>
      <c r="AA38" s="20">
        <f t="shared" si="10"/>
        <v>0</v>
      </c>
      <c r="AB38" s="20">
        <v>0</v>
      </c>
      <c r="AC38" s="20">
        <f t="shared" si="11"/>
        <v>0</v>
      </c>
      <c r="AD38" s="20">
        <v>0</v>
      </c>
      <c r="AE38" s="20">
        <f t="shared" si="13"/>
        <v>0</v>
      </c>
      <c r="AF38" s="21">
        <v>0</v>
      </c>
      <c r="AG38" s="21">
        <f t="shared" si="3"/>
        <v>0</v>
      </c>
      <c r="AH38" s="21">
        <v>0</v>
      </c>
      <c r="AI38" s="21">
        <f t="shared" si="4"/>
        <v>0</v>
      </c>
      <c r="AJ38" s="21">
        <v>0</v>
      </c>
      <c r="AK38" s="21">
        <f t="shared" si="14"/>
        <v>0</v>
      </c>
      <c r="AL38" s="21">
        <v>0</v>
      </c>
      <c r="AM38" s="21">
        <f t="shared" si="12"/>
        <v>0</v>
      </c>
      <c r="AN38" s="21">
        <v>0</v>
      </c>
      <c r="AO38" s="20">
        <f t="shared" si="9"/>
        <v>0</v>
      </c>
      <c r="AP38" s="21">
        <v>0</v>
      </c>
      <c r="AQ38" s="20">
        <f t="shared" si="15"/>
        <v>0</v>
      </c>
    </row>
    <row r="39" spans="1:43" ht="15">
      <c r="A39" t="s">
        <v>20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0.02</v>
      </c>
      <c r="K39">
        <v>0.03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0.08</v>
      </c>
      <c r="W39">
        <v>0.09</v>
      </c>
      <c r="X39">
        <v>0.03</v>
      </c>
      <c r="Y39">
        <v>0.05</v>
      </c>
      <c r="Z39" s="20">
        <v>0</v>
      </c>
      <c r="AA39" s="20">
        <f t="shared" si="10"/>
        <v>0</v>
      </c>
      <c r="AB39" s="20">
        <v>0</v>
      </c>
      <c r="AC39" s="20">
        <f t="shared" si="11"/>
        <v>0</v>
      </c>
      <c r="AD39" s="20">
        <v>0</v>
      </c>
      <c r="AE39" s="20">
        <f t="shared" si="13"/>
        <v>0</v>
      </c>
      <c r="AF39" s="21">
        <v>0</v>
      </c>
      <c r="AG39" s="21">
        <f>AF39*0.92</f>
        <v>0</v>
      </c>
      <c r="AH39" s="21">
        <v>0</v>
      </c>
      <c r="AI39" s="21">
        <f t="shared" si="4"/>
        <v>0</v>
      </c>
      <c r="AJ39" s="21">
        <v>0</v>
      </c>
      <c r="AK39" s="21">
        <f t="shared" si="14"/>
        <v>0</v>
      </c>
      <c r="AL39" s="21">
        <v>0</v>
      </c>
      <c r="AM39" s="21">
        <f t="shared" si="12"/>
        <v>0</v>
      </c>
      <c r="AN39" s="21">
        <v>0</v>
      </c>
      <c r="AO39" s="20">
        <f t="shared" si="9"/>
        <v>0</v>
      </c>
      <c r="AP39" s="21">
        <v>0</v>
      </c>
      <c r="AQ39" s="20">
        <f t="shared" si="15"/>
        <v>0</v>
      </c>
    </row>
    <row r="40" spans="1:43" ht="15">
      <c r="A40" s="19" t="s">
        <v>84</v>
      </c>
      <c r="B40">
        <v>0.13</v>
      </c>
      <c r="C40">
        <v>0.23</v>
      </c>
      <c r="D40">
        <v>0.1</v>
      </c>
      <c r="E40">
        <v>0.1</v>
      </c>
      <c r="F40">
        <v>0</v>
      </c>
      <c r="G40">
        <v>0</v>
      </c>
      <c r="H40">
        <v>7.78</v>
      </c>
      <c r="I40">
        <v>7.88</v>
      </c>
      <c r="J40">
        <v>7.45</v>
      </c>
      <c r="K40">
        <v>7.35</v>
      </c>
      <c r="L40">
        <v>6.01</v>
      </c>
      <c r="M40">
        <v>6.11</v>
      </c>
      <c r="N40">
        <v>6.68</v>
      </c>
      <c r="O40">
        <v>6.58</v>
      </c>
      <c r="P40">
        <v>3.88</v>
      </c>
      <c r="Q40">
        <v>3.58</v>
      </c>
      <c r="R40">
        <v>5.25</v>
      </c>
      <c r="S40">
        <v>5.35</v>
      </c>
      <c r="T40">
        <v>4.3</v>
      </c>
      <c r="U40">
        <v>4.3</v>
      </c>
      <c r="V40">
        <v>8.7200000000000006</v>
      </c>
      <c r="W40">
        <v>8.65</v>
      </c>
      <c r="X40">
        <v>8.57</v>
      </c>
      <c r="Y40">
        <v>8.65</v>
      </c>
      <c r="Z40" s="20">
        <v>0</v>
      </c>
      <c r="AA40" s="20">
        <f t="shared" si="10"/>
        <v>0</v>
      </c>
      <c r="AB40" s="20">
        <v>6.99</v>
      </c>
      <c r="AC40" s="20">
        <f t="shared" si="11"/>
        <v>8.3879999999999999</v>
      </c>
      <c r="AD40" s="20">
        <v>7.53</v>
      </c>
      <c r="AE40" s="20">
        <f t="shared" si="13"/>
        <v>6.4758000000000004</v>
      </c>
      <c r="AF40" s="21">
        <v>1.64</v>
      </c>
      <c r="AG40" s="21">
        <f t="shared" ref="AG40:AG75" si="16">AF40*0.92</f>
        <v>1.5087999999999999</v>
      </c>
      <c r="AH40" s="21">
        <v>0</v>
      </c>
      <c r="AI40" s="21">
        <f>AH40*1.07</f>
        <v>0</v>
      </c>
      <c r="AJ40" s="21">
        <v>0</v>
      </c>
      <c r="AK40" s="21">
        <f t="shared" si="14"/>
        <v>0</v>
      </c>
      <c r="AL40" s="21">
        <v>0</v>
      </c>
      <c r="AM40" s="21">
        <f t="shared" si="12"/>
        <v>0</v>
      </c>
      <c r="AN40" s="21">
        <v>0</v>
      </c>
      <c r="AO40" s="20">
        <f t="shared" si="9"/>
        <v>1.5842400000000001</v>
      </c>
      <c r="AP40" s="21">
        <v>0</v>
      </c>
      <c r="AQ40" s="20">
        <f t="shared" si="15"/>
        <v>7.9685999999999995</v>
      </c>
    </row>
    <row r="41" spans="1:43" s="24" customFormat="1" ht="15">
      <c r="A41" s="24" t="s">
        <v>21</v>
      </c>
      <c r="B41" s="24">
        <v>0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0.1</v>
      </c>
      <c r="K41" s="24">
        <v>0.2</v>
      </c>
      <c r="L41" s="24">
        <v>0.06</v>
      </c>
      <c r="M41" s="24">
        <v>0.05</v>
      </c>
      <c r="N41" s="24">
        <v>0</v>
      </c>
      <c r="O41" s="24">
        <v>0</v>
      </c>
      <c r="P41" s="24">
        <v>0</v>
      </c>
      <c r="Q41" s="24">
        <v>0</v>
      </c>
      <c r="R41" s="24">
        <v>0</v>
      </c>
      <c r="S41" s="24">
        <v>0</v>
      </c>
      <c r="T41" s="24">
        <v>0</v>
      </c>
      <c r="U41" s="24">
        <v>0</v>
      </c>
      <c r="V41" s="24">
        <v>0</v>
      </c>
      <c r="W41" s="24">
        <v>0</v>
      </c>
      <c r="X41" s="24">
        <v>0</v>
      </c>
      <c r="Y41" s="24">
        <v>0</v>
      </c>
      <c r="Z41" s="25">
        <v>0</v>
      </c>
      <c r="AA41" s="25">
        <f t="shared" si="10"/>
        <v>0</v>
      </c>
      <c r="AB41" s="25">
        <v>0</v>
      </c>
      <c r="AC41" s="25">
        <f t="shared" si="11"/>
        <v>0</v>
      </c>
      <c r="AD41" s="25">
        <v>0</v>
      </c>
      <c r="AE41" s="25">
        <f t="shared" si="13"/>
        <v>0</v>
      </c>
      <c r="AF41" s="27">
        <v>0.14000000000000001</v>
      </c>
      <c r="AG41" s="26">
        <f t="shared" si="16"/>
        <v>0.12880000000000003</v>
      </c>
      <c r="AH41" s="27">
        <v>7.0000000000000007E-2</v>
      </c>
      <c r="AI41" s="26">
        <f t="shared" ref="AI41:AI75" si="17">AH41*1.07</f>
        <v>7.4900000000000008E-2</v>
      </c>
      <c r="AJ41" s="27">
        <v>0.1</v>
      </c>
      <c r="AK41" s="26">
        <f t="shared" si="14"/>
        <v>0.10400000000000001</v>
      </c>
      <c r="AL41" s="26">
        <v>0</v>
      </c>
      <c r="AM41" s="26">
        <f t="shared" si="12"/>
        <v>0</v>
      </c>
      <c r="AN41" s="26">
        <v>0</v>
      </c>
      <c r="AO41" s="20">
        <f t="shared" si="9"/>
        <v>0.13524000000000003</v>
      </c>
      <c r="AP41" s="26">
        <v>0</v>
      </c>
      <c r="AQ41" s="20">
        <f t="shared" si="15"/>
        <v>0</v>
      </c>
    </row>
    <row r="42" spans="1:43" ht="15">
      <c r="A42" t="s">
        <v>22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7.0000000000000007E-2</v>
      </c>
      <c r="M42">
        <v>7.0000000000000007E-2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20">
        <v>0</v>
      </c>
      <c r="AA42" s="20">
        <f t="shared" si="10"/>
        <v>0</v>
      </c>
      <c r="AB42" s="20">
        <v>0</v>
      </c>
      <c r="AC42" s="20">
        <f t="shared" si="11"/>
        <v>0</v>
      </c>
      <c r="AD42" s="20">
        <v>0</v>
      </c>
      <c r="AE42" s="20">
        <f t="shared" si="13"/>
        <v>0</v>
      </c>
      <c r="AF42" s="21">
        <v>0</v>
      </c>
      <c r="AG42" s="21">
        <f t="shared" si="16"/>
        <v>0</v>
      </c>
      <c r="AH42" s="21">
        <v>0</v>
      </c>
      <c r="AI42" s="21">
        <f t="shared" si="17"/>
        <v>0</v>
      </c>
      <c r="AJ42" s="21">
        <v>0</v>
      </c>
      <c r="AK42" s="21">
        <f t="shared" si="14"/>
        <v>0</v>
      </c>
      <c r="AL42" s="21">
        <v>0</v>
      </c>
      <c r="AM42" s="21">
        <f t="shared" si="12"/>
        <v>0</v>
      </c>
      <c r="AN42" s="21">
        <v>0</v>
      </c>
      <c r="AO42" s="20">
        <f t="shared" si="9"/>
        <v>0</v>
      </c>
      <c r="AP42" s="21">
        <v>0</v>
      </c>
      <c r="AQ42" s="20">
        <f t="shared" si="15"/>
        <v>0</v>
      </c>
    </row>
    <row r="43" spans="1:43" ht="15">
      <c r="A43" t="s">
        <v>24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0.04</v>
      </c>
      <c r="M43">
        <v>0.03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s="20">
        <v>0</v>
      </c>
      <c r="AA43" s="20">
        <f t="shared" si="10"/>
        <v>0</v>
      </c>
      <c r="AB43" s="20">
        <v>0</v>
      </c>
      <c r="AC43" s="20">
        <f t="shared" si="11"/>
        <v>0</v>
      </c>
      <c r="AD43" s="20">
        <v>0</v>
      </c>
      <c r="AE43" s="20">
        <f t="shared" si="13"/>
        <v>0</v>
      </c>
      <c r="AF43" s="21">
        <v>0</v>
      </c>
      <c r="AG43" s="21">
        <f t="shared" si="16"/>
        <v>0</v>
      </c>
      <c r="AH43" s="21">
        <v>0</v>
      </c>
      <c r="AI43" s="21">
        <f t="shared" si="17"/>
        <v>0</v>
      </c>
      <c r="AJ43" s="21">
        <v>0</v>
      </c>
      <c r="AK43" s="21">
        <f t="shared" si="14"/>
        <v>0</v>
      </c>
      <c r="AL43" s="21">
        <v>0</v>
      </c>
      <c r="AM43" s="21">
        <f t="shared" si="12"/>
        <v>0</v>
      </c>
      <c r="AN43" s="21">
        <v>0</v>
      </c>
      <c r="AO43" s="20">
        <f t="shared" si="9"/>
        <v>0</v>
      </c>
      <c r="AP43" s="21">
        <v>0</v>
      </c>
      <c r="AQ43" s="20">
        <f t="shared" si="15"/>
        <v>0</v>
      </c>
    </row>
    <row r="44" spans="1:43" ht="15">
      <c r="A44" t="s">
        <v>25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7.0000000000000007E-2</v>
      </c>
      <c r="Q44">
        <v>0.08</v>
      </c>
      <c r="R44">
        <v>0.08</v>
      </c>
      <c r="S44">
        <v>0.06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s="20">
        <v>0</v>
      </c>
      <c r="AA44" s="20">
        <f t="shared" si="10"/>
        <v>0</v>
      </c>
      <c r="AB44" s="20">
        <v>0</v>
      </c>
      <c r="AC44" s="20">
        <f t="shared" si="11"/>
        <v>0</v>
      </c>
      <c r="AD44" s="20">
        <v>0</v>
      </c>
      <c r="AE44" s="20">
        <f t="shared" si="13"/>
        <v>0</v>
      </c>
      <c r="AF44" s="21">
        <v>0</v>
      </c>
      <c r="AG44" s="21">
        <f t="shared" si="16"/>
        <v>0</v>
      </c>
      <c r="AH44" s="21">
        <v>0</v>
      </c>
      <c r="AI44" s="21">
        <f t="shared" si="17"/>
        <v>0</v>
      </c>
      <c r="AJ44" s="21">
        <v>0</v>
      </c>
      <c r="AK44" s="21">
        <f t="shared" si="14"/>
        <v>0</v>
      </c>
      <c r="AL44" s="21">
        <v>0</v>
      </c>
      <c r="AM44" s="21">
        <f t="shared" si="12"/>
        <v>0</v>
      </c>
      <c r="AN44" s="21">
        <v>0</v>
      </c>
      <c r="AO44" s="20">
        <f t="shared" si="9"/>
        <v>0</v>
      </c>
      <c r="AP44" s="21">
        <v>0</v>
      </c>
      <c r="AQ44" s="20">
        <f t="shared" si="15"/>
        <v>0</v>
      </c>
    </row>
    <row r="45" spans="1:43" ht="15">
      <c r="A45" t="s">
        <v>26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0.04</v>
      </c>
      <c r="Q45">
        <v>0.05</v>
      </c>
      <c r="R45">
        <v>0</v>
      </c>
      <c r="S45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0.13</v>
      </c>
      <c r="Y45" s="17">
        <v>0.15</v>
      </c>
      <c r="Z45" s="20">
        <v>0</v>
      </c>
      <c r="AA45" s="20">
        <f t="shared" si="10"/>
        <v>0</v>
      </c>
      <c r="AB45" s="20">
        <v>0</v>
      </c>
      <c r="AC45" s="20">
        <f t="shared" si="11"/>
        <v>0</v>
      </c>
      <c r="AD45" s="20">
        <v>0</v>
      </c>
      <c r="AE45" s="20">
        <f t="shared" si="13"/>
        <v>0</v>
      </c>
      <c r="AF45" s="21">
        <v>0</v>
      </c>
      <c r="AG45" s="21">
        <f t="shared" si="16"/>
        <v>0</v>
      </c>
      <c r="AH45" s="21">
        <v>0</v>
      </c>
      <c r="AI45" s="21">
        <f t="shared" si="17"/>
        <v>0</v>
      </c>
      <c r="AJ45" s="21">
        <v>0</v>
      </c>
      <c r="AK45" s="21">
        <f t="shared" si="14"/>
        <v>0</v>
      </c>
      <c r="AL45" s="21">
        <v>0</v>
      </c>
      <c r="AM45" s="21">
        <f t="shared" si="12"/>
        <v>0</v>
      </c>
      <c r="AN45" s="21">
        <v>0</v>
      </c>
      <c r="AO45" s="20">
        <f t="shared" si="9"/>
        <v>0</v>
      </c>
      <c r="AP45" s="21">
        <v>0</v>
      </c>
      <c r="AQ45" s="20">
        <f t="shared" si="15"/>
        <v>0</v>
      </c>
    </row>
    <row r="46" spans="1:43" ht="15">
      <c r="A46" t="s">
        <v>27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0.06</v>
      </c>
      <c r="S46">
        <v>0.08</v>
      </c>
      <c r="T46">
        <v>0</v>
      </c>
      <c r="U46">
        <v>0</v>
      </c>
      <c r="V46">
        <v>0</v>
      </c>
      <c r="W46">
        <v>0</v>
      </c>
      <c r="X46">
        <v>0.03</v>
      </c>
      <c r="Y46">
        <v>0.05</v>
      </c>
      <c r="Z46" s="20">
        <v>0</v>
      </c>
      <c r="AA46" s="20">
        <f t="shared" si="10"/>
        <v>0</v>
      </c>
      <c r="AB46" s="20">
        <v>0</v>
      </c>
      <c r="AC46" s="20">
        <f t="shared" si="11"/>
        <v>0</v>
      </c>
      <c r="AD46" s="20">
        <v>0</v>
      </c>
      <c r="AE46" s="20">
        <f t="shared" si="13"/>
        <v>0</v>
      </c>
      <c r="AF46" s="21">
        <v>0</v>
      </c>
      <c r="AG46" s="21">
        <f t="shared" si="16"/>
        <v>0</v>
      </c>
      <c r="AH46" s="21">
        <v>0</v>
      </c>
      <c r="AI46" s="21">
        <f t="shared" si="17"/>
        <v>0</v>
      </c>
      <c r="AJ46" s="21">
        <v>0</v>
      </c>
      <c r="AK46" s="21">
        <f t="shared" si="14"/>
        <v>0</v>
      </c>
      <c r="AL46" s="21">
        <v>0</v>
      </c>
      <c r="AM46" s="21">
        <f t="shared" si="12"/>
        <v>0</v>
      </c>
      <c r="AN46" s="21">
        <v>0</v>
      </c>
      <c r="AO46" s="20">
        <f t="shared" si="9"/>
        <v>0</v>
      </c>
      <c r="AP46" s="21">
        <v>0</v>
      </c>
      <c r="AQ46" s="20">
        <f t="shared" si="15"/>
        <v>0</v>
      </c>
    </row>
    <row r="47" spans="1:43" ht="15">
      <c r="A47" t="s">
        <v>28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7.0000000000000007E-2</v>
      </c>
      <c r="S47">
        <v>0.09</v>
      </c>
      <c r="T47">
        <v>7.0000000000000007E-2</v>
      </c>
      <c r="U47">
        <v>0.17</v>
      </c>
      <c r="V47">
        <v>0</v>
      </c>
      <c r="W47">
        <v>0</v>
      </c>
      <c r="X47">
        <v>0</v>
      </c>
      <c r="Y47">
        <v>0</v>
      </c>
      <c r="Z47" s="20">
        <v>0</v>
      </c>
      <c r="AA47" s="20">
        <f t="shared" si="10"/>
        <v>0</v>
      </c>
      <c r="AB47" s="20">
        <v>0</v>
      </c>
      <c r="AC47" s="20">
        <f t="shared" si="11"/>
        <v>0</v>
      </c>
      <c r="AD47" s="20">
        <v>0</v>
      </c>
      <c r="AE47" s="20">
        <f t="shared" si="13"/>
        <v>0</v>
      </c>
      <c r="AF47" s="21">
        <v>0</v>
      </c>
      <c r="AG47" s="21">
        <f t="shared" si="16"/>
        <v>0</v>
      </c>
      <c r="AH47" s="21">
        <v>0</v>
      </c>
      <c r="AI47" s="21">
        <f t="shared" si="17"/>
        <v>0</v>
      </c>
      <c r="AJ47" s="21">
        <v>0</v>
      </c>
      <c r="AK47" s="21">
        <f t="shared" si="14"/>
        <v>0</v>
      </c>
      <c r="AL47" s="21">
        <v>0</v>
      </c>
      <c r="AM47" s="21">
        <f t="shared" si="12"/>
        <v>0</v>
      </c>
      <c r="AN47" s="21">
        <v>0</v>
      </c>
      <c r="AO47" s="20">
        <f t="shared" si="9"/>
        <v>0</v>
      </c>
      <c r="AP47" s="21">
        <v>0</v>
      </c>
      <c r="AQ47" s="20">
        <f t="shared" si="15"/>
        <v>0</v>
      </c>
    </row>
    <row r="48" spans="1:43" ht="15">
      <c r="A48" t="s">
        <v>29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0.03</v>
      </c>
      <c r="W48">
        <v>0.05</v>
      </c>
      <c r="X48">
        <v>0</v>
      </c>
      <c r="Y48">
        <v>0</v>
      </c>
      <c r="Z48" s="20">
        <v>0.14000000000000001</v>
      </c>
      <c r="AA48" s="20">
        <f t="shared" si="10"/>
        <v>0.17500000000000002</v>
      </c>
      <c r="AB48" s="20">
        <v>0.2</v>
      </c>
      <c r="AC48" s="20">
        <f t="shared" si="11"/>
        <v>0.24</v>
      </c>
      <c r="AD48" s="20">
        <v>0.18</v>
      </c>
      <c r="AE48" s="20">
        <f t="shared" si="13"/>
        <v>0.15479999999999999</v>
      </c>
      <c r="AF48" s="22">
        <v>0.12</v>
      </c>
      <c r="AG48" s="21">
        <f t="shared" si="16"/>
        <v>0.1104</v>
      </c>
      <c r="AH48" s="22">
        <v>0</v>
      </c>
      <c r="AI48" s="21">
        <f t="shared" si="17"/>
        <v>0</v>
      </c>
      <c r="AJ48" s="22">
        <v>6.33</v>
      </c>
      <c r="AK48" s="21">
        <f t="shared" si="14"/>
        <v>6.5832000000000006</v>
      </c>
      <c r="AL48" s="20">
        <v>5.27</v>
      </c>
      <c r="AM48" s="21">
        <f t="shared" si="12"/>
        <v>5.6388999999999996</v>
      </c>
      <c r="AN48" s="20">
        <v>1.08</v>
      </c>
      <c r="AO48" s="20">
        <f t="shared" si="9"/>
        <v>0.11592000000000001</v>
      </c>
      <c r="AP48" s="21">
        <v>0</v>
      </c>
      <c r="AQ48" s="20">
        <f t="shared" si="15"/>
        <v>0.22799999999999998</v>
      </c>
    </row>
    <row r="49" spans="1:43" ht="15">
      <c r="A49" t="s">
        <v>19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0.03</v>
      </c>
      <c r="K49">
        <v>0.05</v>
      </c>
      <c r="L49">
        <v>0.04</v>
      </c>
      <c r="M49">
        <v>0.06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0.03</v>
      </c>
      <c r="W49">
        <v>0.06</v>
      </c>
      <c r="X49">
        <v>0.03</v>
      </c>
      <c r="Y49">
        <v>0.05</v>
      </c>
      <c r="Z49" s="20">
        <v>0</v>
      </c>
      <c r="AA49" s="20">
        <f t="shared" si="10"/>
        <v>0</v>
      </c>
      <c r="AB49" s="20">
        <v>0</v>
      </c>
      <c r="AC49" s="20">
        <f t="shared" si="11"/>
        <v>0</v>
      </c>
      <c r="AD49" s="20">
        <v>0</v>
      </c>
      <c r="AE49" s="20">
        <f t="shared" si="13"/>
        <v>0</v>
      </c>
      <c r="AF49" s="21">
        <v>0</v>
      </c>
      <c r="AG49" s="21">
        <f t="shared" si="16"/>
        <v>0</v>
      </c>
      <c r="AH49" s="21">
        <v>0</v>
      </c>
      <c r="AI49" s="21">
        <f t="shared" si="17"/>
        <v>0</v>
      </c>
      <c r="AJ49" s="21">
        <v>0</v>
      </c>
      <c r="AK49" s="21">
        <f t="shared" si="14"/>
        <v>0</v>
      </c>
      <c r="AL49" s="21">
        <v>0</v>
      </c>
      <c r="AM49" s="21">
        <f t="shared" si="12"/>
        <v>0</v>
      </c>
      <c r="AN49" s="21">
        <v>0</v>
      </c>
      <c r="AO49" s="20">
        <f t="shared" si="9"/>
        <v>0</v>
      </c>
      <c r="AP49" s="21">
        <v>0</v>
      </c>
      <c r="AQ49" s="20">
        <f t="shared" si="15"/>
        <v>0</v>
      </c>
    </row>
    <row r="50" spans="1:43" s="24" customFormat="1" ht="15">
      <c r="A50" s="24" t="s">
        <v>83</v>
      </c>
      <c r="B50" s="24">
        <v>0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24">
        <v>0</v>
      </c>
      <c r="W50" s="24">
        <v>0</v>
      </c>
      <c r="X50" s="24">
        <v>0</v>
      </c>
      <c r="Y50" s="24">
        <v>0</v>
      </c>
      <c r="Z50" s="25">
        <v>0</v>
      </c>
      <c r="AA50" s="25">
        <f t="shared" si="10"/>
        <v>0</v>
      </c>
      <c r="AB50" s="25">
        <v>0</v>
      </c>
      <c r="AC50" s="25">
        <f t="shared" si="11"/>
        <v>0</v>
      </c>
      <c r="AD50" s="25">
        <v>0</v>
      </c>
      <c r="AE50" s="25">
        <f t="shared" si="13"/>
        <v>0</v>
      </c>
      <c r="AF50" s="27">
        <v>0.71</v>
      </c>
      <c r="AG50" s="26">
        <f t="shared" si="16"/>
        <v>0.6532</v>
      </c>
      <c r="AH50" s="27">
        <v>0</v>
      </c>
      <c r="AI50" s="26">
        <f t="shared" si="17"/>
        <v>0</v>
      </c>
      <c r="AJ50" s="27">
        <v>0.09</v>
      </c>
      <c r="AK50" s="26">
        <f t="shared" si="14"/>
        <v>9.3600000000000003E-2</v>
      </c>
      <c r="AL50" s="27">
        <v>0</v>
      </c>
      <c r="AM50" s="26">
        <f t="shared" si="12"/>
        <v>0</v>
      </c>
      <c r="AN50" s="27">
        <v>0</v>
      </c>
      <c r="AO50" s="20">
        <f t="shared" si="9"/>
        <v>0.68586000000000003</v>
      </c>
      <c r="AP50" s="25">
        <v>13.52</v>
      </c>
      <c r="AQ50" s="20">
        <f t="shared" si="15"/>
        <v>0</v>
      </c>
    </row>
    <row r="51" spans="1:43" ht="15">
      <c r="A51" t="s">
        <v>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20">
        <v>0.28999999999999998</v>
      </c>
      <c r="AA51" s="20">
        <f t="shared" si="10"/>
        <v>0.36249999999999999</v>
      </c>
      <c r="AB51" s="20">
        <v>0.37</v>
      </c>
      <c r="AC51" s="20">
        <f t="shared" si="11"/>
        <v>0.44400000000000001</v>
      </c>
      <c r="AD51" s="20">
        <v>0.51</v>
      </c>
      <c r="AE51" s="20">
        <f t="shared" si="13"/>
        <v>0.43859999999999999</v>
      </c>
      <c r="AF51" s="21">
        <v>0.13</v>
      </c>
      <c r="AG51" s="21">
        <f t="shared" si="16"/>
        <v>0.11960000000000001</v>
      </c>
      <c r="AH51" s="21">
        <v>0</v>
      </c>
      <c r="AI51" s="21">
        <f t="shared" si="17"/>
        <v>0</v>
      </c>
      <c r="AJ51" s="21">
        <v>0</v>
      </c>
      <c r="AK51" s="21">
        <f t="shared" si="14"/>
        <v>0</v>
      </c>
      <c r="AL51" s="21">
        <v>0</v>
      </c>
      <c r="AM51" s="21">
        <f t="shared" si="12"/>
        <v>0</v>
      </c>
      <c r="AN51" s="23">
        <v>0.55000000000000004</v>
      </c>
      <c r="AO51" s="20">
        <f t="shared" si="9"/>
        <v>0.12558000000000002</v>
      </c>
      <c r="AP51" s="21">
        <v>0</v>
      </c>
      <c r="AQ51" s="20">
        <f t="shared" si="15"/>
        <v>0.42180000000000001</v>
      </c>
    </row>
    <row r="52" spans="1:43" ht="15">
      <c r="A52" t="s">
        <v>31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 s="20">
        <v>0.05</v>
      </c>
      <c r="AA52" s="20">
        <f t="shared" si="10"/>
        <v>6.25E-2</v>
      </c>
      <c r="AB52" s="20">
        <v>0.13</v>
      </c>
      <c r="AC52" s="20">
        <f t="shared" si="11"/>
        <v>0.156</v>
      </c>
      <c r="AD52" s="20">
        <v>0.05</v>
      </c>
      <c r="AE52" s="20">
        <f t="shared" si="13"/>
        <v>4.3000000000000003E-2</v>
      </c>
      <c r="AF52" s="20">
        <v>0</v>
      </c>
      <c r="AG52" s="21">
        <f t="shared" si="16"/>
        <v>0</v>
      </c>
      <c r="AH52" s="21">
        <v>0.36</v>
      </c>
      <c r="AI52" s="21">
        <f t="shared" si="17"/>
        <v>0.38519999999999999</v>
      </c>
      <c r="AJ52" s="21">
        <v>0</v>
      </c>
      <c r="AK52" s="21">
        <f t="shared" si="14"/>
        <v>0</v>
      </c>
      <c r="AL52" s="20">
        <v>0.19</v>
      </c>
      <c r="AM52" s="21">
        <f t="shared" si="12"/>
        <v>0.20330000000000001</v>
      </c>
      <c r="AN52" s="21">
        <v>0</v>
      </c>
      <c r="AO52" s="20">
        <f t="shared" si="9"/>
        <v>0</v>
      </c>
      <c r="AP52" s="21">
        <v>0</v>
      </c>
      <c r="AQ52" s="20">
        <f t="shared" si="15"/>
        <v>0.1482</v>
      </c>
    </row>
    <row r="53" spans="1:43" ht="15">
      <c r="A53" t="s">
        <v>32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 s="20">
        <v>0</v>
      </c>
      <c r="AA53" s="20">
        <f t="shared" si="10"/>
        <v>0</v>
      </c>
      <c r="AB53" s="20">
        <v>0</v>
      </c>
      <c r="AC53" s="20">
        <f t="shared" si="11"/>
        <v>0</v>
      </c>
      <c r="AD53" s="20">
        <v>0</v>
      </c>
      <c r="AE53" s="20">
        <f t="shared" si="13"/>
        <v>0</v>
      </c>
      <c r="AF53" s="20">
        <v>0</v>
      </c>
      <c r="AG53" s="21">
        <f t="shared" si="16"/>
        <v>0</v>
      </c>
      <c r="AH53" s="21">
        <v>1.95</v>
      </c>
      <c r="AI53" s="21">
        <f t="shared" si="17"/>
        <v>2.0865</v>
      </c>
      <c r="AJ53" s="21">
        <v>0</v>
      </c>
      <c r="AK53" s="21">
        <f t="shared" si="14"/>
        <v>0</v>
      </c>
      <c r="AL53" s="20">
        <v>0</v>
      </c>
      <c r="AM53" s="21">
        <f t="shared" si="12"/>
        <v>0</v>
      </c>
      <c r="AN53" s="23">
        <v>83</v>
      </c>
      <c r="AO53" s="20">
        <f t="shared" si="9"/>
        <v>0</v>
      </c>
      <c r="AP53" s="20">
        <v>19.850000000000001</v>
      </c>
      <c r="AQ53" s="20">
        <f t="shared" si="15"/>
        <v>0</v>
      </c>
    </row>
    <row r="54" spans="1:43" ht="15">
      <c r="A54" t="s">
        <v>33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s="20">
        <v>0</v>
      </c>
      <c r="AA54" s="20">
        <f t="shared" si="10"/>
        <v>0</v>
      </c>
      <c r="AB54" s="20">
        <v>0</v>
      </c>
      <c r="AC54" s="20">
        <f t="shared" si="11"/>
        <v>0</v>
      </c>
      <c r="AD54" s="20">
        <v>0</v>
      </c>
      <c r="AE54" s="20">
        <f t="shared" si="13"/>
        <v>0</v>
      </c>
      <c r="AF54" s="20">
        <v>0</v>
      </c>
      <c r="AG54" s="21">
        <f t="shared" si="16"/>
        <v>0</v>
      </c>
      <c r="AH54" s="22">
        <v>0.31</v>
      </c>
      <c r="AI54" s="21">
        <f t="shared" si="17"/>
        <v>0.33169999999999999</v>
      </c>
      <c r="AJ54" s="22">
        <v>0.06</v>
      </c>
      <c r="AK54" s="21">
        <f t="shared" si="14"/>
        <v>6.2399999999999997E-2</v>
      </c>
      <c r="AL54" s="20">
        <v>0</v>
      </c>
      <c r="AM54" s="21">
        <f t="shared" si="12"/>
        <v>0</v>
      </c>
      <c r="AN54" s="23">
        <v>0.64</v>
      </c>
      <c r="AO54" s="20">
        <f t="shared" si="9"/>
        <v>0</v>
      </c>
      <c r="AP54" s="20">
        <v>17.93</v>
      </c>
      <c r="AQ54" s="20">
        <f t="shared" si="15"/>
        <v>0</v>
      </c>
    </row>
    <row r="55" spans="1:43" ht="15">
      <c r="A55" t="s">
        <v>34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s="20">
        <v>0</v>
      </c>
      <c r="AA55" s="20">
        <f t="shared" si="10"/>
        <v>0</v>
      </c>
      <c r="AB55" s="20">
        <v>0</v>
      </c>
      <c r="AC55" s="20">
        <f t="shared" si="11"/>
        <v>0</v>
      </c>
      <c r="AD55" s="20">
        <v>0</v>
      </c>
      <c r="AE55" s="20">
        <f t="shared" si="13"/>
        <v>0</v>
      </c>
      <c r="AF55" s="20">
        <v>0</v>
      </c>
      <c r="AG55" s="21">
        <f t="shared" si="16"/>
        <v>0</v>
      </c>
      <c r="AH55" s="21">
        <v>0.05</v>
      </c>
      <c r="AI55" s="21">
        <f t="shared" si="17"/>
        <v>5.3500000000000006E-2</v>
      </c>
      <c r="AJ55" s="21">
        <v>0</v>
      </c>
      <c r="AK55" s="21">
        <f t="shared" si="14"/>
        <v>0</v>
      </c>
      <c r="AL55" s="20">
        <v>0</v>
      </c>
      <c r="AM55" s="21">
        <f t="shared" si="12"/>
        <v>0</v>
      </c>
      <c r="AN55" s="20">
        <v>0</v>
      </c>
      <c r="AO55" s="20">
        <f t="shared" si="9"/>
        <v>0</v>
      </c>
      <c r="AP55" s="20">
        <v>0</v>
      </c>
      <c r="AQ55" s="20">
        <f t="shared" si="15"/>
        <v>0</v>
      </c>
    </row>
    <row r="56" spans="1:43" ht="15">
      <c r="A56" t="s">
        <v>35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 s="20">
        <v>0</v>
      </c>
      <c r="AA56" s="20">
        <f t="shared" si="10"/>
        <v>0</v>
      </c>
      <c r="AB56" s="20">
        <v>0</v>
      </c>
      <c r="AC56" s="20">
        <f t="shared" si="11"/>
        <v>0</v>
      </c>
      <c r="AD56" s="20">
        <v>0</v>
      </c>
      <c r="AE56" s="20">
        <f t="shared" si="13"/>
        <v>0</v>
      </c>
      <c r="AF56" s="20">
        <v>0</v>
      </c>
      <c r="AG56" s="21">
        <f t="shared" si="16"/>
        <v>0</v>
      </c>
      <c r="AH56" s="21">
        <v>0.11</v>
      </c>
      <c r="AI56" s="21">
        <f t="shared" si="17"/>
        <v>0.11770000000000001</v>
      </c>
      <c r="AJ56" s="21">
        <v>0</v>
      </c>
      <c r="AK56" s="21">
        <f t="shared" si="14"/>
        <v>0</v>
      </c>
      <c r="AL56" s="20">
        <v>0</v>
      </c>
      <c r="AM56" s="21">
        <f t="shared" si="12"/>
        <v>0</v>
      </c>
      <c r="AN56" s="20">
        <v>0</v>
      </c>
      <c r="AO56" s="20">
        <f t="shared" si="9"/>
        <v>0</v>
      </c>
      <c r="AP56" s="20">
        <v>0</v>
      </c>
      <c r="AQ56" s="20">
        <f t="shared" si="15"/>
        <v>0</v>
      </c>
    </row>
    <row r="57" spans="1:43" ht="15">
      <c r="A57" s="19" t="s">
        <v>92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20">
        <v>0.43</v>
      </c>
      <c r="AA57" s="20">
        <f t="shared" si="10"/>
        <v>0.53749999999999998</v>
      </c>
      <c r="AB57" s="20">
        <v>0.3</v>
      </c>
      <c r="AC57" s="20">
        <f t="shared" si="11"/>
        <v>0.36</v>
      </c>
      <c r="AD57" s="20">
        <v>0.22</v>
      </c>
      <c r="AE57" s="20">
        <f t="shared" si="13"/>
        <v>0.18920000000000001</v>
      </c>
      <c r="AF57" s="20">
        <v>0</v>
      </c>
      <c r="AG57" s="21">
        <f t="shared" si="16"/>
        <v>0</v>
      </c>
      <c r="AH57" s="22">
        <v>4.74</v>
      </c>
      <c r="AI57" s="21">
        <f t="shared" si="17"/>
        <v>5.0718000000000005</v>
      </c>
      <c r="AJ57" s="22">
        <v>4.59</v>
      </c>
      <c r="AK57" s="21">
        <f t="shared" si="14"/>
        <v>4.7736000000000001</v>
      </c>
      <c r="AL57" s="20">
        <v>6.45</v>
      </c>
      <c r="AM57" s="21">
        <f t="shared" si="12"/>
        <v>6.9015000000000004</v>
      </c>
      <c r="AN57" s="20">
        <v>0.51</v>
      </c>
      <c r="AO57" s="20">
        <f t="shared" si="9"/>
        <v>0</v>
      </c>
      <c r="AP57" s="20">
        <v>0.12</v>
      </c>
      <c r="AQ57" s="20">
        <f t="shared" si="15"/>
        <v>0.34199999999999997</v>
      </c>
    </row>
    <row r="58" spans="1:43" ht="15">
      <c r="A58" t="s">
        <v>37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 s="20">
        <v>0</v>
      </c>
      <c r="AA58" s="20">
        <f t="shared" si="10"/>
        <v>0</v>
      </c>
      <c r="AB58" s="20">
        <v>0</v>
      </c>
      <c r="AC58" s="20">
        <f t="shared" si="11"/>
        <v>0</v>
      </c>
      <c r="AD58" s="20">
        <v>0</v>
      </c>
      <c r="AE58" s="20">
        <f t="shared" si="13"/>
        <v>0</v>
      </c>
      <c r="AF58" s="20">
        <v>0</v>
      </c>
      <c r="AG58" s="21">
        <f t="shared" si="16"/>
        <v>0</v>
      </c>
      <c r="AH58" s="22">
        <v>0.08</v>
      </c>
      <c r="AI58" s="21">
        <f t="shared" si="17"/>
        <v>8.5600000000000009E-2</v>
      </c>
      <c r="AJ58" s="22">
        <v>0.08</v>
      </c>
      <c r="AK58" s="21">
        <f t="shared" si="14"/>
        <v>8.320000000000001E-2</v>
      </c>
      <c r="AL58" s="20">
        <v>0</v>
      </c>
      <c r="AM58" s="21">
        <f t="shared" si="12"/>
        <v>0</v>
      </c>
      <c r="AN58" s="20">
        <v>0</v>
      </c>
      <c r="AO58" s="20">
        <f t="shared" si="9"/>
        <v>0</v>
      </c>
      <c r="AP58" s="20">
        <v>0</v>
      </c>
      <c r="AQ58" s="20">
        <f t="shared" si="15"/>
        <v>0</v>
      </c>
    </row>
    <row r="59" spans="1:43" ht="15">
      <c r="A59" t="s">
        <v>39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s="20">
        <v>0</v>
      </c>
      <c r="AA59" s="20">
        <f t="shared" si="10"/>
        <v>0</v>
      </c>
      <c r="AB59" s="20">
        <v>0</v>
      </c>
      <c r="AC59" s="20">
        <f t="shared" si="11"/>
        <v>0</v>
      </c>
      <c r="AD59" s="20">
        <v>0</v>
      </c>
      <c r="AE59" s="20">
        <f t="shared" si="13"/>
        <v>0</v>
      </c>
      <c r="AF59" s="20">
        <v>0</v>
      </c>
      <c r="AG59" s="21">
        <f t="shared" si="16"/>
        <v>0</v>
      </c>
      <c r="AH59" s="20">
        <v>0</v>
      </c>
      <c r="AI59" s="21">
        <f t="shared" si="17"/>
        <v>0</v>
      </c>
      <c r="AJ59" s="22">
        <v>0.05</v>
      </c>
      <c r="AK59" s="21">
        <f t="shared" si="14"/>
        <v>5.2000000000000005E-2</v>
      </c>
      <c r="AL59" s="20">
        <v>0</v>
      </c>
      <c r="AM59" s="21">
        <f t="shared" si="12"/>
        <v>0</v>
      </c>
      <c r="AN59" s="20">
        <v>0</v>
      </c>
      <c r="AO59" s="20">
        <f t="shared" si="9"/>
        <v>0</v>
      </c>
      <c r="AP59" s="20">
        <v>0</v>
      </c>
      <c r="AQ59" s="20">
        <f t="shared" si="15"/>
        <v>0</v>
      </c>
    </row>
    <row r="60" spans="1:43" ht="15">
      <c r="A60" s="30" t="s">
        <v>90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20">
        <v>1.42</v>
      </c>
      <c r="AA60" s="20">
        <f t="shared" si="10"/>
        <v>1.7749999999999999</v>
      </c>
      <c r="AB60" s="20">
        <v>1.97</v>
      </c>
      <c r="AC60" s="20">
        <f t="shared" si="11"/>
        <v>2.3639999999999999</v>
      </c>
      <c r="AD60" s="20">
        <v>1.87</v>
      </c>
      <c r="AE60" s="20">
        <f t="shared" si="13"/>
        <v>1.6082000000000001</v>
      </c>
      <c r="AF60" s="20">
        <v>0</v>
      </c>
      <c r="AG60" s="21">
        <f t="shared" si="16"/>
        <v>0</v>
      </c>
      <c r="AH60" s="20">
        <v>0</v>
      </c>
      <c r="AI60" s="21">
        <f t="shared" si="17"/>
        <v>0</v>
      </c>
      <c r="AJ60" s="22">
        <v>0</v>
      </c>
      <c r="AK60" s="21">
        <f t="shared" si="14"/>
        <v>0</v>
      </c>
      <c r="AL60" s="20">
        <v>1.91</v>
      </c>
      <c r="AM60" s="21">
        <f t="shared" si="12"/>
        <v>2.0436999999999999</v>
      </c>
      <c r="AN60" s="20">
        <v>0.09</v>
      </c>
      <c r="AO60" s="20">
        <f t="shared" si="9"/>
        <v>0</v>
      </c>
      <c r="AP60" s="20">
        <v>0.56000000000000005</v>
      </c>
      <c r="AQ60" s="20">
        <f t="shared" si="15"/>
        <v>2.2457999999999996</v>
      </c>
    </row>
    <row r="61" spans="1:43" ht="15">
      <c r="A61" s="30" t="s">
        <v>91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 s="20">
        <v>0.09</v>
      </c>
      <c r="AA61" s="20">
        <f t="shared" si="10"/>
        <v>0.11249999999999999</v>
      </c>
      <c r="AB61" s="20">
        <v>0.08</v>
      </c>
      <c r="AC61" s="20">
        <f t="shared" si="11"/>
        <v>9.6000000000000002E-2</v>
      </c>
      <c r="AD61" s="20">
        <v>0.08</v>
      </c>
      <c r="AE61" s="20">
        <f t="shared" si="13"/>
        <v>6.88E-2</v>
      </c>
      <c r="AF61" s="20">
        <v>0.04</v>
      </c>
      <c r="AG61" s="21">
        <v>0.06</v>
      </c>
      <c r="AH61" s="20">
        <v>0</v>
      </c>
      <c r="AI61" s="21">
        <f t="shared" si="17"/>
        <v>0</v>
      </c>
      <c r="AJ61" s="22">
        <v>0</v>
      </c>
      <c r="AK61" s="21">
        <f t="shared" si="14"/>
        <v>0</v>
      </c>
      <c r="AL61" s="20">
        <v>0</v>
      </c>
      <c r="AM61" s="21">
        <f t="shared" si="12"/>
        <v>0</v>
      </c>
      <c r="AN61" s="23">
        <v>3.61</v>
      </c>
      <c r="AO61" s="20">
        <f t="shared" si="9"/>
        <v>6.3E-2</v>
      </c>
      <c r="AP61" s="20">
        <v>1.68</v>
      </c>
      <c r="AQ61" s="20">
        <f t="shared" si="15"/>
        <v>9.1200000000000003E-2</v>
      </c>
    </row>
    <row r="62" spans="1:43" ht="15">
      <c r="A62" s="7" t="s">
        <v>41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s="20">
        <v>0.1</v>
      </c>
      <c r="AA62" s="20">
        <f t="shared" si="10"/>
        <v>0.125</v>
      </c>
      <c r="AB62" s="20">
        <v>0</v>
      </c>
      <c r="AC62" s="20">
        <f t="shared" si="11"/>
        <v>0</v>
      </c>
      <c r="AD62" s="20">
        <v>0</v>
      </c>
      <c r="AE62" s="20">
        <f t="shared" si="13"/>
        <v>0</v>
      </c>
      <c r="AF62" s="20">
        <v>0</v>
      </c>
      <c r="AG62" s="21">
        <f t="shared" si="16"/>
        <v>0</v>
      </c>
      <c r="AH62" s="20">
        <v>0</v>
      </c>
      <c r="AI62" s="21">
        <f t="shared" si="17"/>
        <v>0</v>
      </c>
      <c r="AJ62" s="22">
        <v>0</v>
      </c>
      <c r="AK62" s="21">
        <f t="shared" si="14"/>
        <v>0</v>
      </c>
      <c r="AL62" s="20">
        <v>0</v>
      </c>
      <c r="AM62" s="21">
        <f t="shared" si="12"/>
        <v>0</v>
      </c>
      <c r="AN62" s="23">
        <v>4.03</v>
      </c>
      <c r="AO62" s="20">
        <f t="shared" si="9"/>
        <v>0</v>
      </c>
      <c r="AP62" s="20">
        <v>0</v>
      </c>
      <c r="AQ62" s="20">
        <f t="shared" si="15"/>
        <v>0</v>
      </c>
    </row>
    <row r="63" spans="1:43" ht="15">
      <c r="A63" s="7" t="s">
        <v>43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 s="20">
        <v>0.4</v>
      </c>
      <c r="AA63" s="20">
        <f t="shared" si="10"/>
        <v>0.5</v>
      </c>
      <c r="AB63" s="20">
        <v>0.39</v>
      </c>
      <c r="AC63" s="20">
        <f t="shared" si="11"/>
        <v>0.46799999999999997</v>
      </c>
      <c r="AD63" s="20">
        <v>0</v>
      </c>
      <c r="AE63" s="20">
        <f t="shared" si="13"/>
        <v>0</v>
      </c>
      <c r="AF63" s="20">
        <v>0</v>
      </c>
      <c r="AG63" s="21">
        <f t="shared" si="16"/>
        <v>0</v>
      </c>
      <c r="AH63" s="20">
        <v>0</v>
      </c>
      <c r="AI63" s="21">
        <f t="shared" si="17"/>
        <v>0</v>
      </c>
      <c r="AJ63" s="22">
        <v>0</v>
      </c>
      <c r="AK63" s="21">
        <f t="shared" si="14"/>
        <v>0</v>
      </c>
      <c r="AL63" s="20">
        <v>0</v>
      </c>
      <c r="AM63" s="21">
        <f t="shared" si="12"/>
        <v>0</v>
      </c>
      <c r="AN63" s="20">
        <v>0</v>
      </c>
      <c r="AO63" s="20">
        <f t="shared" si="9"/>
        <v>0</v>
      </c>
      <c r="AP63" s="20">
        <v>0</v>
      </c>
      <c r="AQ63" s="20">
        <f t="shared" si="15"/>
        <v>0.44459999999999994</v>
      </c>
    </row>
    <row r="64" spans="1:43" ht="15">
      <c r="A64" s="7" t="s">
        <v>44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 s="20">
        <v>7.0000000000000007E-2</v>
      </c>
      <c r="AA64" s="20">
        <f t="shared" si="10"/>
        <v>8.7500000000000008E-2</v>
      </c>
      <c r="AB64" s="20">
        <v>0</v>
      </c>
      <c r="AC64" s="20">
        <f t="shared" si="11"/>
        <v>0</v>
      </c>
      <c r="AD64" s="20">
        <v>0</v>
      </c>
      <c r="AE64" s="20">
        <f t="shared" si="13"/>
        <v>0</v>
      </c>
      <c r="AF64" s="20">
        <v>0</v>
      </c>
      <c r="AG64" s="21">
        <f t="shared" si="16"/>
        <v>0</v>
      </c>
      <c r="AH64" s="20">
        <v>0</v>
      </c>
      <c r="AI64" s="21">
        <f t="shared" si="17"/>
        <v>0</v>
      </c>
      <c r="AJ64" s="22">
        <v>0</v>
      </c>
      <c r="AK64" s="21">
        <f t="shared" si="14"/>
        <v>0</v>
      </c>
      <c r="AL64" s="20">
        <v>0</v>
      </c>
      <c r="AM64" s="21">
        <f t="shared" si="12"/>
        <v>0</v>
      </c>
      <c r="AN64" s="23">
        <v>2.52</v>
      </c>
      <c r="AO64" s="20">
        <f t="shared" si="9"/>
        <v>0</v>
      </c>
      <c r="AP64" s="20">
        <v>0</v>
      </c>
      <c r="AQ64" s="20">
        <f t="shared" si="15"/>
        <v>0</v>
      </c>
    </row>
    <row r="65" spans="1:43" ht="15">
      <c r="A65" s="7" t="s">
        <v>45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 s="20">
        <v>0</v>
      </c>
      <c r="AA65" s="20">
        <f t="shared" si="10"/>
        <v>0</v>
      </c>
      <c r="AB65" s="20">
        <v>0.1</v>
      </c>
      <c r="AC65" s="20">
        <f t="shared" si="11"/>
        <v>0.12</v>
      </c>
      <c r="AD65" s="20">
        <v>0</v>
      </c>
      <c r="AE65" s="20">
        <f t="shared" si="13"/>
        <v>0</v>
      </c>
      <c r="AF65" s="20">
        <v>0</v>
      </c>
      <c r="AG65" s="21">
        <f t="shared" si="16"/>
        <v>0</v>
      </c>
      <c r="AH65" s="20">
        <v>0</v>
      </c>
      <c r="AI65" s="21">
        <f t="shared" si="17"/>
        <v>0</v>
      </c>
      <c r="AJ65" s="22">
        <v>0</v>
      </c>
      <c r="AK65" s="21">
        <f t="shared" si="14"/>
        <v>0</v>
      </c>
      <c r="AL65" s="20">
        <v>0</v>
      </c>
      <c r="AM65" s="21">
        <f t="shared" si="12"/>
        <v>0</v>
      </c>
      <c r="AN65" s="20">
        <v>0</v>
      </c>
      <c r="AO65" s="20">
        <f t="shared" si="9"/>
        <v>0</v>
      </c>
      <c r="AP65" s="20">
        <v>0</v>
      </c>
      <c r="AQ65" s="20">
        <f t="shared" si="15"/>
        <v>0.11399999999999999</v>
      </c>
    </row>
    <row r="66" spans="1:43" ht="15">
      <c r="A66" s="7" t="s">
        <v>46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s="20">
        <v>0</v>
      </c>
      <c r="AA66" s="20">
        <f t="shared" si="10"/>
        <v>0</v>
      </c>
      <c r="AB66" s="20">
        <v>0.13</v>
      </c>
      <c r="AC66" s="20">
        <f t="shared" si="11"/>
        <v>0.156</v>
      </c>
      <c r="AD66" s="20">
        <v>0</v>
      </c>
      <c r="AE66" s="20">
        <f t="shared" si="13"/>
        <v>0</v>
      </c>
      <c r="AF66" s="20">
        <v>0</v>
      </c>
      <c r="AG66" s="21">
        <f t="shared" si="16"/>
        <v>0</v>
      </c>
      <c r="AH66" s="20">
        <v>0</v>
      </c>
      <c r="AI66" s="21">
        <f t="shared" si="17"/>
        <v>0</v>
      </c>
      <c r="AJ66" s="22">
        <v>0</v>
      </c>
      <c r="AK66" s="21">
        <f t="shared" si="14"/>
        <v>0</v>
      </c>
      <c r="AL66" s="20">
        <v>0</v>
      </c>
      <c r="AM66" s="21">
        <f t="shared" si="12"/>
        <v>0</v>
      </c>
      <c r="AN66" s="20">
        <v>0</v>
      </c>
      <c r="AO66" s="20">
        <f t="shared" si="9"/>
        <v>0</v>
      </c>
      <c r="AP66" s="20">
        <v>0</v>
      </c>
      <c r="AQ66" s="20">
        <f t="shared" si="15"/>
        <v>0.1482</v>
      </c>
    </row>
    <row r="67" spans="1:43" ht="15">
      <c r="A67" s="7" t="s">
        <v>47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 s="20">
        <v>0</v>
      </c>
      <c r="AA67" s="20">
        <f t="shared" si="10"/>
        <v>0</v>
      </c>
      <c r="AB67" s="20">
        <v>0.16</v>
      </c>
      <c r="AC67" s="20">
        <f t="shared" si="11"/>
        <v>0.192</v>
      </c>
      <c r="AD67" s="20">
        <v>0</v>
      </c>
      <c r="AE67" s="20">
        <f t="shared" si="13"/>
        <v>0</v>
      </c>
      <c r="AF67" s="20">
        <v>0</v>
      </c>
      <c r="AG67" s="21">
        <f t="shared" si="16"/>
        <v>0</v>
      </c>
      <c r="AH67" s="20">
        <v>0</v>
      </c>
      <c r="AI67" s="21">
        <f t="shared" si="17"/>
        <v>0</v>
      </c>
      <c r="AJ67" s="22">
        <v>0</v>
      </c>
      <c r="AK67" s="21">
        <f t="shared" si="14"/>
        <v>0</v>
      </c>
      <c r="AL67" s="20">
        <v>0</v>
      </c>
      <c r="AM67" s="21">
        <f t="shared" si="12"/>
        <v>0</v>
      </c>
      <c r="AN67" s="20">
        <v>0</v>
      </c>
      <c r="AO67" s="20">
        <f t="shared" si="9"/>
        <v>0</v>
      </c>
      <c r="AP67" s="20">
        <v>0</v>
      </c>
      <c r="AQ67" s="20">
        <f t="shared" si="15"/>
        <v>0.18240000000000001</v>
      </c>
    </row>
    <row r="68" spans="1:43" ht="15">
      <c r="A68" s="7" t="s">
        <v>48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 s="20">
        <v>0</v>
      </c>
      <c r="AA68" s="20">
        <f t="shared" si="10"/>
        <v>0</v>
      </c>
      <c r="AB68" s="20">
        <v>0</v>
      </c>
      <c r="AC68" s="20">
        <f t="shared" si="11"/>
        <v>0</v>
      </c>
      <c r="AD68" s="20">
        <v>0.17</v>
      </c>
      <c r="AE68" s="20">
        <f t="shared" si="13"/>
        <v>0.1462</v>
      </c>
      <c r="AF68" s="20">
        <v>0</v>
      </c>
      <c r="AG68" s="21">
        <f t="shared" si="16"/>
        <v>0</v>
      </c>
      <c r="AH68" s="20">
        <v>0</v>
      </c>
      <c r="AI68" s="21">
        <f t="shared" si="17"/>
        <v>0</v>
      </c>
      <c r="AJ68" s="22">
        <v>0</v>
      </c>
      <c r="AK68" s="21">
        <f t="shared" si="14"/>
        <v>0</v>
      </c>
      <c r="AL68" s="20">
        <v>0</v>
      </c>
      <c r="AM68" s="21">
        <f t="shared" si="12"/>
        <v>0</v>
      </c>
      <c r="AN68" s="20">
        <v>0</v>
      </c>
      <c r="AO68" s="20">
        <f t="shared" si="9"/>
        <v>0</v>
      </c>
      <c r="AP68" s="20">
        <v>0</v>
      </c>
      <c r="AQ68" s="20">
        <f t="shared" si="15"/>
        <v>0</v>
      </c>
    </row>
    <row r="69" spans="1:43" ht="15">
      <c r="A69" s="7" t="s">
        <v>49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s="20">
        <v>0</v>
      </c>
      <c r="AA69" s="20">
        <f t="shared" si="10"/>
        <v>0</v>
      </c>
      <c r="AB69" s="20">
        <v>0</v>
      </c>
      <c r="AC69" s="20">
        <f t="shared" si="11"/>
        <v>0</v>
      </c>
      <c r="AD69" s="20">
        <v>0.11</v>
      </c>
      <c r="AE69" s="20">
        <f t="shared" si="13"/>
        <v>9.4600000000000004E-2</v>
      </c>
      <c r="AF69" s="20">
        <v>0</v>
      </c>
      <c r="AG69" s="21">
        <f t="shared" si="16"/>
        <v>0</v>
      </c>
      <c r="AH69" s="20">
        <v>0</v>
      </c>
      <c r="AI69" s="21">
        <f t="shared" si="17"/>
        <v>0</v>
      </c>
      <c r="AJ69" s="22">
        <v>0</v>
      </c>
      <c r="AK69" s="21">
        <f t="shared" si="14"/>
        <v>0</v>
      </c>
      <c r="AL69" s="20">
        <v>0</v>
      </c>
      <c r="AM69" s="21">
        <f t="shared" si="12"/>
        <v>0</v>
      </c>
      <c r="AN69" s="20">
        <v>0</v>
      </c>
      <c r="AO69" s="20">
        <f t="shared" si="9"/>
        <v>0</v>
      </c>
      <c r="AP69" s="20">
        <v>0</v>
      </c>
      <c r="AQ69" s="20">
        <f t="shared" si="15"/>
        <v>0</v>
      </c>
    </row>
    <row r="70" spans="1:43" ht="15">
      <c r="A70" s="4" t="s">
        <v>51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s="20">
        <v>0</v>
      </c>
      <c r="AA70" s="20">
        <f t="shared" si="10"/>
        <v>0</v>
      </c>
      <c r="AB70" s="20">
        <v>0</v>
      </c>
      <c r="AC70" s="20">
        <f t="shared" si="11"/>
        <v>0</v>
      </c>
      <c r="AD70" s="20">
        <v>0</v>
      </c>
      <c r="AE70" s="20">
        <f t="shared" si="13"/>
        <v>0</v>
      </c>
      <c r="AF70" s="20">
        <v>0</v>
      </c>
      <c r="AG70" s="21">
        <f t="shared" si="16"/>
        <v>0</v>
      </c>
      <c r="AH70" s="20">
        <v>0</v>
      </c>
      <c r="AI70" s="21">
        <f t="shared" si="17"/>
        <v>0</v>
      </c>
      <c r="AJ70" s="22">
        <v>0</v>
      </c>
      <c r="AK70" s="21">
        <f t="shared" si="14"/>
        <v>0</v>
      </c>
      <c r="AL70" s="20">
        <v>0.12</v>
      </c>
      <c r="AM70" s="21">
        <f t="shared" si="12"/>
        <v>0.12840000000000001</v>
      </c>
      <c r="AN70" s="20">
        <v>0</v>
      </c>
      <c r="AO70" s="20">
        <f t="shared" si="9"/>
        <v>0</v>
      </c>
      <c r="AP70" s="20">
        <v>0</v>
      </c>
      <c r="AQ70" s="20">
        <f t="shared" si="15"/>
        <v>0</v>
      </c>
    </row>
    <row r="71" spans="1:43" ht="15">
      <c r="A71" s="4" t="s">
        <v>52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 s="20">
        <v>0</v>
      </c>
      <c r="AA71" s="20">
        <f t="shared" si="10"/>
        <v>0</v>
      </c>
      <c r="AB71" s="20">
        <v>0</v>
      </c>
      <c r="AC71" s="20">
        <f t="shared" si="11"/>
        <v>0</v>
      </c>
      <c r="AD71" s="20">
        <v>0</v>
      </c>
      <c r="AE71" s="20">
        <f t="shared" si="13"/>
        <v>0</v>
      </c>
      <c r="AF71" s="20">
        <v>0</v>
      </c>
      <c r="AG71" s="21">
        <f t="shared" si="16"/>
        <v>0</v>
      </c>
      <c r="AH71" s="20">
        <v>0</v>
      </c>
      <c r="AI71" s="21">
        <f t="shared" si="17"/>
        <v>0</v>
      </c>
      <c r="AJ71" s="22">
        <v>0</v>
      </c>
      <c r="AK71" s="21">
        <f t="shared" si="14"/>
        <v>0</v>
      </c>
      <c r="AL71" s="20">
        <v>7.0000000000000007E-2</v>
      </c>
      <c r="AM71" s="21">
        <f t="shared" si="12"/>
        <v>7.4900000000000008E-2</v>
      </c>
      <c r="AN71" s="20">
        <v>0</v>
      </c>
      <c r="AO71" s="20">
        <f t="shared" si="9"/>
        <v>0</v>
      </c>
      <c r="AP71" s="20">
        <v>0</v>
      </c>
      <c r="AQ71" s="20">
        <f t="shared" si="15"/>
        <v>0</v>
      </c>
    </row>
    <row r="72" spans="1:43" ht="15">
      <c r="A72" s="4" t="s">
        <v>53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s="20">
        <v>0</v>
      </c>
      <c r="AA72" s="20">
        <f t="shared" si="10"/>
        <v>0</v>
      </c>
      <c r="AB72" s="20">
        <v>0</v>
      </c>
      <c r="AC72" s="20">
        <f t="shared" si="11"/>
        <v>0</v>
      </c>
      <c r="AD72" s="20">
        <v>0</v>
      </c>
      <c r="AE72" s="20">
        <f t="shared" si="13"/>
        <v>0</v>
      </c>
      <c r="AF72" s="20">
        <v>0</v>
      </c>
      <c r="AG72" s="21">
        <f t="shared" si="16"/>
        <v>0</v>
      </c>
      <c r="AH72" s="20">
        <v>0</v>
      </c>
      <c r="AI72" s="21">
        <f t="shared" si="17"/>
        <v>0</v>
      </c>
      <c r="AJ72" s="22">
        <v>0</v>
      </c>
      <c r="AK72" s="21">
        <f t="shared" si="14"/>
        <v>0</v>
      </c>
      <c r="AL72" s="20">
        <v>3.23</v>
      </c>
      <c r="AM72" s="21">
        <f t="shared" si="12"/>
        <v>3.4561000000000002</v>
      </c>
      <c r="AN72" s="20">
        <v>0</v>
      </c>
      <c r="AO72" s="20">
        <f t="shared" si="9"/>
        <v>0</v>
      </c>
      <c r="AP72" s="20">
        <v>0.65</v>
      </c>
      <c r="AQ72" s="20">
        <f t="shared" si="15"/>
        <v>0</v>
      </c>
    </row>
    <row r="73" spans="1:43" ht="15">
      <c r="A73" s="13" t="s">
        <v>54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s="20">
        <v>0</v>
      </c>
      <c r="AA73" s="20">
        <f t="shared" si="10"/>
        <v>0</v>
      </c>
      <c r="AB73" s="20">
        <v>0</v>
      </c>
      <c r="AC73" s="20">
        <f t="shared" si="11"/>
        <v>0</v>
      </c>
      <c r="AD73" s="20">
        <v>0</v>
      </c>
      <c r="AE73" s="20">
        <f t="shared" si="13"/>
        <v>0</v>
      </c>
      <c r="AF73" s="20">
        <v>0</v>
      </c>
      <c r="AG73" s="21">
        <f t="shared" si="16"/>
        <v>0</v>
      </c>
      <c r="AH73" s="20">
        <v>0</v>
      </c>
      <c r="AI73" s="21">
        <f t="shared" si="17"/>
        <v>0</v>
      </c>
      <c r="AJ73" s="22">
        <v>0</v>
      </c>
      <c r="AK73" s="21">
        <f t="shared" si="14"/>
        <v>0</v>
      </c>
      <c r="AL73" s="20">
        <v>0</v>
      </c>
      <c r="AM73" s="21">
        <f t="shared" si="12"/>
        <v>0</v>
      </c>
      <c r="AN73" s="23">
        <v>1.6</v>
      </c>
      <c r="AO73" s="20">
        <f t="shared" si="9"/>
        <v>0</v>
      </c>
      <c r="AP73" s="20">
        <v>0.36</v>
      </c>
      <c r="AQ73" s="20">
        <f t="shared" si="15"/>
        <v>0</v>
      </c>
    </row>
    <row r="74" spans="1:43" ht="15">
      <c r="A74" s="16" t="s">
        <v>55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s="20">
        <v>0</v>
      </c>
      <c r="AA74" s="20">
        <f t="shared" si="10"/>
        <v>0</v>
      </c>
      <c r="AB74" s="20">
        <v>0</v>
      </c>
      <c r="AC74" s="20">
        <f t="shared" si="11"/>
        <v>0</v>
      </c>
      <c r="AD74" s="20">
        <v>0</v>
      </c>
      <c r="AE74" s="20">
        <f t="shared" si="13"/>
        <v>0</v>
      </c>
      <c r="AF74" s="20">
        <v>0</v>
      </c>
      <c r="AG74" s="21">
        <f t="shared" si="16"/>
        <v>0</v>
      </c>
      <c r="AH74" s="20">
        <v>0</v>
      </c>
      <c r="AI74" s="21">
        <f t="shared" si="17"/>
        <v>0</v>
      </c>
      <c r="AJ74" s="22">
        <v>0</v>
      </c>
      <c r="AK74" s="21">
        <f t="shared" si="14"/>
        <v>0</v>
      </c>
      <c r="AL74" s="20">
        <v>0</v>
      </c>
      <c r="AM74" s="21">
        <f t="shared" si="12"/>
        <v>0</v>
      </c>
      <c r="AN74" s="23">
        <v>0</v>
      </c>
      <c r="AO74" s="20">
        <f t="shared" si="9"/>
        <v>0</v>
      </c>
      <c r="AP74" s="20">
        <v>0.12</v>
      </c>
      <c r="AQ74" s="20">
        <f t="shared" si="15"/>
        <v>0</v>
      </c>
    </row>
    <row r="75" spans="1:43" ht="15">
      <c r="A75" s="16" t="s">
        <v>56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s="20">
        <v>0</v>
      </c>
      <c r="AA75" s="20">
        <f t="shared" si="10"/>
        <v>0</v>
      </c>
      <c r="AB75" s="20">
        <v>0</v>
      </c>
      <c r="AC75" s="20">
        <f t="shared" si="11"/>
        <v>0</v>
      </c>
      <c r="AD75" s="20">
        <v>0</v>
      </c>
      <c r="AE75" s="20">
        <f t="shared" si="13"/>
        <v>0</v>
      </c>
      <c r="AF75" s="20">
        <v>0</v>
      </c>
      <c r="AG75" s="21">
        <f t="shared" si="16"/>
        <v>0</v>
      </c>
      <c r="AH75" s="20">
        <v>0</v>
      </c>
      <c r="AI75" s="21">
        <f t="shared" si="17"/>
        <v>0</v>
      </c>
      <c r="AJ75" s="22">
        <v>0</v>
      </c>
      <c r="AK75" s="21">
        <f t="shared" si="14"/>
        <v>0</v>
      </c>
      <c r="AL75" s="20">
        <v>0</v>
      </c>
      <c r="AM75" s="21">
        <f t="shared" si="12"/>
        <v>0</v>
      </c>
      <c r="AN75" s="23">
        <v>0</v>
      </c>
      <c r="AO75" s="20">
        <f t="shared" si="9"/>
        <v>0</v>
      </c>
      <c r="AP75" s="20">
        <v>0.13</v>
      </c>
      <c r="AQ75" s="20">
        <f t="shared" si="15"/>
        <v>0</v>
      </c>
    </row>
    <row r="76" spans="1:43" ht="15">
      <c r="AF76" s="2"/>
      <c r="AG76" s="2"/>
      <c r="AH76" s="2"/>
      <c r="AI76" s="2"/>
      <c r="AJ76" s="2"/>
      <c r="AK76" s="2"/>
      <c r="AL76" s="2"/>
      <c r="AM76" s="2"/>
      <c r="AN76" s="2"/>
      <c r="AP76" s="2"/>
    </row>
    <row r="77" spans="1:43" ht="15">
      <c r="AF77" s="2"/>
      <c r="AG77" s="2"/>
      <c r="AH77" s="2"/>
      <c r="AI77" s="2"/>
      <c r="AJ77" s="2"/>
      <c r="AK77" s="2"/>
      <c r="AL77" s="2"/>
      <c r="AM77" s="2"/>
      <c r="AN77" s="2"/>
      <c r="AP77" s="2"/>
    </row>
    <row r="78" spans="1:43" ht="15">
      <c r="AF78" s="2"/>
      <c r="AG78" s="2"/>
      <c r="AH78" s="2"/>
      <c r="AI78" s="2"/>
      <c r="AJ78" s="2"/>
      <c r="AK78" s="2"/>
      <c r="AL78" s="2"/>
      <c r="AM78" s="2"/>
      <c r="AN78" s="2"/>
      <c r="AP78" s="2"/>
    </row>
    <row r="79" spans="1:43" ht="15">
      <c r="AF79" s="2"/>
      <c r="AG79" s="2"/>
      <c r="AH79" s="2"/>
      <c r="AI79" s="2"/>
      <c r="AJ79" s="2"/>
      <c r="AK79" s="2"/>
      <c r="AL79" s="2"/>
      <c r="AM79" s="2"/>
      <c r="AN79" s="2"/>
      <c r="AP79" s="2"/>
    </row>
    <row r="80" spans="1:43">
      <c r="AF80" s="3"/>
      <c r="AG80" s="3"/>
      <c r="AH80" s="3"/>
      <c r="AI80" s="3"/>
      <c r="AJ80" s="3"/>
      <c r="AK80" s="3"/>
    </row>
    <row r="81" spans="32:42" ht="15">
      <c r="AF81" s="2"/>
      <c r="AG81" s="2"/>
      <c r="AH81" s="2"/>
      <c r="AI81" s="2"/>
      <c r="AJ81" s="2"/>
      <c r="AK81" s="2"/>
      <c r="AN81" s="2"/>
    </row>
    <row r="82" spans="32:42" ht="15">
      <c r="AF82" s="2"/>
      <c r="AG82" s="2"/>
      <c r="AH82" s="2"/>
      <c r="AI82" s="2"/>
      <c r="AJ82" s="2"/>
      <c r="AK82" s="2"/>
      <c r="AL82" s="2"/>
      <c r="AM82" s="2"/>
      <c r="AN82" s="2"/>
      <c r="AP82" s="2"/>
    </row>
    <row r="83" spans="32:42" ht="15">
      <c r="AF83" s="2"/>
      <c r="AG83" s="2"/>
      <c r="AH83" s="2"/>
      <c r="AI83" s="2"/>
      <c r="AJ83" s="2"/>
      <c r="AK83" s="2"/>
      <c r="AL83" s="2"/>
      <c r="AM83" s="2"/>
      <c r="AN83" s="2"/>
      <c r="AP83" s="2"/>
    </row>
    <row r="84" spans="32:42" ht="15">
      <c r="AF84" s="2"/>
      <c r="AG84" s="2"/>
      <c r="AH84" s="2"/>
      <c r="AI84" s="2"/>
      <c r="AJ84" s="2"/>
      <c r="AK84" s="2"/>
      <c r="AL84" s="2"/>
      <c r="AM84" s="2"/>
      <c r="AN84" s="2"/>
      <c r="AP84" s="2"/>
    </row>
    <row r="85" spans="32:42" ht="15">
      <c r="AF85" s="3"/>
      <c r="AG85" s="3"/>
      <c r="AH85" s="3"/>
      <c r="AI85" s="3"/>
      <c r="AJ85" s="3"/>
      <c r="AK85" s="3"/>
      <c r="AP85" s="2"/>
    </row>
    <row r="86" spans="32:42">
      <c r="AF86" s="3"/>
      <c r="AG86" s="3"/>
      <c r="AH86" s="3"/>
      <c r="AI86" s="3"/>
      <c r="AJ86" s="3"/>
      <c r="AK86" s="3"/>
    </row>
    <row r="87" spans="32:42">
      <c r="AF87" s="3"/>
      <c r="AG87" s="3"/>
      <c r="AH87" s="3"/>
      <c r="AI87" s="3"/>
      <c r="AJ87" s="3"/>
      <c r="AK87" s="3"/>
    </row>
    <row r="88" spans="32:42" ht="15">
      <c r="AF88" s="2"/>
      <c r="AG88" s="2"/>
      <c r="AH88" s="2"/>
      <c r="AI88" s="2"/>
      <c r="AJ88" s="2"/>
      <c r="AK88" s="2"/>
    </row>
    <row r="89" spans="32:42" ht="15">
      <c r="AF89" s="3"/>
      <c r="AG89" s="3"/>
      <c r="AH89" s="2"/>
      <c r="AI89" s="2"/>
      <c r="AJ89" s="3"/>
      <c r="AK89" s="3"/>
      <c r="AL89" s="2"/>
      <c r="AM89" s="2"/>
      <c r="AN89" s="6"/>
      <c r="AP89" s="2"/>
    </row>
    <row r="90" spans="32:42" ht="15">
      <c r="AF90" s="2"/>
      <c r="AG90" s="2"/>
      <c r="AH90" s="2"/>
      <c r="AI90" s="2"/>
      <c r="AJ90" s="2"/>
      <c r="AK90" s="2"/>
      <c r="AL90" s="2"/>
      <c r="AM90" s="2"/>
      <c r="AN90" s="2"/>
      <c r="AP90" s="2"/>
    </row>
    <row r="91" spans="32:42" ht="15">
      <c r="AF91" s="2"/>
      <c r="AG91" s="2"/>
      <c r="AH91" s="2"/>
      <c r="AI91" s="2"/>
      <c r="AJ91" s="2"/>
      <c r="AK91" s="2"/>
      <c r="AL91" s="2"/>
      <c r="AM91" s="2"/>
      <c r="AN91" s="2"/>
      <c r="AP91" s="2"/>
    </row>
    <row r="92" spans="32:42" ht="15">
      <c r="AH92" s="2"/>
      <c r="AI92" s="2"/>
      <c r="AJ92" s="2"/>
      <c r="AK92" s="2"/>
      <c r="AL92" s="2"/>
      <c r="AM92" s="2"/>
      <c r="AN92" s="2"/>
      <c r="AP92" s="2"/>
    </row>
    <row r="93" spans="32:42" ht="15">
      <c r="AH93" s="3"/>
      <c r="AI93" s="3"/>
      <c r="AJ93" s="3"/>
      <c r="AK93" s="3"/>
      <c r="AL93" s="2"/>
      <c r="AM93" s="2"/>
      <c r="AN93" s="2"/>
      <c r="AP93" s="2"/>
    </row>
    <row r="94" spans="32:42" ht="15">
      <c r="AH94" s="2"/>
      <c r="AI94" s="2"/>
      <c r="AJ94" s="2"/>
      <c r="AK94" s="2"/>
    </row>
    <row r="95" spans="32:42">
      <c r="AH95" s="3"/>
      <c r="AI95" s="3"/>
      <c r="AJ95" s="3"/>
      <c r="AK95" s="3"/>
    </row>
    <row r="96" spans="32:42">
      <c r="AJ96" s="3"/>
      <c r="AK96" s="3"/>
    </row>
    <row r="97" spans="1:37">
      <c r="AJ97" s="3"/>
      <c r="AK97" s="3"/>
    </row>
    <row r="98" spans="1:37">
      <c r="AJ98" s="3"/>
      <c r="AK98" s="3"/>
    </row>
    <row r="99" spans="1:37">
      <c r="A99" s="7"/>
      <c r="AJ99" s="3"/>
      <c r="AK99" s="3"/>
    </row>
    <row r="100" spans="1:37">
      <c r="A100" s="7"/>
      <c r="AJ100" s="3"/>
      <c r="AK100" s="3"/>
    </row>
    <row r="101" spans="1:37">
      <c r="A101" s="10"/>
      <c r="AJ101" s="3"/>
      <c r="AK101" s="3"/>
    </row>
    <row r="102" spans="1:37" ht="14.25">
      <c r="A102" s="11"/>
      <c r="AJ102" s="3"/>
      <c r="AK102" s="3"/>
    </row>
    <row r="177" spans="1:42" ht="15">
      <c r="AF177" s="3"/>
      <c r="AG177" s="3"/>
      <c r="AH177" s="3"/>
      <c r="AI177" s="3"/>
      <c r="AJ177" s="3"/>
      <c r="AK177" s="3"/>
      <c r="AP177" s="2"/>
    </row>
    <row r="178" spans="1:42" ht="15">
      <c r="AF178" s="2"/>
      <c r="AG178" s="2"/>
      <c r="AH178" s="2"/>
      <c r="AI178" s="2"/>
      <c r="AJ178" s="2"/>
      <c r="AK178" s="2"/>
      <c r="AL178" s="2"/>
      <c r="AM178" s="2"/>
      <c r="AN178" s="2"/>
      <c r="AP178" s="2"/>
    </row>
    <row r="179" spans="1:42" ht="15">
      <c r="AF179" s="2"/>
      <c r="AG179" s="2"/>
      <c r="AH179" s="2"/>
      <c r="AI179" s="2"/>
      <c r="AJ179" s="2"/>
      <c r="AK179" s="2"/>
      <c r="AL179" s="2"/>
      <c r="AM179" s="2"/>
      <c r="AN179" s="2"/>
      <c r="AP179" s="2"/>
    </row>
    <row r="180" spans="1:42" ht="15">
      <c r="AF180" s="3"/>
      <c r="AG180" s="3"/>
      <c r="AH180" s="3"/>
      <c r="AI180" s="3"/>
      <c r="AJ180" s="3"/>
      <c r="AK180" s="3"/>
      <c r="AN180" s="2"/>
      <c r="AP180" s="2"/>
    </row>
    <row r="181" spans="1:42" ht="15">
      <c r="AF181" s="2"/>
      <c r="AG181" s="2"/>
      <c r="AH181" s="2"/>
      <c r="AI181" s="2"/>
      <c r="AJ181" s="2"/>
      <c r="AK181" s="2"/>
      <c r="AL181" s="2"/>
      <c r="AM181" s="2"/>
      <c r="AN181" s="2"/>
      <c r="AP181" s="2"/>
    </row>
    <row r="182" spans="1:42" ht="15">
      <c r="AH182" s="2"/>
      <c r="AI182" s="2"/>
      <c r="AJ182" s="2"/>
      <c r="AK182" s="2"/>
      <c r="AN182" s="2"/>
      <c r="AP182" s="2"/>
    </row>
    <row r="183" spans="1:42" ht="15">
      <c r="AH183" s="2"/>
      <c r="AI183" s="2"/>
      <c r="AJ183" s="2"/>
      <c r="AK183" s="2"/>
    </row>
    <row r="184" spans="1:42">
      <c r="A184" s="5"/>
      <c r="AJ184" s="3"/>
      <c r="AK184" s="3"/>
    </row>
    <row r="185" spans="1:42" ht="15">
      <c r="AF185" s="2"/>
      <c r="AG185" s="2"/>
      <c r="AH185" s="2"/>
      <c r="AI185" s="2"/>
      <c r="AJ185" s="2"/>
      <c r="AK185" s="2"/>
      <c r="AL185" s="2"/>
      <c r="AM185" s="2"/>
      <c r="AN185" s="2"/>
      <c r="AP185" s="2"/>
    </row>
    <row r="186" spans="1:42" ht="15">
      <c r="AF186" s="2"/>
      <c r="AG186" s="2"/>
      <c r="AH186" s="2"/>
      <c r="AI186" s="2"/>
      <c r="AJ186" s="2"/>
      <c r="AK186" s="2"/>
      <c r="AL186" s="2"/>
      <c r="AM186" s="2"/>
      <c r="AN186" s="2"/>
      <c r="AP186" s="2"/>
    </row>
    <row r="187" spans="1:42" ht="15">
      <c r="AF187" s="2"/>
      <c r="AG187" s="2"/>
      <c r="AH187" s="2"/>
      <c r="AI187" s="2"/>
      <c r="AJ187" s="2"/>
      <c r="AK187" s="2"/>
      <c r="AL187" s="2"/>
      <c r="AM187" s="2"/>
      <c r="AN187" s="2"/>
      <c r="AP187" s="2"/>
    </row>
    <row r="188" spans="1:42" ht="15">
      <c r="AF188" s="2"/>
      <c r="AG188" s="2"/>
      <c r="AH188" s="2"/>
      <c r="AI188" s="2"/>
      <c r="AJ188" s="2"/>
      <c r="AK188" s="2"/>
      <c r="AL188" s="2"/>
      <c r="AM188" s="2"/>
      <c r="AN188" s="2"/>
      <c r="AP188" s="2"/>
    </row>
    <row r="189" spans="1:42" ht="15">
      <c r="AF189" s="2"/>
      <c r="AG189" s="2"/>
      <c r="AH189" s="2"/>
      <c r="AI189" s="2"/>
      <c r="AJ189" s="2"/>
      <c r="AK189" s="2"/>
      <c r="AL189" s="2"/>
      <c r="AM189" s="2"/>
      <c r="AN189" s="2"/>
      <c r="AP189" s="2"/>
    </row>
    <row r="190" spans="1:42" ht="15">
      <c r="AF190" s="2"/>
      <c r="AG190" s="2"/>
      <c r="AH190" s="2"/>
      <c r="AI190" s="2"/>
      <c r="AJ190" s="2"/>
      <c r="AK190" s="2"/>
      <c r="AL190" s="2"/>
      <c r="AM190" s="2"/>
      <c r="AN190" s="2"/>
      <c r="AP190" s="2"/>
    </row>
    <row r="191" spans="1:42" ht="15">
      <c r="AF191" s="2"/>
      <c r="AG191" s="2"/>
      <c r="AH191" s="2"/>
      <c r="AI191" s="2"/>
      <c r="AJ191" s="2"/>
      <c r="AK191" s="2"/>
      <c r="AL191" s="2"/>
      <c r="AM191" s="2"/>
      <c r="AN191" s="2"/>
      <c r="AP191" s="2"/>
    </row>
    <row r="192" spans="1:42" ht="15">
      <c r="AF192" s="2"/>
      <c r="AG192" s="2"/>
      <c r="AH192" s="2"/>
      <c r="AI192" s="2"/>
      <c r="AJ192" s="2"/>
      <c r="AK192" s="2"/>
      <c r="AL192" s="2"/>
      <c r="AM192" s="2"/>
      <c r="AN192" s="2"/>
      <c r="AP192" s="2"/>
    </row>
    <row r="193" spans="1:42" ht="15">
      <c r="AF193" s="2"/>
      <c r="AG193" s="2"/>
      <c r="AH193" s="2"/>
      <c r="AI193" s="2"/>
      <c r="AJ193" s="2"/>
      <c r="AK193" s="2"/>
      <c r="AL193" s="2"/>
      <c r="AM193" s="2"/>
      <c r="AN193" s="2"/>
      <c r="AP193" s="2"/>
    </row>
    <row r="194" spans="1:42" ht="15">
      <c r="AF194" s="2"/>
      <c r="AG194" s="2"/>
      <c r="AH194" s="2"/>
      <c r="AI194" s="2"/>
      <c r="AJ194" s="2"/>
      <c r="AK194" s="2"/>
      <c r="AL194" s="2"/>
      <c r="AM194" s="2"/>
      <c r="AN194" s="2"/>
      <c r="AP194" s="2"/>
    </row>
    <row r="195" spans="1:42">
      <c r="AF195" s="3"/>
      <c r="AG195" s="3"/>
      <c r="AH195" s="3"/>
      <c r="AI195" s="3"/>
      <c r="AJ195" s="3"/>
      <c r="AK195" s="3"/>
    </row>
    <row r="196" spans="1:42" ht="15">
      <c r="AF196" s="2"/>
      <c r="AG196" s="2"/>
      <c r="AH196" s="2"/>
      <c r="AI196" s="2"/>
      <c r="AJ196" s="2"/>
      <c r="AK196" s="2"/>
      <c r="AL196" s="2"/>
      <c r="AM196" s="2"/>
      <c r="AN196" s="2"/>
      <c r="AP196" s="2"/>
    </row>
    <row r="197" spans="1:42">
      <c r="AH197" s="3"/>
      <c r="AI197" s="3"/>
      <c r="AJ197" s="3"/>
      <c r="AK197" s="3"/>
    </row>
    <row r="198" spans="1:42" ht="15">
      <c r="AH198" s="2"/>
      <c r="AI198" s="2"/>
      <c r="AJ198" s="2"/>
      <c r="AK198" s="2"/>
    </row>
    <row r="199" spans="1:42">
      <c r="AJ199" s="3"/>
      <c r="AK199" s="3"/>
    </row>
    <row r="200" spans="1:42" ht="15">
      <c r="AJ200" s="3"/>
      <c r="AK200" s="3"/>
      <c r="AN200" s="6"/>
    </row>
    <row r="201" spans="1:42">
      <c r="AJ201" s="3"/>
      <c r="AK201" s="3"/>
    </row>
    <row r="202" spans="1:42">
      <c r="AJ202" s="3"/>
      <c r="AK202" s="3"/>
    </row>
    <row r="203" spans="1:42">
      <c r="A203" s="7"/>
      <c r="AJ203" s="3"/>
      <c r="AK203" s="3"/>
    </row>
    <row r="204" spans="1:42" ht="15">
      <c r="A204" s="8"/>
      <c r="AJ204" s="3"/>
      <c r="AK204" s="3"/>
      <c r="AN204" s="6"/>
    </row>
    <row r="205" spans="1:42">
      <c r="A205" s="7"/>
      <c r="AJ205" s="3"/>
      <c r="AK205" s="3"/>
    </row>
    <row r="206" spans="1:42">
      <c r="A206" s="7"/>
      <c r="AJ206" s="3"/>
      <c r="AK206" s="3"/>
    </row>
    <row r="207" spans="1:42">
      <c r="A207" s="7"/>
      <c r="AJ207" s="3"/>
      <c r="AK207" s="3"/>
    </row>
    <row r="208" spans="1:42">
      <c r="A208" s="7"/>
      <c r="AJ208" s="3"/>
      <c r="AK208" s="3"/>
    </row>
    <row r="209" spans="1:42">
      <c r="A209" s="7"/>
      <c r="AJ209" s="3"/>
      <c r="AK209" s="3"/>
    </row>
    <row r="210" spans="1:42">
      <c r="A210" s="4"/>
      <c r="AJ210" s="3"/>
      <c r="AK210" s="3"/>
    </row>
    <row r="211" spans="1:42">
      <c r="A211" s="4"/>
      <c r="AJ211" s="3"/>
      <c r="AK211" s="3"/>
    </row>
    <row r="212" spans="1:42" ht="15">
      <c r="A212" s="14"/>
      <c r="AJ212" s="3"/>
      <c r="AK212" s="3"/>
      <c r="AN212" s="6"/>
    </row>
    <row r="213" spans="1:42" ht="15">
      <c r="A213" s="15"/>
      <c r="AJ213" s="3"/>
      <c r="AK213" s="3"/>
      <c r="AN213" s="6"/>
    </row>
    <row r="214" spans="1:42" ht="15">
      <c r="A214" s="16"/>
      <c r="AJ214" s="3"/>
      <c r="AK214" s="3"/>
      <c r="AN214" s="6"/>
    </row>
    <row r="215" spans="1:42" ht="15">
      <c r="AF215" s="2"/>
      <c r="AG215" s="2"/>
      <c r="AH215" s="2"/>
      <c r="AI215" s="2"/>
      <c r="AJ215" s="2"/>
      <c r="AK215" s="2"/>
      <c r="AL215" s="2"/>
      <c r="AM215" s="2"/>
      <c r="AN215" s="2"/>
      <c r="AP215" s="2"/>
    </row>
    <row r="216" spans="1:42" ht="15">
      <c r="AF216" s="2"/>
      <c r="AG216" s="2"/>
      <c r="AH216" s="2"/>
      <c r="AI216" s="2"/>
      <c r="AJ216" s="2"/>
      <c r="AK216" s="2"/>
      <c r="AL216" s="2"/>
      <c r="AM216" s="2"/>
      <c r="AN216" s="2"/>
      <c r="AP216" s="2"/>
    </row>
    <row r="217" spans="1:42" ht="15">
      <c r="AF217" s="2"/>
      <c r="AG217" s="2"/>
      <c r="AH217" s="2"/>
      <c r="AI217" s="2"/>
      <c r="AJ217" s="2"/>
      <c r="AK217" s="2"/>
      <c r="AN217" s="2"/>
      <c r="AP217" s="2"/>
    </row>
    <row r="218" spans="1:42" ht="15">
      <c r="AF218" s="2"/>
      <c r="AG218" s="2"/>
      <c r="AH218" s="2"/>
      <c r="AI218" s="2"/>
      <c r="AJ218" s="2"/>
      <c r="AK218" s="2"/>
      <c r="AL218" s="2"/>
      <c r="AM218" s="2"/>
      <c r="AN218" s="2"/>
      <c r="AP218" s="2"/>
    </row>
    <row r="219" spans="1:42" ht="15">
      <c r="AF219" s="2"/>
      <c r="AG219" s="2"/>
      <c r="AH219" s="2"/>
      <c r="AI219" s="2"/>
      <c r="AJ219" s="2"/>
      <c r="AK219" s="2"/>
      <c r="AL219" s="2"/>
      <c r="AM219" s="2"/>
      <c r="AN219" s="2"/>
      <c r="AP219" s="2"/>
    </row>
    <row r="220" spans="1:42" ht="15">
      <c r="AF220" s="2"/>
      <c r="AG220" s="2"/>
      <c r="AH220" s="2"/>
      <c r="AI220" s="2"/>
      <c r="AJ220" s="2"/>
      <c r="AK220" s="2"/>
      <c r="AL220" s="2"/>
      <c r="AM220" s="2"/>
      <c r="AN220" s="2"/>
      <c r="AP220" s="2"/>
    </row>
    <row r="221" spans="1:42" ht="15">
      <c r="AF221" s="2"/>
      <c r="AG221" s="2"/>
      <c r="AH221" s="2"/>
      <c r="AI221" s="2"/>
      <c r="AJ221" s="2"/>
      <c r="AK221" s="2"/>
      <c r="AL221" s="2"/>
      <c r="AM221" s="2"/>
      <c r="AN221" s="2"/>
      <c r="AP221" s="2"/>
    </row>
    <row r="222" spans="1:42" ht="15">
      <c r="AF222" s="2"/>
      <c r="AG222" s="2"/>
      <c r="AH222" s="2"/>
      <c r="AI222" s="2"/>
      <c r="AJ222" s="2"/>
      <c r="AK222" s="2"/>
      <c r="AL222" s="2"/>
      <c r="AM222" s="2"/>
      <c r="AN222" s="2"/>
      <c r="AP222" s="2"/>
    </row>
    <row r="223" spans="1:42" ht="15">
      <c r="AF223" s="2"/>
      <c r="AG223" s="2"/>
      <c r="AH223" s="2"/>
      <c r="AI223" s="2"/>
      <c r="AJ223" s="2"/>
      <c r="AK223" s="2"/>
    </row>
    <row r="224" spans="1:42" ht="15">
      <c r="AH224" s="2"/>
      <c r="AI224" s="2"/>
      <c r="AJ224" s="2"/>
      <c r="AK224" s="2"/>
      <c r="AL224" s="2"/>
      <c r="AM224" s="2"/>
      <c r="AN224" s="6"/>
      <c r="AP224" s="2"/>
    </row>
    <row r="225" spans="1:42" ht="15">
      <c r="AH225" s="2"/>
      <c r="AI225" s="2"/>
      <c r="AJ225" s="2"/>
      <c r="AK225" s="2"/>
      <c r="AN225" s="2"/>
      <c r="AP225" s="2"/>
    </row>
    <row r="226" spans="1:42" ht="15">
      <c r="AH226" s="2"/>
      <c r="AI226" s="2"/>
      <c r="AJ226" s="2"/>
      <c r="AK226" s="2"/>
      <c r="AN226" s="2"/>
    </row>
    <row r="227" spans="1:42" ht="15">
      <c r="AH227" s="2"/>
      <c r="AI227" s="2"/>
      <c r="AJ227" s="2"/>
      <c r="AK227" s="2"/>
      <c r="AN227" s="2"/>
      <c r="AP227" s="2"/>
    </row>
    <row r="228" spans="1:42">
      <c r="AJ228" s="3"/>
      <c r="AK228" s="3"/>
    </row>
    <row r="229" spans="1:42">
      <c r="AJ229" s="3"/>
      <c r="AK229" s="3"/>
    </row>
    <row r="230" spans="1:42">
      <c r="A230" s="7"/>
      <c r="AJ230" s="3"/>
      <c r="AK230" s="3"/>
    </row>
    <row r="231" spans="1:42" ht="14.25">
      <c r="A231" s="11"/>
      <c r="AJ231" s="3"/>
      <c r="AK231" s="3"/>
    </row>
    <row r="232" spans="1:42">
      <c r="A232" s="10"/>
      <c r="AJ232" s="3"/>
      <c r="AK232" s="3"/>
    </row>
    <row r="233" spans="1:42">
      <c r="A233" s="12"/>
      <c r="AJ233" s="3"/>
      <c r="AK233" s="3"/>
    </row>
    <row r="234" spans="1:42">
      <c r="A234" s="4"/>
      <c r="AJ234" s="3"/>
      <c r="AK234" s="3"/>
    </row>
    <row r="235" spans="1:42" ht="15">
      <c r="A235" s="13"/>
      <c r="AJ235" s="3"/>
      <c r="AK235" s="3"/>
      <c r="AN235" s="6"/>
    </row>
    <row r="236" spans="1:42" ht="15">
      <c r="A236" s="14"/>
      <c r="AJ236" s="3"/>
      <c r="AK236" s="3"/>
      <c r="AN236" s="6"/>
    </row>
    <row r="237" spans="1:42" ht="15">
      <c r="AF237" s="2"/>
      <c r="AG237" s="2"/>
      <c r="AH237" s="2"/>
      <c r="AI237" s="2"/>
      <c r="AJ237" s="2"/>
      <c r="AK237" s="2"/>
      <c r="AL237" s="2"/>
      <c r="AM237" s="2"/>
      <c r="AN237" s="2"/>
      <c r="AP237" s="2"/>
    </row>
    <row r="238" spans="1:42" ht="15">
      <c r="AF238" s="2"/>
      <c r="AG238" s="2"/>
      <c r="AH238" s="2"/>
      <c r="AI238" s="2"/>
      <c r="AJ238" s="2"/>
      <c r="AK238" s="2"/>
      <c r="AL238" s="2"/>
      <c r="AM238" s="2"/>
      <c r="AN238" s="2"/>
      <c r="AP238" s="2"/>
    </row>
    <row r="239" spans="1:42" ht="15">
      <c r="AF239" s="2"/>
      <c r="AG239" s="2"/>
      <c r="AH239" s="2"/>
      <c r="AI239" s="2"/>
      <c r="AJ239" s="2"/>
      <c r="AK239" s="2"/>
      <c r="AL239" s="2"/>
      <c r="AM239" s="2"/>
      <c r="AN239" s="2"/>
      <c r="AP239" s="2"/>
    </row>
    <row r="240" spans="1:42" ht="15">
      <c r="AF240" s="2"/>
      <c r="AG240" s="2"/>
      <c r="AH240" s="2"/>
      <c r="AI240" s="2"/>
      <c r="AJ240" s="2"/>
      <c r="AK240" s="2"/>
      <c r="AL240" s="2"/>
      <c r="AM240" s="2"/>
      <c r="AN240" s="2"/>
      <c r="AP240" s="2"/>
    </row>
    <row r="241" spans="32:42">
      <c r="AJ241" s="3"/>
      <c r="AK241" s="3"/>
    </row>
    <row r="242" spans="32:42" ht="15">
      <c r="AF242" s="2"/>
      <c r="AG242" s="2"/>
      <c r="AH242" s="3"/>
      <c r="AI242" s="3"/>
      <c r="AJ242" s="3"/>
      <c r="AK242" s="3"/>
      <c r="AN242" s="2"/>
      <c r="AP242" s="2"/>
    </row>
    <row r="243" spans="32:42" ht="15">
      <c r="AF243" s="2"/>
      <c r="AG243" s="2"/>
      <c r="AH243" s="2"/>
      <c r="AI243" s="2"/>
      <c r="AJ243" s="2"/>
      <c r="AK243" s="2"/>
      <c r="AL243" s="2"/>
      <c r="AM243" s="2"/>
      <c r="AN243" s="2"/>
      <c r="AP243" s="2"/>
    </row>
    <row r="244" spans="32:42" ht="15">
      <c r="AF244" s="2"/>
      <c r="AG244" s="2"/>
      <c r="AH244" s="2"/>
      <c r="AI244" s="2"/>
      <c r="AJ244" s="2"/>
      <c r="AK244" s="2"/>
      <c r="AL244" s="2"/>
      <c r="AM244" s="2"/>
      <c r="AN244" s="2"/>
      <c r="AP244" s="2"/>
    </row>
    <row r="245" spans="32:42" ht="15">
      <c r="AF245" s="2"/>
      <c r="AG245" s="2"/>
      <c r="AH245" s="2"/>
      <c r="AI245" s="2"/>
      <c r="AJ245" s="2"/>
      <c r="AK245" s="2"/>
      <c r="AL245" s="2"/>
      <c r="AM245" s="2"/>
      <c r="AN245" s="2"/>
      <c r="AP245" s="2"/>
    </row>
    <row r="246" spans="32:42" ht="15">
      <c r="AF246" s="2"/>
      <c r="AG246" s="2"/>
      <c r="AH246" s="2"/>
      <c r="AI246" s="2"/>
      <c r="AJ246" s="2"/>
      <c r="AK246" s="2"/>
      <c r="AL246" s="2"/>
      <c r="AM246" s="2"/>
      <c r="AN246" s="2"/>
      <c r="AP246" s="2"/>
    </row>
    <row r="247" spans="32:42" ht="15">
      <c r="AF247" s="3"/>
      <c r="AG247" s="3"/>
      <c r="AH247" s="2"/>
      <c r="AI247" s="2"/>
      <c r="AJ247" s="3"/>
      <c r="AK247" s="3"/>
      <c r="AN247" s="2"/>
      <c r="AP247" s="2"/>
    </row>
  </sheetData>
  <phoneticPr fontId="8" type="noConversion"/>
  <conditionalFormatting sqref="A9 A40 A17 A3 A5">
    <cfRule type="duplicateValues" dxfId="73" priority="90"/>
  </conditionalFormatting>
  <conditionalFormatting sqref="A18 A8 A10 A24 A6 A49 A12:A14">
    <cfRule type="duplicateValues" dxfId="72" priority="87"/>
  </conditionalFormatting>
  <conditionalFormatting sqref="A18">
    <cfRule type="duplicateValues" dxfId="71" priority="88"/>
  </conditionalFormatting>
  <conditionalFormatting sqref="A14 A8">
    <cfRule type="duplicateValues" dxfId="70" priority="83"/>
  </conditionalFormatting>
  <conditionalFormatting sqref="A14">
    <cfRule type="duplicateValues" dxfId="69" priority="84"/>
  </conditionalFormatting>
  <conditionalFormatting sqref="A18 A14 A8">
    <cfRule type="duplicateValues" dxfId="68" priority="85"/>
  </conditionalFormatting>
  <conditionalFormatting sqref="A4 A76:A102">
    <cfRule type="duplicateValues" dxfId="67" priority="70"/>
  </conditionalFormatting>
  <conditionalFormatting sqref="A4 A76:A98">
    <cfRule type="duplicateValues" dxfId="66" priority="72"/>
  </conditionalFormatting>
  <conditionalFormatting sqref="Z85:AE85">
    <cfRule type="duplicateValues" dxfId="65" priority="69"/>
  </conditionalFormatting>
  <conditionalFormatting sqref="Z86:AE86">
    <cfRule type="duplicateValues" dxfId="64" priority="68"/>
  </conditionalFormatting>
  <conditionalFormatting sqref="A99:A100">
    <cfRule type="duplicateValues" dxfId="63" priority="65"/>
  </conditionalFormatting>
  <conditionalFormatting sqref="A99:A101">
    <cfRule type="duplicateValues" dxfId="62" priority="66"/>
  </conditionalFormatting>
  <conditionalFormatting sqref="A99:A102">
    <cfRule type="duplicateValues" dxfId="61" priority="67"/>
  </conditionalFormatting>
  <conditionalFormatting sqref="A102">
    <cfRule type="duplicateValues" dxfId="60" priority="64"/>
  </conditionalFormatting>
  <conditionalFormatting sqref="A2 A7 A19:A23 A41:A48 A11 A15:A16 A50:A75 A25:A39">
    <cfRule type="duplicateValues" dxfId="59" priority="61"/>
  </conditionalFormatting>
  <conditionalFormatting sqref="A2 A7 A19:A23 A41:A48 A11 A15:A16 A50:A59 A25:A39">
    <cfRule type="duplicateValues" dxfId="58" priority="63"/>
  </conditionalFormatting>
  <conditionalFormatting sqref="A2 A7 A19:A23 A41:A48 A11 A15:A16 A50:A69 A25:A39">
    <cfRule type="duplicateValues" dxfId="57" priority="62"/>
  </conditionalFormatting>
  <conditionalFormatting sqref="Z48 AB48 AD48">
    <cfRule type="duplicateValues" dxfId="56" priority="60"/>
  </conditionalFormatting>
  <conditionalFormatting sqref="A60:A64">
    <cfRule type="duplicateValues" dxfId="55" priority="57"/>
  </conditionalFormatting>
  <conditionalFormatting sqref="A60:A67">
    <cfRule type="duplicateValues" dxfId="54" priority="58"/>
  </conditionalFormatting>
  <conditionalFormatting sqref="A60:A69">
    <cfRule type="duplicateValues" dxfId="53" priority="59"/>
  </conditionalFormatting>
  <conditionalFormatting sqref="A65">
    <cfRule type="duplicateValues" dxfId="52" priority="56"/>
  </conditionalFormatting>
  <conditionalFormatting sqref="A66">
    <cfRule type="duplicateValues" dxfId="51" priority="55"/>
  </conditionalFormatting>
  <conditionalFormatting sqref="A67">
    <cfRule type="duplicateValues" dxfId="50" priority="54"/>
  </conditionalFormatting>
  <conditionalFormatting sqref="A68">
    <cfRule type="duplicateValues" dxfId="49" priority="53"/>
  </conditionalFormatting>
  <conditionalFormatting sqref="A69">
    <cfRule type="duplicateValues" dxfId="48" priority="52"/>
  </conditionalFormatting>
  <conditionalFormatting sqref="A70:A72">
    <cfRule type="duplicateValues" dxfId="47" priority="51"/>
  </conditionalFormatting>
  <conditionalFormatting sqref="A70:A75">
    <cfRule type="duplicateValues" dxfId="46" priority="49"/>
  </conditionalFormatting>
  <conditionalFormatting sqref="A70:A75">
    <cfRule type="duplicateValues" dxfId="45" priority="50"/>
  </conditionalFormatting>
  <conditionalFormatting sqref="A73">
    <cfRule type="duplicateValues" dxfId="44" priority="48"/>
  </conditionalFormatting>
  <conditionalFormatting sqref="A177:A183">
    <cfRule type="duplicateValues" dxfId="43" priority="47"/>
  </conditionalFormatting>
  <conditionalFormatting sqref="A177:A184">
    <cfRule type="duplicateValues" dxfId="42" priority="46"/>
  </conditionalFormatting>
  <conditionalFormatting sqref="A184">
    <cfRule type="duplicateValues" dxfId="41" priority="41"/>
  </conditionalFormatting>
  <conditionalFormatting sqref="A184">
    <cfRule type="duplicateValues" dxfId="40" priority="39"/>
  </conditionalFormatting>
  <conditionalFormatting sqref="A184">
    <cfRule type="duplicateValues" dxfId="39" priority="40"/>
  </conditionalFormatting>
  <conditionalFormatting sqref="A185:A214">
    <cfRule type="duplicateValues" dxfId="38" priority="36"/>
  </conditionalFormatting>
  <conditionalFormatting sqref="A185:A202">
    <cfRule type="duplicateValues" dxfId="37" priority="38"/>
  </conditionalFormatting>
  <conditionalFormatting sqref="A185:A209">
    <cfRule type="duplicateValues" dxfId="36" priority="37"/>
  </conditionalFormatting>
  <conditionalFormatting sqref="Z195:AE195">
    <cfRule type="duplicateValues" dxfId="35" priority="35"/>
  </conditionalFormatting>
  <conditionalFormatting sqref="A203:A206">
    <cfRule type="duplicateValues" dxfId="34" priority="32"/>
  </conditionalFormatting>
  <conditionalFormatting sqref="A203:A207">
    <cfRule type="duplicateValues" dxfId="33" priority="33"/>
  </conditionalFormatting>
  <conditionalFormatting sqref="A203:A209">
    <cfRule type="duplicateValues" dxfId="32" priority="34"/>
  </conditionalFormatting>
  <conditionalFormatting sqref="A207">
    <cfRule type="duplicateValues" dxfId="31" priority="31"/>
  </conditionalFormatting>
  <conditionalFormatting sqref="A208">
    <cfRule type="duplicateValues" dxfId="30" priority="30"/>
  </conditionalFormatting>
  <conditionalFormatting sqref="A209">
    <cfRule type="duplicateValues" dxfId="29" priority="29"/>
  </conditionalFormatting>
  <conditionalFormatting sqref="A210:A211">
    <cfRule type="duplicateValues" dxfId="28" priority="28"/>
  </conditionalFormatting>
  <conditionalFormatting sqref="A210:A214">
    <cfRule type="duplicateValues" dxfId="27" priority="26"/>
  </conditionalFormatting>
  <conditionalFormatting sqref="A210:A214">
    <cfRule type="duplicateValues" dxfId="26" priority="27"/>
  </conditionalFormatting>
  <conditionalFormatting sqref="A212:A213">
    <cfRule type="duplicateValues" dxfId="25" priority="25"/>
  </conditionalFormatting>
  <conditionalFormatting sqref="A215:A236">
    <cfRule type="duplicateValues" dxfId="24" priority="22"/>
  </conditionalFormatting>
  <conditionalFormatting sqref="A215:A229">
    <cfRule type="duplicateValues" dxfId="23" priority="24"/>
  </conditionalFormatting>
  <conditionalFormatting sqref="A215:A232">
    <cfRule type="duplicateValues" dxfId="22" priority="23"/>
  </conditionalFormatting>
  <conditionalFormatting sqref="A230">
    <cfRule type="duplicateValues" dxfId="21" priority="19"/>
  </conditionalFormatting>
  <conditionalFormatting sqref="A230">
    <cfRule type="duplicateValues" dxfId="20" priority="20"/>
  </conditionalFormatting>
  <conditionalFormatting sqref="A230:A232">
    <cfRule type="duplicateValues" dxfId="19" priority="21"/>
  </conditionalFormatting>
  <conditionalFormatting sqref="A231">
    <cfRule type="duplicateValues" dxfId="18" priority="18"/>
  </conditionalFormatting>
  <conditionalFormatting sqref="A232">
    <cfRule type="duplicateValues" dxfId="17" priority="17"/>
  </conditionalFormatting>
  <conditionalFormatting sqref="A233:A234">
    <cfRule type="duplicateValues" dxfId="16" priority="16"/>
  </conditionalFormatting>
  <conditionalFormatting sqref="A233:A236">
    <cfRule type="duplicateValues" dxfId="15" priority="14"/>
  </conditionalFormatting>
  <conditionalFormatting sqref="A233:A236">
    <cfRule type="duplicateValues" dxfId="14" priority="15"/>
  </conditionalFormatting>
  <conditionalFormatting sqref="A235">
    <cfRule type="duplicateValues" dxfId="13" priority="13"/>
  </conditionalFormatting>
  <conditionalFormatting sqref="A237:A241">
    <cfRule type="duplicateValues" dxfId="12" priority="10"/>
  </conditionalFormatting>
  <conditionalFormatting sqref="A237:A240">
    <cfRule type="duplicateValues" dxfId="11" priority="12"/>
  </conditionalFormatting>
  <conditionalFormatting sqref="A237:A241">
    <cfRule type="duplicateValues" dxfId="10" priority="11"/>
  </conditionalFormatting>
  <conditionalFormatting sqref="A241">
    <cfRule type="duplicateValues" dxfId="9" priority="7"/>
  </conditionalFormatting>
  <conditionalFormatting sqref="A241">
    <cfRule type="duplicateValues" dxfId="8" priority="8"/>
  </conditionalFormatting>
  <conditionalFormatting sqref="A241">
    <cfRule type="duplicateValues" dxfId="7" priority="9"/>
  </conditionalFormatting>
  <conditionalFormatting sqref="A242:A247">
    <cfRule type="duplicateValues" dxfId="6" priority="4"/>
  </conditionalFormatting>
  <conditionalFormatting sqref="A242:A247">
    <cfRule type="duplicateValues" dxfId="5" priority="6"/>
  </conditionalFormatting>
  <conditionalFormatting sqref="A242:A247">
    <cfRule type="duplicateValues" dxfId="4" priority="5"/>
  </conditionalFormatting>
  <conditionalFormatting sqref="A10 A24 A6 A49 A12:A13">
    <cfRule type="duplicateValues" dxfId="3" priority="210"/>
  </conditionalFormatting>
  <conditionalFormatting sqref="A1">
    <cfRule type="duplicateValues" dxfId="2" priority="1"/>
  </conditionalFormatting>
  <conditionalFormatting sqref="A1">
    <cfRule type="duplicateValues" dxfId="1" priority="3"/>
  </conditionalFormatting>
  <conditionalFormatting sqref="A1">
    <cfRule type="duplicateValues" dxfId="0" priority="2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2019-12-24T16:57:29Z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