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dev/repos/MSUDA/MSUDA-challenge-excel/submission/"/>
    </mc:Choice>
  </mc:AlternateContent>
  <xr:revisionPtr revIDLastSave="0" documentId="13_ncr:1_{671A2703-42B0-D449-9503-8B7FFB1E029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2" sheetId="8" state="hidden" r:id="rId2"/>
    <sheet name="Pivot Table 1" sheetId="2" r:id="rId3"/>
    <sheet name="Pivot Table 2" sheetId="6" r:id="rId4"/>
    <sheet name="Pivot Table 3" sheetId="16" r:id="rId5"/>
    <sheet name="Goal Analysis" sheetId="17" r:id="rId6"/>
    <sheet name="Statistical Analysis" sheetId="18" r:id="rId7"/>
  </sheets>
  <definedNames>
    <definedName name="_xlnm._FilterDatabase" localSheetId="6" hidden="1">'Statistical Analysis'!$A$1:$B$566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2" i="18" a="1"/>
  <c r="H2" i="18" s="1"/>
  <c r="K8" i="18" s="1"/>
  <c r="B2" i="18" a="1"/>
  <c r="B2" i="18" s="1"/>
  <c r="E8" i="18" s="1"/>
  <c r="A2" i="18" a="1"/>
  <c r="A2" i="18" s="1"/>
  <c r="G2" i="18" a="1"/>
  <c r="G2" i="18" s="1"/>
  <c r="H3" i="17"/>
  <c r="H4" i="17"/>
  <c r="H5" i="17"/>
  <c r="H6" i="17"/>
  <c r="H7" i="17"/>
  <c r="H8" i="17"/>
  <c r="H9" i="17"/>
  <c r="H10" i="17"/>
  <c r="H11" i="17"/>
  <c r="H12" i="17"/>
  <c r="H13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E3" i="17"/>
  <c r="E4" i="17"/>
  <c r="E5" i="17"/>
  <c r="E6" i="17"/>
  <c r="E7" i="17"/>
  <c r="E8" i="17"/>
  <c r="E9" i="17"/>
  <c r="E10" i="17"/>
  <c r="E11" i="17"/>
  <c r="E12" i="17"/>
  <c r="E13" i="17"/>
  <c r="E2" i="17"/>
  <c r="D13" i="17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D2" i="17"/>
  <c r="C2" i="17"/>
  <c r="B2" i="17"/>
  <c r="O4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I3" i="1"/>
  <c r="K4" i="18" l="1"/>
  <c r="E7" i="18"/>
  <c r="E3" i="18"/>
  <c r="K3" i="18"/>
  <c r="K7" i="18"/>
  <c r="K5" i="18"/>
  <c r="K6" i="18"/>
  <c r="E6" i="18"/>
  <c r="E4" i="18"/>
  <c r="E5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<sst xmlns="http://schemas.openxmlformats.org/spreadsheetml/2006/main" count="6169" uniqueCount="2118">
  <si>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</si>
  <si>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</si>
  <si>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</si>
  <si>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</si>
  <si>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</si>
  <si>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</si>
  <si>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</si>
  <si>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</si>
  <si>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</si>
  <si>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</si>
  <si>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</si>
  <si>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</si>
  <si>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</si>
  <si>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</si>
  <si>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</si>
  <si>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</si>
  <si>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</si>
  <si>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</si>
  <si>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</si>
  <si>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</si>
  <si>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</si>
  <si>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</si>
  <si>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</si>
  <si>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</si>
  <si>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</si>
  <si>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</si>
  <si>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</si>
  <si>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</si>
  <si>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</si>
  <si>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</si>
  <si>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</si>
  <si>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</si>
  <si>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</si>
  <si>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</si>
  <si>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</si>
  <si>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</si>
  <si>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</si>
  <si>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</si>
  <si>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</si>
  <si>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</si>
  <si>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</si>
  <si>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</si>
  <si>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</si>
  <si>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</si>
  <si>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</si>
  <si>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</si>
  <si>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</si>
  <si>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</si>
  <si>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</si>
  <si>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</si>
  <si>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</si>
  <si>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</si>
  <si>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</si>
  <si>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</si>
  <si>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</si>
  <si>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</si>
  <si>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</si>
  <si>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</si>
  <si>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</si>
  <si>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</si>
  <si>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</si>
  <si>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</si>
  <si>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</si>
  <si>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</si>
  <si>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</si>
  <si>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</si>
  <si>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</si>
  <si>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</si>
  <si>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</si>
  <si>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</si>
  <si>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</si>
  <si>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</si>
  <si>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</si>
  <si>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</si>
  <si>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</si>
  <si>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</si>
  <si>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</si>
  <si>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</si>
  <si>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</si>
  <si>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</si>
  <si>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</si>
  <si>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</si>
  <si>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</si>
  <si>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</si>
  <si>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</si>
  <si>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</si>
  <si>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</si>
  <si>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</si>
  <si>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</si>
  <si>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</si>
  <si>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</si>
  <si>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</si>
  <si>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</si>
  <si>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</si>
  <si>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</si>
  <si>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</si>
  <si>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</si>
  <si>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</si>
  <si>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</si>
  <si>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</si>
  <si>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</si>
  <si>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</si>
  <si>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</si>
  <si>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</si>
  <si>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</si>
  <si>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</si>
  <si>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</si>
  <si>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</si>
  <si>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</si>
  <si>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</si>
  <si>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</si>
  <si>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</si>
  <si>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</si>
  <si>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</si>
  <si>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</si>
  <si>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</si>
  <si>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</si>
  <si>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</si>
  <si>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</si>
  <si>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</si>
  <si>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</si>
  <si>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</si>
  <si>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</si>
  <si>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</si>
  <si>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</si>
  <si>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</si>
  <si>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</si>
  <si>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</si>
  <si>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</si>
  <si>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</si>
  <si>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</si>
  <si>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</si>
  <si>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</si>
  <si>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</si>
  <si>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</si>
  <si>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</si>
  <si>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</si>
  <si>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</si>
  <si>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</si>
  <si>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</si>
  <si>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</si>
  <si>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</si>
  <si>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</si>
  <si>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</si>
  <si>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</si>
  <si>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</si>
  <si>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</si>
  <si>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</si>
  <si>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</si>
  <si>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</si>
  <si>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</si>
  <si>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</si>
  <si>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</si>
  <si>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</si>
  <si>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</si>
  <si>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</si>
  <si>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</si>
  <si>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</si>
  <si>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</si>
  <si>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</si>
  <si>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</si>
  <si>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</si>
  <si>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</si>
  <si>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</si>
  <si>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</si>
  <si>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</si>
  <si>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</si>
  <si>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</si>
  <si>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</si>
  <si>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</si>
  <si>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</si>
  <si>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</si>
  <si>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</si>
  <si>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</si>
  <si>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</si>
  <si>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</si>
  <si>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</si>
  <si>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</si>
  <si>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</si>
  <si>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</si>
  <si>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</si>
  <si>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</si>
  <si>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</si>
  <si>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</si>
  <si>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</si>
  <si>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</si>
  <si>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</si>
  <si>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</si>
  <si>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</si>
  <si>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</si>
  <si>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</si>
  <si>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</si>
  <si>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</si>
  <si>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</si>
  <si>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</si>
  <si>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</si>
  <si>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</si>
  <si>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</si>
  <si>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</si>
  <si>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</si>
  <si>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</si>
  <si>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</si>
  <si>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</si>
  <si>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</si>
  <si>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</si>
  <si>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</si>
  <si>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</si>
  <si>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</si>
  <si>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</si>
  <si>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</si>
  <si>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</si>
  <si>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</si>
  <si>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</si>
  <si>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</si>
  <si>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</si>
  <si>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</si>
  <si>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</si>
  <si>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</si>
  <si>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</si>
  <si>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</si>
  <si>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</si>
  <si>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</si>
  <si>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</si>
  <si>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</si>
  <si>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</si>
  <si>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</si>
  <si>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</si>
  <si>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</si>
  <si>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</si>
  <si>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</si>
  <si>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</si>
  <si>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</si>
  <si>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</si>
  <si>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</si>
  <si>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</si>
  <si>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</si>
  <si>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</si>
  <si>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</si>
  <si>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</si>
  <si>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</si>
  <si>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</si>
  <si>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</si>
  <si>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</si>
  <si>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</si>
  <si>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</si>
  <si>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</si>
  <si>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</si>
  <si>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</si>
  <si>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</si>
  <si>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</si>
  <si>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</si>
  <si>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</si>
  <si>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</si>
  <si>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</si>
  <si>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</si>
  <si>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</si>
  <si>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</si>
  <si>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</si>
  <si>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</si>
  <si>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</si>
  <si>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</si>
  <si>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</si>
  <si>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</si>
  <si>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</si>
  <si>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</si>
  <si>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</si>
  <si>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</si>
  <si>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</si>
  <si>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</si>
  <si>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</si>
  <si>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</si>
  <si>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</si>
  <si>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</si>
  <si>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</si>
  <si>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</si>
  <si>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</si>
  <si>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</si>
  <si>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</si>
  <si>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</si>
  <si>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</si>
  <si>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</si>
  <si>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</si>
  <si>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</si>
  <si>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</si>
  <si>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</si>
  <si>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</si>
  <si>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</si>
  <si>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</si>
  <si>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</si>
  <si>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</si>
  <si>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</si>
  <si>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</si>
  <si>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</si>
  <si>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</si>
  <si>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</si>
  <si>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</si>
  <si>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</si>
  <si>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</si>
  <si>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</si>
  <si>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</si>
  <si>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</si>
  <si>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</si>
  <si>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</si>
  <si>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</si>
  <si>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</si>
  <si>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</si>
  <si>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</si>
  <si>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</si>
  <si>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</si>
  <si>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</si>
  <si>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</si>
  <si>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</si>
  <si>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</si>
  <si>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</si>
  <si>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</si>
  <si>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</si>
  <si>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</si>
  <si>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</si>
  <si>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</si>
  <si>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</si>
  <si>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</si>
  <si>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</si>
  <si>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</si>
  <si>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</si>
  <si>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</si>
  <si>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</si>
  <si>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</si>
  <si>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</si>
  <si>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</si>
  <si>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</si>
  <si>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</si>
  <si>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</si>
  <si>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</si>
  <si>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</si>
  <si>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</si>
  <si>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</si>
  <si>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</si>
  <si>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</si>
  <si>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</si>
  <si>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</si>
  <si>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</si>
  <si>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</si>
  <si>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</si>
  <si>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</si>
  <si>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</si>
  <si>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</si>
  <si>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</si>
  <si>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</si>
  <si>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</si>
  <si>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</si>
  <si>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</si>
  <si>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</si>
  <si>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</si>
  <si>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</si>
  <si>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</si>
  <si>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</si>
  <si>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</si>
  <si>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</si>
  <si>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</si>
  <si>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</si>
  <si>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</si>
  <si>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</si>
  <si>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</si>
  <si>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</si>
  <si>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</si>
  <si>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</si>
  <si>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</si>
  <si>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</si>
  <si>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</si>
  <si>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</si>
  <si>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</si>
  <si>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</si>
  <si>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</si>
  <si>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</si>
  <si>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</si>
  <si>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</si>
  <si>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</si>
  <si>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</si>
  <si>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</si>
  <si>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</si>
  <si>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</si>
  <si>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</si>
  <si>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</si>
  <si>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</si>
  <si>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</si>
  <si>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</si>
  <si>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</si>
  <si>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</si>
  <si>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</si>
  <si>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</si>
  <si>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</si>
  <si>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</si>
  <si>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</si>
  <si>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</si>
  <si>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</si>
  <si>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</si>
  <si>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</si>
  <si>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</si>
  <si>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</si>
  <si>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</si>
  <si>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</si>
  <si>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</si>
  <si>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</si>
  <si>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</si>
  <si>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</si>
  <si>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</si>
  <si>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</si>
  <si>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</si>
  <si>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</si>
  <si>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</si>
  <si>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</si>
  <si>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</si>
  <si>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</si>
  <si>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</si>
  <si>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</si>
  <si>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</si>
  <si>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</si>
  <si>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</si>
  <si>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</si>
  <si>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</si>
  <si>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</si>
  <si>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</si>
  <si>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</si>
  <si>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</si>
  <si>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</si>
  <si>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</si>
  <si>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</si>
  <si>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</si>
  <si>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</si>
  <si>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</si>
  <si>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</si>
  <si>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</si>
  <si>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</si>
  <si>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</si>
  <si>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</si>
  <si>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</si>
  <si>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</si>
  <si>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</si>
  <si>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</si>
  <si>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</si>
  <si>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</si>
  <si>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</si>
  <si>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</si>
  <si>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</si>
  <si>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</si>
  <si>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</si>
  <si>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</si>
  <si>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</si>
  <si>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</si>
  <si>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</si>
  <si>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</si>
  <si>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</si>
  <si>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</si>
  <si>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</si>
  <si>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</si>
  <si>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</si>
  <si>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</si>
  <si>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</si>
  <si>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</si>
  <si>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</si>
  <si>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</si>
  <si>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</si>
  <si>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</si>
  <si>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</si>
  <si>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</si>
  <si>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</si>
  <si>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</si>
  <si>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</si>
  <si>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</si>
  <si>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</si>
  <si>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</si>
  <si>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</si>
  <si>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</si>
  <si>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</si>
  <si>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</si>
  <si>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</si>
  <si>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</si>
  <si>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</si>
  <si>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</si>
  <si>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</si>
  <si>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</si>
  <si>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</si>
  <si>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</si>
  <si>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</si>
  <si>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</si>
  <si>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</si>
  <si>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</si>
  <si>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</si>
  <si>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</si>
  <si>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</si>
  <si>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</si>
  <si>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</si>
  <si>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</si>
  <si>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</si>
  <si>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</si>
  <si>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</si>
  <si>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</si>
  <si>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</si>
  <si>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</si>
  <si>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</si>
  <si>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</si>
  <si>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</si>
  <si>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</si>
  <si>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</si>
  <si>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</si>
  <si>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</si>
  <si>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</si>
  <si>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</si>
  <si>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</si>
  <si>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</si>
  <si>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</si>
  <si>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</si>
  <si>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</si>
  <si>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</si>
  <si>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</si>
  <si>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</si>
  <si>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</si>
  <si>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</si>
  <si>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</si>
  <si>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</si>
  <si>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</si>
  <si>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</si>
  <si>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</si>
  <si>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</si>
  <si>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</si>
  <si>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</si>
  <si>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</si>
  <si>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</si>
  <si>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</si>
  <si>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</si>
  <si>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</si>
  <si>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</si>
  <si>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</si>
  <si>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</si>
  <si>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</si>
  <si>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</si>
  <si>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</si>
  <si>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</si>
  <si>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</si>
  <si>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</si>
  <si>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</si>
  <si>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</si>
  <si>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</si>
  <si>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</si>
  <si>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</si>
  <si>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</si>
  <si>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</si>
  <si>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</si>
  <si>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</si>
  <si>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</si>
  <si>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</si>
  <si>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</si>
  <si>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</si>
  <si>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</si>
  <si>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</si>
  <si>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</si>
  <si>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</si>
  <si>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</si>
  <si>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</si>
  <si>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</si>
  <si>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</si>
  <si>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</si>
  <si>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</si>
  <si>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</si>
  <si>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</si>
  <si>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</si>
  <si>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</si>
  <si>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</si>
  <si>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</si>
  <si>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</si>
  <si>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</si>
  <si>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</si>
  <si>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</si>
  <si>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</si>
  <si>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</si>
  <si>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</si>
  <si>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</si>
  <si>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</si>
  <si>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</si>
  <si>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</si>
  <si>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</si>
  <si>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</si>
  <si>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</si>
  <si>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</si>
  <si>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</si>
  <si>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</si>
  <si>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</si>
  <si>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</si>
  <si>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</si>
  <si>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</si>
  <si>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</si>
  <si>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</si>
  <si>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</si>
  <si>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</si>
  <si>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</si>
  <si>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</si>
  <si>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</si>
  <si>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</si>
  <si>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</si>
  <si>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</si>
  <si>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</si>
  <si>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</si>
  <si>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</si>
  <si>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</si>
  <si>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</si>
  <si>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</si>
  <si>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</si>
  <si>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</si>
  <si>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</si>
  <si>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</si>
  <si>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</si>
  <si>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</si>
  <si>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</si>
  <si>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</si>
  <si>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</si>
  <si>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</si>
  <si>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</si>
  <si>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</si>
  <si>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</si>
  <si>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</si>
  <si>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</si>
  <si>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</si>
  <si>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</si>
  <si>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</si>
  <si>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</si>
  <si>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</si>
  <si>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</si>
  <si>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</si>
  <si>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</si>
  <si>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</si>
  <si>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</si>
  <si>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</si>
  <si>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</si>
  <si>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</si>
  <si>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</si>
  <si>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</si>
  <si>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</si>
  <si>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</si>
  <si>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</si>
  <si>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</si>
  <si>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</si>
  <si>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</si>
  <si>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</si>
  <si>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</si>
  <si>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</si>
  <si>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</si>
  <si>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</si>
  <si>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</si>
  <si>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</si>
  <si>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</si>
  <si>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</si>
  <si>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</si>
  <si>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</si>
  <si>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</si>
  <si>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</si>
  <si>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</si>
  <si>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</si>
  <si>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</si>
  <si>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</si>
  <si>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</si>
  <si>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</si>
  <si>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</si>
  <si>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</si>
  <si>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</si>
  <si>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</si>
  <si>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</si>
  <si>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</si>
  <si>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</si>
  <si>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</si>
  <si>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</si>
  <si>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</si>
  <si>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</si>
  <si>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</si>
  <si>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</si>
  <si>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</si>
  <si>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</si>
  <si>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</si>
  <si>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</si>
  <si>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</si>
  <si>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</si>
  <si>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</si>
  <si>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</si>
  <si>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</si>
  <si>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</si>
  <si>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</si>
  <si>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</si>
  <si>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</si>
  <si>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</si>
  <si>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</si>
  <si>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</si>
  <si>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</si>
  <si>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</si>
  <si>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</si>
  <si>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</si>
  <si>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</si>
  <si>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</si>
  <si>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</si>
  <si>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</si>
  <si>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</si>
  <si>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</si>
  <si>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</si>
  <si>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</si>
  <si>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</si>
  <si>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</si>
  <si>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</si>
  <si>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</si>
  <si>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</si>
  <si>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</si>
  <si>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</si>
  <si>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</si>
  <si>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</si>
  <si>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</si>
  <si>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</si>
  <si>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</si>
  <si>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</si>
  <si>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</si>
  <si>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</si>
  <si>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</si>
  <si>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</si>
  <si>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</si>
  <si>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</si>
  <si>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</si>
  <si>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</si>
  <si>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</si>
  <si>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</si>
  <si>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</si>
  <si>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</si>
  <si>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</si>
  <si>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</si>
  <si>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</si>
  <si>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</si>
  <si>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</si>
  <si>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</si>
  <si>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</si>
  <si>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</si>
  <si>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</si>
  <si>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</si>
  <si>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</si>
  <si>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</si>
  <si>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</si>
  <si>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</si>
  <si>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</si>
  <si>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</si>
  <si>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</si>
  <si>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</si>
  <si>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</si>
  <si>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</si>
  <si>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</si>
  <si>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</si>
  <si>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</si>
  <si>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</si>
  <si>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</si>
  <si>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</si>
  <si>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</si>
  <si>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</si>
  <si>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</si>
  <si>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</si>
  <si>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</si>
  <si>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</si>
  <si>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</si>
  <si>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</si>
  <si>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</si>
  <si>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</si>
  <si>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</si>
  <si>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</si>
  <si>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</si>
  <si>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</si>
  <si>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</si>
  <si>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</si>
  <si>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</si>
  <si>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</si>
  <si>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</si>
  <si>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</si>
  <si>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</si>
  <si>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</si>
  <si>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</si>
  <si>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</si>
  <si>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</si>
  <si>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</si>
  <si>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</si>
  <si>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</si>
  <si>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</si>
  <si>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</si>
  <si>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</si>
  <si>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</si>
  <si>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</si>
  <si>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</si>
  <si>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</si>
  <si>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</si>
  <si>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</si>
  <si>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</si>
  <si>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</si>
  <si>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</si>
  <si>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</si>
  <si>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</si>
  <si>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</si>
  <si>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</si>
  <si>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</si>
  <si>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</si>
  <si>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</si>
  <si>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</si>
  <si>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</si>
  <si>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</si>
  <si>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</si>
  <si>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</si>
  <si>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</si>
  <si>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</si>
  <si>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</si>
  <si>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</si>
  <si>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</si>
  <si>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</si>
  <si>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</si>
  <si>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</si>
  <si>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</si>
  <si>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</si>
  <si>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</si>
  <si>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</si>
  <si>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</si>
  <si>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</si>
  <si>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</si>
  <si>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</si>
  <si>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</si>
  <si>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</si>
  <si>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</si>
  <si>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</si>
  <si>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</si>
  <si>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</si>
  <si>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</si>
  <si>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</si>
  <si>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</si>
  <si>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</si>
  <si>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</si>
  <si>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</si>
  <si>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</si>
  <si>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</si>
  <si>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</si>
  <si>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</si>
  <si>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</si>
  <si>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</si>
  <si>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</si>
  <si>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</si>
  <si>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</si>
  <si>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</si>
  <si>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</si>
  <si>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</si>
  <si>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</si>
  <si>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</si>
  <si>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</si>
  <si>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</si>
  <si>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</si>
  <si>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</si>
  <si>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</si>
  <si>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</si>
  <si>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</si>
  <si>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</si>
  <si>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</si>
  <si>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</si>
  <si>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</si>
  <si>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</si>
  <si>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</si>
  <si>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</si>
  <si>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</si>
  <si>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</si>
  <si>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</si>
  <si>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</si>
  <si>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</si>
  <si>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</si>
  <si>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</si>
  <si>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</si>
  <si>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</si>
  <si>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</si>
  <si>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</si>
  <si>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</si>
  <si>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</si>
  <si>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</si>
  <si>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</si>
  <si>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</si>
  <si>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</si>
  <si>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</si>
  <si>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</si>
  <si>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</si>
  <si>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</si>
  <si>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</si>
  <si>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</si>
  <si>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</si>
  <si>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</si>
  <si>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</si>
  <si>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</si>
  <si>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</si>
  <si>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</si>
  <si>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</si>
  <si>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</si>
  <si>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</si>
  <si>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</si>
  <si>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</si>
  <si>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</si>
  <si>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</si>
  <si>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</si>
  <si>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</si>
  <si>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</si>
  <si>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</si>
  <si>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</si>
  <si>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</si>
  <si>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</si>
  <si>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</si>
  <si>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</si>
  <si>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</si>
  <si>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</si>
  <si>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</si>
  <si>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</si>
  <si>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</si>
  <si>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</si>
  <si>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</si>
  <si>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</si>
  <si>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</si>
  <si>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</si>
  <si>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</si>
  <si>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</si>
  <si>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</si>
  <si>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</si>
  <si>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</si>
  <si>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</si>
  <si>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</si>
  <si>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</si>
  <si>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</si>
  <si>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</si>
  <si>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</si>
  <si>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</si>
  <si>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</si>
  <si>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</si>
  <si>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</si>
  <si>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</si>
  <si>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</si>
  <si>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</si>
  <si>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</si>
  <si>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</si>
  <si>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</si>
  <si>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</si>
  <si>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</si>
  <si>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</si>
  <si>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</si>
  <si>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</si>
  <si>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</si>
  <si>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</si>
  <si>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</si>
  <si>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</si>
  <si>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</si>
  <si>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</si>
  <si>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</si>
  <si>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</si>
  <si>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</si>
  <si>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</si>
  <si>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</si>
  <si>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</si>
  <si>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</si>
  <si>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</si>
  <si>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</si>
  <si>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</si>
  <si>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</si>
  <si>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</si>
  <si>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</si>
  <si>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</si>
  <si>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</si>
  <si>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</si>
  <si>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</si>
  <si>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</si>
  <si>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</si>
  <si>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</si>
  <si>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</si>
  <si>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</si>
  <si>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</si>
  <si>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</si>
  <si>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</si>
  <si>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</si>
  <si>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</si>
  <si>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</si>
  <si>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</si>
  <si>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</si>
  <si>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</si>
  <si>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</si>
  <si>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</si>
  <si>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</si>
  <si>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</si>
  <si>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</si>
  <si>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</si>
  <si>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</si>
  <si>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</si>
  <si>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</si>
  <si>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</si>
  <si>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</si>
  <si>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</si>
  <si>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</si>
  <si>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</si>
  <si>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</si>
  <si>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</si>
  <si>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</si>
  <si>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</si>
  <si>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</si>
  <si>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</si>
  <si>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</si>
  <si>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</si>
  <si>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</si>
  <si>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</si>
  <si>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</si>
  <si>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</si>
  <si>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</si>
  <si>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</si>
  <si>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</si>
  <si>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</si>
  <si>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</si>
  <si>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</si>
  <si>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</si>
  <si>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</si>
  <si>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</si>
  <si>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</si>
  <si>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</si>
  <si>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</si>
  <si>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</si>
  <si>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</si>
  <si>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</si>
  <si>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</si>
  <si>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</si>
  <si>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</si>
  <si>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</si>
  <si>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</si>
  <si>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</si>
  <si>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</si>
  <si>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</si>
  <si>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</si>
  <si>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</si>
  <si>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</si>
  <si>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</si>
  <si>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</si>
  <si>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</si>
  <si>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</si>
  <si>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</si>
  <si>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</si>
  <si>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</si>
  <si>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</si>
  <si>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</si>
  <si>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</si>
  <si>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</si>
  <si>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</si>
  <si>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</si>
  <si>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</si>
  <si>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</si>
  <si>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</si>
  <si>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</si>
  <si>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</si>
  <si>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</si>
  <si>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</si>
  <si>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</si>
  <si>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</si>
  <si>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</si>
  <si>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</si>
  <si>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</si>
  <si>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</si>
  <si>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</si>
  <si>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</si>
  <si>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</si>
  <si>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</si>
  <si>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</si>
  <si>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</si>
  <si>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</si>
  <si>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</si>
  <si>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</si>
  <si>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</si>
  <si>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</si>
  <si>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</si>
  <si>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</si>
  <si>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</si>
  <si>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</si>
  <si>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</si>
  <si>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</si>
  <si>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</si>
  <si>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</si>
  <si>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</si>
  <si>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</si>
  <si>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</si>
  <si>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</si>
  <si>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</si>
  <si>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</si>
  <si>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</si>
  <si>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</si>
  <si>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</si>
  <si>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</si>
  <si>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</si>
  <si>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</si>
  <si>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</si>
  <si>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</si>
  <si>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</si>
  <si>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</si>
  <si>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</si>
  <si>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</si>
  <si>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</si>
  <si>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</si>
  <si>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</si>
  <si>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</si>
  <si>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</si>
  <si>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</si>
  <si>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</si>
  <si>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</si>
  <si>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</si>
  <si>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</si>
  <si>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</si>
  <si>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</si>
  <si>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</si>
  <si>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</si>
  <si>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</si>
  <si>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</si>
  <si>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</si>
  <si>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</si>
  <si>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</si>
  <si>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</si>
  <si>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</si>
  <si>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</si>
  <si>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</si>
  <si>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</si>
  <si>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</si>
  <si>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</si>
  <si>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</si>
  <si>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</si>
  <si>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</si>
  <si>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</si>
  <si>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</si>
  <si>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</si>
  <si>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</si>
  <si>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</si>
  <si>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</si>
  <si>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</si>
  <si>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</si>
  <si>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</si>
  <si>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</si>
  <si>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</si>
  <si>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</si>
  <si>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</si>
  <si>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</si>
  <si>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</si>
  <si>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</si>
  <si>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</si>
  <si>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</si>
  <si>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</si>
  <si>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</si>
  <si>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</si>
  <si>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</si>
  <si>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</si>
  <si>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</si>
  <si>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</si>
  <si>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</si>
  <si>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</si>
  <si>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</si>
  <si>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</si>
  <si>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</si>
  <si>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</si>
  <si>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</si>
  <si>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</si>
  <si>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</si>
  <si>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</si>
  <si>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</si>
  <si>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</si>
  <si>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</si>
  <si>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</si>
  <si>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</si>
  <si>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</si>
  <si>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</si>
  <si>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</si>
  <si>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</si>
  <si>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</si>
  <si>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</si>
  <si>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</si>
  <si>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</si>
  <si>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</si>
  <si>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</si>
  <si>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</si>
  <si>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</si>
  <si>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</si>
  <si>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</si>
  <si>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</si>
  <si>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</si>
  <si>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</si>
  <si>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</si>
  <si>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</si>
  <si>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</si>
  <si>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</si>
  <si>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</si>
  <si>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</si>
  <si>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</si>
  <si>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</si>
  <si>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</si>
  <si>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</si>
  <si>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</si>
  <si>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</si>
  <si>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</si>
  <si>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</si>
  <si>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</si>
  <si>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</si>
  <si>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</si>
  <si>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</si>
  <si>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</si>
  <si>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</si>
  <si>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</si>
  <si>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</si>
  <si>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</si>
  <si>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</si>
  <si>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</si>
  <si>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</si>
  <si>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</si>
  <si>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</si>
  <si>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</si>
  <si>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</si>
  <si>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</si>
  <si>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</si>
  <si>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</si>
  <si>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</si>
  <si>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</si>
  <si>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</si>
  <si>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</si>
  <si>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</si>
  <si>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</si>
  <si>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</si>
  <si>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</si>
  <si>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</si>
  <si>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</si>
  <si>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</si>
  <si>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</si>
  <si>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</si>
  <si>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</si>
  <si>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</si>
  <si>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</si>
  <si>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</si>
  <si>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</si>
  <si>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</si>
  <si>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</si>
  <si>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</si>
  <si>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</si>
  <si>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</si>
  <si>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</si>
  <si>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</si>
  <si>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</si>
  <si>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</si>
  <si>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</si>
  <si>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</si>
  <si>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</si>
  <si>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</si>
  <si>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</si>
  <si>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</si>
  <si>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</si>
  <si>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</si>
  <si>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</si>
  <si>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</si>
  <si>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</si>
  <si>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</si>
  <si>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</si>
  <si>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</si>
  <si>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</si>
  <si>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</si>
  <si>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</si>
  <si>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</si>
  <si>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</si>
  <si>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</si>
  <si>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</si>
  <si>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</si>
  <si>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</si>
  <si>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</si>
  <si>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</si>
  <si>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</si>
  <si>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</si>
  <si>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</si>
  <si>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</si>
  <si>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</si>
  <si>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</si>
  <si>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</si>
  <si>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</si>
  <si>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</si>
  <si>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</si>
  <si>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</si>
  <si>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</si>
  <si>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</si>
  <si>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</si>
  <si>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</si>
  <si>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</si>
  <si>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</si>
  <si>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</si>
  <si>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</si>
  <si>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</si>
  <si>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</si>
  <si>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</si>
  <si>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</si>
  <si>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</si>
  <si>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</si>
  <si>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</si>
  <si>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</si>
  <si>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</si>
  <si>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</si>
  <si>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</si>
  <si>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</si>
  <si>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</si>
  <si>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</si>
  <si>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</si>
  <si>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</si>
  <si>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</si>
  <si>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</si>
  <si>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</si>
  <si>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</si>
  <si>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</si>
  <si>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</si>
  <si>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</si>
  <si>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</si>
  <si>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</si>
  <si>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</si>
  <si>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</si>
  <si>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</si>
  <si>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</si>
  <si>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</si>
  <si>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</si>
  <si>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</si>
  <si>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</si>
  <si>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</si>
  <si>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</si>
  <si>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</si>
  <si>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</si>
  <si>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</si>
  <si>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</si>
  <si>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</si>
  <si>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</si>
  <si>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</si>
  <si>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</si>
  <si>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</si>
  <si>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</si>
  <si>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</si>
  <si>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</si>
  <si>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</si>
  <si>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</si>
  <si>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</si>
  <si>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</si>
  <si>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</si>
  <si>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</si>
  <si>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</si>
  <si>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</si>
  <si>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</si>
  <si>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</si>
  <si>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</si>
  <si>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</si>
  <si>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</si>
  <si>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</si>
  <si>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</si>
  <si>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</si>
  <si>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</si>
  <si>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</si>
  <si>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</si>
  <si>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</si>
  <si>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</si>
  <si>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</si>
  <si>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</si>
  <si>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</si>
  <si>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</si>
  <si>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</si>
  <si>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</si>
  <si>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</si>
  <si>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</si>
  <si>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</si>
  <si>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</si>
  <si>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</si>
  <si>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</si>
  <si>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</si>
  <si>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</si>
  <si>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</si>
  <si>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</si>
  <si>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</si>
  <si>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</si>
  <si>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</si>
  <si>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</si>
  <si>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</si>
  <si>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</si>
  <si>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</si>
  <si>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</si>
  <si>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</si>
  <si>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</si>
  <si>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</si>
  <si>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</si>
  <si>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</si>
  <si>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</si>
  <si>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</si>
  <si>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</si>
  <si>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</si>
  <si>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</si>
  <si>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</si>
  <si>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</si>
  <si>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</si>
  <si>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</si>
  <si>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</si>
  <si>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</si>
  <si>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</si>
  <si>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</si>
  <si>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</si>
  <si>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</si>
  <si>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</si>
  <si>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</si>
  <si>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</si>
  <si>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</si>
  <si>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</si>
  <si>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</si>
  <si>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</si>
  <si>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</si>
  <si>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</si>
  <si>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</si>
  <si>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</si>
  <si>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</si>
  <si>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</si>
  <si>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</si>
  <si>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</si>
  <si>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</si>
  <si>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</si>
  <si>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</si>
  <si>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</si>
  <si>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</si>
  <si>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</si>
  <si>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</si>
  <si>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</si>
  <si>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</si>
  <si>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</si>
  <si>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</si>
  <si>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</si>
  <si>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</si>
  <si>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</si>
  <si>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</si>
  <si>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</si>
  <si>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</si>
  <si>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</si>
  <si>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</si>
  <si>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</si>
  <si>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</si>
  <si>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</si>
  <si>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</si>
  <si>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</si>
  <si>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</si>
  <si>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</si>
  <si>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</si>
  <si>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</si>
  <si>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</si>
  <si>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</si>
  <si>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</si>
  <si>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</si>
  <si>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</si>
  <si>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</si>
  <si>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</si>
  <si>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</si>
  <si>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</si>
  <si>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</si>
  <si>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</si>
  <si>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</si>
  <si>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</si>
  <si>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</si>
  <si>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</si>
  <si>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</si>
  <si>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</si>
  <si>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</si>
  <si>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</si>
  <si>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</si>
  <si>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</si>
  <si>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</si>
  <si>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</si>
  <si>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</si>
  <si>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</si>
  <si>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</si>
  <si>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</si>
  <si>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</si>
  <si>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</si>
  <si>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</si>
  <si>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</si>
  <si>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</si>
  <si>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</si>
  <si>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</si>
  <si>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</si>
  <si>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</si>
  <si>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</si>
  <si>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</si>
  <si>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</si>
  <si>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</si>
  <si>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</si>
  <si>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</si>
  <si>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</si>
  <si>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</si>
  <si>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</si>
  <si>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</si>
  <si>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</si>
  <si>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</si>
  <si>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</si>
  <si>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</si>
  <si>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</si>
  <si>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</si>
  <si>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</si>
  <si>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</si>
  <si>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</si>
  <si>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</si>
  <si>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</si>
  <si>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</si>
  <si>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</si>
  <si>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</si>
  <si>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</si>
  <si>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</si>
  <si>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</si>
  <si>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</si>
  <si>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</si>
  <si>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</si>
  <si>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</si>
  <si>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</si>
  <si>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</si>
  <si>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</si>
  <si>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</si>
  <si>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</si>
  <si>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</si>
  <si>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</si>
  <si>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</si>
  <si>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</si>
  <si>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</si>
  <si>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</si>
  <si>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</si>
  <si>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</si>
  <si>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</si>
  <si>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</si>
  <si>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</si>
  <si>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</si>
  <si>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</si>
  <si>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</si>
  <si>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</si>
  <si>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</si>
  <si>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</si>
  <si>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</si>
  <si>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</si>
  <si>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</si>
  <si>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</si>
  <si>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</si>
  <si>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</si>
  <si>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</si>
  <si>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</si>
  <si>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</si>
  <si>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</si>
  <si>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</si>
  <si>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</si>
  <si>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</si>
  <si>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</si>
  <si>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</si>
  <si>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</si>
  <si>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</si>
  <si>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</si>
  <si>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</si>
  <si>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</si>
  <si>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</si>
  <si>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</si>
  <si>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</si>
  <si>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</si>
  <si>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</si>
  <si>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</si>
  <si>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</si>
  <si>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</si>
  <si>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</si>
  <si>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</si>
  <si>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</si>
  <si>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</si>
  <si>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</si>
  <si>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</si>
  <si>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</si>
  <si>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</si>
  <si>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</si>
  <si>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</si>
  <si>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</si>
  <si>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</si>
  <si>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</si>
  <si>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</si>
  <si>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</si>
  <si>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</si>
  <si>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</si>
  <si>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</si>
  <si>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</si>
  <si>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</si>
  <si>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</si>
  <si>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</si>
  <si>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</si>
  <si>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</si>
  <si>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</si>
  <si>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</si>
  <si>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</si>
  <si>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</si>
  <si>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</si>
  <si>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</si>
  <si>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</si>
  <si>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</si>
  <si>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</si>
  <si>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</si>
  <si>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</si>
  <si>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</si>
  <si>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</si>
  <si>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</si>
  <si>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</si>
  <si>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</si>
  <si>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</si>
  <si>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</si>
  <si>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</si>
  <si>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</si>
  <si>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</si>
  <si>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</si>
  <si>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</si>
  <si>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</si>
  <si>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</si>
  <si>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</si>
  <si>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</si>
  <si>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</si>
  <si>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</si>
  <si>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</si>
  <si>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</si>
  <si>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</si>
  <si>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</si>
  <si>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</si>
  <si>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</si>
  <si>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</si>
  <si>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</si>
  <si>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</si>
  <si>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</si>
  <si>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</si>
  <si>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</si>
  <si>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</si>
  <si>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</si>
  <si>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</si>
  <si>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</si>
  <si>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</si>
  <si>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</si>
  <si>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</si>
  <si>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</si>
  <si>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</si>
  <si>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</si>
  <si>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</si>
  <si>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</si>
  <si>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</si>
  <si>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</si>
  <si>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</si>
  <si>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</si>
  <si>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</si>
  <si>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</si>
  <si>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</si>
  <si>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</si>
  <si>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</si>
  <si>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</si>
  <si>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</si>
  <si>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</si>
  <si>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</si>
  <si>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</si>
  <si>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</si>
  <si>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</si>
  <si>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</si>
  <si>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</si>
  <si>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</si>
  <si>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</si>
  <si>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</si>
  <si>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</si>
  <si>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</si>
  <si>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</si>
  <si>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</si>
  <si>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</si>
  <si>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</si>
  <si>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</si>
  <si>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</si>
  <si>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</si>
  <si>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</si>
  <si>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</si>
  <si>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</si>
  <si>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</si>
  <si>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</si>
  <si>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</si>
  <si>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</si>
  <si>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</si>
  <si>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</si>
  <si>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</si>
  <si>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</si>
  <si>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</si>
  <si>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</si>
  <si>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</si>
  <si>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</si>
  <si>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</si>
  <si>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</si>
  <si>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</si>
  <si>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</si>
  <si>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</si>
  <si>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</si>
  <si>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</si>
  <si>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</si>
  <si>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</si>
  <si>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</si>
  <si>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</si>
  <si>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</si>
  <si>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</si>
  <si>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</si>
  <si>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</si>
  <si>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</si>
  <si>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</si>
  <si>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</si>
  <si>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</si>
  <si>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</si>
  <si>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</si>
  <si>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</si>
  <si>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</si>
  <si>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</si>
  <si>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</si>
  <si>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</si>
  <si>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</si>
  <si>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</si>
  <si>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</si>
  <si>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</si>
  <si>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</si>
  <si>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</si>
  <si>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</si>
  <si>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</si>
  <si>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</si>
  <si>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</si>
  <si>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</si>
  <si>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</si>
  <si>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</si>
  <si>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</si>
  <si>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</si>
  <si>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</si>
  <si>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</si>
  <si>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</si>
  <si>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</si>
  <si>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</si>
  <si>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</si>
  <si>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</si>
  <si>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</si>
  <si>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</si>
  <si>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</si>
  <si>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</si>
  <si>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</si>
  <si>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</si>
  <si>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</si>
  <si>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</si>
  <si>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</si>
  <si>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</si>
  <si>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</si>
  <si>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</si>
  <si>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</si>
  <si>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</si>
  <si>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</si>
  <si>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</si>
  <si>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</si>
  <si>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</si>
  <si>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</si>
  <si>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</si>
  <si>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</si>
  <si>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</si>
  <si>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</si>
  <si>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</si>
  <si>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</si>
  <si>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</si>
  <si>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</si>
  <si>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</si>
  <si>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</si>
  <si>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</si>
  <si>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</si>
  <si>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</si>
  <si>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</si>
  <si>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</si>
  <si>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</si>
  <si>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</si>
  <si>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</si>
  <si>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</si>
  <si>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</si>
  <si>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</si>
  <si>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</si>
  <si>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</si>
  <si>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</si>
  <si>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</si>
  <si>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</si>
  <si>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</si>
  <si>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</si>
  <si>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</si>
  <si>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</si>
  <si>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</si>
  <si>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</si>
  <si>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</si>
  <si>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</si>
  <si>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</si>
  <si>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</si>
  <si>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</si>
  <si>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</si>
  <si>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</si>
  <si>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</si>
  <si>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</si>
  <si>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</si>
  <si>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</si>
  <si>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</si>
  <si>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</si>
  <si>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</si>
  <si>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</si>
  <si>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</si>
  <si>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</si>
  <si>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</si>
  <si>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</si>
  <si>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</si>
  <si>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</si>
  <si>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</si>
  <si>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</si>
  <si>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</si>
  <si>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</si>
  <si>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</si>
  <si>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</si>
  <si>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</si>
  <si>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</si>
  <si>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</si>
  <si>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</si>
  <si>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</si>
  <si>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</si>
  <si>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</si>
  <si>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</si>
  <si>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</si>
  <si>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</si>
  <si>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</si>
  <si>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</si>
  <si>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</si>
  <si>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</si>
  <si>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</si>
  <si>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</si>
  <si>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</si>
  <si>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</si>
  <si>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</si>
  <si>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</si>
  <si>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</si>
  <si>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</si>
  <si>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</si>
  <si>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</si>
  <si>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</si>
  <si>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</si>
  <si>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</si>
  <si>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</si>
  <si>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</si>
  <si>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</si>
  <si>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</si>
  <si>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</si>
  <si>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</si>
  <si>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</si>
  <si>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</si>
  <si>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</si>
  <si>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</si>
  <si>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</si>
  <si>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</si>
  <si>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</si>
  <si>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</si>
  <si>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</si>
  <si>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</si>
  <si>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</si>
  <si>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</si>
  <si>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</si>
  <si>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</si>
  <si>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</si>
  <si>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</si>
  <si>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</si>
  <si>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</si>
  <si>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</si>
  <si>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</si>
  <si>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</si>
  <si>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</si>
  <si>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</si>
  <si>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</si>
  <si>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</si>
  <si>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</si>
  <si>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</si>
  <si>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</si>
  <si>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</si>
  <si>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</si>
  <si>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</si>
  <si>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</si>
  <si>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</si>
  <si>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</si>
  <si>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</si>
  <si>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</si>
  <si>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</si>
  <si>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</si>
  <si>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</si>
  <si>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</si>
  <si>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</si>
  <si>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</si>
  <si>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</si>
  <si>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</si>
  <si>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</si>
  <si>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</si>
  <si>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</si>
  <si>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</si>
  <si>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</si>
  <si>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</si>
  <si>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</si>
  <si>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</si>
  <si>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</si>
  <si>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</si>
  <si>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</si>
  <si>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</si>
  <si>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</si>
  <si>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</si>
  <si>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</si>
  <si>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</si>
  <si>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</si>
  <si>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</si>
  <si>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</si>
  <si>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</si>
  <si>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</si>
  <si>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</si>
  <si>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</si>
  <si>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</si>
  <si>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</si>
  <si>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</si>
  <si>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</si>
  <si>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</si>
  <si>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</si>
  <si>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</si>
  <si>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</si>
  <si>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</si>
  <si>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</si>
  <si>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</si>
  <si>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</si>
  <si>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</si>
  <si>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</si>
  <si>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</si>
  <si>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</si>
  <si>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</si>
  <si>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</si>
  <si>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</si>
  <si>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</si>
  <si>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</si>
  <si>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</si>
  <si>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</si>
  <si>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</si>
  <si>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</si>
  <si>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</si>
  <si>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</si>
  <si>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</si>
  <si>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</si>
  <si>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</si>
  <si>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</si>
  <si>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</si>
  <si>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</si>
  <si>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</si>
  <si>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</si>
  <si>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</si>
  <si>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</si>
  <si>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</si>
  <si>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</si>
  <si>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</si>
  <si>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</si>
  <si>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</si>
  <si>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</si>
  <si>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</si>
  <si>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</si>
  <si>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</si>
  <si>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</si>
  <si>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</si>
  <si>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</si>
  <si>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</si>
  <si>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</si>
  <si>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</si>
  <si>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</si>
  <si>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</si>
  <si>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</si>
  <si>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</si>
  <si>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</si>
  <si>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</si>
  <si>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</si>
  <si>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</si>
  <si>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</si>
  <si>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</si>
  <si>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</si>
  <si>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</si>
  <si>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</si>
  <si>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</si>
  <si>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</si>
  <si>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</si>
  <si>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</si>
  <si>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</si>
  <si>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</si>
  <si>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</si>
  <si>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</si>
  <si>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</si>
  <si>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</si>
  <si>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</si>
  <si>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</si>
  <si>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</si>
  <si>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</si>
  <si>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</si>
  <si>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</si>
  <si>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</si>
  <si>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</si>
  <si>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</si>
  <si>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</si>
  <si>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</si>
  <si>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</si>
  <si>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</si>
  <si>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</si>
  <si>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</si>
  <si>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</si>
  <si>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</si>
  <si>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</si>
  <si>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</si>
  <si>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</si>
  <si>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</si>
  <si>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</si>
  <si>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</si>
  <si>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</si>
  <si>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</si>
  <si>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</si>
  <si>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</si>
  <si>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</si>
  <si>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</si>
  <si>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</si>
  <si>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</si>
  <si>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</si>
  <si>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</si>
  <si>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</si>
  <si>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</si>
  <si>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</si>
  <si>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</si>
  <si>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</si>
  <si>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</si>
  <si>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</si>
  <si>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</si>
  <si>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</si>
  <si>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</si>
  <si>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</si>
  <si>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</si>
  <si>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</si>
  <si>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</si>
  <si>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</si>
  <si>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</si>
  <si>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</si>
  <si>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</si>
  <si>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</si>
  <si>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</si>
  <si>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</si>
  <si>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</si>
  <si>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</si>
  <si>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</si>
  <si>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</si>
  <si>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</si>
  <si>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</si>
  <si>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</si>
  <si>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</si>
  <si>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</si>
  <si>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</si>
  <si>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</si>
  <si>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</si>
  <si>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</si>
  <si>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</si>
  <si>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</si>
  <si>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</si>
  <si>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</si>
  <si>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</si>
  <si>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</si>
  <si>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</si>
  <si>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</si>
  <si>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</si>
  <si>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</si>
  <si>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</si>
  <si>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</si>
  <si>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</si>
  <si>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</si>
  <si>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</si>
  <si>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</si>
  <si>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</si>
  <si>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</si>
  <si>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</si>
  <si>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</si>
  <si>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</si>
  <si>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</si>
  <si>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</si>
  <si>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</si>
  <si>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</si>
  <si>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</si>
  <si>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</si>
  <si>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</si>
  <si>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</si>
  <si>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</si>
  <si>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</si>
  <si>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</si>
  <si>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</si>
  <si>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</si>
  <si>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</si>
  <si>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</si>
  <si>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</si>
  <si>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</si>
  <si>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</si>
  <si>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</si>
  <si>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</si>
  <si>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</si>
  <si>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</si>
  <si>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</si>
  <si>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</si>
  <si>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</si>
  <si>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</si>
  <si>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</si>
  <si>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</si>
  <si>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</si>
  <si>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</si>
  <si>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</si>
  <si>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</si>
  <si>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</si>
  <si>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</si>
  <si>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</si>
  <si>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</si>
  <si>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</si>
  <si>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</si>
  <si>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</si>
  <si>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Mean:</t>
  </si>
  <si>
    <t>Median:</t>
  </si>
  <si>
    <t>Minimum:</t>
  </si>
  <si>
    <t>Maximum:</t>
  </si>
  <si>
    <t>Variance:</t>
  </si>
  <si>
    <t>Standard Deviation:</t>
  </si>
  <si>
    <t>Comparing the variability of successful or unsuccessful campaigns, there isn't much of a difference.</t>
  </si>
  <si>
    <t>It's unclear why successful campaigns would typically have a lot more or a lot fewer backers.</t>
  </si>
  <si>
    <t>It looks like successful campaigns usually have at least 16 backers, whereas the failed campaigns don't.</t>
  </si>
  <si>
    <t>If anything, a campaign should try to reach a certain number of backers rather than a certain range.</t>
  </si>
  <si>
    <t>Likewise, it's unclear why unsuccessful campaigns would typically have the same number of backers.</t>
  </si>
  <si>
    <t>The mean better summarizes this data because there are many entries far greater than the median.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</si>
</sst>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6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16" fillId="0" borderId="0" xfId="42" applyFon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7" fillId="35" borderId="0" xfId="0" applyFont="1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6CE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6CE"/>
      <color rgb="FFBF6866"/>
      <color rgb="FFC14E44"/>
      <color rgb="FFC23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A-1D46-81E7-4CB344C8EC8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B-954C-9222-F65DCEA6AF9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8B-954C-9222-F65DCEA6AF9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8B-954C-9222-F65DCEA6A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8848256"/>
        <c:axId val="1659888304"/>
      </c:barChart>
      <c:catAx>
        <c:axId val="4988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88304"/>
        <c:crosses val="autoZero"/>
        <c:auto val="1"/>
        <c:lblAlgn val="ctr"/>
        <c:lblOffset val="100"/>
        <c:noMultiLvlLbl val="0"/>
      </c:catAx>
      <c:valAx>
        <c:axId val="16598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A-304E-B4F5-0EE99D47672E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2-CF41-9C33-A02069D1BFD6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2-CF41-9C33-A02069D1BFD6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2-CF41-9C33-A02069D1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4502528"/>
        <c:axId val="1554867024"/>
      </c:barChart>
      <c:catAx>
        <c:axId val="16545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7024"/>
        <c:crosses val="autoZero"/>
        <c:auto val="1"/>
        <c:lblAlgn val="ctr"/>
        <c:lblOffset val="100"/>
        <c:noMultiLvlLbl val="0"/>
      </c:catAx>
      <c:valAx>
        <c:axId val="15548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0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3-AA4B-8047-CA581438AE38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3C-DE40-9E87-00AE393D823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3C-DE40-9E87-00AE393D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67840"/>
        <c:axId val="896069552"/>
      </c:lineChart>
      <c:catAx>
        <c:axId val="89606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9552"/>
        <c:crosses val="autoZero"/>
        <c:auto val="1"/>
        <c:lblAlgn val="ctr"/>
        <c:lblOffset val="100"/>
        <c:noMultiLvlLbl val="0"/>
      </c:catAx>
      <c:valAx>
        <c:axId val="8960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C-BF4D-93E8-F50F41BE867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C-BF4D-93E8-F50F41BE867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C-BF4D-93E8-F50F41BE8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90751"/>
        <c:axId val="356308767"/>
      </c:lineChart>
      <c:catAx>
        <c:axId val="19349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08767"/>
        <c:crosses val="autoZero"/>
        <c:auto val="1"/>
        <c:lblAlgn val="ctr"/>
        <c:lblOffset val="100"/>
        <c:noMultiLvlLbl val="0"/>
      </c:catAx>
      <c:valAx>
        <c:axId val="3563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9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A0E57-5DD8-746D-D917-395ECB332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12700</xdr:rowOff>
    </xdr:from>
    <xdr:to>
      <xdr:col>16</xdr:col>
      <xdr:colOff>12700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EB046-1E9C-ADD6-A15F-B945E101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0</xdr:rowOff>
    </xdr:from>
    <xdr:to>
      <xdr:col>15</xdr:col>
      <xdr:colOff>12700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25751-C2F2-AD74-E11C-5D7C7DE6A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111654</xdr:colOff>
      <xdr:row>14</xdr:row>
      <xdr:rowOff>139561</xdr:rowOff>
    </xdr:from>
    <xdr:to>
      <xdr:col>11</xdr:col>
      <xdr:colOff>404725</xdr:colOff>
      <xdr:row>39</xdr:row>
      <xdr:rowOff>97692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8022A8-0593-4309-D6D3-9E09D6AEA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5578.799161921299" createdVersion="8" refreshedVersion="8" minRefreshableVersion="3" recordCount="1000" xr:uid="{813A3241-5E38-564D-B272-4C2CCB893E9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x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b v="0"/>
    <b v="1"/>
    <s v="music/rock"/>
    <x v="1"/>
    <x v="1"/>
  </r>
  <r>
    <x v="2"/>
    <s v="Melton, Robinson and Fritz"/>
    <s v="Function-based leadingedge pricing structure"/>
    <n v="108400"/>
    <n v="142523"/>
    <n v="131"/>
    <x v="1"/>
    <x v="2"/>
    <n v="100.02"/>
    <x v="2"/>
    <s v="AUD"/>
    <n v="1384668000"/>
    <x v="2"/>
    <n v="1384840800"/>
    <d v="2013-11-19T06:00:00"/>
    <b v="0"/>
    <b v="0"/>
    <s v="technology/web"/>
    <x v="2"/>
    <x v="2"/>
  </r>
  <r>
    <x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d v="2019-09-20T05:00:00"/>
    <b v="0"/>
    <b v="0"/>
    <s v="music/rock"/>
    <x v="1"/>
    <x v="1"/>
  </r>
  <r>
    <x v="4"/>
    <s v="Larson-Little"/>
    <s v="Proactive foreground core"/>
    <n v="7600"/>
    <n v="5265"/>
    <n v="69"/>
    <x v="0"/>
    <x v="4"/>
    <n v="99.34"/>
    <x v="1"/>
    <s v="USD"/>
    <n v="1547964000"/>
    <x v="4"/>
    <n v="1548309600"/>
    <d v="2019-01-24T06:00:00"/>
    <b v="0"/>
    <b v="0"/>
    <s v="theater/plays"/>
    <x v="3"/>
    <x v="3"/>
  </r>
  <r>
    <x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d v="2012-09-08T05:00:00"/>
    <b v="0"/>
    <b v="0"/>
    <s v="theater/plays"/>
    <x v="3"/>
    <x v="3"/>
  </r>
  <r>
    <x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d v="2017-09-14T05:00:00"/>
    <b v="0"/>
    <b v="0"/>
    <s v="film &amp; video/documentary"/>
    <x v="4"/>
    <x v="4"/>
  </r>
  <r>
    <x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d v="2015-08-15T05:00:00"/>
    <b v="0"/>
    <b v="0"/>
    <s v="theater/plays"/>
    <x v="3"/>
    <x v="3"/>
  </r>
  <r>
    <x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d v="2010-08-11T05:00:00"/>
    <b v="0"/>
    <b v="0"/>
    <s v="theater/plays"/>
    <x v="3"/>
    <x v="3"/>
  </r>
  <r>
    <x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d v="2013-11-07T06:00:00"/>
    <b v="0"/>
    <b v="0"/>
    <s v="music/electric music"/>
    <x v="1"/>
    <x v="5"/>
  </r>
  <r>
    <x v="10"/>
    <s v="Green Ltd"/>
    <s v="Monitored empowering installation"/>
    <n v="5200"/>
    <n v="13838"/>
    <n v="266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x v="11"/>
    <s v="Perez, Johnson and Gardner"/>
    <s v="Grass-roots zero administration system engine"/>
    <n v="6300"/>
    <n v="3030"/>
    <n v="48"/>
    <x v="0"/>
    <x v="11"/>
    <n v="112.22"/>
    <x v="1"/>
    <s v="USD"/>
    <n v="1285045200"/>
    <x v="11"/>
    <n v="1285563600"/>
    <d v="2010-09-27T05:00:00"/>
    <b v="0"/>
    <b v="1"/>
    <s v="theater/plays"/>
    <x v="3"/>
    <x v="3"/>
  </r>
  <r>
    <x v="12"/>
    <s v="Kim Ltd"/>
    <s v="Assimilated hybrid intranet"/>
    <n v="6300"/>
    <n v="5629"/>
    <n v="89"/>
    <x v="0"/>
    <x v="12"/>
    <n v="102.35"/>
    <x v="1"/>
    <s v="USD"/>
    <n v="1571720400"/>
    <x v="12"/>
    <n v="1572411600"/>
    <d v="2019-10-30T05:00:00"/>
    <b v="0"/>
    <b v="0"/>
    <s v="film &amp; video/drama"/>
    <x v="4"/>
    <x v="6"/>
  </r>
  <r>
    <x v="13"/>
    <s v="Walker, Taylor and Coleman"/>
    <s v="Multi-tiered directional open architecture"/>
    <n v="4200"/>
    <n v="10295"/>
    <n v="245.00000000000003"/>
    <x v="1"/>
    <x v="13"/>
    <n v="105.05"/>
    <x v="1"/>
    <s v="USD"/>
    <n v="1465621200"/>
    <x v="13"/>
    <n v="1466658000"/>
    <d v="2016-06-23T05:00:00"/>
    <b v="0"/>
    <b v="0"/>
    <s v="music/indie rock"/>
    <x v="1"/>
    <x v="7"/>
  </r>
  <r>
    <x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d v="2012-04-02T05:00:00"/>
    <b v="0"/>
    <b v="0"/>
    <s v="music/indie rock"/>
    <x v="1"/>
    <x v="7"/>
  </r>
  <r>
    <x v="15"/>
    <s v="Wright, Hunt and Rowe"/>
    <s v="Extended eco-centric pricing structure"/>
    <n v="81200"/>
    <n v="38414"/>
    <n v="47"/>
    <x v="0"/>
    <x v="15"/>
    <n v="84.99"/>
    <x v="1"/>
    <s v="USD"/>
    <n v="1575957600"/>
    <x v="15"/>
    <n v="1576303200"/>
    <d v="2019-12-14T06:00:00"/>
    <b v="0"/>
    <b v="0"/>
    <s v="technology/wearables"/>
    <x v="2"/>
    <x v="8"/>
  </r>
  <r>
    <x v="16"/>
    <s v="Hines Inc"/>
    <s v="Cross-platform systemic adapter"/>
    <n v="1700"/>
    <n v="11041"/>
    <n v="649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x v="17"/>
    <s v="Cochran-Nguyen"/>
    <s v="Seamless 4thgeneration methodology"/>
    <n v="84600"/>
    <n v="134845"/>
    <n v="159"/>
    <x v="1"/>
    <x v="17"/>
    <n v="107.96"/>
    <x v="1"/>
    <s v="USD"/>
    <n v="1294812000"/>
    <x v="17"/>
    <n v="1294898400"/>
    <d v="2011-01-13T06:00:00"/>
    <b v="0"/>
    <b v="0"/>
    <s v="film &amp; video/animation"/>
    <x v="4"/>
    <x v="10"/>
  </r>
  <r>
    <x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d v="2018-09-16T05:00:00"/>
    <b v="0"/>
    <b v="0"/>
    <s v="theater/plays"/>
    <x v="3"/>
    <x v="3"/>
  </r>
  <r>
    <x v="19"/>
    <s v="Perez-Hess"/>
    <s v="Down-sized cohesive archive"/>
    <n v="62500"/>
    <n v="30331"/>
    <n v="49"/>
    <x v="0"/>
    <x v="19"/>
    <n v="45"/>
    <x v="1"/>
    <s v="USD"/>
    <n v="1551679200"/>
    <x v="19"/>
    <n v="1553490000"/>
    <d v="2019-03-25T05:00:00"/>
    <b v="0"/>
    <b v="1"/>
    <s v="theater/plays"/>
    <x v="3"/>
    <x v="3"/>
  </r>
  <r>
    <x v="20"/>
    <s v="Reeves, Thompson and Richardson"/>
    <s v="Proactive composite alliance"/>
    <n v="131800"/>
    <n v="147936"/>
    <n v="112.00000000000001"/>
    <x v="1"/>
    <x v="20"/>
    <n v="105.97"/>
    <x v="1"/>
    <s v="USD"/>
    <n v="1406523600"/>
    <x v="20"/>
    <n v="1406523600"/>
    <d v="2014-07-28T05:00:00"/>
    <b v="0"/>
    <b v="0"/>
    <s v="film &amp; video/drama"/>
    <x v="4"/>
    <x v="6"/>
  </r>
  <r>
    <x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d v="2011-09-18T05:00:00"/>
    <b v="0"/>
    <b v="0"/>
    <s v="theater/plays"/>
    <x v="3"/>
    <x v="3"/>
  </r>
  <r>
    <x v="22"/>
    <s v="Collier Inc"/>
    <s v="Enhanced dynamic definition"/>
    <n v="59100"/>
    <n v="75690"/>
    <n v="128"/>
    <x v="1"/>
    <x v="22"/>
    <n v="85.04"/>
    <x v="1"/>
    <s v="USD"/>
    <n v="1522731600"/>
    <x v="22"/>
    <n v="1524027600"/>
    <d v="2018-04-18T05:00:00"/>
    <b v="0"/>
    <b v="0"/>
    <s v="theater/plays"/>
    <x v="3"/>
    <x v="3"/>
  </r>
  <r>
    <x v="23"/>
    <s v="Gray-Jenkins"/>
    <s v="Devolved next generation adapter"/>
    <n v="4500"/>
    <n v="14942"/>
    <n v="332"/>
    <x v="1"/>
    <x v="23"/>
    <n v="105.23"/>
    <x v="4"/>
    <s v="GBP"/>
    <n v="1550124000"/>
    <x v="23"/>
    <n v="1554699600"/>
    <d v="2019-04-08T05:00:00"/>
    <b v="0"/>
    <b v="0"/>
    <s v="film &amp; video/documentary"/>
    <x v="4"/>
    <x v="4"/>
  </r>
  <r>
    <x v="24"/>
    <s v="Scott, Wilson and Martin"/>
    <s v="Cross-platform intermediate frame"/>
    <n v="92400"/>
    <n v="104257"/>
    <n v="112.99999999999999"/>
    <x v="1"/>
    <x v="24"/>
    <n v="39"/>
    <x v="1"/>
    <s v="USD"/>
    <n v="1403326800"/>
    <x v="24"/>
    <n v="1403499600"/>
    <d v="2014-06-23T05:00:00"/>
    <b v="0"/>
    <b v="0"/>
    <s v="technology/wearables"/>
    <x v="2"/>
    <x v="8"/>
  </r>
  <r>
    <x v="25"/>
    <s v="Caldwell, Velazquez and Wilson"/>
    <s v="Monitored impactful analyzer"/>
    <n v="5500"/>
    <n v="11904"/>
    <n v="216"/>
    <x v="1"/>
    <x v="25"/>
    <n v="73.03"/>
    <x v="1"/>
    <s v="USD"/>
    <n v="1305694800"/>
    <x v="25"/>
    <n v="1307422800"/>
    <d v="2011-06-07T05:00:00"/>
    <b v="0"/>
    <b v="1"/>
    <s v="games/video games"/>
    <x v="6"/>
    <x v="11"/>
  </r>
  <r>
    <x v="26"/>
    <s v="Spencer-Bates"/>
    <s v="Optional responsive customer loyalty"/>
    <n v="107500"/>
    <n v="51814"/>
    <n v="48"/>
    <x v="3"/>
    <x v="26"/>
    <n v="35.01"/>
    <x v="1"/>
    <s v="USD"/>
    <n v="1533013200"/>
    <x v="26"/>
    <n v="1535346000"/>
    <d v="2018-08-27T05:00:00"/>
    <b v="0"/>
    <b v="0"/>
    <s v="theater/plays"/>
    <x v="3"/>
    <x v="3"/>
  </r>
  <r>
    <x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x v="28"/>
    <s v="Campbell, Brown and Powell"/>
    <s v="Synchronized global task-force"/>
    <n v="130800"/>
    <n v="137635"/>
    <n v="105"/>
    <x v="1"/>
    <x v="28"/>
    <n v="62"/>
    <x v="1"/>
    <s v="USD"/>
    <n v="1265695200"/>
    <x v="28"/>
    <n v="1267682400"/>
    <d v="2010-03-04T06:00:00"/>
    <b v="0"/>
    <b v="1"/>
    <s v="theater/plays"/>
    <x v="3"/>
    <x v="3"/>
  </r>
  <r>
    <x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d v="2018-08-29T05:00:00"/>
    <b v="0"/>
    <b v="0"/>
    <s v="film &amp; video/shorts"/>
    <x v="4"/>
    <x v="12"/>
  </r>
  <r>
    <x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d v="2019-05-29T05:00:00"/>
    <b v="0"/>
    <b v="0"/>
    <s v="film &amp; video/animation"/>
    <x v="4"/>
    <x v="10"/>
  </r>
  <r>
    <x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b v="0"/>
    <b v="0"/>
    <s v="games/video games"/>
    <x v="6"/>
    <x v="11"/>
  </r>
  <r>
    <x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d v="2018-02-06T06:00:00"/>
    <b v="0"/>
    <b v="0"/>
    <s v="film &amp; video/documentary"/>
    <x v="4"/>
    <x v="4"/>
  </r>
  <r>
    <x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d v="2014-11-11T06:00:00"/>
    <b v="0"/>
    <b v="0"/>
    <s v="theater/plays"/>
    <x v="3"/>
    <x v="3"/>
  </r>
  <r>
    <x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x v="35"/>
    <s v="Mitchell and Sons"/>
    <s v="Synergized intangible challenge"/>
    <n v="125500"/>
    <n v="188628"/>
    <n v="150"/>
    <x v="1"/>
    <x v="35"/>
    <n v="95.99"/>
    <x v="3"/>
    <s v="DKK"/>
    <n v="1547877600"/>
    <x v="35"/>
    <n v="1551506400"/>
    <d v="2019-03-02T06:00:00"/>
    <b v="0"/>
    <b v="1"/>
    <s v="film &amp; video/drama"/>
    <x v="4"/>
    <x v="6"/>
  </r>
  <r>
    <x v="36"/>
    <s v="Jackson-Lewis"/>
    <s v="Monitored multi-state encryption"/>
    <n v="700"/>
    <n v="1101"/>
    <n v="157"/>
    <x v="1"/>
    <x v="36"/>
    <n v="68.81"/>
    <x v="1"/>
    <s v="USD"/>
    <n v="1298700000"/>
    <x v="36"/>
    <n v="1300856400"/>
    <d v="2011-03-23T05:00:00"/>
    <b v="0"/>
    <b v="0"/>
    <s v="theater/plays"/>
    <x v="3"/>
    <x v="3"/>
  </r>
  <r>
    <x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d v="2019-11-08T06:00:00"/>
    <b v="0"/>
    <b v="1"/>
    <s v="publishing/fiction"/>
    <x v="5"/>
    <x v="13"/>
  </r>
  <r>
    <x v="38"/>
    <s v="Maldonado-Gonzalez"/>
    <s v="Digitized client-driven database"/>
    <n v="3100"/>
    <n v="10085"/>
    <n v="325"/>
    <x v="1"/>
    <x v="38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x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d v="2013-03-11T05:00:00"/>
    <b v="0"/>
    <b v="0"/>
    <s v="theater/plays"/>
    <x v="3"/>
    <x v="3"/>
  </r>
  <r>
    <x v="40"/>
    <s v="Garcia, Garcia and Lopez"/>
    <s v="Reduced stable middleware"/>
    <n v="8800"/>
    <n v="14878"/>
    <n v="169"/>
    <x v="1"/>
    <x v="40"/>
    <n v="75.14"/>
    <x v="1"/>
    <s v="USD"/>
    <n v="1275714000"/>
    <x v="40"/>
    <n v="1277355600"/>
    <d v="2010-06-24T05:00:00"/>
    <b v="0"/>
    <b v="1"/>
    <s v="technology/wearables"/>
    <x v="2"/>
    <x v="8"/>
  </r>
  <r>
    <x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d v="2012-09-30T05:00:00"/>
    <b v="0"/>
    <b v="1"/>
    <s v="music/rock"/>
    <x v="1"/>
    <x v="1"/>
  </r>
  <r>
    <x v="42"/>
    <s v="Werner-Bryant"/>
    <s v="Virtual uniform frame"/>
    <n v="1800"/>
    <n v="7991"/>
    <n v="444.00000000000006"/>
    <x v="1"/>
    <x v="42"/>
    <n v="36"/>
    <x v="1"/>
    <s v="USD"/>
    <n v="1309755600"/>
    <x v="42"/>
    <n v="1310533200"/>
    <d v="2011-07-13T05:00:00"/>
    <b v="0"/>
    <b v="0"/>
    <s v="food/food trucks"/>
    <x v="0"/>
    <x v="0"/>
  </r>
  <r>
    <x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d v="2014-08-09T05:00:00"/>
    <b v="0"/>
    <b v="0"/>
    <s v="publishing/radio &amp; podcasts"/>
    <x v="5"/>
    <x v="15"/>
  </r>
  <r>
    <x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d v="2019-03-18T05:00:00"/>
    <b v="0"/>
    <b v="0"/>
    <s v="publishing/fiction"/>
    <x v="5"/>
    <x v="13"/>
  </r>
  <r>
    <x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d v="2016-11-17T06:00:00"/>
    <b v="0"/>
    <b v="1"/>
    <s v="theater/plays"/>
    <x v="3"/>
    <x v="3"/>
  </r>
  <r>
    <x v="46"/>
    <s v="Vaughn, Hunt and Caldwell"/>
    <s v="Virtual grid-enabled task-force"/>
    <n v="3700"/>
    <n v="4247"/>
    <n v="114.99999999999999"/>
    <x v="1"/>
    <x v="45"/>
    <n v="46.16"/>
    <x v="1"/>
    <s v="USD"/>
    <n v="1278565200"/>
    <x v="46"/>
    <n v="1280552400"/>
    <d v="2010-07-31T05:00:00"/>
    <b v="0"/>
    <b v="0"/>
    <s v="music/rock"/>
    <x v="1"/>
    <x v="1"/>
  </r>
  <r>
    <x v="47"/>
    <s v="Bennett and Sons"/>
    <s v="Function-based multi-state software"/>
    <n v="1500"/>
    <n v="7129"/>
    <n v="475"/>
    <x v="1"/>
    <x v="46"/>
    <n v="47.85"/>
    <x v="1"/>
    <s v="USD"/>
    <n v="1396069200"/>
    <x v="47"/>
    <n v="1398661200"/>
    <d v="2014-04-28T05:00:00"/>
    <b v="0"/>
    <b v="0"/>
    <s v="theater/plays"/>
    <x v="3"/>
    <x v="3"/>
  </r>
  <r>
    <x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d v="2015-07-07T05:00:00"/>
    <b v="0"/>
    <b v="0"/>
    <s v="theater/plays"/>
    <x v="3"/>
    <x v="3"/>
  </r>
  <r>
    <x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d v="2019-12-04T06:00:00"/>
    <b v="0"/>
    <b v="0"/>
    <s v="music/rock"/>
    <x v="1"/>
    <x v="1"/>
  </r>
  <r>
    <x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x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d v="2012-04-12T05:00:00"/>
    <b v="0"/>
    <b v="1"/>
    <s v="technology/wearables"/>
    <x v="2"/>
    <x v="8"/>
  </r>
  <r>
    <x v="52"/>
    <s v="Hernandez, Rodriguez and Clark"/>
    <s v="Organic foreground leverage"/>
    <n v="7200"/>
    <n v="2459"/>
    <n v="34"/>
    <x v="0"/>
    <x v="51"/>
    <n v="32.79"/>
    <x v="1"/>
    <s v="USD"/>
    <n v="1284526800"/>
    <x v="52"/>
    <n v="1284872400"/>
    <d v="2010-09-19T05:00:00"/>
    <b v="0"/>
    <b v="0"/>
    <s v="theater/plays"/>
    <x v="3"/>
    <x v="3"/>
  </r>
  <r>
    <x v="53"/>
    <s v="Smith-Jones"/>
    <s v="Reverse-engineered static concept"/>
    <n v="8800"/>
    <n v="12356"/>
    <n v="140"/>
    <x v="1"/>
    <x v="52"/>
    <n v="59.12"/>
    <x v="1"/>
    <s v="USD"/>
    <n v="1400562000"/>
    <x v="53"/>
    <n v="1403931600"/>
    <d v="2014-06-28T05:00:00"/>
    <b v="0"/>
    <b v="0"/>
    <s v="film &amp; video/drama"/>
    <x v="4"/>
    <x v="6"/>
  </r>
  <r>
    <x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d v="2018-03-17T05:00:00"/>
    <b v="0"/>
    <b v="0"/>
    <s v="technology/wearables"/>
    <x v="2"/>
    <x v="8"/>
  </r>
  <r>
    <x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d v="2018-08-04T05:00:00"/>
    <b v="0"/>
    <b v="0"/>
    <s v="music/jazz"/>
    <x v="1"/>
    <x v="17"/>
  </r>
  <r>
    <x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d v="2015-01-17T06:00:00"/>
    <b v="0"/>
    <b v="0"/>
    <s v="technology/wearables"/>
    <x v="2"/>
    <x v="8"/>
  </r>
  <r>
    <x v="57"/>
    <s v="Bridges, Freeman and Kim"/>
    <s v="Cross-group multi-state task-force"/>
    <n v="2900"/>
    <n v="6243"/>
    <n v="215"/>
    <x v="1"/>
    <x v="56"/>
    <n v="31.06"/>
    <x v="1"/>
    <s v="USD"/>
    <n v="1504242000"/>
    <x v="57"/>
    <n v="1505278800"/>
    <d v="2017-09-13T05:00:00"/>
    <b v="0"/>
    <b v="0"/>
    <s v="games/video games"/>
    <x v="6"/>
    <x v="11"/>
  </r>
  <r>
    <x v="58"/>
    <s v="Anderson-Perez"/>
    <s v="Expanded 3rdgeneration strategy"/>
    <n v="2700"/>
    <n v="6132"/>
    <n v="227"/>
    <x v="1"/>
    <x v="57"/>
    <n v="29.06"/>
    <x v="1"/>
    <s v="USD"/>
    <n v="1442811600"/>
    <x v="58"/>
    <n v="1443934800"/>
    <d v="2015-10-04T05:00:00"/>
    <b v="0"/>
    <b v="0"/>
    <s v="theater/plays"/>
    <x v="3"/>
    <x v="3"/>
  </r>
  <r>
    <x v="59"/>
    <s v="Wright, Fox and Marks"/>
    <s v="Assimilated real-time support"/>
    <n v="1400"/>
    <n v="3851"/>
    <n v="275"/>
    <x v="1"/>
    <x v="58"/>
    <n v="30.09"/>
    <x v="1"/>
    <s v="USD"/>
    <n v="1497243600"/>
    <x v="59"/>
    <n v="1498539600"/>
    <d v="2017-06-27T05:00:00"/>
    <b v="0"/>
    <b v="1"/>
    <s v="theater/plays"/>
    <x v="3"/>
    <x v="3"/>
  </r>
  <r>
    <x v="60"/>
    <s v="Crawford-Peters"/>
    <s v="User-centric regional database"/>
    <n v="94200"/>
    <n v="135997"/>
    <n v="144"/>
    <x v="1"/>
    <x v="59"/>
    <n v="85"/>
    <x v="0"/>
    <s v="CAD"/>
    <n v="1342501200"/>
    <x v="60"/>
    <n v="1342760400"/>
    <d v="2012-07-20T05:00:00"/>
    <b v="0"/>
    <b v="0"/>
    <s v="theater/plays"/>
    <x v="3"/>
    <x v="3"/>
  </r>
  <r>
    <x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d v="2011-04-02T05:00:00"/>
    <b v="0"/>
    <b v="0"/>
    <s v="theater/plays"/>
    <x v="3"/>
    <x v="3"/>
  </r>
  <r>
    <x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d v="2015-06-06T05:00:00"/>
    <b v="0"/>
    <b v="0"/>
    <s v="technology/web"/>
    <x v="2"/>
    <x v="2"/>
  </r>
  <r>
    <x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x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d v="2018-07-17T05:00:00"/>
    <b v="0"/>
    <b v="1"/>
    <s v="technology/web"/>
    <x v="2"/>
    <x v="2"/>
  </r>
  <r>
    <x v="65"/>
    <s v="Berry-Boyer"/>
    <s v="Mandatory incremental projection"/>
    <n v="6100"/>
    <n v="14405"/>
    <n v="236"/>
    <x v="1"/>
    <x v="64"/>
    <n v="61.04"/>
    <x v="1"/>
    <s v="USD"/>
    <n v="1296108000"/>
    <x v="65"/>
    <n v="1296712800"/>
    <d v="2011-02-03T06:00:00"/>
    <b v="0"/>
    <b v="0"/>
    <s v="theater/plays"/>
    <x v="3"/>
    <x v="3"/>
  </r>
  <r>
    <x v="66"/>
    <s v="Sanders-Allen"/>
    <s v="Grass-roots needs-based encryption"/>
    <n v="2900"/>
    <n v="1307"/>
    <n v="45"/>
    <x v="0"/>
    <x v="65"/>
    <n v="108.92"/>
    <x v="1"/>
    <s v="USD"/>
    <n v="1428469200"/>
    <x v="66"/>
    <n v="1428901200"/>
    <d v="2015-04-13T05:00:00"/>
    <b v="0"/>
    <b v="1"/>
    <s v="theater/plays"/>
    <x v="3"/>
    <x v="3"/>
  </r>
  <r>
    <x v="67"/>
    <s v="Lopez Inc"/>
    <s v="Team-oriented 6thgeneration middleware"/>
    <n v="72600"/>
    <n v="117892"/>
    <n v="162"/>
    <x v="1"/>
    <x v="66"/>
    <n v="29"/>
    <x v="4"/>
    <s v="GBP"/>
    <n v="1264399200"/>
    <x v="67"/>
    <n v="1264831200"/>
    <d v="2010-01-30T06:00:00"/>
    <b v="0"/>
    <b v="1"/>
    <s v="technology/wearables"/>
    <x v="2"/>
    <x v="8"/>
  </r>
  <r>
    <x v="68"/>
    <s v="Moreno-Turner"/>
    <s v="Inverse multi-tasking installation"/>
    <n v="5700"/>
    <n v="14508"/>
    <n v="254.99999999999997"/>
    <x v="1"/>
    <x v="67"/>
    <n v="58.98"/>
    <x v="6"/>
    <s v="EUR"/>
    <n v="1501131600"/>
    <x v="68"/>
    <n v="1505192400"/>
    <d v="2017-09-12T05:00:00"/>
    <b v="0"/>
    <b v="1"/>
    <s v="theater/plays"/>
    <x v="3"/>
    <x v="3"/>
  </r>
  <r>
    <x v="69"/>
    <s v="Jones-Watson"/>
    <s v="Switchable disintermediate moderator"/>
    <n v="7900"/>
    <n v="1901"/>
    <n v="24"/>
    <x v="3"/>
    <x v="68"/>
    <n v="111.82"/>
    <x v="1"/>
    <s v="USD"/>
    <n v="1292738400"/>
    <x v="69"/>
    <n v="1295676000"/>
    <d v="2011-01-22T06:00:00"/>
    <b v="0"/>
    <b v="0"/>
    <s v="theater/plays"/>
    <x v="3"/>
    <x v="3"/>
  </r>
  <r>
    <x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d v="2010-12-21T06:00:00"/>
    <b v="0"/>
    <b v="1"/>
    <s v="theater/plays"/>
    <x v="3"/>
    <x v="3"/>
  </r>
  <r>
    <x v="71"/>
    <s v="Tate, Bass and House"/>
    <s v="Organic object-oriented budgetary management"/>
    <n v="6000"/>
    <n v="6484"/>
    <n v="108"/>
    <x v="1"/>
    <x v="70"/>
    <n v="85.32"/>
    <x v="1"/>
    <s v="USD"/>
    <n v="1575093600"/>
    <x v="71"/>
    <n v="1575439200"/>
    <d v="2019-12-04T06:00:00"/>
    <b v="0"/>
    <b v="0"/>
    <s v="theater/plays"/>
    <x v="3"/>
    <x v="3"/>
  </r>
  <r>
    <x v="72"/>
    <s v="Hampton, Lewis and Ray"/>
    <s v="Seamless coherent parallelism"/>
    <n v="600"/>
    <n v="4022"/>
    <n v="670"/>
    <x v="1"/>
    <x v="71"/>
    <n v="74.48"/>
    <x v="1"/>
    <s v="USD"/>
    <n v="1435726800"/>
    <x v="72"/>
    <n v="1438837200"/>
    <d v="2015-08-06T05:00:00"/>
    <b v="0"/>
    <b v="0"/>
    <s v="film &amp; video/animation"/>
    <x v="4"/>
    <x v="10"/>
  </r>
  <r>
    <x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d v="2016-11-30T06:00:00"/>
    <b v="0"/>
    <b v="0"/>
    <s v="music/jazz"/>
    <x v="1"/>
    <x v="17"/>
  </r>
  <r>
    <x v="74"/>
    <s v="Davis-Michael"/>
    <s v="Progressive tertiary framework"/>
    <n v="3900"/>
    <n v="4776"/>
    <n v="122"/>
    <x v="1"/>
    <x v="72"/>
    <n v="56.19"/>
    <x v="4"/>
    <s v="GBP"/>
    <n v="1459054800"/>
    <x v="74"/>
    <n v="1459141200"/>
    <d v="2016-03-28T05:00:00"/>
    <b v="0"/>
    <b v="0"/>
    <s v="music/metal"/>
    <x v="1"/>
    <x v="16"/>
  </r>
  <r>
    <x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d v="2018-07-23T05:00:00"/>
    <b v="0"/>
    <b v="0"/>
    <s v="photography/photography books"/>
    <x v="7"/>
    <x v="14"/>
  </r>
  <r>
    <x v="76"/>
    <s v="Martin, Conway and Larsen"/>
    <s v="Horizontal next generation function"/>
    <n v="122900"/>
    <n v="95993"/>
    <n v="78"/>
    <x v="0"/>
    <x v="74"/>
    <n v="57"/>
    <x v="1"/>
    <s v="USD"/>
    <n v="1421992800"/>
    <x v="76"/>
    <n v="1426222800"/>
    <d v="2015-03-13T05:00:00"/>
    <b v="1"/>
    <b v="1"/>
    <s v="theater/plays"/>
    <x v="3"/>
    <x v="3"/>
  </r>
  <r>
    <x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d v="2010-10-11T05:00:00"/>
    <b v="0"/>
    <b v="1"/>
    <s v="film &amp; video/animation"/>
    <x v="4"/>
    <x v="10"/>
  </r>
  <r>
    <x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d v="2018-04-17T05:00:00"/>
    <b v="0"/>
    <b v="0"/>
    <s v="publishing/translations"/>
    <x v="5"/>
    <x v="18"/>
  </r>
  <r>
    <x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d v="2018-06-21T05:00:00"/>
    <b v="0"/>
    <b v="0"/>
    <s v="theater/plays"/>
    <x v="3"/>
    <x v="3"/>
  </r>
  <r>
    <x v="80"/>
    <s v="Sutton, Barrett and Tucker"/>
    <s v="Cross-platform needs-based approach"/>
    <n v="1100"/>
    <n v="7012"/>
    <n v="637"/>
    <x v="1"/>
    <x v="78"/>
    <n v="55.21"/>
    <x v="1"/>
    <s v="USD"/>
    <n v="1503982800"/>
    <x v="80"/>
    <n v="1506574800"/>
    <d v="2017-09-28T05:00:00"/>
    <b v="0"/>
    <b v="0"/>
    <s v="games/video games"/>
    <x v="6"/>
    <x v="11"/>
  </r>
  <r>
    <x v="81"/>
    <s v="Gomez, Bailey and Flores"/>
    <s v="User-friendly static contingency"/>
    <n v="16800"/>
    <n v="37857"/>
    <n v="225"/>
    <x v="1"/>
    <x v="79"/>
    <n v="92.11"/>
    <x v="1"/>
    <s v="USD"/>
    <n v="1511416800"/>
    <x v="81"/>
    <n v="1513576800"/>
    <d v="2017-12-18T06:00:00"/>
    <b v="0"/>
    <b v="0"/>
    <s v="music/rock"/>
    <x v="1"/>
    <x v="1"/>
  </r>
  <r>
    <x v="82"/>
    <s v="Porter-George"/>
    <s v="Reactive content-based framework"/>
    <n v="1000"/>
    <n v="14973"/>
    <n v="1497"/>
    <x v="1"/>
    <x v="80"/>
    <n v="83.18"/>
    <x v="4"/>
    <s v="GBP"/>
    <n v="1547704800"/>
    <x v="82"/>
    <n v="1548309600"/>
    <d v="2019-01-24T06:00:00"/>
    <b v="0"/>
    <b v="1"/>
    <s v="games/video games"/>
    <x v="6"/>
    <x v="11"/>
  </r>
  <r>
    <x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d v="2016-08-19T05:00:00"/>
    <b v="0"/>
    <b v="0"/>
    <s v="music/electric music"/>
    <x v="1"/>
    <x v="5"/>
  </r>
  <r>
    <x v="84"/>
    <s v="Cisneros-Burton"/>
    <s v="Public-key zero tolerance orchestration"/>
    <n v="31400"/>
    <n v="41564"/>
    <n v="132"/>
    <x v="1"/>
    <x v="82"/>
    <n v="111.13"/>
    <x v="1"/>
    <s v="USD"/>
    <n v="1343451600"/>
    <x v="84"/>
    <n v="1344315600"/>
    <d v="2012-08-07T05:00:00"/>
    <b v="0"/>
    <b v="0"/>
    <s v="technology/wearables"/>
    <x v="2"/>
    <x v="8"/>
  </r>
  <r>
    <x v="85"/>
    <s v="Hill, Lawson and Wilkinson"/>
    <s v="Multi-tiered eco-centric architecture"/>
    <n v="4900"/>
    <n v="6430"/>
    <n v="131"/>
    <x v="1"/>
    <x v="83"/>
    <n v="90.56"/>
    <x v="2"/>
    <s v="AUD"/>
    <n v="1315717200"/>
    <x v="85"/>
    <n v="1316408400"/>
    <d v="2011-09-19T05:00:00"/>
    <b v="0"/>
    <b v="0"/>
    <s v="music/indie rock"/>
    <x v="1"/>
    <x v="7"/>
  </r>
  <r>
    <x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d v="2015-05-17T05:00:00"/>
    <b v="1"/>
    <b v="0"/>
    <s v="theater/plays"/>
    <x v="3"/>
    <x v="3"/>
  </r>
  <r>
    <x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d v="2011-03-19T05:00:00"/>
    <b v="0"/>
    <b v="1"/>
    <s v="music/rock"/>
    <x v="1"/>
    <x v="1"/>
  </r>
  <r>
    <x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d v="2015-05-08T05:00:00"/>
    <b v="0"/>
    <b v="0"/>
    <s v="publishing/translations"/>
    <x v="5"/>
    <x v="18"/>
  </r>
  <r>
    <x v="89"/>
    <s v="White, Singleton and Zimmerman"/>
    <s v="Monitored scalable knowledgebase"/>
    <n v="3400"/>
    <n v="8588"/>
    <n v="252.99999999999997"/>
    <x v="1"/>
    <x v="87"/>
    <n v="89.46"/>
    <x v="1"/>
    <s v="USD"/>
    <n v="1271307600"/>
    <x v="89"/>
    <n v="1271480400"/>
    <d v="2010-04-17T05:00:00"/>
    <b v="0"/>
    <b v="0"/>
    <s v="theater/plays"/>
    <x v="3"/>
    <x v="3"/>
  </r>
  <r>
    <x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d v="2016-02-25T06:00:00"/>
    <b v="0"/>
    <b v="1"/>
    <s v="theater/plays"/>
    <x v="3"/>
    <x v="3"/>
  </r>
  <r>
    <x v="91"/>
    <s v="Frazier, Patrick and Smith"/>
    <s v="Enhanced systemic analyzer"/>
    <n v="154300"/>
    <n v="74688"/>
    <n v="48"/>
    <x v="0"/>
    <x v="89"/>
    <n v="110"/>
    <x v="6"/>
    <s v="EUR"/>
    <n v="1470459600"/>
    <x v="91"/>
    <n v="1472878800"/>
    <d v="2016-09-03T05:00:00"/>
    <b v="0"/>
    <b v="0"/>
    <s v="publishing/translations"/>
    <x v="5"/>
    <x v="18"/>
  </r>
  <r>
    <x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d v="2010-06-24T05:00:00"/>
    <b v="0"/>
    <b v="1"/>
    <s v="games/video games"/>
    <x v="6"/>
    <x v="11"/>
  </r>
  <r>
    <x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d v="2012-10-24T05:00:00"/>
    <b v="0"/>
    <b v="1"/>
    <s v="theater/plays"/>
    <x v="3"/>
    <x v="3"/>
  </r>
  <r>
    <x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d v="2019-04-18T05:00:00"/>
    <b v="0"/>
    <b v="0"/>
    <s v="technology/web"/>
    <x v="2"/>
    <x v="2"/>
  </r>
  <r>
    <x v="95"/>
    <s v="Sanchez LLC"/>
    <s v="Stand-alone system-worthy standardization"/>
    <n v="900"/>
    <n v="1017"/>
    <n v="112.99999999999999"/>
    <x v="1"/>
    <x v="11"/>
    <n v="37.67"/>
    <x v="1"/>
    <s v="USD"/>
    <n v="1571029200"/>
    <x v="95"/>
    <n v="1571634000"/>
    <d v="2019-10-21T05:00:00"/>
    <b v="0"/>
    <b v="0"/>
    <s v="film &amp; video/documentary"/>
    <x v="4"/>
    <x v="4"/>
  </r>
  <r>
    <x v="96"/>
    <s v="Howard Ltd"/>
    <s v="Down-sized systematic policy"/>
    <n v="69700"/>
    <n v="151513"/>
    <n v="217"/>
    <x v="1"/>
    <x v="92"/>
    <n v="65"/>
    <x v="1"/>
    <s v="USD"/>
    <n v="1299736800"/>
    <x v="96"/>
    <n v="1300856400"/>
    <d v="2011-03-23T05:00:00"/>
    <b v="0"/>
    <b v="0"/>
    <s v="theater/plays"/>
    <x v="3"/>
    <x v="3"/>
  </r>
  <r>
    <x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d v="2015-08-18T05:00:00"/>
    <b v="0"/>
    <b v="0"/>
    <s v="food/food trucks"/>
    <x v="0"/>
    <x v="0"/>
  </r>
  <r>
    <x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d v="2015-07-31T05:00:00"/>
    <b v="0"/>
    <b v="0"/>
    <s v="games/video games"/>
    <x v="6"/>
    <x v="11"/>
  </r>
  <r>
    <x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d v="2014-12-24T06:00:00"/>
    <b v="0"/>
    <b v="0"/>
    <s v="theater/plays"/>
    <x v="3"/>
    <x v="3"/>
  </r>
  <r>
    <x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x v="101"/>
    <s v="Douglas LLC"/>
    <s v="Reduced heuristic moratorium"/>
    <n v="900"/>
    <n v="9193"/>
    <n v="1021.0000000000001"/>
    <x v="1"/>
    <x v="55"/>
    <n v="56.05"/>
    <x v="1"/>
    <s v="USD"/>
    <n v="1424498400"/>
    <x v="100"/>
    <n v="1425103200"/>
    <d v="2015-02-28T06:00:00"/>
    <b v="0"/>
    <b v="1"/>
    <s v="music/electric music"/>
    <x v="1"/>
    <x v="5"/>
  </r>
  <r>
    <x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d v="2018-05-21T05:00:00"/>
    <b v="0"/>
    <b v="1"/>
    <s v="technology/wearables"/>
    <x v="2"/>
    <x v="8"/>
  </r>
  <r>
    <x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d v="2010-11-02T05:00:00"/>
    <b v="0"/>
    <b v="0"/>
    <s v="music/electric music"/>
    <x v="1"/>
    <x v="5"/>
  </r>
  <r>
    <x v="104"/>
    <s v="Smith, Wells and Nguyen"/>
    <s v="Self-enabling grid-enabled initiative"/>
    <n v="119200"/>
    <n v="170623"/>
    <n v="143"/>
    <x v="1"/>
    <x v="96"/>
    <n v="89.01"/>
    <x v="1"/>
    <s v="USD"/>
    <n v="1495515600"/>
    <x v="103"/>
    <n v="1495602000"/>
    <d v="2017-05-24T05:00:00"/>
    <b v="0"/>
    <b v="0"/>
    <s v="music/indie rock"/>
    <x v="1"/>
    <x v="7"/>
  </r>
  <r>
    <x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d v="2013-04-20T05:00:00"/>
    <b v="0"/>
    <b v="0"/>
    <s v="technology/web"/>
    <x v="2"/>
    <x v="2"/>
  </r>
  <r>
    <x v="106"/>
    <s v="Brandt, Carter and Wood"/>
    <s v="Ameliorated clear-thinking circuit"/>
    <n v="3900"/>
    <n v="14006"/>
    <n v="359"/>
    <x v="1"/>
    <x v="98"/>
    <n v="95.28"/>
    <x v="1"/>
    <s v="USD"/>
    <n v="1567918800"/>
    <x v="105"/>
    <n v="1568350800"/>
    <d v="2019-09-13T05:00:00"/>
    <b v="0"/>
    <b v="0"/>
    <s v="theater/plays"/>
    <x v="3"/>
    <x v="3"/>
  </r>
  <r>
    <x v="107"/>
    <s v="Tucker, Schmidt and Reid"/>
    <s v="Multi-layered encompassing installation"/>
    <n v="3500"/>
    <n v="6527"/>
    <n v="186"/>
    <x v="1"/>
    <x v="99"/>
    <n v="75.900000000000006"/>
    <x v="1"/>
    <s v="USD"/>
    <n v="1524459600"/>
    <x v="106"/>
    <n v="1525928400"/>
    <d v="2018-05-10T05:00:00"/>
    <b v="0"/>
    <b v="1"/>
    <s v="theater/plays"/>
    <x v="3"/>
    <x v="3"/>
  </r>
  <r>
    <x v="108"/>
    <s v="Decker Inc"/>
    <s v="Universal encompassing implementation"/>
    <n v="1500"/>
    <n v="8929"/>
    <n v="595"/>
    <x v="1"/>
    <x v="100"/>
    <n v="107.58"/>
    <x v="1"/>
    <s v="USD"/>
    <n v="1333688400"/>
    <x v="107"/>
    <n v="1336885200"/>
    <d v="2012-05-13T05:00:00"/>
    <b v="0"/>
    <b v="0"/>
    <s v="film &amp; video/documentary"/>
    <x v="4"/>
    <x v="4"/>
  </r>
  <r>
    <x v="109"/>
    <s v="Romero and Sons"/>
    <s v="Object-based client-server application"/>
    <n v="5200"/>
    <n v="3079"/>
    <n v="59"/>
    <x v="0"/>
    <x v="101"/>
    <n v="51.32"/>
    <x v="1"/>
    <s v="USD"/>
    <n v="1389506400"/>
    <x v="108"/>
    <n v="1389679200"/>
    <d v="2014-01-14T06:00:00"/>
    <b v="0"/>
    <b v="0"/>
    <s v="film &amp; video/television"/>
    <x v="4"/>
    <x v="19"/>
  </r>
  <r>
    <x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d v="2018-09-30T05:00:00"/>
    <b v="0"/>
    <b v="0"/>
    <s v="food/food trucks"/>
    <x v="0"/>
    <x v="0"/>
  </r>
  <r>
    <x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d v="2012-09-28T05:00:00"/>
    <b v="0"/>
    <b v="0"/>
    <s v="publishing/radio &amp; podcasts"/>
    <x v="5"/>
    <x v="15"/>
  </r>
  <r>
    <x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x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d v="2017-09-19T05:00:00"/>
    <b v="0"/>
    <b v="0"/>
    <s v="food/food trucks"/>
    <x v="0"/>
    <x v="0"/>
  </r>
  <r>
    <x v="114"/>
    <s v="Harper-Davis"/>
    <s v="Robust heuristic encoding"/>
    <n v="1900"/>
    <n v="13816"/>
    <n v="727"/>
    <x v="1"/>
    <x v="105"/>
    <n v="109.65"/>
    <x v="1"/>
    <s v="USD"/>
    <n v="1554786000"/>
    <x v="113"/>
    <n v="1554872400"/>
    <d v="2019-04-10T05:00:00"/>
    <b v="0"/>
    <b v="1"/>
    <s v="technology/wearables"/>
    <x v="2"/>
    <x v="8"/>
  </r>
  <r>
    <x v="115"/>
    <s v="Barrett PLC"/>
    <s v="Team-oriented clear-thinking capacity"/>
    <n v="166700"/>
    <n v="145382"/>
    <n v="87"/>
    <x v="0"/>
    <x v="106"/>
    <n v="44"/>
    <x v="6"/>
    <s v="EUR"/>
    <n v="1510898400"/>
    <x v="114"/>
    <n v="1513922400"/>
    <d v="2017-12-22T06:00:00"/>
    <b v="0"/>
    <b v="0"/>
    <s v="publishing/fiction"/>
    <x v="5"/>
    <x v="13"/>
  </r>
  <r>
    <x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b v="0"/>
    <b v="0"/>
    <s v="theater/plays"/>
    <x v="3"/>
    <x v="3"/>
  </r>
  <r>
    <x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d v="2011-09-28T05:00:00"/>
    <b v="0"/>
    <b v="0"/>
    <s v="film &amp; video/television"/>
    <x v="4"/>
    <x v="19"/>
  </r>
  <r>
    <x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d v="2014-02-01T06:00:00"/>
    <b v="0"/>
    <b v="0"/>
    <s v="photography/photography books"/>
    <x v="7"/>
    <x v="14"/>
  </r>
  <r>
    <x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x v="120"/>
    <s v="Vega Group"/>
    <s v="Synchronized regional synergy"/>
    <n v="75100"/>
    <n v="112272"/>
    <n v="149"/>
    <x v="1"/>
    <x v="111"/>
    <n v="63"/>
    <x v="1"/>
    <s v="USD"/>
    <n v="1429246800"/>
    <x v="119"/>
    <n v="1429592400"/>
    <d v="2015-04-21T05:00:00"/>
    <b v="0"/>
    <b v="1"/>
    <s v="games/mobile games"/>
    <x v="6"/>
    <x v="20"/>
  </r>
  <r>
    <x v="121"/>
    <s v="Brown-Brown"/>
    <s v="Multi-lateral homogeneous success"/>
    <n v="45300"/>
    <n v="99361"/>
    <n v="219"/>
    <x v="1"/>
    <x v="112"/>
    <n v="110.03"/>
    <x v="1"/>
    <s v="USD"/>
    <n v="1412485200"/>
    <x v="33"/>
    <n v="1413608400"/>
    <d v="2014-10-18T05:00:00"/>
    <b v="0"/>
    <b v="0"/>
    <s v="games/video games"/>
    <x v="6"/>
    <x v="11"/>
  </r>
  <r>
    <x v="122"/>
    <s v="Taylor PLC"/>
    <s v="Seamless zero-defect solution"/>
    <n v="136800"/>
    <n v="88055"/>
    <n v="64"/>
    <x v="0"/>
    <x v="113"/>
    <n v="26"/>
    <x v="1"/>
    <s v="USD"/>
    <n v="1417068000"/>
    <x v="120"/>
    <n v="1419400800"/>
    <d v="2014-12-24T06:00:00"/>
    <b v="0"/>
    <b v="0"/>
    <s v="publishing/fiction"/>
    <x v="5"/>
    <x v="13"/>
  </r>
  <r>
    <x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d v="2015-11-27T06:00:00"/>
    <b v="1"/>
    <b v="0"/>
    <s v="theater/plays"/>
    <x v="3"/>
    <x v="3"/>
  </r>
  <r>
    <x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d v="2019-07-05T05:00:00"/>
    <b v="0"/>
    <b v="0"/>
    <s v="photography/photography books"/>
    <x v="7"/>
    <x v="14"/>
  </r>
  <r>
    <x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d v="2018-09-23T05:00:00"/>
    <b v="0"/>
    <b v="0"/>
    <s v="theater/plays"/>
    <x v="3"/>
    <x v="3"/>
  </r>
  <r>
    <x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d v="2016-09-11T05:00:00"/>
    <b v="0"/>
    <b v="1"/>
    <s v="theater/plays"/>
    <x v="3"/>
    <x v="3"/>
  </r>
  <r>
    <x v="127"/>
    <s v="Martinez, Gomez and Dalton"/>
    <s v="Team-oriented 6thgeneration matrix"/>
    <n v="103200"/>
    <n v="53067"/>
    <n v="51"/>
    <x v="0"/>
    <x v="117"/>
    <n v="78.97"/>
    <x v="0"/>
    <s v="CAD"/>
    <n v="1273640400"/>
    <x v="125"/>
    <n v="1273899600"/>
    <d v="2010-05-15T05:00:00"/>
    <b v="0"/>
    <b v="0"/>
    <s v="theater/plays"/>
    <x v="3"/>
    <x v="3"/>
  </r>
  <r>
    <x v="128"/>
    <s v="Allen-Curtis"/>
    <s v="Phased human-resource core"/>
    <n v="70600"/>
    <n v="42596"/>
    <n v="60"/>
    <x v="3"/>
    <x v="118"/>
    <n v="80.069999999999993"/>
    <x v="1"/>
    <s v="USD"/>
    <n v="1282885200"/>
    <x v="126"/>
    <n v="1284008400"/>
    <d v="2010-09-09T05:00:00"/>
    <b v="0"/>
    <b v="0"/>
    <s v="music/rock"/>
    <x v="1"/>
    <x v="1"/>
  </r>
  <r>
    <x v="129"/>
    <s v="Morgan-Martinez"/>
    <s v="Mandatory tertiary implementation"/>
    <n v="148500"/>
    <n v="4756"/>
    <n v="3"/>
    <x v="3"/>
    <x v="12"/>
    <n v="86.47"/>
    <x v="2"/>
    <s v="AUD"/>
    <n v="1422943200"/>
    <x v="127"/>
    <n v="1425103200"/>
    <d v="2015-02-28T06:00:00"/>
    <b v="0"/>
    <b v="0"/>
    <s v="food/food trucks"/>
    <x v="0"/>
    <x v="0"/>
  </r>
  <r>
    <x v="130"/>
    <s v="Luna, Anderson and Fox"/>
    <s v="Secured directional encryption"/>
    <n v="9600"/>
    <n v="14925"/>
    <n v="155"/>
    <x v="1"/>
    <x v="119"/>
    <n v="28"/>
    <x v="3"/>
    <s v="DKK"/>
    <n v="1319605200"/>
    <x v="128"/>
    <n v="1320991200"/>
    <d v="2011-11-11T06:00:00"/>
    <b v="0"/>
    <b v="0"/>
    <s v="film &amp; video/drama"/>
    <x v="4"/>
    <x v="6"/>
  </r>
  <r>
    <x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d v="2013-12-12T06:00:00"/>
    <b v="0"/>
    <b v="0"/>
    <s v="technology/web"/>
    <x v="2"/>
    <x v="2"/>
  </r>
  <r>
    <x v="132"/>
    <s v="Flowers and Sons"/>
    <s v="Virtual static core"/>
    <n v="3300"/>
    <n v="3834"/>
    <n v="115.99999999999999"/>
    <x v="1"/>
    <x v="121"/>
    <n v="43.08"/>
    <x v="1"/>
    <s v="USD"/>
    <n v="1515736800"/>
    <x v="130"/>
    <n v="1517119200"/>
    <d v="2018-01-28T06:00:00"/>
    <b v="0"/>
    <b v="1"/>
    <s v="theater/plays"/>
    <x v="3"/>
    <x v="3"/>
  </r>
  <r>
    <x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d v="2011-09-03T05:00:00"/>
    <b v="0"/>
    <b v="0"/>
    <s v="music/world music"/>
    <x v="1"/>
    <x v="21"/>
  </r>
  <r>
    <x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d v="2011-08-07T05:00:00"/>
    <b v="0"/>
    <b v="1"/>
    <s v="film &amp; video/documentary"/>
    <x v="4"/>
    <x v="4"/>
  </r>
  <r>
    <x v="135"/>
    <s v="Le, Burton and Evans"/>
    <s v="Balanced zero-defect software"/>
    <n v="7700"/>
    <n v="5488"/>
    <n v="71"/>
    <x v="0"/>
    <x v="124"/>
    <n v="46.91"/>
    <x v="1"/>
    <s v="USD"/>
    <n v="1362636000"/>
    <x v="133"/>
    <n v="1363064400"/>
    <d v="2013-03-12T05:00:00"/>
    <b v="0"/>
    <b v="1"/>
    <s v="theater/plays"/>
    <x v="3"/>
    <x v="3"/>
  </r>
  <r>
    <x v="136"/>
    <s v="Briggs PLC"/>
    <s v="Distributed context-sensitive flexibility"/>
    <n v="82800"/>
    <n v="2721"/>
    <n v="3"/>
    <x v="3"/>
    <x v="125"/>
    <n v="46.91"/>
    <x v="1"/>
    <s v="USD"/>
    <n v="1402117200"/>
    <x v="134"/>
    <n v="1403154000"/>
    <d v="2014-06-19T05:00:00"/>
    <b v="0"/>
    <b v="1"/>
    <s v="film &amp; video/drama"/>
    <x v="4"/>
    <x v="6"/>
  </r>
  <r>
    <x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x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b v="0"/>
    <b v="0"/>
    <s v="games/mobile games"/>
    <x v="6"/>
    <x v="20"/>
  </r>
  <r>
    <x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d v="2015-05-07T05:00:00"/>
    <b v="0"/>
    <b v="1"/>
    <s v="technology/wearables"/>
    <x v="2"/>
    <x v="8"/>
  </r>
  <r>
    <x v="140"/>
    <s v="Bautista-Cross"/>
    <s v="Fully-configurable coherent Internet solution"/>
    <n v="5500"/>
    <n v="12274"/>
    <n v="223"/>
    <x v="1"/>
    <x v="129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x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d v="2015-06-18T05:00:00"/>
    <b v="0"/>
    <b v="0"/>
    <s v="technology/web"/>
    <x v="2"/>
    <x v="2"/>
  </r>
  <r>
    <x v="142"/>
    <s v="Figueroa Ltd"/>
    <s v="Expanded solution-oriented benchmark"/>
    <n v="5000"/>
    <n v="11502"/>
    <n v="229.99999999999997"/>
    <x v="1"/>
    <x v="124"/>
    <n v="98.31"/>
    <x v="1"/>
    <s v="USD"/>
    <n v="1333688400"/>
    <x v="107"/>
    <n v="1337230800"/>
    <d v="2012-05-17T05:00:00"/>
    <b v="0"/>
    <b v="0"/>
    <s v="technology/web"/>
    <x v="2"/>
    <x v="2"/>
  </r>
  <r>
    <x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x v="144"/>
    <s v="Martin, Lopez and Hunter"/>
    <s v="Multi-lateral actuating installation"/>
    <n v="9000"/>
    <n v="11619"/>
    <n v="129"/>
    <x v="1"/>
    <x v="18"/>
    <n v="86.07"/>
    <x v="1"/>
    <s v="USD"/>
    <n v="1560747600"/>
    <x v="141"/>
    <n v="1561438800"/>
    <d v="2019-06-25T05:00:00"/>
    <b v="0"/>
    <b v="0"/>
    <s v="theater/plays"/>
    <x v="3"/>
    <x v="3"/>
  </r>
  <r>
    <x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d v="2014-09-12T05:00:00"/>
    <b v="0"/>
    <b v="0"/>
    <s v="technology/wearables"/>
    <x v="2"/>
    <x v="8"/>
  </r>
  <r>
    <x v="146"/>
    <s v="Harris-Golden"/>
    <s v="Optional bandwidth-monitored middleware"/>
    <n v="8800"/>
    <n v="1518"/>
    <n v="17"/>
    <x v="3"/>
    <x v="133"/>
    <n v="29.76"/>
    <x v="1"/>
    <s v="USD"/>
    <n v="1320732000"/>
    <x v="143"/>
    <n v="1322460000"/>
    <d v="2011-11-28T06:00:00"/>
    <b v="0"/>
    <b v="0"/>
    <s v="theater/plays"/>
    <x v="3"/>
    <x v="3"/>
  </r>
  <r>
    <x v="147"/>
    <s v="Moss, Norman and Dunlap"/>
    <s v="Upgradable upward-trending workforce"/>
    <n v="8300"/>
    <n v="9337"/>
    <n v="112.00000000000001"/>
    <x v="1"/>
    <x v="134"/>
    <n v="46.92"/>
    <x v="1"/>
    <s v="USD"/>
    <n v="1465794000"/>
    <x v="144"/>
    <n v="1466312400"/>
    <d v="2016-06-19T05:00:00"/>
    <b v="0"/>
    <b v="1"/>
    <s v="theater/plays"/>
    <x v="3"/>
    <x v="3"/>
  </r>
  <r>
    <x v="148"/>
    <s v="White, Larson and Wright"/>
    <s v="Upgradable hybrid capability"/>
    <n v="9300"/>
    <n v="11255"/>
    <n v="121"/>
    <x v="1"/>
    <x v="37"/>
    <n v="105.19"/>
    <x v="1"/>
    <s v="USD"/>
    <n v="1500958800"/>
    <x v="145"/>
    <n v="1501736400"/>
    <d v="2017-08-03T05:00:00"/>
    <b v="0"/>
    <b v="0"/>
    <s v="technology/wearables"/>
    <x v="2"/>
    <x v="8"/>
  </r>
  <r>
    <x v="149"/>
    <s v="Payne, Oliver and Burch"/>
    <s v="Managed fresh-thinking flexibility"/>
    <n v="6200"/>
    <n v="13632"/>
    <n v="220.00000000000003"/>
    <x v="1"/>
    <x v="135"/>
    <n v="69.91"/>
    <x v="1"/>
    <s v="USD"/>
    <n v="1357020000"/>
    <x v="146"/>
    <n v="1361512800"/>
    <d v="2013-02-22T06:00:00"/>
    <b v="0"/>
    <b v="0"/>
    <s v="music/indie rock"/>
    <x v="1"/>
    <x v="7"/>
  </r>
  <r>
    <x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x v="151"/>
    <s v="Parker LLC"/>
    <s v="Customizable intermediate extranet"/>
    <n v="137200"/>
    <n v="88037"/>
    <n v="64"/>
    <x v="0"/>
    <x v="50"/>
    <n v="60.01"/>
    <x v="1"/>
    <s v="USD"/>
    <n v="1402290000"/>
    <x v="148"/>
    <n v="1406696400"/>
    <d v="2014-07-30T05:00:00"/>
    <b v="0"/>
    <b v="0"/>
    <s v="music/electric music"/>
    <x v="1"/>
    <x v="5"/>
  </r>
  <r>
    <x v="152"/>
    <s v="Bowen, Mcdonald and Hall"/>
    <s v="User-centric fault-tolerant task-force"/>
    <n v="41500"/>
    <n v="175573"/>
    <n v="423.00000000000006"/>
    <x v="1"/>
    <x v="136"/>
    <n v="52.01"/>
    <x v="1"/>
    <s v="USD"/>
    <n v="1487311200"/>
    <x v="149"/>
    <n v="1487916000"/>
    <d v="2017-02-24T06:00:00"/>
    <b v="0"/>
    <b v="0"/>
    <s v="music/indie rock"/>
    <x v="1"/>
    <x v="7"/>
  </r>
  <r>
    <x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d v="2012-10-25T05:00:00"/>
    <b v="0"/>
    <b v="0"/>
    <s v="theater/plays"/>
    <x v="3"/>
    <x v="3"/>
  </r>
  <r>
    <x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d v="2016-06-04T05:00:00"/>
    <b v="0"/>
    <b v="1"/>
    <s v="music/indie rock"/>
    <x v="1"/>
    <x v="7"/>
  </r>
  <r>
    <x v="155"/>
    <s v="Hall-Schaefer"/>
    <s v="Distributed eco-centric methodology"/>
    <n v="139500"/>
    <n v="90706"/>
    <n v="65"/>
    <x v="0"/>
    <x v="139"/>
    <n v="75.97"/>
    <x v="1"/>
    <s v="USD"/>
    <n v="1269493200"/>
    <x v="152"/>
    <n v="1270789200"/>
    <d v="2010-04-09T05:00:00"/>
    <b v="0"/>
    <b v="0"/>
    <s v="theater/plays"/>
    <x v="3"/>
    <x v="3"/>
  </r>
  <r>
    <x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d v="2019-10-29T05:00:00"/>
    <b v="0"/>
    <b v="0"/>
    <s v="music/rock"/>
    <x v="1"/>
    <x v="1"/>
  </r>
  <r>
    <x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d v="2014-01-11T06:00:00"/>
    <b v="0"/>
    <b v="0"/>
    <s v="photography/photography books"/>
    <x v="7"/>
    <x v="14"/>
  </r>
  <r>
    <x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d v="2015-12-09T06:00:00"/>
    <b v="0"/>
    <b v="0"/>
    <s v="music/rock"/>
    <x v="1"/>
    <x v="1"/>
  </r>
  <r>
    <x v="159"/>
    <s v="Clarke, Anderson and Lee"/>
    <s v="Robust explicit hardware"/>
    <n v="191200"/>
    <n v="191222"/>
    <n v="100"/>
    <x v="1"/>
    <x v="143"/>
    <n v="105.01"/>
    <x v="1"/>
    <s v="USD"/>
    <n v="1553662800"/>
    <x v="156"/>
    <n v="1555218000"/>
    <d v="2019-04-14T05:00:00"/>
    <b v="0"/>
    <b v="1"/>
    <s v="theater/plays"/>
    <x v="3"/>
    <x v="3"/>
  </r>
  <r>
    <x v="160"/>
    <s v="Evans Group"/>
    <s v="Stand-alone actuating support"/>
    <n v="8000"/>
    <n v="12985"/>
    <n v="162"/>
    <x v="1"/>
    <x v="55"/>
    <n v="79.180000000000007"/>
    <x v="1"/>
    <s v="USD"/>
    <n v="1556341200"/>
    <x v="157"/>
    <n v="1557723600"/>
    <d v="2019-05-13T05:00:00"/>
    <b v="0"/>
    <b v="0"/>
    <s v="technology/wearables"/>
    <x v="2"/>
    <x v="8"/>
  </r>
  <r>
    <x v="161"/>
    <s v="Bruce Group"/>
    <s v="Cross-platform methodical process improvement"/>
    <n v="5500"/>
    <n v="4300"/>
    <n v="78"/>
    <x v="0"/>
    <x v="51"/>
    <n v="57.33"/>
    <x v="1"/>
    <s v="USD"/>
    <n v="1442984400"/>
    <x v="158"/>
    <n v="1443502800"/>
    <d v="2015-09-29T05:00:00"/>
    <b v="0"/>
    <b v="1"/>
    <s v="technology/web"/>
    <x v="2"/>
    <x v="2"/>
  </r>
  <r>
    <x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d v="2019-01-07T06:00:00"/>
    <b v="0"/>
    <b v="0"/>
    <s v="music/rock"/>
    <x v="1"/>
    <x v="1"/>
  </r>
  <r>
    <x v="163"/>
    <s v="Burton-Watkins"/>
    <s v="Extended reciprocal circuit"/>
    <n v="3500"/>
    <n v="8864"/>
    <n v="252.99999999999997"/>
    <x v="1"/>
    <x v="67"/>
    <n v="36.03"/>
    <x v="1"/>
    <s v="USD"/>
    <n v="1508475600"/>
    <x v="160"/>
    <n v="1512712800"/>
    <d v="2017-12-08T06:00:00"/>
    <b v="0"/>
    <b v="1"/>
    <s v="photography/photography books"/>
    <x v="7"/>
    <x v="14"/>
  </r>
  <r>
    <x v="164"/>
    <s v="Lopez and Sons"/>
    <s v="Polarized human-resource protocol"/>
    <n v="150500"/>
    <n v="150755"/>
    <n v="100"/>
    <x v="1"/>
    <x v="20"/>
    <n v="107.99"/>
    <x v="1"/>
    <s v="USD"/>
    <n v="1507438800"/>
    <x v="161"/>
    <n v="1507525200"/>
    <d v="2017-10-09T05:00:00"/>
    <b v="0"/>
    <b v="0"/>
    <s v="theater/plays"/>
    <x v="3"/>
    <x v="3"/>
  </r>
  <r>
    <x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d v="2017-09-02T05:00:00"/>
    <b v="0"/>
    <b v="0"/>
    <s v="technology/web"/>
    <x v="2"/>
    <x v="2"/>
  </r>
  <r>
    <x v="166"/>
    <s v="Brown-Vang"/>
    <s v="Robust heuristic artificial intelligence"/>
    <n v="9800"/>
    <n v="13439"/>
    <n v="137"/>
    <x v="1"/>
    <x v="146"/>
    <n v="55.08"/>
    <x v="1"/>
    <s v="USD"/>
    <n v="1292997600"/>
    <x v="163"/>
    <n v="1293343200"/>
    <d v="2010-12-26T06:00:00"/>
    <b v="0"/>
    <b v="0"/>
    <s v="photography/photography books"/>
    <x v="7"/>
    <x v="14"/>
  </r>
  <r>
    <x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x v="168"/>
    <s v="Hernandez Group"/>
    <s v="Ergonomic uniform open system"/>
    <n v="128100"/>
    <n v="40107"/>
    <n v="31"/>
    <x v="0"/>
    <x v="148"/>
    <n v="42"/>
    <x v="3"/>
    <s v="DKK"/>
    <n v="1550815200"/>
    <x v="165"/>
    <n v="1552798800"/>
    <d v="2019-03-17T05:00:00"/>
    <b v="0"/>
    <b v="1"/>
    <s v="music/indie rock"/>
    <x v="1"/>
    <x v="7"/>
  </r>
  <r>
    <x v="169"/>
    <s v="Tran, Steele and Wilson"/>
    <s v="Profit-focused modular product"/>
    <n v="23300"/>
    <n v="98811"/>
    <n v="424"/>
    <x v="1"/>
    <x v="149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x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d v="2017-08-10T05:00:00"/>
    <b v="0"/>
    <b v="0"/>
    <s v="music/indie rock"/>
    <x v="1"/>
    <x v="7"/>
  </r>
  <r>
    <x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x v="172"/>
    <s v="Nixon Inc"/>
    <s v="Centralized national firmware"/>
    <n v="800"/>
    <n v="663"/>
    <n v="83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x v="173"/>
    <s v="White LLC"/>
    <s v="Cross-group 4thgeneration middleware"/>
    <n v="96700"/>
    <n v="157635"/>
    <n v="163"/>
    <x v="1"/>
    <x v="151"/>
    <n v="100.98"/>
    <x v="1"/>
    <s v="USD"/>
    <n v="1368853200"/>
    <x v="170"/>
    <n v="1369371600"/>
    <d v="2013-05-24T05:00:00"/>
    <b v="0"/>
    <b v="0"/>
    <s v="theater/plays"/>
    <x v="3"/>
    <x v="3"/>
  </r>
  <r>
    <x v="174"/>
    <s v="Santos, Black and Donovan"/>
    <s v="Pre-emptive scalable access"/>
    <n v="600"/>
    <n v="5368"/>
    <n v="894.99999999999989"/>
    <x v="1"/>
    <x v="44"/>
    <n v="111.83"/>
    <x v="1"/>
    <s v="USD"/>
    <n v="1444021200"/>
    <x v="171"/>
    <n v="1444107600"/>
    <d v="2015-10-06T05:00:00"/>
    <b v="0"/>
    <b v="1"/>
    <s v="technology/wearables"/>
    <x v="2"/>
    <x v="8"/>
  </r>
  <r>
    <x v="175"/>
    <s v="Jones, Contreras and Burnett"/>
    <s v="Sharable intangible migration"/>
    <n v="181200"/>
    <n v="47459"/>
    <n v="26"/>
    <x v="0"/>
    <x v="152"/>
    <n v="42"/>
    <x v="1"/>
    <s v="USD"/>
    <n v="1472619600"/>
    <x v="172"/>
    <n v="1474261200"/>
    <d v="2016-09-19T05:00:00"/>
    <b v="0"/>
    <b v="0"/>
    <s v="theater/plays"/>
    <x v="3"/>
    <x v="3"/>
  </r>
  <r>
    <x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d v="2016-09-12T05:00:00"/>
    <b v="0"/>
    <b v="0"/>
    <s v="theater/plays"/>
    <x v="3"/>
    <x v="3"/>
  </r>
  <r>
    <x v="177"/>
    <s v="Lee, Gibson and Morgan"/>
    <s v="Digitized solution-oriented product"/>
    <n v="38800"/>
    <n v="161593"/>
    <n v="416"/>
    <x v="1"/>
    <x v="154"/>
    <n v="59"/>
    <x v="1"/>
    <s v="USD"/>
    <n v="1289800800"/>
    <x v="174"/>
    <n v="1291960800"/>
    <d v="2010-12-10T06:00:00"/>
    <b v="0"/>
    <b v="0"/>
    <s v="theater/plays"/>
    <x v="3"/>
    <x v="3"/>
  </r>
  <r>
    <x v="178"/>
    <s v="Alexander-Williams"/>
    <s v="Triple-buffered cohesive structure"/>
    <n v="7200"/>
    <n v="6927"/>
    <n v="96"/>
    <x v="0"/>
    <x v="155"/>
    <n v="32.99"/>
    <x v="1"/>
    <s v="USD"/>
    <n v="1505970000"/>
    <x v="175"/>
    <n v="1506747600"/>
    <d v="2017-09-30T05:00:00"/>
    <b v="0"/>
    <b v="0"/>
    <s v="food/food trucks"/>
    <x v="0"/>
    <x v="0"/>
  </r>
  <r>
    <x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d v="2013-03-18T05:00:00"/>
    <b v="0"/>
    <b v="1"/>
    <s v="theater/plays"/>
    <x v="3"/>
    <x v="3"/>
  </r>
  <r>
    <x v="180"/>
    <s v="Olsen, Edwards and Reid"/>
    <s v="Optional clear-thinking software"/>
    <n v="56000"/>
    <n v="172736"/>
    <n v="308"/>
    <x v="1"/>
    <x v="157"/>
    <n v="81.98"/>
    <x v="2"/>
    <s v="AUD"/>
    <n v="1269234000"/>
    <x v="177"/>
    <n v="1269666000"/>
    <d v="2010-03-27T05:00:00"/>
    <b v="0"/>
    <b v="0"/>
    <s v="technology/wearables"/>
    <x v="2"/>
    <x v="8"/>
  </r>
  <r>
    <x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d v="2017-10-22T05:00:00"/>
    <b v="0"/>
    <b v="0"/>
    <s v="technology/web"/>
    <x v="2"/>
    <x v="2"/>
  </r>
  <r>
    <x v="182"/>
    <s v="Adams Group"/>
    <s v="Reverse-engineered bandwidth-monitored contingency"/>
    <n v="27100"/>
    <n v="195750"/>
    <n v="722"/>
    <x v="1"/>
    <x v="159"/>
    <n v="59"/>
    <x v="3"/>
    <s v="DKK"/>
    <n v="1560574800"/>
    <x v="179"/>
    <n v="1561957200"/>
    <d v="2019-07-01T05:00:00"/>
    <b v="0"/>
    <b v="0"/>
    <s v="theater/plays"/>
    <x v="3"/>
    <x v="3"/>
  </r>
  <r>
    <x v="183"/>
    <s v="Rogers, Huerta and Medina"/>
    <s v="Pre-emptive bandwidth-monitored instruction set"/>
    <n v="5100"/>
    <n v="3525"/>
    <n v="69"/>
    <x v="0"/>
    <x v="99"/>
    <n v="40.99"/>
    <x v="0"/>
    <s v="CAD"/>
    <n v="1284008400"/>
    <x v="180"/>
    <n v="1285131600"/>
    <d v="2010-09-22T05:00:00"/>
    <b v="0"/>
    <b v="0"/>
    <s v="music/rock"/>
    <x v="1"/>
    <x v="1"/>
  </r>
  <r>
    <x v="184"/>
    <s v="Howard, Carter and Griffith"/>
    <s v="Adaptive asynchronous emulation"/>
    <n v="3600"/>
    <n v="10550"/>
    <n v="293"/>
    <x v="1"/>
    <x v="160"/>
    <n v="31.03"/>
    <x v="1"/>
    <s v="USD"/>
    <n v="1556859600"/>
    <x v="181"/>
    <n v="1556946000"/>
    <d v="2019-05-04T05:00:00"/>
    <b v="0"/>
    <b v="0"/>
    <s v="theater/plays"/>
    <x v="3"/>
    <x v="3"/>
  </r>
  <r>
    <x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d v="2018-05-24T05:00:00"/>
    <b v="0"/>
    <b v="0"/>
    <s v="film &amp; video/television"/>
    <x v="4"/>
    <x v="19"/>
  </r>
  <r>
    <x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d v="2014-06-07T05:00:00"/>
    <b v="0"/>
    <b v="0"/>
    <s v="theater/plays"/>
    <x v="3"/>
    <x v="3"/>
  </r>
  <r>
    <x v="187"/>
    <s v="Fox Group"/>
    <s v="Horizontal transitional paradigm"/>
    <n v="60200"/>
    <n v="138384"/>
    <n v="229.99999999999997"/>
    <x v="1"/>
    <x v="163"/>
    <n v="95.97"/>
    <x v="0"/>
    <s v="CAD"/>
    <n v="1361599200"/>
    <x v="184"/>
    <n v="1364014800"/>
    <d v="2013-03-23T05:00:00"/>
    <b v="0"/>
    <b v="1"/>
    <s v="film &amp; video/shorts"/>
    <x v="4"/>
    <x v="12"/>
  </r>
  <r>
    <x v="188"/>
    <s v="Walker, Jones and Rodriguez"/>
    <s v="Networked didactic info-mediaries"/>
    <n v="8200"/>
    <n v="2625"/>
    <n v="3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x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d v="2016-03-04T06:00:00"/>
    <b v="0"/>
    <b v="0"/>
    <s v="theater/plays"/>
    <x v="3"/>
    <x v="3"/>
  </r>
  <r>
    <x v="190"/>
    <s v="Cook LLC"/>
    <s v="Up-sized dynamic throughput"/>
    <n v="3700"/>
    <n v="2538"/>
    <n v="69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x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d v="2019-03-15T05:00:00"/>
    <b v="0"/>
    <b v="0"/>
    <s v="theater/plays"/>
    <x v="3"/>
    <x v="3"/>
  </r>
  <r>
    <x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d v="2014-07-01T05:00:00"/>
    <b v="0"/>
    <b v="0"/>
    <s v="music/rock"/>
    <x v="1"/>
    <x v="1"/>
  </r>
  <r>
    <x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d v="2018-04-12T05:00:00"/>
    <b v="1"/>
    <b v="0"/>
    <s v="music/indie rock"/>
    <x v="1"/>
    <x v="7"/>
  </r>
  <r>
    <x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d v="2015-09-30T05:00:00"/>
    <b v="0"/>
    <b v="0"/>
    <s v="music/metal"/>
    <x v="1"/>
    <x v="16"/>
  </r>
  <r>
    <x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d v="2018-08-05T05:00:00"/>
    <b v="0"/>
    <b v="0"/>
    <s v="music/electric music"/>
    <x v="1"/>
    <x v="5"/>
  </r>
  <r>
    <x v="196"/>
    <s v="King Inc"/>
    <s v="Organic bandwidth-monitored frame"/>
    <n v="8200"/>
    <n v="5178"/>
    <n v="63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x v="197"/>
    <s v="Perry and Sons"/>
    <s v="Business-focused logistical framework"/>
    <n v="54700"/>
    <n v="163118"/>
    <n v="298"/>
    <x v="1"/>
    <x v="169"/>
    <n v="82.01"/>
    <x v="1"/>
    <s v="USD"/>
    <n v="1498194000"/>
    <x v="193"/>
    <n v="1499403600"/>
    <d v="2017-07-07T05:00:00"/>
    <b v="0"/>
    <b v="0"/>
    <s v="film &amp; video/drama"/>
    <x v="4"/>
    <x v="6"/>
  </r>
  <r>
    <x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d v="2010-09-04T05:00:00"/>
    <b v="0"/>
    <b v="0"/>
    <s v="music/electric music"/>
    <x v="1"/>
    <x v="5"/>
  </r>
  <r>
    <x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d v="2015-07-11T05:00:00"/>
    <b v="0"/>
    <b v="0"/>
    <s v="music/rock"/>
    <x v="1"/>
    <x v="1"/>
  </r>
  <r>
    <x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x v="201"/>
    <s v="Osborne, Perkins and Knox"/>
    <s v="Cross-platform bi-directional workforce"/>
    <n v="2100"/>
    <n v="14305"/>
    <n v="681"/>
    <x v="1"/>
    <x v="144"/>
    <n v="91.11"/>
    <x v="1"/>
    <s v="USD"/>
    <n v="1406264400"/>
    <x v="196"/>
    <n v="1407819600"/>
    <d v="2014-08-12T05:00:00"/>
    <b v="0"/>
    <b v="0"/>
    <s v="technology/web"/>
    <x v="2"/>
    <x v="2"/>
  </r>
  <r>
    <x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d v="2011-10-06T05:00:00"/>
    <b v="0"/>
    <b v="0"/>
    <s v="food/food trucks"/>
    <x v="0"/>
    <x v="0"/>
  </r>
  <r>
    <x v="203"/>
    <s v="Hayden, Shannon and Stein"/>
    <s v="Customer-focused client-server service-desk"/>
    <n v="143900"/>
    <n v="193413"/>
    <n v="134"/>
    <x v="1"/>
    <x v="173"/>
    <n v="43"/>
    <x v="2"/>
    <s v="AUD"/>
    <n v="1484632800"/>
    <x v="198"/>
    <n v="1484805600"/>
    <d v="2017-01-19T06:00:00"/>
    <b v="0"/>
    <b v="0"/>
    <s v="theater/plays"/>
    <x v="3"/>
    <x v="3"/>
  </r>
  <r>
    <x v="204"/>
    <s v="Daniel-Luna"/>
    <s v="Mandatory multimedia leverage"/>
    <n v="75000"/>
    <n v="2529"/>
    <n v="3"/>
    <x v="0"/>
    <x v="174"/>
    <n v="63.23"/>
    <x v="1"/>
    <s v="USD"/>
    <n v="1301806800"/>
    <x v="199"/>
    <n v="1302670800"/>
    <d v="2011-04-13T05:00:00"/>
    <b v="0"/>
    <b v="0"/>
    <s v="music/jazz"/>
    <x v="1"/>
    <x v="17"/>
  </r>
  <r>
    <x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d v="2018-10-29T05:00:00"/>
    <b v="1"/>
    <b v="0"/>
    <s v="theater/plays"/>
    <x v="3"/>
    <x v="3"/>
  </r>
  <r>
    <x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d v="2010-03-08T06:00:00"/>
    <b v="0"/>
    <b v="0"/>
    <s v="publishing/fiction"/>
    <x v="5"/>
    <x v="13"/>
  </r>
  <r>
    <x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x v="208"/>
    <s v="Jackson Inc"/>
    <s v="Mandatory multi-tasking encryption"/>
    <n v="196900"/>
    <n v="199110"/>
    <n v="101"/>
    <x v="1"/>
    <x v="178"/>
    <n v="96.98"/>
    <x v="1"/>
    <s v="USD"/>
    <n v="1510207200"/>
    <x v="203"/>
    <n v="1512280800"/>
    <d v="2017-12-03T06:00:00"/>
    <b v="0"/>
    <b v="0"/>
    <s v="film &amp; video/documentary"/>
    <x v="4"/>
    <x v="4"/>
  </r>
  <r>
    <x v="209"/>
    <s v="Warren Ltd"/>
    <s v="Distributed system-worthy application"/>
    <n v="194500"/>
    <n v="41212"/>
    <n v="21"/>
    <x v="2"/>
    <x v="179"/>
    <n v="51"/>
    <x v="2"/>
    <s v="AUD"/>
    <n v="1462510800"/>
    <x v="204"/>
    <n v="1463115600"/>
    <d v="2016-05-13T05:00:00"/>
    <b v="0"/>
    <b v="0"/>
    <s v="film &amp; video/documentary"/>
    <x v="4"/>
    <x v="4"/>
  </r>
  <r>
    <x v="210"/>
    <s v="Schultz Inc"/>
    <s v="Synergistic tertiary time-frame"/>
    <n v="9400"/>
    <n v="6338"/>
    <n v="67"/>
    <x v="0"/>
    <x v="31"/>
    <n v="28.04"/>
    <x v="3"/>
    <s v="DKK"/>
    <n v="1488520800"/>
    <x v="205"/>
    <n v="1490850000"/>
    <d v="2017-03-30T05:00:00"/>
    <b v="0"/>
    <b v="0"/>
    <s v="film &amp; video/science fiction"/>
    <x v="4"/>
    <x v="22"/>
  </r>
  <r>
    <x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d v="2013-09-20T05:00:00"/>
    <b v="0"/>
    <b v="0"/>
    <s v="theater/plays"/>
    <x v="3"/>
    <x v="3"/>
  </r>
  <r>
    <x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d v="2020-01-30T06:00:00"/>
    <b v="0"/>
    <b v="0"/>
    <s v="theater/plays"/>
    <x v="3"/>
    <x v="3"/>
  </r>
  <r>
    <x v="213"/>
    <s v="Morgan-Warren"/>
    <s v="Face-to-face encompassing info-mediaries"/>
    <n v="87900"/>
    <n v="171549"/>
    <n v="195"/>
    <x v="1"/>
    <x v="181"/>
    <n v="40"/>
    <x v="1"/>
    <s v="USD"/>
    <n v="1289019600"/>
    <x v="208"/>
    <n v="1289714400"/>
    <d v="2010-11-14T06:00:00"/>
    <b v="0"/>
    <b v="1"/>
    <s v="music/indie rock"/>
    <x v="1"/>
    <x v="7"/>
  </r>
  <r>
    <x v="214"/>
    <s v="Sullivan Group"/>
    <s v="Open-source fresh-thinking policy"/>
    <n v="1400"/>
    <n v="14324"/>
    <n v="1023"/>
    <x v="1"/>
    <x v="34"/>
    <n v="86.81"/>
    <x v="1"/>
    <s v="USD"/>
    <n v="1282194000"/>
    <x v="209"/>
    <n v="1282712400"/>
    <d v="2010-08-25T05:00:00"/>
    <b v="0"/>
    <b v="0"/>
    <s v="music/rock"/>
    <x v="1"/>
    <x v="1"/>
  </r>
  <r>
    <x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d v="2019-02-15T06:00:00"/>
    <b v="0"/>
    <b v="0"/>
    <s v="theater/plays"/>
    <x v="3"/>
    <x v="3"/>
  </r>
  <r>
    <x v="216"/>
    <s v="Johnson, Dixon and Zimmerman"/>
    <s v="Organic dynamic algorithm"/>
    <n v="121700"/>
    <n v="188721"/>
    <n v="155"/>
    <x v="1"/>
    <x v="183"/>
    <n v="103.98"/>
    <x v="1"/>
    <s v="USD"/>
    <n v="1321941600"/>
    <x v="211"/>
    <n v="1322114400"/>
    <d v="2011-11-24T06:00:00"/>
    <b v="0"/>
    <b v="0"/>
    <s v="theater/plays"/>
    <x v="3"/>
    <x v="3"/>
  </r>
  <r>
    <x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d v="2019-05-07T05:00:00"/>
    <b v="0"/>
    <b v="0"/>
    <s v="film &amp; video/science fiction"/>
    <x v="4"/>
    <x v="22"/>
  </r>
  <r>
    <x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d v="2011-12-15T06:00:00"/>
    <b v="0"/>
    <b v="1"/>
    <s v="film &amp; video/shorts"/>
    <x v="4"/>
    <x v="12"/>
  </r>
  <r>
    <x v="219"/>
    <s v="Huang-Henderson"/>
    <s v="Stand-alone mobile customer loyalty"/>
    <n v="41700"/>
    <n v="138497"/>
    <n v="332"/>
    <x v="1"/>
    <x v="186"/>
    <n v="89.99"/>
    <x v="1"/>
    <s v="USD"/>
    <n v="1345093200"/>
    <x v="214"/>
    <n v="1346130000"/>
    <d v="2012-08-28T05:00:00"/>
    <b v="0"/>
    <b v="0"/>
    <s v="film &amp; video/animation"/>
    <x v="4"/>
    <x v="10"/>
  </r>
  <r>
    <x v="220"/>
    <s v="Owens-Le"/>
    <s v="Focused composite approach"/>
    <n v="7900"/>
    <n v="667"/>
    <n v="8"/>
    <x v="0"/>
    <x v="68"/>
    <n v="39.24"/>
    <x v="1"/>
    <s v="USD"/>
    <n v="1309496400"/>
    <x v="215"/>
    <n v="1311051600"/>
    <d v="2011-07-19T05:00:00"/>
    <b v="1"/>
    <b v="0"/>
    <s v="theater/plays"/>
    <x v="3"/>
    <x v="3"/>
  </r>
  <r>
    <x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d v="2012-06-23T05:00:00"/>
    <b v="1"/>
    <b v="0"/>
    <s v="food/food trucks"/>
    <x v="0"/>
    <x v="0"/>
  </r>
  <r>
    <x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d v="2014-10-03T05:00:00"/>
    <b v="0"/>
    <b v="0"/>
    <s v="photography/photography books"/>
    <x v="7"/>
    <x v="14"/>
  </r>
  <r>
    <x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d v="2016-03-30T05:00:00"/>
    <b v="0"/>
    <b v="0"/>
    <s v="theater/plays"/>
    <x v="3"/>
    <x v="3"/>
  </r>
  <r>
    <x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d v="2014-11-08T06:00:00"/>
    <b v="0"/>
    <b v="0"/>
    <s v="film &amp; video/science fiction"/>
    <x v="4"/>
    <x v="22"/>
  </r>
  <r>
    <x v="225"/>
    <s v="Fox-Quinn"/>
    <s v="Enterprise-wide reciprocal success"/>
    <n v="67800"/>
    <n v="176398"/>
    <n v="260"/>
    <x v="1"/>
    <x v="191"/>
    <n v="30"/>
    <x v="1"/>
    <s v="USD"/>
    <n v="1399093200"/>
    <x v="220"/>
    <n v="1399093200"/>
    <d v="2014-05-03T05:00:00"/>
    <b v="1"/>
    <b v="0"/>
    <s v="music/rock"/>
    <x v="1"/>
    <x v="1"/>
  </r>
  <r>
    <x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d v="2010-05-15T05:00:00"/>
    <b v="0"/>
    <b v="0"/>
    <s v="photography/photography books"/>
    <x v="7"/>
    <x v="14"/>
  </r>
  <r>
    <x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d v="2015-05-21T05:00:00"/>
    <b v="0"/>
    <b v="0"/>
    <s v="games/mobile games"/>
    <x v="6"/>
    <x v="20"/>
  </r>
  <r>
    <x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d v="2016-09-25T05:00:00"/>
    <b v="0"/>
    <b v="0"/>
    <s v="film &amp; video/animation"/>
    <x v="4"/>
    <x v="10"/>
  </r>
  <r>
    <x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d v="2017-07-19T05:00:00"/>
    <b v="0"/>
    <b v="1"/>
    <s v="games/mobile games"/>
    <x v="6"/>
    <x v="20"/>
  </r>
  <r>
    <x v="230"/>
    <s v="Miranda, Hall and Mcgrath"/>
    <s v="Progressive value-added ability"/>
    <n v="2400"/>
    <n v="10084"/>
    <n v="420"/>
    <x v="1"/>
    <x v="196"/>
    <n v="99.84"/>
    <x v="1"/>
    <s v="USD"/>
    <n v="1575612000"/>
    <x v="224"/>
    <n v="1575612000"/>
    <d v="2019-12-06T06:00:00"/>
    <b v="0"/>
    <b v="0"/>
    <s v="games/video games"/>
    <x v="6"/>
    <x v="11"/>
  </r>
  <r>
    <x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d v="2013-07-18T05:00:00"/>
    <b v="0"/>
    <b v="0"/>
    <s v="theater/plays"/>
    <x v="3"/>
    <x v="3"/>
  </r>
  <r>
    <x v="232"/>
    <s v="Davis-Rodriguez"/>
    <s v="Progressive secondary portal"/>
    <n v="3400"/>
    <n v="5823"/>
    <n v="171"/>
    <x v="1"/>
    <x v="45"/>
    <n v="63.29"/>
    <x v="1"/>
    <s v="USD"/>
    <n v="1469422800"/>
    <x v="226"/>
    <n v="1469509200"/>
    <d v="2016-07-26T05:00:00"/>
    <b v="0"/>
    <b v="0"/>
    <s v="theater/plays"/>
    <x v="3"/>
    <x v="3"/>
  </r>
  <r>
    <x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d v="2011-06-28T05:00:00"/>
    <b v="0"/>
    <b v="0"/>
    <s v="film &amp; video/animation"/>
    <x v="4"/>
    <x v="10"/>
  </r>
  <r>
    <x v="234"/>
    <s v="Mendoza-Parker"/>
    <s v="Enterprise-wide motivating matrices"/>
    <n v="7500"/>
    <n v="8181"/>
    <n v="109.00000000000001"/>
    <x v="1"/>
    <x v="46"/>
    <n v="54.91"/>
    <x v="6"/>
    <s v="EUR"/>
    <n v="1503378000"/>
    <x v="228"/>
    <n v="1503982800"/>
    <d v="2017-08-29T05:00:00"/>
    <b v="0"/>
    <b v="1"/>
    <s v="games/video games"/>
    <x v="6"/>
    <x v="11"/>
  </r>
  <r>
    <x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d v="2017-02-18T06:00:00"/>
    <b v="0"/>
    <b v="0"/>
    <s v="film &amp; video/animation"/>
    <x v="4"/>
    <x v="10"/>
  </r>
  <r>
    <x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d v="2019-07-02T05:00:00"/>
    <b v="0"/>
    <b v="1"/>
    <s v="music/rock"/>
    <x v="1"/>
    <x v="1"/>
  </r>
  <r>
    <x v="237"/>
    <s v="Ellison PLC"/>
    <s v="Re-contextualized tangible open architecture"/>
    <n v="9300"/>
    <n v="14822"/>
    <n v="159"/>
    <x v="1"/>
    <x v="198"/>
    <n v="45.05"/>
    <x v="1"/>
    <s v="USD"/>
    <n v="1398402000"/>
    <x v="231"/>
    <n v="1398574800"/>
    <d v="2014-04-27T05:00:00"/>
    <b v="0"/>
    <b v="0"/>
    <s v="film &amp; video/animation"/>
    <x v="4"/>
    <x v="10"/>
  </r>
  <r>
    <x v="238"/>
    <s v="Bolton, Sanchez and Carrillo"/>
    <s v="Distributed systemic adapter"/>
    <n v="2400"/>
    <n v="10138"/>
    <n v="422"/>
    <x v="1"/>
    <x v="199"/>
    <n v="104.52"/>
    <x v="3"/>
    <s v="DKK"/>
    <n v="1513231200"/>
    <x v="232"/>
    <n v="1515391200"/>
    <d v="2018-01-08T06:00:00"/>
    <b v="0"/>
    <b v="1"/>
    <s v="theater/plays"/>
    <x v="3"/>
    <x v="3"/>
  </r>
  <r>
    <x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d v="2015-09-02T05:00:00"/>
    <b v="0"/>
    <b v="0"/>
    <s v="technology/wearables"/>
    <x v="2"/>
    <x v="8"/>
  </r>
  <r>
    <x v="240"/>
    <s v="Pitts-Reed"/>
    <s v="Vision-oriented dynamic service-desk"/>
    <n v="29400"/>
    <n v="123124"/>
    <n v="419.00000000000006"/>
    <x v="1"/>
    <x v="200"/>
    <n v="69.02"/>
    <x v="1"/>
    <s v="USD"/>
    <n v="1281070800"/>
    <x v="194"/>
    <n v="1281157200"/>
    <d v="2010-08-07T05:00:00"/>
    <b v="0"/>
    <b v="0"/>
    <s v="theater/plays"/>
    <x v="3"/>
    <x v="3"/>
  </r>
  <r>
    <x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d v="2014-04-23T05:00:00"/>
    <b v="0"/>
    <b v="1"/>
    <s v="publishing/nonfiction"/>
    <x v="5"/>
    <x v="9"/>
  </r>
  <r>
    <x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d v="2017-05-20T05:00:00"/>
    <b v="0"/>
    <b v="1"/>
    <s v="music/rock"/>
    <x v="1"/>
    <x v="1"/>
  </r>
  <r>
    <x v="243"/>
    <s v="Garcia PLC"/>
    <s v="Customer-focused attitude-oriented function"/>
    <n v="2300"/>
    <n v="10240"/>
    <n v="445"/>
    <x v="1"/>
    <x v="202"/>
    <n v="43.03"/>
    <x v="1"/>
    <s v="USD"/>
    <n v="1520143200"/>
    <x v="236"/>
    <n v="1520402400"/>
    <d v="2018-03-07T06:00:00"/>
    <b v="0"/>
    <b v="0"/>
    <s v="theater/plays"/>
    <x v="3"/>
    <x v="3"/>
  </r>
  <r>
    <x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d v="2014-09-04T05:00:00"/>
    <b v="0"/>
    <b v="0"/>
    <s v="theater/plays"/>
    <x v="3"/>
    <x v="3"/>
  </r>
  <r>
    <x v="245"/>
    <s v="Russell-Gardner"/>
    <s v="Re-engineered systematic monitoring"/>
    <n v="2900"/>
    <n v="14771"/>
    <n v="509"/>
    <x v="1"/>
    <x v="203"/>
    <n v="69.02"/>
    <x v="1"/>
    <s v="USD"/>
    <n v="1396846800"/>
    <x v="238"/>
    <n v="1396933200"/>
    <d v="2014-04-08T05:00:00"/>
    <b v="0"/>
    <b v="0"/>
    <s v="theater/plays"/>
    <x v="3"/>
    <x v="3"/>
  </r>
  <r>
    <x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d v="2013-08-09T05:00:00"/>
    <b v="0"/>
    <b v="0"/>
    <s v="technology/web"/>
    <x v="2"/>
    <x v="2"/>
  </r>
  <r>
    <x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d v="2017-01-06T06:00:00"/>
    <b v="0"/>
    <b v="1"/>
    <s v="publishing/fiction"/>
    <x v="5"/>
    <x v="13"/>
  </r>
  <r>
    <x v="248"/>
    <s v="Roberts and Sons"/>
    <s v="Streamlined holistic knowledgebase"/>
    <n v="6200"/>
    <n v="13103"/>
    <n v="211"/>
    <x v="1"/>
    <x v="205"/>
    <n v="60.11"/>
    <x v="2"/>
    <s v="AUD"/>
    <n v="1420005600"/>
    <x v="241"/>
    <n v="1420437600"/>
    <d v="2015-01-05T06:00:00"/>
    <b v="0"/>
    <b v="0"/>
    <s v="games/mobile games"/>
    <x v="6"/>
    <x v="20"/>
  </r>
  <r>
    <x v="249"/>
    <s v="Avila-Nelson"/>
    <s v="Up-sized intermediate website"/>
    <n v="61500"/>
    <n v="168095"/>
    <n v="273"/>
    <x v="1"/>
    <x v="206"/>
    <n v="26"/>
    <x v="1"/>
    <s v="USD"/>
    <n v="1420178400"/>
    <x v="242"/>
    <n v="1420783200"/>
    <d v="2015-01-09T06:00:00"/>
    <b v="0"/>
    <b v="0"/>
    <s v="publishing/translations"/>
    <x v="5"/>
    <x v="18"/>
  </r>
  <r>
    <x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x v="251"/>
    <s v="Singleton Ltd"/>
    <s v="Enhanced user-facing function"/>
    <n v="7100"/>
    <n v="3840"/>
    <n v="54"/>
    <x v="0"/>
    <x v="196"/>
    <n v="38.020000000000003"/>
    <x v="1"/>
    <s v="USD"/>
    <n v="1355032800"/>
    <x v="243"/>
    <n v="1355205600"/>
    <d v="2012-12-11T06:00:00"/>
    <b v="0"/>
    <b v="0"/>
    <s v="theater/plays"/>
    <x v="3"/>
    <x v="3"/>
  </r>
  <r>
    <x v="252"/>
    <s v="Perez PLC"/>
    <s v="Operative bandwidth-monitored interface"/>
    <n v="1000"/>
    <n v="6263"/>
    <n v="626"/>
    <x v="1"/>
    <x v="207"/>
    <n v="106.15"/>
    <x v="1"/>
    <s v="USD"/>
    <n v="1382677200"/>
    <x v="244"/>
    <n v="1383109200"/>
    <d v="2013-10-30T05:00:00"/>
    <b v="0"/>
    <b v="0"/>
    <s v="theater/plays"/>
    <x v="3"/>
    <x v="3"/>
  </r>
  <r>
    <x v="253"/>
    <s v="Rogers, Jacobs and Jackson"/>
    <s v="Upgradable multi-state instruction set"/>
    <n v="121500"/>
    <n v="108161"/>
    <n v="89"/>
    <x v="0"/>
    <x v="208"/>
    <n v="81.02"/>
    <x v="0"/>
    <s v="CAD"/>
    <n v="1302238800"/>
    <x v="245"/>
    <n v="1303275600"/>
    <d v="2011-04-20T05:00:00"/>
    <b v="0"/>
    <b v="0"/>
    <s v="film &amp; video/drama"/>
    <x v="4"/>
    <x v="6"/>
  </r>
  <r>
    <x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d v="2017-02-23T06:00:00"/>
    <b v="0"/>
    <b v="0"/>
    <s v="publishing/nonfiction"/>
    <x v="5"/>
    <x v="9"/>
  </r>
  <r>
    <x v="255"/>
    <s v="Rosales, Branch and Harmon"/>
    <s v="Upgradable grid-enabled superstructure"/>
    <n v="80500"/>
    <n v="96735"/>
    <n v="120"/>
    <x v="1"/>
    <x v="209"/>
    <n v="57"/>
    <x v="1"/>
    <s v="USD"/>
    <n v="1297836000"/>
    <x v="247"/>
    <n v="1298268000"/>
    <d v="2011-02-21T06:00:00"/>
    <b v="0"/>
    <b v="1"/>
    <s v="music/rock"/>
    <x v="1"/>
    <x v="1"/>
  </r>
  <r>
    <x v="256"/>
    <s v="Smith-Reid"/>
    <s v="Optimized actuating toolset"/>
    <n v="4100"/>
    <n v="959"/>
    <n v="23"/>
    <x v="0"/>
    <x v="27"/>
    <n v="63.93"/>
    <x v="4"/>
    <s v="GBP"/>
    <n v="1453615200"/>
    <x v="248"/>
    <n v="1456812000"/>
    <d v="2016-03-01T06:00:00"/>
    <b v="0"/>
    <b v="0"/>
    <s v="music/rock"/>
    <x v="1"/>
    <x v="1"/>
  </r>
  <r>
    <x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b v="0"/>
    <b v="0"/>
    <s v="theater/plays"/>
    <x v="3"/>
    <x v="3"/>
  </r>
  <r>
    <x v="258"/>
    <s v="Duncan, Mcdonald and Miller"/>
    <s v="Assimilated coherent hardware"/>
    <n v="5000"/>
    <n v="13424"/>
    <n v="268"/>
    <x v="1"/>
    <x v="129"/>
    <n v="72.17"/>
    <x v="1"/>
    <s v="USD"/>
    <n v="1481176800"/>
    <x v="250"/>
    <n v="1482904800"/>
    <d v="2016-12-28T06:00:00"/>
    <b v="0"/>
    <b v="1"/>
    <s v="theater/plays"/>
    <x v="3"/>
    <x v="3"/>
  </r>
  <r>
    <x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x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d v="2012-10-10T05:00:00"/>
    <b v="0"/>
    <b v="0"/>
    <s v="music/rock"/>
    <x v="1"/>
    <x v="1"/>
  </r>
  <r>
    <x v="261"/>
    <s v="Mason-Smith"/>
    <s v="Reverse-engineered cohesive migration"/>
    <n v="84300"/>
    <n v="26303"/>
    <n v="31"/>
    <x v="0"/>
    <x v="211"/>
    <n v="57.94"/>
    <x v="1"/>
    <s v="USD"/>
    <n v="1282712400"/>
    <x v="252"/>
    <n v="1283058000"/>
    <d v="2010-08-29T05:00:00"/>
    <b v="0"/>
    <b v="1"/>
    <s v="music/rock"/>
    <x v="1"/>
    <x v="1"/>
  </r>
  <r>
    <x v="262"/>
    <s v="Lloyd, Kennedy and Davis"/>
    <s v="Compatible multimedia hub"/>
    <n v="1700"/>
    <n v="5328"/>
    <n v="313"/>
    <x v="1"/>
    <x v="37"/>
    <n v="49.79"/>
    <x v="1"/>
    <s v="USD"/>
    <n v="1301979600"/>
    <x v="253"/>
    <n v="1304226000"/>
    <d v="2011-05-01T05:00:00"/>
    <b v="0"/>
    <b v="1"/>
    <s v="music/indie rock"/>
    <x v="1"/>
    <x v="7"/>
  </r>
  <r>
    <x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d v="2010-01-09T06:00:00"/>
    <b v="0"/>
    <b v="0"/>
    <s v="photography/photography books"/>
    <x v="7"/>
    <x v="14"/>
  </r>
  <r>
    <x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d v="2013-02-28T06:00:00"/>
    <b v="0"/>
    <b v="0"/>
    <s v="theater/plays"/>
    <x v="3"/>
    <x v="3"/>
  </r>
  <r>
    <x v="265"/>
    <s v="Lee and Sons"/>
    <s v="Persevering interactive emulation"/>
    <n v="4900"/>
    <n v="6031"/>
    <n v="123"/>
    <x v="1"/>
    <x v="99"/>
    <n v="70.13"/>
    <x v="1"/>
    <s v="USD"/>
    <n v="1451800800"/>
    <x v="256"/>
    <n v="1455602400"/>
    <d v="2016-02-16T06:00:00"/>
    <b v="0"/>
    <b v="0"/>
    <s v="theater/plays"/>
    <x v="3"/>
    <x v="3"/>
  </r>
  <r>
    <x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d v="2014-12-10T06:00:00"/>
    <b v="0"/>
    <b v="1"/>
    <s v="music/jazz"/>
    <x v="1"/>
    <x v="17"/>
  </r>
  <r>
    <x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d v="2012-11-09T06:00:00"/>
    <b v="0"/>
    <b v="0"/>
    <s v="theater/plays"/>
    <x v="3"/>
    <x v="3"/>
  </r>
  <r>
    <x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d v="2012-11-19T06:00:00"/>
    <b v="0"/>
    <b v="0"/>
    <s v="film &amp; video/documentary"/>
    <x v="4"/>
    <x v="4"/>
  </r>
  <r>
    <x v="269"/>
    <s v="Miles and Sons"/>
    <s v="Persistent attitude-oriented approach"/>
    <n v="3500"/>
    <n v="8842"/>
    <n v="252.99999999999997"/>
    <x v="1"/>
    <x v="215"/>
    <n v="101.63"/>
    <x v="1"/>
    <s v="USD"/>
    <n v="1548914400"/>
    <x v="260"/>
    <n v="1550728800"/>
    <d v="2019-02-21T06:00:00"/>
    <b v="0"/>
    <b v="0"/>
    <s v="film &amp; video/television"/>
    <x v="4"/>
    <x v="19"/>
  </r>
  <r>
    <x v="270"/>
    <s v="Sawyer, Horton and Williams"/>
    <s v="Triple-buffered 4thgeneration toolset"/>
    <n v="173900"/>
    <n v="47260"/>
    <n v="27"/>
    <x v="3"/>
    <x v="216"/>
    <n v="25.01"/>
    <x v="1"/>
    <s v="USD"/>
    <n v="1291269600"/>
    <x v="261"/>
    <n v="1291442400"/>
    <d v="2010-12-04T06:00:00"/>
    <b v="0"/>
    <b v="0"/>
    <s v="games/video games"/>
    <x v="6"/>
    <x v="11"/>
  </r>
  <r>
    <x v="271"/>
    <s v="Foley-Cox"/>
    <s v="Progressive zero administration leverage"/>
    <n v="153700"/>
    <n v="1953"/>
    <n v="1"/>
    <x v="2"/>
    <x v="217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x v="272"/>
    <s v="Horton, Morrison and Clark"/>
    <s v="Networked radical neural-net"/>
    <n v="51100"/>
    <n v="155349"/>
    <n v="304"/>
    <x v="1"/>
    <x v="218"/>
    <n v="82.02"/>
    <x v="1"/>
    <s v="USD"/>
    <n v="1562734800"/>
    <x v="263"/>
    <n v="1564894800"/>
    <d v="2019-08-04T05:00:00"/>
    <b v="0"/>
    <b v="1"/>
    <s v="theater/plays"/>
    <x v="3"/>
    <x v="3"/>
  </r>
  <r>
    <x v="273"/>
    <s v="Thomas and Sons"/>
    <s v="Re-engineered heuristic forecast"/>
    <n v="7800"/>
    <n v="10704"/>
    <n v="137"/>
    <x v="1"/>
    <x v="219"/>
    <n v="37.96"/>
    <x v="0"/>
    <s v="CAD"/>
    <n v="1505624400"/>
    <x v="264"/>
    <n v="1505883600"/>
    <d v="2017-09-20T05:00:00"/>
    <b v="0"/>
    <b v="0"/>
    <s v="theater/plays"/>
    <x v="3"/>
    <x v="3"/>
  </r>
  <r>
    <x v="274"/>
    <s v="Morgan-Jenkins"/>
    <s v="Fully-configurable background algorithm"/>
    <n v="2400"/>
    <n v="773"/>
    <n v="32"/>
    <x v="0"/>
    <x v="27"/>
    <n v="51.53"/>
    <x v="1"/>
    <s v="USD"/>
    <n v="1509948000"/>
    <x v="265"/>
    <n v="1510380000"/>
    <d v="2017-11-11T06:00:00"/>
    <b v="0"/>
    <b v="0"/>
    <s v="theater/plays"/>
    <x v="3"/>
    <x v="3"/>
  </r>
  <r>
    <x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d v="2019-04-14T05:00:00"/>
    <b v="0"/>
    <b v="0"/>
    <s v="publishing/translations"/>
    <x v="5"/>
    <x v="18"/>
  </r>
  <r>
    <x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d v="2012-04-24T05:00:00"/>
    <b v="0"/>
    <b v="1"/>
    <s v="games/video games"/>
    <x v="6"/>
    <x v="11"/>
  </r>
  <r>
    <x v="277"/>
    <s v="Ramos-Mitchell"/>
    <s v="Persevering system-worthy info-mediaries"/>
    <n v="700"/>
    <n v="7465"/>
    <n v="1066"/>
    <x v="1"/>
    <x v="100"/>
    <n v="89.94"/>
    <x v="1"/>
    <s v="USD"/>
    <n v="1279515600"/>
    <x v="268"/>
    <n v="1279688400"/>
    <d v="2010-07-21T05:00:00"/>
    <b v="0"/>
    <b v="0"/>
    <s v="theater/plays"/>
    <x v="3"/>
    <x v="3"/>
  </r>
  <r>
    <x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d v="2012-12-21T06:00:00"/>
    <b v="0"/>
    <b v="0"/>
    <s v="technology/web"/>
    <x v="2"/>
    <x v="2"/>
  </r>
  <r>
    <x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d v="2018-09-06T05:00:00"/>
    <b v="0"/>
    <b v="0"/>
    <s v="theater/plays"/>
    <x v="3"/>
    <x v="3"/>
  </r>
  <r>
    <x v="280"/>
    <s v="Braun PLC"/>
    <s v="Function-based high-level infrastructure"/>
    <n v="2500"/>
    <n v="14536"/>
    <n v="581"/>
    <x v="1"/>
    <x v="224"/>
    <n v="36.99"/>
    <x v="1"/>
    <s v="USD"/>
    <n v="1511244000"/>
    <x v="271"/>
    <n v="1511762400"/>
    <d v="2017-11-27T06:00:00"/>
    <b v="0"/>
    <b v="0"/>
    <s v="film &amp; video/animation"/>
    <x v="4"/>
    <x v="10"/>
  </r>
  <r>
    <x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d v="2012-04-01T05:00:00"/>
    <b v="0"/>
    <b v="1"/>
    <s v="theater/plays"/>
    <x v="3"/>
    <x v="3"/>
  </r>
  <r>
    <x v="282"/>
    <s v="Ross, Kelly and Brown"/>
    <s v="Virtual contextually-based circuit"/>
    <n v="8400"/>
    <n v="9076"/>
    <n v="108"/>
    <x v="1"/>
    <x v="221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x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d v="2016-06-04T05:00:00"/>
    <b v="0"/>
    <b v="0"/>
    <s v="music/rock"/>
    <x v="1"/>
    <x v="1"/>
  </r>
  <r>
    <x v="284"/>
    <s v="Tran LLC"/>
    <s v="Ameliorated fresh-thinking protocol"/>
    <n v="9800"/>
    <n v="8153"/>
    <n v="83"/>
    <x v="0"/>
    <x v="227"/>
    <n v="61.77"/>
    <x v="1"/>
    <s v="USD"/>
    <n v="1335848400"/>
    <x v="274"/>
    <n v="1336280400"/>
    <d v="2012-05-06T05:00:00"/>
    <b v="0"/>
    <b v="0"/>
    <s v="technology/web"/>
    <x v="2"/>
    <x v="2"/>
  </r>
  <r>
    <x v="285"/>
    <s v="Dawson, Brady and Gilbert"/>
    <s v="Front-line optimizing emulation"/>
    <n v="900"/>
    <n v="6357"/>
    <n v="706"/>
    <x v="1"/>
    <x v="228"/>
    <n v="25.03"/>
    <x v="1"/>
    <s v="USD"/>
    <n v="1473483600"/>
    <x v="275"/>
    <n v="1476766800"/>
    <d v="2016-10-18T05:00:00"/>
    <b v="0"/>
    <b v="0"/>
    <s v="theater/plays"/>
    <x v="3"/>
    <x v="3"/>
  </r>
  <r>
    <x v="286"/>
    <s v="Obrien-Aguirre"/>
    <s v="Devolved uniform complexity"/>
    <n v="112100"/>
    <n v="19557"/>
    <n v="17"/>
    <x v="3"/>
    <x v="229"/>
    <n v="106.29"/>
    <x v="1"/>
    <s v="USD"/>
    <n v="1479880800"/>
    <x v="276"/>
    <n v="1480485600"/>
    <d v="2016-11-30T06:00:00"/>
    <b v="0"/>
    <b v="0"/>
    <s v="theater/plays"/>
    <x v="3"/>
    <x v="3"/>
  </r>
  <r>
    <x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d v="2015-04-28T05:00:00"/>
    <b v="0"/>
    <b v="0"/>
    <s v="music/electric music"/>
    <x v="1"/>
    <x v="5"/>
  </r>
  <r>
    <x v="288"/>
    <s v="Garcia Ltd"/>
    <s v="Secured global success"/>
    <n v="5600"/>
    <n v="5476"/>
    <n v="98"/>
    <x v="0"/>
    <x v="231"/>
    <n v="39.97"/>
    <x v="3"/>
    <s v="DKK"/>
    <n v="1331701200"/>
    <x v="278"/>
    <n v="1331787600"/>
    <d v="2012-03-15T05:00:00"/>
    <b v="0"/>
    <b v="1"/>
    <s v="music/metal"/>
    <x v="1"/>
    <x v="16"/>
  </r>
  <r>
    <x v="289"/>
    <s v="Smith, Love and Smith"/>
    <s v="Grass-roots mission-critical capability"/>
    <n v="800"/>
    <n v="13474"/>
    <n v="1684"/>
    <x v="1"/>
    <x v="232"/>
    <n v="39.979999999999997"/>
    <x v="0"/>
    <s v="CAD"/>
    <n v="1438578000"/>
    <x v="279"/>
    <n v="1438837200"/>
    <d v="2015-08-06T05:00:00"/>
    <b v="0"/>
    <b v="0"/>
    <s v="theater/plays"/>
    <x v="3"/>
    <x v="3"/>
  </r>
  <r>
    <x v="290"/>
    <s v="Wilson, Hall and Osborne"/>
    <s v="Advanced global data-warehouse"/>
    <n v="168600"/>
    <n v="91722"/>
    <n v="54"/>
    <x v="0"/>
    <x v="233"/>
    <n v="101.02"/>
    <x v="1"/>
    <s v="USD"/>
    <n v="1368162000"/>
    <x v="280"/>
    <n v="1370926800"/>
    <d v="2013-06-11T05:00:00"/>
    <b v="0"/>
    <b v="1"/>
    <s v="film &amp; video/documentary"/>
    <x v="4"/>
    <x v="4"/>
  </r>
  <r>
    <x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d v="2011-10-19T05:00:00"/>
    <b v="1"/>
    <b v="0"/>
    <s v="technology/web"/>
    <x v="2"/>
    <x v="2"/>
  </r>
  <r>
    <x v="292"/>
    <s v="Ho-Harris"/>
    <s v="Versatile cohesive encoding"/>
    <n v="7300"/>
    <n v="717"/>
    <n v="10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x v="293"/>
    <s v="Ross Group"/>
    <s v="Organized executive solution"/>
    <n v="6500"/>
    <n v="1065"/>
    <n v="16"/>
    <x v="3"/>
    <x v="235"/>
    <n v="33.28"/>
    <x v="6"/>
    <s v="EUR"/>
    <n v="1286254800"/>
    <x v="283"/>
    <n v="1287032400"/>
    <d v="2010-10-14T05:00:00"/>
    <b v="0"/>
    <b v="0"/>
    <s v="theater/plays"/>
    <x v="3"/>
    <x v="3"/>
  </r>
  <r>
    <x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d v="2018-11-07T06:00:00"/>
    <b v="0"/>
    <b v="0"/>
    <s v="theater/plays"/>
    <x v="3"/>
    <x v="3"/>
  </r>
  <r>
    <x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d v="2013-11-09T06:00:00"/>
    <b v="0"/>
    <b v="0"/>
    <s v="theater/plays"/>
    <x v="3"/>
    <x v="3"/>
  </r>
  <r>
    <x v="296"/>
    <s v="Smith-Hess"/>
    <s v="Grass-roots real-time Local Area Network"/>
    <n v="6100"/>
    <n v="3352"/>
    <n v="55.000000000000007"/>
    <x v="0"/>
    <x v="63"/>
    <n v="88.21"/>
    <x v="2"/>
    <s v="AUD"/>
    <n v="1548655200"/>
    <x v="286"/>
    <n v="1550556000"/>
    <d v="2019-02-19T06:00:00"/>
    <b v="0"/>
    <b v="0"/>
    <s v="theater/plays"/>
    <x v="3"/>
    <x v="3"/>
  </r>
  <r>
    <x v="297"/>
    <s v="Brown, Herring and Bass"/>
    <s v="Organized client-driven capacity"/>
    <n v="7200"/>
    <n v="6785"/>
    <n v="94"/>
    <x v="0"/>
    <x v="238"/>
    <n v="65.239999999999995"/>
    <x v="2"/>
    <s v="AUD"/>
    <n v="1389679200"/>
    <x v="287"/>
    <n v="1390456800"/>
    <d v="2014-01-23T06:00:00"/>
    <b v="0"/>
    <b v="1"/>
    <s v="theater/plays"/>
    <x v="3"/>
    <x v="3"/>
  </r>
  <r>
    <x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d v="2016-03-15T05:00:00"/>
    <b v="0"/>
    <b v="1"/>
    <s v="music/rock"/>
    <x v="1"/>
    <x v="1"/>
  </r>
  <r>
    <x v="299"/>
    <s v="Ramsey and Sons"/>
    <s v="Grass-roots contextually-based algorithm"/>
    <n v="3800"/>
    <n v="1954"/>
    <n v="51"/>
    <x v="0"/>
    <x v="240"/>
    <n v="39.880000000000003"/>
    <x v="1"/>
    <s v="USD"/>
    <n v="1456984800"/>
    <x v="289"/>
    <n v="1461819600"/>
    <d v="2016-04-28T05:00:00"/>
    <b v="0"/>
    <b v="0"/>
    <s v="food/food trucks"/>
    <x v="0"/>
    <x v="0"/>
  </r>
  <r>
    <x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x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d v="2015-03-15T05:00:00"/>
    <b v="0"/>
    <b v="0"/>
    <s v="film &amp; video/documentary"/>
    <x v="4"/>
    <x v="4"/>
  </r>
  <r>
    <x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d v="2018-09-16T05:00:00"/>
    <b v="0"/>
    <b v="0"/>
    <s v="theater/plays"/>
    <x v="3"/>
    <x v="3"/>
  </r>
  <r>
    <x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d v="2016-01-12T06:00:00"/>
    <b v="0"/>
    <b v="0"/>
    <s v="music/indie rock"/>
    <x v="1"/>
    <x v="7"/>
  </r>
  <r>
    <x v="304"/>
    <s v="Peterson PLC"/>
    <s v="User-friendly discrete benchmark"/>
    <n v="2100"/>
    <n v="11469"/>
    <n v="546"/>
    <x v="1"/>
    <x v="23"/>
    <n v="80.77"/>
    <x v="1"/>
    <s v="USD"/>
    <n v="1470546000"/>
    <x v="294"/>
    <n v="1474088400"/>
    <d v="2016-09-17T05:00:00"/>
    <b v="0"/>
    <b v="0"/>
    <s v="film &amp; video/documentary"/>
    <x v="4"/>
    <x v="4"/>
  </r>
  <r>
    <x v="305"/>
    <s v="Townsend Ltd"/>
    <s v="Grass-roots actuating policy"/>
    <n v="2800"/>
    <n v="8014"/>
    <n v="286"/>
    <x v="1"/>
    <x v="72"/>
    <n v="94.28"/>
    <x v="1"/>
    <s v="USD"/>
    <n v="1458363600"/>
    <x v="295"/>
    <n v="1461906000"/>
    <d v="2016-04-29T05:00:00"/>
    <b v="0"/>
    <b v="0"/>
    <s v="theater/plays"/>
    <x v="3"/>
    <x v="3"/>
  </r>
  <r>
    <x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d v="2017-07-17T05:00:00"/>
    <b v="0"/>
    <b v="1"/>
    <s v="theater/plays"/>
    <x v="3"/>
    <x v="3"/>
  </r>
  <r>
    <x v="307"/>
    <s v="Salazar-Dodson"/>
    <s v="Face-to-face zero tolerance moderator"/>
    <n v="32900"/>
    <n v="43473"/>
    <n v="132"/>
    <x v="1"/>
    <x v="244"/>
    <n v="65.97"/>
    <x v="3"/>
    <s v="DKK"/>
    <n v="1338958800"/>
    <x v="297"/>
    <n v="1340686800"/>
    <d v="2012-06-26T05:00:00"/>
    <b v="0"/>
    <b v="1"/>
    <s v="publishing/fiction"/>
    <x v="5"/>
    <x v="13"/>
  </r>
  <r>
    <x v="308"/>
    <s v="Davis Ltd"/>
    <s v="Grass-roots optimizing projection"/>
    <n v="118200"/>
    <n v="87560"/>
    <n v="74"/>
    <x v="0"/>
    <x v="245"/>
    <n v="109.04"/>
    <x v="1"/>
    <s v="USD"/>
    <n v="1303102800"/>
    <x v="298"/>
    <n v="1303189200"/>
    <d v="2011-04-19T05:00:00"/>
    <b v="0"/>
    <b v="0"/>
    <s v="theater/plays"/>
    <x v="3"/>
    <x v="3"/>
  </r>
  <r>
    <x v="309"/>
    <s v="Harris-Perry"/>
    <s v="User-centric 6thgeneration attitude"/>
    <n v="4100"/>
    <n v="3087"/>
    <n v="75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x v="310"/>
    <s v="Velazquez, Hunt and Ortiz"/>
    <s v="Switchable zero tolerance website"/>
    <n v="7800"/>
    <n v="1586"/>
    <n v="20"/>
    <x v="0"/>
    <x v="36"/>
    <n v="99.13"/>
    <x v="1"/>
    <s v="USD"/>
    <n v="1270789200"/>
    <x v="300"/>
    <n v="1272171600"/>
    <d v="2010-04-25T05:00:00"/>
    <b v="0"/>
    <b v="0"/>
    <s v="games/video games"/>
    <x v="6"/>
    <x v="11"/>
  </r>
  <r>
    <x v="311"/>
    <s v="Flores PLC"/>
    <s v="Focused real-time help-desk"/>
    <n v="6300"/>
    <n v="12812"/>
    <n v="202.99999999999997"/>
    <x v="1"/>
    <x v="246"/>
    <n v="105.88"/>
    <x v="1"/>
    <s v="USD"/>
    <n v="1297836000"/>
    <x v="247"/>
    <n v="1298872800"/>
    <d v="2011-02-28T06:00:00"/>
    <b v="0"/>
    <b v="0"/>
    <s v="theater/plays"/>
    <x v="3"/>
    <x v="3"/>
  </r>
  <r>
    <x v="312"/>
    <s v="Martinez LLC"/>
    <s v="Robust impactful approach"/>
    <n v="59100"/>
    <n v="183345"/>
    <n v="310"/>
    <x v="1"/>
    <x v="247"/>
    <n v="49"/>
    <x v="1"/>
    <s v="USD"/>
    <n v="1382677200"/>
    <x v="244"/>
    <n v="1383282000"/>
    <d v="2013-11-01T05:00:00"/>
    <b v="0"/>
    <b v="0"/>
    <s v="theater/plays"/>
    <x v="3"/>
    <x v="3"/>
  </r>
  <r>
    <x v="313"/>
    <s v="Miller-Irwin"/>
    <s v="Secured maximized policy"/>
    <n v="2200"/>
    <n v="8697"/>
    <n v="395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x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d v="2019-03-17T05:00:00"/>
    <b v="0"/>
    <b v="1"/>
    <s v="film &amp; video/documentary"/>
    <x v="4"/>
    <x v="4"/>
  </r>
  <r>
    <x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d v="2014-06-22T05:00:00"/>
    <b v="0"/>
    <b v="0"/>
    <s v="theater/plays"/>
    <x v="3"/>
    <x v="3"/>
  </r>
  <r>
    <x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d v="2019-11-20T06:00:00"/>
    <b v="0"/>
    <b v="1"/>
    <s v="food/food trucks"/>
    <x v="0"/>
    <x v="0"/>
  </r>
  <r>
    <x v="317"/>
    <s v="Summers PLC"/>
    <s v="Cross-group coherent hierarchy"/>
    <n v="6600"/>
    <n v="1269"/>
    <n v="19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x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d v="2014-02-16T06:00:00"/>
    <b v="0"/>
    <b v="0"/>
    <s v="music/rock"/>
    <x v="1"/>
    <x v="1"/>
  </r>
  <r>
    <x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d v="2010-09-05T05:00:00"/>
    <b v="0"/>
    <b v="0"/>
    <s v="technology/web"/>
    <x v="2"/>
    <x v="2"/>
  </r>
  <r>
    <x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x v="321"/>
    <s v="Mills, Frazier and Perez"/>
    <s v="Proactive attitude-oriented knowledge user"/>
    <n v="170400"/>
    <n v="160422"/>
    <n v="94"/>
    <x v="0"/>
    <x v="194"/>
    <n v="65"/>
    <x v="1"/>
    <s v="USD"/>
    <n v="1301634000"/>
    <x v="308"/>
    <n v="1302325200"/>
    <d v="2011-04-09T05:00:00"/>
    <b v="0"/>
    <b v="0"/>
    <s v="film &amp; video/shorts"/>
    <x v="4"/>
    <x v="12"/>
  </r>
  <r>
    <x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d v="2010-12-08T06:00:00"/>
    <b v="0"/>
    <b v="0"/>
    <s v="theater/plays"/>
    <x v="3"/>
    <x v="3"/>
  </r>
  <r>
    <x v="323"/>
    <s v="Cole, Smith and Wood"/>
    <s v="Integrated zero-defect help-desk"/>
    <n v="8900"/>
    <n v="2148"/>
    <n v="24"/>
    <x v="0"/>
    <x v="150"/>
    <n v="82.62"/>
    <x v="4"/>
    <s v="GBP"/>
    <n v="1395896400"/>
    <x v="310"/>
    <n v="1396069200"/>
    <d v="2014-03-29T05:00:00"/>
    <b v="0"/>
    <b v="0"/>
    <s v="film &amp; video/documentary"/>
    <x v="4"/>
    <x v="4"/>
  </r>
  <r>
    <x v="324"/>
    <s v="Harris, Hall and Harris"/>
    <s v="Inverse analyzing matrices"/>
    <n v="7100"/>
    <n v="11648"/>
    <n v="164"/>
    <x v="1"/>
    <x v="253"/>
    <n v="37.94"/>
    <x v="1"/>
    <s v="USD"/>
    <n v="1434862800"/>
    <x v="311"/>
    <n v="1435899600"/>
    <d v="2015-07-03T05:00:00"/>
    <b v="0"/>
    <b v="1"/>
    <s v="theater/plays"/>
    <x v="3"/>
    <x v="3"/>
  </r>
  <r>
    <x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d v="2018-07-09T05:00:00"/>
    <b v="0"/>
    <b v="1"/>
    <s v="theater/plays"/>
    <x v="3"/>
    <x v="3"/>
  </r>
  <r>
    <x v="326"/>
    <s v="Pham, Avila and Nash"/>
    <s v="Multi-channeled next generation architecture"/>
    <n v="7200"/>
    <n v="3326"/>
    <n v="46"/>
    <x v="0"/>
    <x v="58"/>
    <n v="25.98"/>
    <x v="1"/>
    <s v="USD"/>
    <n v="1451109600"/>
    <x v="312"/>
    <n v="1451628000"/>
    <d v="2016-01-01T06:00:00"/>
    <b v="0"/>
    <b v="0"/>
    <s v="film &amp; video/animation"/>
    <x v="4"/>
    <x v="10"/>
  </r>
  <r>
    <x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d v="2019-09-01T05:00:00"/>
    <b v="0"/>
    <b v="1"/>
    <s v="theater/plays"/>
    <x v="3"/>
    <x v="3"/>
  </r>
  <r>
    <x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d v="2018-12-11T06:00:00"/>
    <b v="0"/>
    <b v="0"/>
    <s v="music/rock"/>
    <x v="1"/>
    <x v="1"/>
  </r>
  <r>
    <x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d v="2016-12-23T06:00:00"/>
    <b v="0"/>
    <b v="0"/>
    <s v="games/video games"/>
    <x v="6"/>
    <x v="11"/>
  </r>
  <r>
    <x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d v="2017-12-09T06:00:00"/>
    <b v="0"/>
    <b v="0"/>
    <s v="film &amp; video/documentary"/>
    <x v="4"/>
    <x v="4"/>
  </r>
  <r>
    <x v="331"/>
    <s v="Rose-Silva"/>
    <s v="Intuitive static portal"/>
    <n v="3300"/>
    <n v="14643"/>
    <n v="444.00000000000006"/>
    <x v="1"/>
    <x v="257"/>
    <n v="77.069999999999993"/>
    <x v="1"/>
    <s v="USD"/>
    <n v="1324274400"/>
    <x v="317"/>
    <n v="1324360800"/>
    <d v="2011-12-20T06:00:00"/>
    <b v="0"/>
    <b v="0"/>
    <s v="food/food trucks"/>
    <x v="0"/>
    <x v="0"/>
  </r>
  <r>
    <x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d v="2013-03-29T05:00:00"/>
    <b v="0"/>
    <b v="0"/>
    <s v="technology/wearables"/>
    <x v="2"/>
    <x v="8"/>
  </r>
  <r>
    <x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d v="2018-12-18T06:00:00"/>
    <b v="0"/>
    <b v="0"/>
    <s v="theater/plays"/>
    <x v="3"/>
    <x v="3"/>
  </r>
  <r>
    <x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d v="2018-01-17T06:00:00"/>
    <b v="0"/>
    <b v="0"/>
    <s v="music/rock"/>
    <x v="1"/>
    <x v="1"/>
  </r>
  <r>
    <x v="335"/>
    <s v="Jordan-Acosta"/>
    <s v="Operative uniform hub"/>
    <n v="173800"/>
    <n v="198628"/>
    <n v="113.99999999999999"/>
    <x v="1"/>
    <x v="261"/>
    <n v="87"/>
    <x v="1"/>
    <s v="USD"/>
    <n v="1573797600"/>
    <x v="320"/>
    <n v="1574920800"/>
    <d v="2019-11-28T06:00:00"/>
    <b v="0"/>
    <b v="0"/>
    <s v="music/rock"/>
    <x v="1"/>
    <x v="1"/>
  </r>
  <r>
    <x v="336"/>
    <s v="Nunez Inc"/>
    <s v="Customizable intangible capability"/>
    <n v="70700"/>
    <n v="68602"/>
    <n v="97"/>
    <x v="0"/>
    <x v="262"/>
    <n v="63.99"/>
    <x v="1"/>
    <s v="USD"/>
    <n v="1292392800"/>
    <x v="321"/>
    <n v="1292479200"/>
    <d v="2010-12-16T06:00:00"/>
    <b v="0"/>
    <b v="1"/>
    <s v="music/rock"/>
    <x v="1"/>
    <x v="1"/>
  </r>
  <r>
    <x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d v="2019-11-12T06:00:00"/>
    <b v="0"/>
    <b v="0"/>
    <s v="theater/plays"/>
    <x v="3"/>
    <x v="3"/>
  </r>
  <r>
    <x v="338"/>
    <s v="Gonzalez-Burton"/>
    <s v="Decentralized intangible encoding"/>
    <n v="69800"/>
    <n v="125042"/>
    <n v="179"/>
    <x v="1"/>
    <x v="264"/>
    <n v="73.989999999999995"/>
    <x v="1"/>
    <s v="USD"/>
    <n v="1317790800"/>
    <x v="323"/>
    <n v="1320382800"/>
    <d v="2011-11-04T05:00:00"/>
    <b v="0"/>
    <b v="0"/>
    <s v="theater/plays"/>
    <x v="3"/>
    <x v="3"/>
  </r>
  <r>
    <x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d v="2017-08-16T05:00:00"/>
    <b v="0"/>
    <b v="0"/>
    <s v="theater/plays"/>
    <x v="3"/>
    <x v="3"/>
  </r>
  <r>
    <x v="340"/>
    <s v="Butler, Henry and Espinoza"/>
    <s v="Switchable didactic matrices"/>
    <n v="37100"/>
    <n v="34964"/>
    <n v="94"/>
    <x v="0"/>
    <x v="224"/>
    <n v="88.97"/>
    <x v="1"/>
    <s v="USD"/>
    <n v="1323669600"/>
    <x v="325"/>
    <n v="1323756000"/>
    <d v="2011-12-13T06:00:00"/>
    <b v="0"/>
    <b v="0"/>
    <s v="photography/photography books"/>
    <x v="7"/>
    <x v="14"/>
  </r>
  <r>
    <x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d v="2015-09-04T05:00:00"/>
    <b v="0"/>
    <b v="0"/>
    <s v="music/indie rock"/>
    <x v="1"/>
    <x v="7"/>
  </r>
  <r>
    <x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d v="2013-08-01T05:00:00"/>
    <b v="0"/>
    <b v="0"/>
    <s v="theater/plays"/>
    <x v="3"/>
    <x v="3"/>
  </r>
  <r>
    <x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d v="2014-01-11T06:00:00"/>
    <b v="0"/>
    <b v="0"/>
    <s v="theater/plays"/>
    <x v="3"/>
    <x v="3"/>
  </r>
  <r>
    <x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d v="2018-03-03T06:00:00"/>
    <b v="0"/>
    <b v="0"/>
    <s v="games/video games"/>
    <x v="6"/>
    <x v="11"/>
  </r>
  <r>
    <x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d v="2015-07-10T05:00:00"/>
    <b v="0"/>
    <b v="0"/>
    <s v="film &amp; video/drama"/>
    <x v="4"/>
    <x v="6"/>
  </r>
  <r>
    <x v="346"/>
    <s v="Little-Marsh"/>
    <s v="Virtual attitude-oriented migration"/>
    <n v="8000"/>
    <n v="2758"/>
    <n v="34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x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d v="2015-03-07T06:00:00"/>
    <b v="0"/>
    <b v="0"/>
    <s v="technology/web"/>
    <x v="2"/>
    <x v="2"/>
  </r>
  <r>
    <x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d v="2017-03-01T06:00:00"/>
    <b v="0"/>
    <b v="0"/>
    <s v="food/food trucks"/>
    <x v="0"/>
    <x v="0"/>
  </r>
  <r>
    <x v="349"/>
    <s v="Navarro and Sons"/>
    <s v="Multi-layered bottom-line frame"/>
    <n v="180800"/>
    <n v="95958"/>
    <n v="53"/>
    <x v="0"/>
    <x v="273"/>
    <n v="103.96"/>
    <x v="1"/>
    <s v="USD"/>
    <n v="1500008400"/>
    <x v="296"/>
    <n v="1502600400"/>
    <d v="2017-08-13T05:00:00"/>
    <b v="0"/>
    <b v="0"/>
    <s v="theater/plays"/>
    <x v="3"/>
    <x v="3"/>
  </r>
  <r>
    <x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x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d v="2015-09-07T05:00:00"/>
    <b v="0"/>
    <b v="0"/>
    <s v="music/rock"/>
    <x v="1"/>
    <x v="1"/>
  </r>
  <r>
    <x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d v="2015-11-15T06:00:00"/>
    <b v="0"/>
    <b v="0"/>
    <s v="theater/plays"/>
    <x v="3"/>
    <x v="3"/>
  </r>
  <r>
    <x v="353"/>
    <s v="Mills-Roy"/>
    <s v="Profit-focused multi-tasking access"/>
    <n v="33600"/>
    <n v="137961"/>
    <n v="411.00000000000006"/>
    <x v="1"/>
    <x v="275"/>
    <n v="81.010000000000005"/>
    <x v="1"/>
    <s v="USD"/>
    <n v="1562302800"/>
    <x v="337"/>
    <n v="1562389200"/>
    <d v="2019-07-06T05:00:00"/>
    <b v="0"/>
    <b v="0"/>
    <s v="theater/plays"/>
    <x v="3"/>
    <x v="3"/>
  </r>
  <r>
    <x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x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d v="2017-03-03T06:00:00"/>
    <b v="0"/>
    <b v="0"/>
    <s v="technology/wearables"/>
    <x v="2"/>
    <x v="8"/>
  </r>
  <r>
    <x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d v="2012-01-23T06:00:00"/>
    <b v="0"/>
    <b v="0"/>
    <s v="theater/plays"/>
    <x v="3"/>
    <x v="3"/>
  </r>
  <r>
    <x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d v="2015-09-28T05:00:00"/>
    <b v="0"/>
    <b v="0"/>
    <s v="games/video games"/>
    <x v="6"/>
    <x v="11"/>
  </r>
  <r>
    <x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d v="2018-08-13T05:00:00"/>
    <b v="1"/>
    <b v="0"/>
    <s v="photography/photography books"/>
    <x v="7"/>
    <x v="14"/>
  </r>
  <r>
    <x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d v="2011-09-03T05:00:00"/>
    <b v="0"/>
    <b v="0"/>
    <s v="film &amp; video/animation"/>
    <x v="4"/>
    <x v="10"/>
  </r>
  <r>
    <x v="360"/>
    <s v="Larsen-Chung"/>
    <s v="Right-sized zero tolerance migration"/>
    <n v="59700"/>
    <n v="135132"/>
    <n v="225.99999999999997"/>
    <x v="1"/>
    <x v="278"/>
    <n v="47"/>
    <x v="4"/>
    <s v="GBP"/>
    <n v="1293861600"/>
    <x v="344"/>
    <n v="1295071200"/>
    <d v="2011-01-15T06:00:00"/>
    <b v="0"/>
    <b v="1"/>
    <s v="theater/plays"/>
    <x v="3"/>
    <x v="3"/>
  </r>
  <r>
    <x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d v="2017-10-31T05:00:00"/>
    <b v="0"/>
    <b v="0"/>
    <s v="theater/plays"/>
    <x v="3"/>
    <x v="3"/>
  </r>
  <r>
    <x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d v="2011-03-06T06:00:00"/>
    <b v="0"/>
    <b v="0"/>
    <s v="music/rock"/>
    <x v="1"/>
    <x v="1"/>
  </r>
  <r>
    <x v="363"/>
    <s v="Gray-Davis"/>
    <s v="Re-contextualized local initiative"/>
    <n v="5200"/>
    <n v="8330"/>
    <n v="160"/>
    <x v="1"/>
    <x v="279"/>
    <n v="59.93"/>
    <x v="1"/>
    <s v="USD"/>
    <n v="1324965600"/>
    <x v="346"/>
    <n v="1325052000"/>
    <d v="2011-12-28T06:00:00"/>
    <b v="0"/>
    <b v="0"/>
    <s v="music/rock"/>
    <x v="1"/>
    <x v="1"/>
  </r>
  <r>
    <x v="364"/>
    <s v="Ramirez-Myers"/>
    <s v="Switchable intangible definition"/>
    <n v="900"/>
    <n v="14547"/>
    <n v="1616"/>
    <x v="1"/>
    <x v="129"/>
    <n v="78.209999999999994"/>
    <x v="1"/>
    <s v="USD"/>
    <n v="1520229600"/>
    <x v="347"/>
    <n v="1522818000"/>
    <d v="2018-04-04T05:00:00"/>
    <b v="0"/>
    <b v="0"/>
    <s v="music/indie rock"/>
    <x v="1"/>
    <x v="7"/>
  </r>
  <r>
    <x v="365"/>
    <s v="Lucas, Hall and Bonilla"/>
    <s v="Networked bottom-line initiative"/>
    <n v="1600"/>
    <n v="11735"/>
    <n v="733"/>
    <x v="1"/>
    <x v="192"/>
    <n v="104.78"/>
    <x v="2"/>
    <s v="AUD"/>
    <n v="1482991200"/>
    <x v="348"/>
    <n v="1485324000"/>
    <d v="2017-01-25T06:00:00"/>
    <b v="0"/>
    <b v="0"/>
    <s v="theater/plays"/>
    <x v="3"/>
    <x v="3"/>
  </r>
  <r>
    <x v="366"/>
    <s v="Williams, Perez and Villegas"/>
    <s v="Robust directional system engine"/>
    <n v="1800"/>
    <n v="10658"/>
    <n v="592"/>
    <x v="1"/>
    <x v="196"/>
    <n v="105.52"/>
    <x v="1"/>
    <s v="USD"/>
    <n v="1294034400"/>
    <x v="349"/>
    <n v="1294120800"/>
    <d v="2011-01-04T06:00:00"/>
    <b v="0"/>
    <b v="1"/>
    <s v="theater/plays"/>
    <x v="3"/>
    <x v="3"/>
  </r>
  <r>
    <x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d v="2014-11-11T06:00:00"/>
    <b v="0"/>
    <b v="1"/>
    <s v="theater/plays"/>
    <x v="3"/>
    <x v="3"/>
  </r>
  <r>
    <x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d v="2010-11-05T05:00:00"/>
    <b v="0"/>
    <b v="1"/>
    <s v="film &amp; video/documentary"/>
    <x v="4"/>
    <x v="4"/>
  </r>
  <r>
    <x v="369"/>
    <s v="Smith-Gonzalez"/>
    <s v="Polarized needs-based approach"/>
    <n v="5400"/>
    <n v="14743"/>
    <n v="273"/>
    <x v="1"/>
    <x v="110"/>
    <n v="95.73"/>
    <x v="1"/>
    <s v="USD"/>
    <n v="1359871200"/>
    <x v="352"/>
    <n v="1363237200"/>
    <d v="2013-03-14T05:00:00"/>
    <b v="0"/>
    <b v="1"/>
    <s v="film &amp; video/television"/>
    <x v="4"/>
    <x v="19"/>
  </r>
  <r>
    <x v="370"/>
    <s v="Skinner PLC"/>
    <s v="Intuitive well-modulated middleware"/>
    <n v="112300"/>
    <n v="178965"/>
    <n v="159"/>
    <x v="1"/>
    <x v="281"/>
    <n v="30"/>
    <x v="1"/>
    <s v="USD"/>
    <n v="1555304400"/>
    <x v="353"/>
    <n v="1555822800"/>
    <d v="2019-04-21T05:00:00"/>
    <b v="0"/>
    <b v="0"/>
    <s v="theater/plays"/>
    <x v="3"/>
    <x v="3"/>
  </r>
  <r>
    <x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d v="2015-03-31T05:00:00"/>
    <b v="0"/>
    <b v="0"/>
    <s v="theater/plays"/>
    <x v="3"/>
    <x v="3"/>
  </r>
  <r>
    <x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d v="2015-01-28T06:00:00"/>
    <b v="0"/>
    <b v="1"/>
    <s v="film &amp; video/documentary"/>
    <x v="4"/>
    <x v="4"/>
  </r>
  <r>
    <x v="373"/>
    <s v="Brown-Parker"/>
    <s v="Down-sized coherent toolset"/>
    <n v="22500"/>
    <n v="164291"/>
    <n v="730"/>
    <x v="1"/>
    <x v="284"/>
    <n v="78.010000000000005"/>
    <x v="1"/>
    <s v="USD"/>
    <n v="1502946000"/>
    <x v="356"/>
    <n v="1503637200"/>
    <d v="2017-08-25T05:00:00"/>
    <b v="0"/>
    <b v="0"/>
    <s v="theater/plays"/>
    <x v="3"/>
    <x v="3"/>
  </r>
  <r>
    <x v="374"/>
    <s v="Marshall Inc"/>
    <s v="Open-source multi-tasking data-warehouse"/>
    <n v="167400"/>
    <n v="22073"/>
    <n v="13"/>
    <x v="0"/>
    <x v="165"/>
    <n v="50.05"/>
    <x v="1"/>
    <s v="USD"/>
    <n v="1547186400"/>
    <x v="357"/>
    <n v="1547618400"/>
    <d v="2019-01-16T06:00:00"/>
    <b v="0"/>
    <b v="1"/>
    <s v="film &amp; video/documentary"/>
    <x v="4"/>
    <x v="4"/>
  </r>
  <r>
    <x v="375"/>
    <s v="Leblanc-Pineda"/>
    <s v="Future-proofed upward-trending contingency"/>
    <n v="2700"/>
    <n v="1479"/>
    <n v="55.000000000000007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x v="376"/>
    <s v="Perry PLC"/>
    <s v="Mandatory uniform matrix"/>
    <n v="3400"/>
    <n v="12275"/>
    <n v="361"/>
    <x v="1"/>
    <x v="54"/>
    <n v="93.7"/>
    <x v="1"/>
    <s v="USD"/>
    <n v="1404622800"/>
    <x v="359"/>
    <n v="1405141200"/>
    <d v="2014-07-12T05:00:00"/>
    <b v="0"/>
    <b v="0"/>
    <s v="music/rock"/>
    <x v="1"/>
    <x v="1"/>
  </r>
  <r>
    <x v="377"/>
    <s v="Klein, Stark and Livingston"/>
    <s v="Phased methodical initiative"/>
    <n v="49700"/>
    <n v="5098"/>
    <n v="10"/>
    <x v="0"/>
    <x v="78"/>
    <n v="40.14"/>
    <x v="1"/>
    <s v="USD"/>
    <n v="1571720400"/>
    <x v="12"/>
    <n v="1572933600"/>
    <d v="2019-11-05T06:00:00"/>
    <b v="0"/>
    <b v="0"/>
    <s v="theater/plays"/>
    <x v="3"/>
    <x v="3"/>
  </r>
  <r>
    <x v="378"/>
    <s v="Fleming-Oliver"/>
    <s v="Managed stable function"/>
    <n v="178200"/>
    <n v="24882"/>
    <n v="14.000000000000002"/>
    <x v="0"/>
    <x v="285"/>
    <n v="70.09"/>
    <x v="1"/>
    <s v="USD"/>
    <n v="1526878800"/>
    <x v="360"/>
    <n v="1530162000"/>
    <d v="2018-06-28T05:00:00"/>
    <b v="0"/>
    <b v="0"/>
    <s v="film &amp; video/documentary"/>
    <x v="4"/>
    <x v="4"/>
  </r>
  <r>
    <x v="379"/>
    <s v="Reilly, Aguirre and Johnson"/>
    <s v="Realigned clear-thinking migration"/>
    <n v="7200"/>
    <n v="2912"/>
    <n v="40"/>
    <x v="0"/>
    <x v="9"/>
    <n v="66.180000000000007"/>
    <x v="4"/>
    <s v="GBP"/>
    <n v="1319691600"/>
    <x v="361"/>
    <n v="1320904800"/>
    <d v="2011-11-10T06:00:00"/>
    <b v="0"/>
    <b v="0"/>
    <s v="theater/plays"/>
    <x v="3"/>
    <x v="3"/>
  </r>
  <r>
    <x v="380"/>
    <s v="Davidson, Wilcox and Lewis"/>
    <s v="Optional clear-thinking process improvement"/>
    <n v="2500"/>
    <n v="4008"/>
    <n v="160"/>
    <x v="1"/>
    <x v="286"/>
    <n v="47.71"/>
    <x v="1"/>
    <s v="USD"/>
    <n v="1371963600"/>
    <x v="362"/>
    <n v="1372395600"/>
    <d v="2013-06-28T05:00:00"/>
    <b v="0"/>
    <b v="0"/>
    <s v="theater/plays"/>
    <x v="3"/>
    <x v="3"/>
  </r>
  <r>
    <x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d v="2015-07-24T05:00:00"/>
    <b v="0"/>
    <b v="0"/>
    <s v="theater/plays"/>
    <x v="3"/>
    <x v="3"/>
  </r>
  <r>
    <x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d v="2017-11-04T05:00:00"/>
    <b v="0"/>
    <b v="0"/>
    <s v="photography/photography books"/>
    <x v="7"/>
    <x v="14"/>
  </r>
  <r>
    <x v="383"/>
    <s v="Baker Ltd"/>
    <s v="Progressive intangible flexibility"/>
    <n v="6300"/>
    <n v="14199"/>
    <n v="225"/>
    <x v="1"/>
    <x v="288"/>
    <n v="75.13"/>
    <x v="1"/>
    <s v="USD"/>
    <n v="1550037600"/>
    <x v="210"/>
    <n v="1550556000"/>
    <d v="2019-02-19T06:00:00"/>
    <b v="0"/>
    <b v="1"/>
    <s v="food/food trucks"/>
    <x v="0"/>
    <x v="0"/>
  </r>
  <r>
    <x v="384"/>
    <s v="Baker, Collins and Smith"/>
    <s v="Reactive real-time software"/>
    <n v="114400"/>
    <n v="196779"/>
    <n v="172"/>
    <x v="1"/>
    <x v="289"/>
    <n v="41"/>
    <x v="1"/>
    <s v="USD"/>
    <n v="1486706400"/>
    <x v="365"/>
    <n v="1489039200"/>
    <d v="2017-03-09T06:00:00"/>
    <b v="1"/>
    <b v="1"/>
    <s v="film &amp; video/documentary"/>
    <x v="4"/>
    <x v="4"/>
  </r>
  <r>
    <x v="385"/>
    <s v="Warren-Harrison"/>
    <s v="Programmable incremental knowledge user"/>
    <n v="38900"/>
    <n v="56859"/>
    <n v="146"/>
    <x v="1"/>
    <x v="290"/>
    <n v="50.01"/>
    <x v="1"/>
    <s v="USD"/>
    <n v="1553835600"/>
    <x v="366"/>
    <n v="1556600400"/>
    <d v="2019-04-30T05:00:00"/>
    <b v="0"/>
    <b v="0"/>
    <s v="publishing/nonfiction"/>
    <x v="5"/>
    <x v="9"/>
  </r>
  <r>
    <x v="386"/>
    <s v="Gardner Group"/>
    <s v="Progressive 5thgeneration customer loyalty"/>
    <n v="135500"/>
    <n v="103554"/>
    <n v="76"/>
    <x v="0"/>
    <x v="291"/>
    <n v="96.96"/>
    <x v="1"/>
    <s v="USD"/>
    <n v="1277528400"/>
    <x v="367"/>
    <n v="1278565200"/>
    <d v="2010-07-08T05:00:00"/>
    <b v="0"/>
    <b v="0"/>
    <s v="theater/plays"/>
    <x v="3"/>
    <x v="3"/>
  </r>
  <r>
    <x v="387"/>
    <s v="Flores-Lambert"/>
    <s v="Triple-buffered logistical frame"/>
    <n v="109000"/>
    <n v="42795"/>
    <n v="39"/>
    <x v="0"/>
    <x v="292"/>
    <n v="100.93"/>
    <x v="1"/>
    <s v="USD"/>
    <n v="1339477200"/>
    <x v="368"/>
    <n v="1339909200"/>
    <d v="2012-06-17T05:00:00"/>
    <b v="0"/>
    <b v="0"/>
    <s v="technology/wearables"/>
    <x v="2"/>
    <x v="8"/>
  </r>
  <r>
    <x v="388"/>
    <s v="Cruz Ltd"/>
    <s v="Exclusive dynamic adapter"/>
    <n v="114800"/>
    <n v="12938"/>
    <n v="11"/>
    <x v="3"/>
    <x v="293"/>
    <n v="89.23"/>
    <x v="5"/>
    <s v="CHF"/>
    <n v="1325656800"/>
    <x v="369"/>
    <n v="1325829600"/>
    <d v="2012-01-06T06:00:00"/>
    <b v="0"/>
    <b v="0"/>
    <s v="music/indie rock"/>
    <x v="1"/>
    <x v="7"/>
  </r>
  <r>
    <x v="389"/>
    <s v="Knox-Garner"/>
    <s v="Automated systemic hierarchy"/>
    <n v="83000"/>
    <n v="101352"/>
    <n v="122"/>
    <x v="1"/>
    <x v="294"/>
    <n v="87.98"/>
    <x v="1"/>
    <s v="USD"/>
    <n v="1288242000"/>
    <x v="370"/>
    <n v="1290578400"/>
    <d v="2010-11-24T06:00:00"/>
    <b v="0"/>
    <b v="0"/>
    <s v="theater/plays"/>
    <x v="3"/>
    <x v="3"/>
  </r>
  <r>
    <x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x v="391"/>
    <s v="Miller-Patel"/>
    <s v="Mandatory uniform strategy"/>
    <n v="60400"/>
    <n v="4393"/>
    <n v="7.0000000000000009"/>
    <x v="0"/>
    <x v="295"/>
    <n v="29.09"/>
    <x v="1"/>
    <s v="USD"/>
    <n v="1389679200"/>
    <x v="287"/>
    <n v="1389852000"/>
    <d v="2014-01-16T06:00:00"/>
    <b v="0"/>
    <b v="0"/>
    <s v="publishing/nonfiction"/>
    <x v="5"/>
    <x v="9"/>
  </r>
  <r>
    <x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d v="2011-01-08T06:00:00"/>
    <b v="0"/>
    <b v="0"/>
    <s v="technology/wearables"/>
    <x v="2"/>
    <x v="8"/>
  </r>
  <r>
    <x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d v="2017-07-18T05:00:00"/>
    <b v="0"/>
    <b v="0"/>
    <s v="music/jazz"/>
    <x v="1"/>
    <x v="17"/>
  </r>
  <r>
    <x v="394"/>
    <s v="Noble-Bailey"/>
    <s v="Customizable dynamic info-mediaries"/>
    <n v="800"/>
    <n v="3755"/>
    <n v="469.00000000000006"/>
    <x v="1"/>
    <x v="298"/>
    <n v="110.44"/>
    <x v="1"/>
    <s v="USD"/>
    <n v="1375074000"/>
    <x v="374"/>
    <n v="1375938000"/>
    <d v="2013-08-08T05:00:00"/>
    <b v="0"/>
    <b v="1"/>
    <s v="film &amp; video/documentary"/>
    <x v="4"/>
    <x v="4"/>
  </r>
  <r>
    <x v="395"/>
    <s v="Taylor PLC"/>
    <s v="Enhanced incremental budgetary management"/>
    <n v="7100"/>
    <n v="9238"/>
    <n v="130"/>
    <x v="1"/>
    <x v="10"/>
    <n v="41.99"/>
    <x v="1"/>
    <s v="USD"/>
    <n v="1323324000"/>
    <x v="375"/>
    <n v="1323410400"/>
    <d v="2011-12-09T06:00:00"/>
    <b v="1"/>
    <b v="0"/>
    <s v="theater/plays"/>
    <x v="3"/>
    <x v="3"/>
  </r>
  <r>
    <x v="396"/>
    <s v="Holmes PLC"/>
    <s v="Digitized local info-mediaries"/>
    <n v="46100"/>
    <n v="77012"/>
    <n v="167"/>
    <x v="1"/>
    <x v="299"/>
    <n v="48.01"/>
    <x v="2"/>
    <s v="AUD"/>
    <n v="1538715600"/>
    <x v="376"/>
    <n v="1539406800"/>
    <d v="2018-10-13T05:00:00"/>
    <b v="0"/>
    <b v="0"/>
    <s v="film &amp; video/drama"/>
    <x v="4"/>
    <x v="6"/>
  </r>
  <r>
    <x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d v="2013-05-29T05:00:00"/>
    <b v="0"/>
    <b v="0"/>
    <s v="music/rock"/>
    <x v="1"/>
    <x v="1"/>
  </r>
  <r>
    <x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d v="2018-05-10T05:00:00"/>
    <b v="0"/>
    <b v="1"/>
    <s v="film &amp; video/animation"/>
    <x v="4"/>
    <x v="10"/>
  </r>
  <r>
    <x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d v="2011-02-09T06:00:00"/>
    <b v="0"/>
    <b v="0"/>
    <s v="music/indie rock"/>
    <x v="1"/>
    <x v="7"/>
  </r>
  <r>
    <x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x v="401"/>
    <s v="Smith-Schmidt"/>
    <s v="Inverse radical hierarchy"/>
    <n v="900"/>
    <n v="13772"/>
    <n v="1530"/>
    <x v="1"/>
    <x v="302"/>
    <n v="46.06"/>
    <x v="1"/>
    <s v="USD"/>
    <n v="1572152400"/>
    <x v="381"/>
    <n v="1572152400"/>
    <d v="2019-10-27T05:00:00"/>
    <b v="0"/>
    <b v="0"/>
    <s v="theater/plays"/>
    <x v="3"/>
    <x v="3"/>
  </r>
  <r>
    <x v="402"/>
    <s v="Ruiz, Richardson and Cole"/>
    <s v="Team-oriented static interface"/>
    <n v="7300"/>
    <n v="2946"/>
    <n v="40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x v="403"/>
    <s v="Leonard-Mcclain"/>
    <s v="Virtual foreground throughput"/>
    <n v="195800"/>
    <n v="168820"/>
    <n v="86"/>
    <x v="0"/>
    <x v="303"/>
    <n v="55.99"/>
    <x v="0"/>
    <s v="CAD"/>
    <n v="1273640400"/>
    <x v="125"/>
    <n v="1276750800"/>
    <d v="2010-06-17T05:00:00"/>
    <b v="0"/>
    <b v="1"/>
    <s v="theater/plays"/>
    <x v="3"/>
    <x v="3"/>
  </r>
  <r>
    <x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d v="2017-11-17T06:00:00"/>
    <b v="0"/>
    <b v="0"/>
    <s v="theater/plays"/>
    <x v="3"/>
    <x v="3"/>
  </r>
  <r>
    <x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d v="2018-07-24T05:00:00"/>
    <b v="0"/>
    <b v="0"/>
    <s v="theater/plays"/>
    <x v="3"/>
    <x v="3"/>
  </r>
  <r>
    <x v="406"/>
    <s v="Lyons Inc"/>
    <s v="Balanced attitude-oriented parallelism"/>
    <n v="39300"/>
    <n v="71583"/>
    <n v="182"/>
    <x v="1"/>
    <x v="306"/>
    <n v="110.98"/>
    <x v="1"/>
    <s v="USD"/>
    <n v="1359525600"/>
    <x v="385"/>
    <n v="1360562400"/>
    <d v="2013-02-11T06:00:00"/>
    <b v="1"/>
    <b v="0"/>
    <s v="film &amp; video/documentary"/>
    <x v="4"/>
    <x v="4"/>
  </r>
  <r>
    <x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x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x v="409"/>
    <s v="Stewart LLC"/>
    <s v="Secured asymmetric projection"/>
    <n v="135600"/>
    <n v="62804"/>
    <n v="46"/>
    <x v="0"/>
    <x v="308"/>
    <n v="87.96"/>
    <x v="1"/>
    <s v="USD"/>
    <n v="1492491600"/>
    <x v="388"/>
    <n v="1492837200"/>
    <d v="2017-04-22T05:00:00"/>
    <b v="0"/>
    <b v="0"/>
    <s v="music/rock"/>
    <x v="1"/>
    <x v="1"/>
  </r>
  <r>
    <x v="410"/>
    <s v="Mcmillan Group"/>
    <s v="Advanced cohesive Graphic Interface"/>
    <n v="153700"/>
    <n v="55536"/>
    <n v="36"/>
    <x v="2"/>
    <x v="309"/>
    <n v="49.99"/>
    <x v="1"/>
    <s v="USD"/>
    <n v="1430197200"/>
    <x v="277"/>
    <n v="1430197200"/>
    <d v="2015-04-28T05:00:00"/>
    <b v="0"/>
    <b v="0"/>
    <s v="games/mobile games"/>
    <x v="6"/>
    <x v="20"/>
  </r>
  <r>
    <x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d v="2017-05-31T05:00:00"/>
    <b v="0"/>
    <b v="0"/>
    <s v="theater/plays"/>
    <x v="3"/>
    <x v="3"/>
  </r>
  <r>
    <x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d v="2014-01-13T06:00:00"/>
    <b v="0"/>
    <b v="0"/>
    <s v="publishing/fiction"/>
    <x v="5"/>
    <x v="13"/>
  </r>
  <r>
    <x v="413"/>
    <s v="Rush-Bowers"/>
    <s v="Persevering analyzing extranet"/>
    <n v="189500"/>
    <n v="117628"/>
    <n v="62"/>
    <x v="2"/>
    <x v="310"/>
    <n v="108.01"/>
    <x v="1"/>
    <s v="USD"/>
    <n v="1543298400"/>
    <x v="391"/>
    <n v="1545631200"/>
    <d v="2018-12-24T06:00:00"/>
    <b v="0"/>
    <b v="0"/>
    <s v="film &amp; video/animation"/>
    <x v="4"/>
    <x v="10"/>
  </r>
  <r>
    <x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d v="2010-04-28T05:00:00"/>
    <b v="0"/>
    <b v="1"/>
    <s v="food/food trucks"/>
    <x v="0"/>
    <x v="0"/>
  </r>
  <r>
    <x v="415"/>
    <s v="Anderson-Pham"/>
    <s v="Intuitive needs-based monitoring"/>
    <n v="113500"/>
    <n v="12552"/>
    <n v="11"/>
    <x v="0"/>
    <x v="312"/>
    <n v="30.03"/>
    <x v="1"/>
    <s v="USD"/>
    <n v="1326434400"/>
    <x v="393"/>
    <n v="1327903200"/>
    <d v="2012-01-30T06:00:00"/>
    <b v="0"/>
    <b v="0"/>
    <s v="theater/plays"/>
    <x v="3"/>
    <x v="3"/>
  </r>
  <r>
    <x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d v="2011-01-26T06:00:00"/>
    <b v="0"/>
    <b v="1"/>
    <s v="film &amp; video/documentary"/>
    <x v="4"/>
    <x v="4"/>
  </r>
  <r>
    <x v="417"/>
    <s v="Bradshaw, Smith and Ryan"/>
    <s v="Upgradable 24/7 emulation"/>
    <n v="1700"/>
    <n v="943"/>
    <n v="55.000000000000007"/>
    <x v="0"/>
    <x v="27"/>
    <n v="62.87"/>
    <x v="1"/>
    <s v="USD"/>
    <n v="1541221200"/>
    <x v="395"/>
    <n v="1543298400"/>
    <d v="2018-11-27T06:00:00"/>
    <b v="0"/>
    <b v="0"/>
    <s v="theater/plays"/>
    <x v="3"/>
    <x v="3"/>
  </r>
  <r>
    <x v="418"/>
    <s v="Jackson PLC"/>
    <s v="Quality-focused client-server core"/>
    <n v="163700"/>
    <n v="93963"/>
    <n v="56.999999999999993"/>
    <x v="0"/>
    <x v="314"/>
    <n v="47.01"/>
    <x v="0"/>
    <s v="CAD"/>
    <n v="1336280400"/>
    <x v="396"/>
    <n v="1336366800"/>
    <d v="2012-05-07T05:00:00"/>
    <b v="0"/>
    <b v="0"/>
    <s v="film &amp; video/documentary"/>
    <x v="4"/>
    <x v="4"/>
  </r>
  <r>
    <x v="419"/>
    <s v="Ware-Arias"/>
    <s v="Upgradable maximized protocol"/>
    <n v="113800"/>
    <n v="140469"/>
    <n v="123"/>
    <x v="1"/>
    <x v="315"/>
    <n v="27"/>
    <x v="1"/>
    <s v="USD"/>
    <n v="1324533600"/>
    <x v="397"/>
    <n v="1325052000"/>
    <d v="2011-12-28T06:00:00"/>
    <b v="0"/>
    <b v="0"/>
    <s v="technology/web"/>
    <x v="2"/>
    <x v="2"/>
  </r>
  <r>
    <x v="420"/>
    <s v="Blair, Reyes and Woods"/>
    <s v="Cross-platform interactive synergy"/>
    <n v="5000"/>
    <n v="6423"/>
    <n v="128"/>
    <x v="1"/>
    <x v="115"/>
    <n v="68.33"/>
    <x v="1"/>
    <s v="USD"/>
    <n v="1498366800"/>
    <x v="398"/>
    <n v="1499576400"/>
    <d v="2017-07-09T05:00:00"/>
    <b v="0"/>
    <b v="0"/>
    <s v="theater/plays"/>
    <x v="3"/>
    <x v="3"/>
  </r>
  <r>
    <x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d v="2017-07-29T05:00:00"/>
    <b v="0"/>
    <b v="1"/>
    <s v="technology/wearables"/>
    <x v="2"/>
    <x v="8"/>
  </r>
  <r>
    <x v="422"/>
    <s v="Brown, Davies and Pacheco"/>
    <s v="Reverse-engineered regional knowledge user"/>
    <n v="8700"/>
    <n v="11075"/>
    <n v="127"/>
    <x v="1"/>
    <x v="317"/>
    <n v="54.02"/>
    <x v="1"/>
    <s v="USD"/>
    <n v="1271480400"/>
    <x v="400"/>
    <n v="1273208400"/>
    <d v="2010-05-07T05:00:00"/>
    <b v="0"/>
    <b v="1"/>
    <s v="theater/plays"/>
    <x v="3"/>
    <x v="3"/>
  </r>
  <r>
    <x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d v="2011-09-24T05:00:00"/>
    <b v="0"/>
    <b v="1"/>
    <s v="food/food trucks"/>
    <x v="0"/>
    <x v="0"/>
  </r>
  <r>
    <x v="424"/>
    <s v="Schmidt-Gomez"/>
    <s v="User-centric impactful projection"/>
    <n v="5100"/>
    <n v="2064"/>
    <n v="40"/>
    <x v="0"/>
    <x v="100"/>
    <n v="24.87"/>
    <x v="1"/>
    <s v="USD"/>
    <n v="1524027600"/>
    <x v="401"/>
    <n v="1524546000"/>
    <d v="2018-04-24T05:00:00"/>
    <b v="0"/>
    <b v="0"/>
    <s v="music/indie rock"/>
    <x v="1"/>
    <x v="7"/>
  </r>
  <r>
    <x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d v="2015-08-03T05:00:00"/>
    <b v="0"/>
    <b v="0"/>
    <s v="photography/photography books"/>
    <x v="7"/>
    <x v="14"/>
  </r>
  <r>
    <x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d v="2013-03-06T06:00:00"/>
    <b v="0"/>
    <b v="0"/>
    <s v="theater/plays"/>
    <x v="3"/>
    <x v="3"/>
  </r>
  <r>
    <x v="427"/>
    <s v="Hicks, Wall and Webb"/>
    <s v="Managed discrete framework"/>
    <n v="174500"/>
    <n v="197018"/>
    <n v="112.99999999999999"/>
    <x v="1"/>
    <x v="320"/>
    <n v="78"/>
    <x v="1"/>
    <s v="USD"/>
    <n v="1410584400"/>
    <x v="404"/>
    <n v="1413349200"/>
    <d v="2014-10-15T05:00:00"/>
    <b v="0"/>
    <b v="1"/>
    <s v="theater/plays"/>
    <x v="3"/>
    <x v="3"/>
  </r>
  <r>
    <x v="428"/>
    <s v="Mayer-Richmond"/>
    <s v="Progressive zero-defect capability"/>
    <n v="101400"/>
    <n v="47037"/>
    <n v="46"/>
    <x v="0"/>
    <x v="321"/>
    <n v="62.97"/>
    <x v="1"/>
    <s v="USD"/>
    <n v="1297404000"/>
    <x v="405"/>
    <n v="1298008800"/>
    <d v="2011-02-18T06:00:00"/>
    <b v="0"/>
    <b v="0"/>
    <s v="film &amp; video/animation"/>
    <x v="4"/>
    <x v="10"/>
  </r>
  <r>
    <x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x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d v="2019-11-02T05:00:00"/>
    <b v="0"/>
    <b v="0"/>
    <s v="theater/plays"/>
    <x v="3"/>
    <x v="3"/>
  </r>
  <r>
    <x v="431"/>
    <s v="Rosales LLC"/>
    <s v="Compatible multimedia utilization"/>
    <n v="5100"/>
    <n v="9817"/>
    <n v="192"/>
    <x v="1"/>
    <x v="115"/>
    <n v="104.44"/>
    <x v="1"/>
    <s v="USD"/>
    <n v="1529643600"/>
    <x v="408"/>
    <n v="1531112400"/>
    <d v="2018-07-09T05:00:00"/>
    <b v="1"/>
    <b v="0"/>
    <s v="theater/plays"/>
    <x v="3"/>
    <x v="3"/>
  </r>
  <r>
    <x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d v="2014-05-22T05:00:00"/>
    <b v="0"/>
    <b v="0"/>
    <s v="theater/plays"/>
    <x v="3"/>
    <x v="3"/>
  </r>
  <r>
    <x v="433"/>
    <s v="Potter, Harper and Everett"/>
    <s v="Decentralized composite paradigm"/>
    <n v="121400"/>
    <n v="65755"/>
    <n v="54"/>
    <x v="0"/>
    <x v="323"/>
    <n v="83.02"/>
    <x v="1"/>
    <s v="USD"/>
    <n v="1385359200"/>
    <x v="410"/>
    <n v="1386741600"/>
    <d v="2013-12-11T06:00:00"/>
    <b v="0"/>
    <b v="1"/>
    <s v="film &amp; video/documentary"/>
    <x v="4"/>
    <x v="4"/>
  </r>
  <r>
    <x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x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d v="2014-12-27T06:00:00"/>
    <b v="0"/>
    <b v="1"/>
    <s v="theater/plays"/>
    <x v="3"/>
    <x v="3"/>
  </r>
  <r>
    <x v="436"/>
    <s v="King-Nguyen"/>
    <s v="Open-source incremental throughput"/>
    <n v="1300"/>
    <n v="13678"/>
    <n v="1052"/>
    <x v="1"/>
    <x v="61"/>
    <n v="54.93"/>
    <x v="1"/>
    <s v="USD"/>
    <n v="1555736400"/>
    <x v="413"/>
    <n v="1555822800"/>
    <d v="2019-04-21T05:00:00"/>
    <b v="0"/>
    <b v="0"/>
    <s v="music/jazz"/>
    <x v="1"/>
    <x v="17"/>
  </r>
  <r>
    <x v="437"/>
    <s v="Hansen Group"/>
    <s v="Centralized regional interface"/>
    <n v="8100"/>
    <n v="9969"/>
    <n v="123"/>
    <x v="1"/>
    <x v="325"/>
    <n v="51.92"/>
    <x v="1"/>
    <s v="USD"/>
    <n v="1442120400"/>
    <x v="414"/>
    <n v="1442379600"/>
    <d v="2015-09-16T05:00:00"/>
    <b v="0"/>
    <b v="1"/>
    <s v="film &amp; video/animation"/>
    <x v="4"/>
    <x v="10"/>
  </r>
  <r>
    <x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d v="2013-04-03T05:00:00"/>
    <b v="0"/>
    <b v="0"/>
    <s v="theater/plays"/>
    <x v="3"/>
    <x v="3"/>
  </r>
  <r>
    <x v="439"/>
    <s v="Cummings Inc"/>
    <s v="Digitized transitional monitoring"/>
    <n v="28400"/>
    <n v="100900"/>
    <n v="355"/>
    <x v="1"/>
    <x v="327"/>
    <n v="44"/>
    <x v="1"/>
    <s v="USD"/>
    <n v="1478408400"/>
    <x v="416"/>
    <n v="1479016800"/>
    <d v="2016-11-13T06:00:00"/>
    <b v="0"/>
    <b v="0"/>
    <s v="film &amp; video/science fiction"/>
    <x v="4"/>
    <x v="22"/>
  </r>
  <r>
    <x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d v="2017-07-10T05:00:00"/>
    <b v="0"/>
    <b v="0"/>
    <s v="film &amp; video/television"/>
    <x v="4"/>
    <x v="19"/>
  </r>
  <r>
    <x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x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d v="2017-09-18T05:00:00"/>
    <b v="0"/>
    <b v="0"/>
    <s v="theater/plays"/>
    <x v="3"/>
    <x v="3"/>
  </r>
  <r>
    <x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d v="2010-10-19T05:00:00"/>
    <b v="0"/>
    <b v="0"/>
    <s v="theater/plays"/>
    <x v="3"/>
    <x v="3"/>
  </r>
  <r>
    <x v="444"/>
    <s v="Hensley Ltd"/>
    <s v="Versatile global attitude"/>
    <n v="6200"/>
    <n v="10938"/>
    <n v="176"/>
    <x v="1"/>
    <x v="102"/>
    <n v="36.950000000000003"/>
    <x v="1"/>
    <s v="USD"/>
    <n v="1311483600"/>
    <x v="421"/>
    <n v="1311656400"/>
    <d v="2011-07-26T05:00:00"/>
    <b v="0"/>
    <b v="1"/>
    <s v="music/indie rock"/>
    <x v="1"/>
    <x v="7"/>
  </r>
  <r>
    <x v="445"/>
    <s v="Anderson-Pearson"/>
    <s v="Intuitive demand-driven Local Area Network"/>
    <n v="2100"/>
    <n v="10739"/>
    <n v="511.00000000000006"/>
    <x v="1"/>
    <x v="73"/>
    <n v="63.17"/>
    <x v="1"/>
    <s v="USD"/>
    <n v="1291356000"/>
    <x v="422"/>
    <n v="1293170400"/>
    <d v="2010-12-24T06:00:00"/>
    <b v="0"/>
    <b v="1"/>
    <s v="theater/plays"/>
    <x v="3"/>
    <x v="3"/>
  </r>
  <r>
    <x v="446"/>
    <s v="Martin, Martin and Solis"/>
    <s v="Assimilated uniform methodology"/>
    <n v="6800"/>
    <n v="5579"/>
    <n v="82"/>
    <x v="0"/>
    <x v="129"/>
    <n v="29.99"/>
    <x v="1"/>
    <s v="USD"/>
    <n v="1355810400"/>
    <x v="423"/>
    <n v="1355983200"/>
    <d v="2012-12-20T06:00:00"/>
    <b v="0"/>
    <b v="0"/>
    <s v="technology/wearables"/>
    <x v="2"/>
    <x v="8"/>
  </r>
  <r>
    <x v="447"/>
    <s v="Harrington-Harper"/>
    <s v="Self-enabling next generation algorithm"/>
    <n v="155200"/>
    <n v="37754"/>
    <n v="24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x v="448"/>
    <s v="Price and Sons"/>
    <s v="Object-based demand-driven strategy"/>
    <n v="89900"/>
    <n v="45384"/>
    <n v="50"/>
    <x v="0"/>
    <x v="331"/>
    <n v="75.010000000000005"/>
    <x v="1"/>
    <s v="USD"/>
    <n v="1365915600"/>
    <x v="425"/>
    <n v="1366088400"/>
    <d v="2013-04-16T05:00:00"/>
    <b v="0"/>
    <b v="1"/>
    <s v="games/video games"/>
    <x v="6"/>
    <x v="11"/>
  </r>
  <r>
    <x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b v="0"/>
    <b v="0"/>
    <s v="games/video games"/>
    <x v="6"/>
    <x v="11"/>
  </r>
  <r>
    <x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x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d v="2017-08-19T05:00:00"/>
    <b v="0"/>
    <b v="0"/>
    <s v="music/rock"/>
    <x v="1"/>
    <x v="1"/>
  </r>
  <r>
    <x v="452"/>
    <s v="Morris Group"/>
    <s v="Realigned impactful artificial intelligence"/>
    <n v="4800"/>
    <n v="3045"/>
    <n v="63"/>
    <x v="0"/>
    <x v="249"/>
    <n v="98.23"/>
    <x v="1"/>
    <s v="USD"/>
    <n v="1278392400"/>
    <x v="429"/>
    <n v="1278478800"/>
    <d v="2010-07-07T05:00:00"/>
    <b v="0"/>
    <b v="0"/>
    <s v="film &amp; video/drama"/>
    <x v="4"/>
    <x v="6"/>
  </r>
  <r>
    <x v="453"/>
    <s v="Saunders Ltd"/>
    <s v="Multi-layered multi-tasking secured line"/>
    <n v="182400"/>
    <n v="102749"/>
    <n v="56.000000000000007"/>
    <x v="0"/>
    <x v="333"/>
    <n v="87"/>
    <x v="1"/>
    <s v="USD"/>
    <n v="1480572000"/>
    <x v="411"/>
    <n v="1484114400"/>
    <d v="2017-01-11T06:00:00"/>
    <b v="0"/>
    <b v="0"/>
    <s v="film &amp; video/science fiction"/>
    <x v="4"/>
    <x v="22"/>
  </r>
  <r>
    <x v="454"/>
    <s v="Woods Inc"/>
    <s v="Upgradable upward-trending portal"/>
    <n v="4000"/>
    <n v="1763"/>
    <n v="44"/>
    <x v="0"/>
    <x v="334"/>
    <n v="45.21"/>
    <x v="1"/>
    <s v="USD"/>
    <n v="1382331600"/>
    <x v="430"/>
    <n v="1385445600"/>
    <d v="2013-11-26T06:00:00"/>
    <b v="0"/>
    <b v="1"/>
    <s v="film &amp; video/drama"/>
    <x v="4"/>
    <x v="6"/>
  </r>
  <r>
    <x v="455"/>
    <s v="Villanueva, Wright and Richardson"/>
    <s v="Profit-focused global product"/>
    <n v="116500"/>
    <n v="137904"/>
    <n v="118"/>
    <x v="1"/>
    <x v="335"/>
    <n v="37"/>
    <x v="1"/>
    <s v="USD"/>
    <n v="1316754000"/>
    <x v="431"/>
    <n v="1318741200"/>
    <d v="2011-10-16T05:00:00"/>
    <b v="0"/>
    <b v="0"/>
    <s v="theater/plays"/>
    <x v="3"/>
    <x v="3"/>
  </r>
  <r>
    <x v="456"/>
    <s v="Wilson, Brooks and Clark"/>
    <s v="Operative well-modulated data-warehouse"/>
    <n v="146400"/>
    <n v="152438"/>
    <n v="104"/>
    <x v="1"/>
    <x v="336"/>
    <n v="94.98"/>
    <x v="1"/>
    <s v="USD"/>
    <n v="1518242400"/>
    <x v="432"/>
    <n v="1518242400"/>
    <d v="2018-02-10T06:00:00"/>
    <b v="0"/>
    <b v="1"/>
    <s v="music/indie rock"/>
    <x v="1"/>
    <x v="7"/>
  </r>
  <r>
    <x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d v="2016-10-16T05:00:00"/>
    <b v="0"/>
    <b v="0"/>
    <s v="theater/plays"/>
    <x v="3"/>
    <x v="3"/>
  </r>
  <r>
    <x v="458"/>
    <s v="Wise, Thompson and Allen"/>
    <s v="Pre-emptive neutral portal"/>
    <n v="33800"/>
    <n v="118706"/>
    <n v="351"/>
    <x v="1"/>
    <x v="338"/>
    <n v="55.99"/>
    <x v="1"/>
    <s v="USD"/>
    <n v="1269752400"/>
    <x v="434"/>
    <n v="1273554000"/>
    <d v="2010-05-11T05:00:00"/>
    <b v="0"/>
    <b v="0"/>
    <s v="theater/plays"/>
    <x v="3"/>
    <x v="3"/>
  </r>
  <r>
    <x v="459"/>
    <s v="Lane, Ryan and Chapman"/>
    <s v="Switchable demand-driven help-desk"/>
    <n v="6300"/>
    <n v="5674"/>
    <n v="90"/>
    <x v="0"/>
    <x v="339"/>
    <n v="54.04"/>
    <x v="1"/>
    <s v="USD"/>
    <n v="1419746400"/>
    <x v="435"/>
    <n v="1421906400"/>
    <d v="2015-01-22T06:00:00"/>
    <b v="0"/>
    <b v="0"/>
    <s v="film &amp; video/documentary"/>
    <x v="4"/>
    <x v="4"/>
  </r>
  <r>
    <x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x v="461"/>
    <s v="Terry-Salinas"/>
    <s v="Networked secondary structure"/>
    <n v="98800"/>
    <n v="139354"/>
    <n v="141"/>
    <x v="1"/>
    <x v="340"/>
    <n v="67"/>
    <x v="1"/>
    <s v="USD"/>
    <n v="1398661200"/>
    <x v="436"/>
    <n v="1400389200"/>
    <d v="2014-05-18T05:00:00"/>
    <b v="0"/>
    <b v="0"/>
    <s v="film &amp; video/drama"/>
    <x v="4"/>
    <x v="6"/>
  </r>
  <r>
    <x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d v="2013-03-09T06:00:00"/>
    <b v="0"/>
    <b v="0"/>
    <s v="games/mobile games"/>
    <x v="6"/>
    <x v="20"/>
  </r>
  <r>
    <x v="463"/>
    <s v="Mckee-Hill"/>
    <s v="Cross-platform upward-trending parallelism"/>
    <n v="134300"/>
    <n v="145265"/>
    <n v="108"/>
    <x v="1"/>
    <x v="342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x v="464"/>
    <s v="Gomez LLC"/>
    <s v="Pre-emptive mission-critical hardware"/>
    <n v="71200"/>
    <n v="95020"/>
    <n v="133"/>
    <x v="1"/>
    <x v="343"/>
    <n v="39.01"/>
    <x v="1"/>
    <s v="USD"/>
    <n v="1518328800"/>
    <x v="438"/>
    <n v="1519538400"/>
    <d v="2018-02-25T06:00:00"/>
    <b v="0"/>
    <b v="0"/>
    <s v="theater/plays"/>
    <x v="3"/>
    <x v="3"/>
  </r>
  <r>
    <x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d v="2018-02-05T06:00:00"/>
    <b v="0"/>
    <b v="0"/>
    <s v="publishing/translations"/>
    <x v="5"/>
    <x v="18"/>
  </r>
  <r>
    <x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b v="0"/>
    <b v="1"/>
    <s v="technology/wearables"/>
    <x v="2"/>
    <x v="8"/>
  </r>
  <r>
    <x v="467"/>
    <s v="Shaw Ltd"/>
    <s v="Profit-focused content-based application"/>
    <n v="1400"/>
    <n v="8053"/>
    <n v="575"/>
    <x v="1"/>
    <x v="279"/>
    <n v="57.94"/>
    <x v="0"/>
    <s v="CAD"/>
    <n v="1448258400"/>
    <x v="441"/>
    <n v="1448863200"/>
    <d v="2015-11-30T06:00:00"/>
    <b v="0"/>
    <b v="1"/>
    <s v="technology/web"/>
    <x v="2"/>
    <x v="2"/>
  </r>
  <r>
    <x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x v="469"/>
    <s v="Olsen-Ryan"/>
    <s v="Assimilated neutral utilization"/>
    <n v="5600"/>
    <n v="10328"/>
    <n v="184"/>
    <x v="1"/>
    <x v="122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x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d v="2016-12-19T06:00:00"/>
    <b v="0"/>
    <b v="0"/>
    <s v="technology/wearables"/>
    <x v="2"/>
    <x v="8"/>
  </r>
  <r>
    <x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b v="0"/>
    <b v="1"/>
    <s v="food/food trucks"/>
    <x v="0"/>
    <x v="0"/>
  </r>
  <r>
    <x v="472"/>
    <s v="Turner, Young and Collins"/>
    <s v="Self-enabling clear-thinking framework"/>
    <n v="153800"/>
    <n v="60342"/>
    <n v="39"/>
    <x v="0"/>
    <x v="347"/>
    <n v="104.94"/>
    <x v="1"/>
    <s v="USD"/>
    <n v="1552280400"/>
    <x v="445"/>
    <n v="1556946000"/>
    <d v="2019-05-04T05:00:00"/>
    <b v="0"/>
    <b v="0"/>
    <s v="music/rock"/>
    <x v="1"/>
    <x v="1"/>
  </r>
  <r>
    <x v="473"/>
    <s v="Richardson Inc"/>
    <s v="Assimilated fault-tolerant capacity"/>
    <n v="5000"/>
    <n v="8907"/>
    <n v="178"/>
    <x v="1"/>
    <x v="88"/>
    <n v="84.03"/>
    <x v="1"/>
    <s v="USD"/>
    <n v="1529989200"/>
    <x v="446"/>
    <n v="1530075600"/>
    <d v="2018-06-27T05:00:00"/>
    <b v="0"/>
    <b v="0"/>
    <s v="music/electric music"/>
    <x v="1"/>
    <x v="5"/>
  </r>
  <r>
    <x v="474"/>
    <s v="Santos-Young"/>
    <s v="Enhanced neutral ability"/>
    <n v="4000"/>
    <n v="14606"/>
    <n v="365"/>
    <x v="1"/>
    <x v="23"/>
    <n v="102.86"/>
    <x v="1"/>
    <s v="USD"/>
    <n v="1418709600"/>
    <x v="447"/>
    <n v="1418796000"/>
    <d v="2014-12-17T06:00:00"/>
    <b v="0"/>
    <b v="0"/>
    <s v="film &amp; video/television"/>
    <x v="4"/>
    <x v="19"/>
  </r>
  <r>
    <x v="475"/>
    <s v="Nichols Ltd"/>
    <s v="Function-based attitude-oriented groupware"/>
    <n v="7400"/>
    <n v="8432"/>
    <n v="113.99999999999999"/>
    <x v="1"/>
    <x v="57"/>
    <n v="39.96"/>
    <x v="1"/>
    <s v="USD"/>
    <n v="1372136400"/>
    <x v="448"/>
    <n v="1372482000"/>
    <d v="2013-06-29T05:00:00"/>
    <b v="0"/>
    <b v="1"/>
    <s v="publishing/translations"/>
    <x v="5"/>
    <x v="18"/>
  </r>
  <r>
    <x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d v="2018-08-16T05:00:00"/>
    <b v="0"/>
    <b v="0"/>
    <s v="publishing/fiction"/>
    <x v="5"/>
    <x v="13"/>
  </r>
  <r>
    <x v="477"/>
    <s v="Hogan, Porter and Rivera"/>
    <s v="Organic object-oriented core"/>
    <n v="8500"/>
    <n v="4613"/>
    <n v="54"/>
    <x v="0"/>
    <x v="86"/>
    <n v="40.82"/>
    <x v="1"/>
    <s v="USD"/>
    <n v="1309064400"/>
    <x v="449"/>
    <n v="1311397200"/>
    <d v="2011-07-23T05:00:00"/>
    <b v="0"/>
    <b v="0"/>
    <s v="film &amp; video/science fiction"/>
    <x v="4"/>
    <x v="22"/>
  </r>
  <r>
    <x v="478"/>
    <s v="Lyons LLC"/>
    <s v="Balanced impactful circuit"/>
    <n v="68800"/>
    <n v="162603"/>
    <n v="236"/>
    <x v="1"/>
    <x v="349"/>
    <n v="59"/>
    <x v="1"/>
    <s v="USD"/>
    <n v="1425877200"/>
    <x v="450"/>
    <n v="1426914000"/>
    <d v="2015-03-21T05:00:00"/>
    <b v="0"/>
    <b v="0"/>
    <s v="technology/wearables"/>
    <x v="2"/>
    <x v="8"/>
  </r>
  <r>
    <x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d v="2017-07-31T05:00:00"/>
    <b v="0"/>
    <b v="0"/>
    <s v="food/food trucks"/>
    <x v="0"/>
    <x v="0"/>
  </r>
  <r>
    <x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d v="2010-03-20T05:00:00"/>
    <b v="0"/>
    <b v="1"/>
    <s v="photography/photography books"/>
    <x v="7"/>
    <x v="14"/>
  </r>
  <r>
    <x v="481"/>
    <s v="Mcclure LLC"/>
    <s v="Sharable discrete budgetary management"/>
    <n v="196600"/>
    <n v="159931"/>
    <n v="81"/>
    <x v="0"/>
    <x v="351"/>
    <n v="103.99"/>
    <x v="1"/>
    <s v="USD"/>
    <n v="1412139600"/>
    <x v="453"/>
    <n v="1415772000"/>
    <d v="2014-11-12T06:00:00"/>
    <b v="0"/>
    <b v="1"/>
    <s v="theater/plays"/>
    <x v="3"/>
    <x v="3"/>
  </r>
  <r>
    <x v="482"/>
    <s v="Martin, Russell and Baker"/>
    <s v="Focused solution-oriented instruction set"/>
    <n v="4200"/>
    <n v="689"/>
    <n v="16"/>
    <x v="0"/>
    <x v="352"/>
    <n v="76.56"/>
    <x v="1"/>
    <s v="USD"/>
    <n v="1330063200"/>
    <x v="454"/>
    <n v="1331013600"/>
    <d v="2012-03-06T06:00:00"/>
    <b v="0"/>
    <b v="1"/>
    <s v="publishing/fiction"/>
    <x v="5"/>
    <x v="13"/>
  </r>
  <r>
    <x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d v="2019-12-19T06:00:00"/>
    <b v="0"/>
    <b v="0"/>
    <s v="theater/plays"/>
    <x v="3"/>
    <x v="3"/>
  </r>
  <r>
    <x v="484"/>
    <s v="Landry Inc"/>
    <s v="Synergistic cohesive adapter"/>
    <n v="29600"/>
    <n v="77021"/>
    <n v="260"/>
    <x v="1"/>
    <x v="354"/>
    <n v="49"/>
    <x v="4"/>
    <s v="GBP"/>
    <n v="1407128400"/>
    <x v="456"/>
    <n v="1411362000"/>
    <d v="2014-09-22T05:00:00"/>
    <b v="0"/>
    <b v="1"/>
    <s v="food/food trucks"/>
    <x v="0"/>
    <x v="0"/>
  </r>
  <r>
    <x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d v="2019-07-21T05:00:00"/>
    <b v="0"/>
    <b v="0"/>
    <s v="theater/plays"/>
    <x v="3"/>
    <x v="3"/>
  </r>
  <r>
    <x v="486"/>
    <s v="Davis, Cox and Fox"/>
    <s v="Compatible exuding Graphical User Interface"/>
    <n v="5200"/>
    <n v="702"/>
    <n v="14.000000000000002"/>
    <x v="0"/>
    <x v="356"/>
    <n v="33.43"/>
    <x v="4"/>
    <s v="GBP"/>
    <n v="1520575200"/>
    <x v="458"/>
    <n v="1521867600"/>
    <d v="2018-03-24T05:00:00"/>
    <b v="0"/>
    <b v="1"/>
    <s v="publishing/translations"/>
    <x v="5"/>
    <x v="18"/>
  </r>
  <r>
    <x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d v="2017-05-23T05:00:00"/>
    <b v="0"/>
    <b v="0"/>
    <s v="theater/plays"/>
    <x v="3"/>
    <x v="3"/>
  </r>
  <r>
    <x v="488"/>
    <s v="Cordova, Shaw and Wang"/>
    <s v="Virtual secondary open architecture"/>
    <n v="5300"/>
    <n v="11663"/>
    <n v="220.00000000000003"/>
    <x v="1"/>
    <x v="127"/>
    <n v="101.42"/>
    <x v="1"/>
    <s v="USD"/>
    <n v="1454479200"/>
    <x v="460"/>
    <n v="1455948000"/>
    <d v="2016-02-20T06:00:00"/>
    <b v="0"/>
    <b v="0"/>
    <s v="theater/plays"/>
    <x v="3"/>
    <x v="3"/>
  </r>
  <r>
    <x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d v="2010-08-21T05:00:00"/>
    <b v="0"/>
    <b v="0"/>
    <s v="technology/wearables"/>
    <x v="2"/>
    <x v="8"/>
  </r>
  <r>
    <x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d v="2019-11-24T06:00:00"/>
    <b v="0"/>
    <b v="0"/>
    <s v="journalism/audio"/>
    <x v="8"/>
    <x v="23"/>
  </r>
  <r>
    <x v="491"/>
    <s v="Henson PLC"/>
    <s v="Universal contextually-based knowledgebase"/>
    <n v="56800"/>
    <n v="173437"/>
    <n v="305"/>
    <x v="1"/>
    <x v="120"/>
    <n v="70.989999999999995"/>
    <x v="1"/>
    <s v="USD"/>
    <n v="1372654800"/>
    <x v="463"/>
    <n v="1374901200"/>
    <d v="2013-07-27T05:00:00"/>
    <b v="0"/>
    <b v="1"/>
    <s v="food/food trucks"/>
    <x v="0"/>
    <x v="0"/>
  </r>
  <r>
    <x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d v="2010-07-12T05:00:00"/>
    <b v="1"/>
    <b v="1"/>
    <s v="film &amp; video/shorts"/>
    <x v="4"/>
    <x v="12"/>
  </r>
  <r>
    <x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d v="2019-07-12T05:00:00"/>
    <b v="0"/>
    <b v="0"/>
    <s v="photography/photography books"/>
    <x v="7"/>
    <x v="14"/>
  </r>
  <r>
    <x v="494"/>
    <s v="Hopkins-Browning"/>
    <s v="Balanced upward-trending productivity"/>
    <n v="2500"/>
    <n v="13684"/>
    <n v="547"/>
    <x v="1"/>
    <x v="360"/>
    <n v="51.06"/>
    <x v="1"/>
    <s v="USD"/>
    <n v="1332392400"/>
    <x v="466"/>
    <n v="1332478800"/>
    <d v="2012-03-23T05:00:00"/>
    <b v="0"/>
    <b v="0"/>
    <s v="technology/wearables"/>
    <x v="2"/>
    <x v="8"/>
  </r>
  <r>
    <x v="495"/>
    <s v="Bell, Edwards and Andersen"/>
    <s v="Centralized clear-thinking solution"/>
    <n v="3200"/>
    <n v="13264"/>
    <n v="415.00000000000006"/>
    <x v="1"/>
    <x v="135"/>
    <n v="68.02"/>
    <x v="3"/>
    <s v="DKK"/>
    <n v="1402376400"/>
    <x v="467"/>
    <n v="1402722000"/>
    <d v="2014-06-14T05:00:00"/>
    <b v="0"/>
    <b v="0"/>
    <s v="theater/plays"/>
    <x v="3"/>
    <x v="3"/>
  </r>
  <r>
    <x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d v="2017-06-07T05:00:00"/>
    <b v="0"/>
    <b v="0"/>
    <s v="film &amp; video/animation"/>
    <x v="4"/>
    <x v="10"/>
  </r>
  <r>
    <x v="497"/>
    <s v="Lucero Group"/>
    <s v="Intuitive actuating benchmark"/>
    <n v="9800"/>
    <n v="3349"/>
    <n v="34"/>
    <x v="0"/>
    <x v="53"/>
    <n v="27.91"/>
    <x v="1"/>
    <s v="USD"/>
    <n v="1482213600"/>
    <x v="469"/>
    <n v="1482213600"/>
    <d v="2016-12-20T06:00:00"/>
    <b v="0"/>
    <b v="1"/>
    <s v="technology/wearables"/>
    <x v="2"/>
    <x v="8"/>
  </r>
  <r>
    <x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d v="2015-01-03T06:00:00"/>
    <b v="0"/>
    <b v="0"/>
    <s v="technology/web"/>
    <x v="2"/>
    <x v="2"/>
  </r>
  <r>
    <x v="499"/>
    <s v="Hunt Group"/>
    <s v="Reverse-engineered executive emulation"/>
    <n v="163800"/>
    <n v="78743"/>
    <n v="48"/>
    <x v="0"/>
    <x v="362"/>
    <n v="38"/>
    <x v="1"/>
    <s v="USD"/>
    <n v="1458018000"/>
    <x v="471"/>
    <n v="1458450000"/>
    <d v="2016-03-20T05:00:00"/>
    <b v="0"/>
    <b v="1"/>
    <s v="film &amp; video/documentary"/>
    <x v="4"/>
    <x v="4"/>
  </r>
  <r>
    <x v="500"/>
    <s v="Valdez Ltd"/>
    <s v="Team-oriented clear-thinking matrix"/>
    <n v="10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x v="501"/>
    <s v="Mccann-Le"/>
    <s v="Focused coherent methodology"/>
    <n v="153600"/>
    <n v="107743"/>
    <n v="70"/>
    <x v="0"/>
    <x v="363"/>
    <n v="59.99"/>
    <x v="1"/>
    <s v="USD"/>
    <n v="1363064400"/>
    <x v="473"/>
    <n v="1363237200"/>
    <d v="2013-03-14T05:00:00"/>
    <b v="0"/>
    <b v="0"/>
    <s v="film &amp; video/documentary"/>
    <x v="4"/>
    <x v="4"/>
  </r>
  <r>
    <x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d v="2012-08-25T05:00:00"/>
    <b v="0"/>
    <b v="1"/>
    <s v="games/video games"/>
    <x v="6"/>
    <x v="11"/>
  </r>
  <r>
    <x v="503"/>
    <s v="Collins LLC"/>
    <s v="Decentralized 4thgeneration time-frame"/>
    <n v="25500"/>
    <n v="45983"/>
    <n v="180"/>
    <x v="1"/>
    <x v="364"/>
    <n v="99.96"/>
    <x v="1"/>
    <s v="USD"/>
    <n v="1435726800"/>
    <x v="72"/>
    <n v="1437454800"/>
    <d v="2015-07-21T05:00:00"/>
    <b v="0"/>
    <b v="0"/>
    <s v="film &amp; video/drama"/>
    <x v="4"/>
    <x v="6"/>
  </r>
  <r>
    <x v="504"/>
    <s v="Smith-Miller"/>
    <s v="De-engineered cohesive moderator"/>
    <n v="7500"/>
    <n v="6924"/>
    <n v="92"/>
    <x v="0"/>
    <x v="197"/>
    <n v="111.68"/>
    <x v="6"/>
    <s v="EUR"/>
    <n v="1431925200"/>
    <x v="443"/>
    <n v="1432011600"/>
    <d v="2015-05-19T05:00:00"/>
    <b v="0"/>
    <b v="0"/>
    <s v="music/rock"/>
    <x v="1"/>
    <x v="1"/>
  </r>
  <r>
    <x v="505"/>
    <s v="Jensen-Vargas"/>
    <s v="Ameliorated explicit parallelism"/>
    <n v="89900"/>
    <n v="12497"/>
    <n v="14.000000000000002"/>
    <x v="0"/>
    <x v="365"/>
    <n v="36.01"/>
    <x v="1"/>
    <s v="USD"/>
    <n v="1362722400"/>
    <x v="475"/>
    <n v="1366347600"/>
    <d v="2013-04-19T05:00:00"/>
    <b v="0"/>
    <b v="1"/>
    <s v="publishing/radio &amp; podcasts"/>
    <x v="5"/>
    <x v="15"/>
  </r>
  <r>
    <x v="506"/>
    <s v="Robles, Bell and Gonzalez"/>
    <s v="Customizable background monitoring"/>
    <n v="18000"/>
    <n v="166874"/>
    <n v="927"/>
    <x v="1"/>
    <x v="366"/>
    <n v="66.010000000000005"/>
    <x v="1"/>
    <s v="USD"/>
    <n v="1511416800"/>
    <x v="81"/>
    <n v="1512885600"/>
    <d v="2017-12-10T06:00:00"/>
    <b v="0"/>
    <b v="1"/>
    <s v="theater/plays"/>
    <x v="3"/>
    <x v="3"/>
  </r>
  <r>
    <x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d v="2013-05-28T05:00:00"/>
    <b v="0"/>
    <b v="1"/>
    <s v="technology/web"/>
    <x v="2"/>
    <x v="2"/>
  </r>
  <r>
    <x v="508"/>
    <s v="Roberts Group"/>
    <s v="Up-sized radical pricing structure"/>
    <n v="172700"/>
    <n v="193820"/>
    <n v="112.00000000000001"/>
    <x v="1"/>
    <x v="367"/>
    <n v="53"/>
    <x v="1"/>
    <s v="USD"/>
    <n v="1532840400"/>
    <x v="192"/>
    <n v="1534654800"/>
    <d v="2018-08-19T05:00:00"/>
    <b v="0"/>
    <b v="0"/>
    <s v="theater/plays"/>
    <x v="3"/>
    <x v="3"/>
  </r>
  <r>
    <x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x v="510"/>
    <s v="Best, Miller and Thomas"/>
    <s v="Re-engineered mobile task-force"/>
    <n v="7800"/>
    <n v="9289"/>
    <n v="119"/>
    <x v="1"/>
    <x v="54"/>
    <n v="70.91"/>
    <x v="2"/>
    <s v="AUD"/>
    <n v="1527742800"/>
    <x v="478"/>
    <n v="1529816400"/>
    <d v="2018-06-24T05:00:00"/>
    <b v="0"/>
    <b v="0"/>
    <s v="film &amp; video/drama"/>
    <x v="4"/>
    <x v="6"/>
  </r>
  <r>
    <x v="511"/>
    <s v="Smith-Mullins"/>
    <s v="User-centric intangible neural-net"/>
    <n v="147800"/>
    <n v="35498"/>
    <n v="24"/>
    <x v="0"/>
    <x v="369"/>
    <n v="98.06"/>
    <x v="1"/>
    <s v="USD"/>
    <n v="1564030800"/>
    <x v="479"/>
    <n v="1564894800"/>
    <d v="2019-08-04T05:00:00"/>
    <b v="0"/>
    <b v="0"/>
    <s v="theater/plays"/>
    <x v="3"/>
    <x v="3"/>
  </r>
  <r>
    <x v="512"/>
    <s v="Williams-Walsh"/>
    <s v="Organized explicit core"/>
    <n v="9100"/>
    <n v="12678"/>
    <n v="139"/>
    <x v="1"/>
    <x v="370"/>
    <n v="53.05"/>
    <x v="1"/>
    <s v="USD"/>
    <n v="1404536400"/>
    <x v="480"/>
    <n v="1404622800"/>
    <d v="2014-07-06T05:00:00"/>
    <b v="0"/>
    <b v="1"/>
    <s v="games/video games"/>
    <x v="6"/>
    <x v="11"/>
  </r>
  <r>
    <x v="513"/>
    <s v="Harrison, Blackwell and Mendez"/>
    <s v="Synchronized 6thgeneration adapter"/>
    <n v="8300"/>
    <n v="3260"/>
    <n v="39"/>
    <x v="3"/>
    <x v="164"/>
    <n v="93.14"/>
    <x v="1"/>
    <s v="USD"/>
    <n v="1284008400"/>
    <x v="180"/>
    <n v="1284181200"/>
    <d v="2010-09-11T05:00:00"/>
    <b v="0"/>
    <b v="0"/>
    <s v="film &amp; video/television"/>
    <x v="4"/>
    <x v="19"/>
  </r>
  <r>
    <x v="514"/>
    <s v="Sanchez, Bradley and Flores"/>
    <s v="Centralized motivating capacity"/>
    <n v="138700"/>
    <n v="31123"/>
    <n v="22"/>
    <x v="3"/>
    <x v="371"/>
    <n v="58.95"/>
    <x v="5"/>
    <s v="CHF"/>
    <n v="1386309600"/>
    <x v="481"/>
    <n v="1386741600"/>
    <d v="2013-12-11T06:00:00"/>
    <b v="0"/>
    <b v="1"/>
    <s v="music/rock"/>
    <x v="1"/>
    <x v="1"/>
  </r>
  <r>
    <x v="515"/>
    <s v="Cox LLC"/>
    <s v="Phased 24hour flexibility"/>
    <n v="8600"/>
    <n v="4797"/>
    <n v="56.000000000000007"/>
    <x v="0"/>
    <x v="221"/>
    <n v="36.07"/>
    <x v="0"/>
    <s v="CAD"/>
    <n v="1324620000"/>
    <x v="482"/>
    <n v="1324792800"/>
    <d v="2011-12-25T06:00:00"/>
    <b v="0"/>
    <b v="1"/>
    <s v="theater/plays"/>
    <x v="3"/>
    <x v="3"/>
  </r>
  <r>
    <x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d v="2010-09-13T05:00:00"/>
    <b v="0"/>
    <b v="0"/>
    <s v="publishing/nonfiction"/>
    <x v="5"/>
    <x v="9"/>
  </r>
  <r>
    <x v="517"/>
    <s v="Ramirez LLC"/>
    <s v="Multi-tiered maximized orchestration"/>
    <n v="5900"/>
    <n v="6608"/>
    <n v="112.00000000000001"/>
    <x v="1"/>
    <x v="373"/>
    <n v="84.72"/>
    <x v="1"/>
    <s v="USD"/>
    <n v="1493960400"/>
    <x v="483"/>
    <n v="1494392400"/>
    <d v="2017-05-10T05:00:00"/>
    <b v="0"/>
    <b v="0"/>
    <s v="food/food trucks"/>
    <x v="0"/>
    <x v="0"/>
  </r>
  <r>
    <x v="518"/>
    <s v="Ramirez Group"/>
    <s v="Open-architected uniform instruction set"/>
    <n v="8800"/>
    <n v="622"/>
    <n v="7.0000000000000009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x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d v="2015-01-22T06:00:00"/>
    <b v="0"/>
    <b v="1"/>
    <s v="music/rock"/>
    <x v="1"/>
    <x v="1"/>
  </r>
  <r>
    <x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d v="2019-04-22T05:00:00"/>
    <b v="0"/>
    <b v="0"/>
    <s v="theater/plays"/>
    <x v="3"/>
    <x v="3"/>
  </r>
  <r>
    <x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d v="2016-08-29T05:00:00"/>
    <b v="0"/>
    <b v="1"/>
    <s v="film &amp; video/drama"/>
    <x v="4"/>
    <x v="6"/>
  </r>
  <r>
    <x v="522"/>
    <s v="Cline, Peterson and Lowery"/>
    <s v="Innovative static budgetary management"/>
    <n v="50500"/>
    <n v="16389"/>
    <n v="32"/>
    <x v="0"/>
    <x v="271"/>
    <n v="85.81"/>
    <x v="1"/>
    <s v="USD"/>
    <n v="1341291600"/>
    <x v="487"/>
    <n v="1342328400"/>
    <d v="2012-07-15T05:00:00"/>
    <b v="0"/>
    <b v="0"/>
    <s v="film &amp; video/shorts"/>
    <x v="4"/>
    <x v="12"/>
  </r>
  <r>
    <x v="523"/>
    <s v="Underwood, James and Jones"/>
    <s v="Triple-buffered holistic ability"/>
    <n v="900"/>
    <n v="6303"/>
    <n v="700"/>
    <x v="1"/>
    <x v="121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x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d v="2010-05-09T05:00:00"/>
    <b v="0"/>
    <b v="0"/>
    <s v="theater/plays"/>
    <x v="3"/>
    <x v="3"/>
  </r>
  <r>
    <x v="525"/>
    <s v="Greene, Lloyd and Sims"/>
    <s v="Balanced leadingedge data-warehouse"/>
    <n v="2100"/>
    <n v="1768"/>
    <n v="84"/>
    <x v="0"/>
    <x v="377"/>
    <n v="28.06"/>
    <x v="1"/>
    <s v="USD"/>
    <n v="1290492000"/>
    <x v="490"/>
    <n v="1290837600"/>
    <d v="2010-11-27T06:00:00"/>
    <b v="0"/>
    <b v="0"/>
    <s v="technology/wearables"/>
    <x v="2"/>
    <x v="8"/>
  </r>
  <r>
    <x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d v="2016-02-01T06:00:00"/>
    <b v="0"/>
    <b v="1"/>
    <s v="theater/plays"/>
    <x v="3"/>
    <x v="3"/>
  </r>
  <r>
    <x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x v="528"/>
    <s v="Avila, Ford and Welch"/>
    <s v="Focused leadingedge matrix"/>
    <n v="9000"/>
    <n v="7227"/>
    <n v="80"/>
    <x v="0"/>
    <x v="175"/>
    <n v="90.34"/>
    <x v="4"/>
    <s v="GBP"/>
    <n v="1385186400"/>
    <x v="492"/>
    <n v="1389074400"/>
    <d v="2014-01-07T06:00:00"/>
    <b v="0"/>
    <b v="0"/>
    <s v="music/indie rock"/>
    <x v="1"/>
    <x v="7"/>
  </r>
  <r>
    <x v="529"/>
    <s v="Gallegos Inc"/>
    <s v="Seamless logistical encryption"/>
    <n v="5100"/>
    <n v="574"/>
    <n v="11"/>
    <x v="0"/>
    <x v="352"/>
    <n v="63.78"/>
    <x v="1"/>
    <s v="USD"/>
    <n v="1399698000"/>
    <x v="493"/>
    <n v="1402117200"/>
    <d v="2014-06-07T05:00:00"/>
    <b v="0"/>
    <b v="0"/>
    <s v="games/video games"/>
    <x v="6"/>
    <x v="11"/>
  </r>
  <r>
    <x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d v="2010-09-14T05:00:00"/>
    <b v="0"/>
    <b v="1"/>
    <s v="publishing/fiction"/>
    <x v="5"/>
    <x v="13"/>
  </r>
  <r>
    <x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d v="2014-01-06T06:00:00"/>
    <b v="0"/>
    <b v="0"/>
    <s v="games/video games"/>
    <x v="6"/>
    <x v="11"/>
  </r>
  <r>
    <x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d v="2018-01-26T06:00:00"/>
    <b v="0"/>
    <b v="0"/>
    <s v="theater/plays"/>
    <x v="3"/>
    <x v="3"/>
  </r>
  <r>
    <x v="533"/>
    <s v="Holt, Bernard and Johnson"/>
    <s v="Multi-lateral didactic encoding"/>
    <n v="115600"/>
    <n v="184086"/>
    <n v="159"/>
    <x v="1"/>
    <x v="380"/>
    <n v="83"/>
    <x v="4"/>
    <s v="GBP"/>
    <n v="1374642000"/>
    <x v="497"/>
    <n v="1377752400"/>
    <d v="2013-08-29T05:00:00"/>
    <b v="0"/>
    <b v="0"/>
    <s v="music/indie rock"/>
    <x v="1"/>
    <x v="7"/>
  </r>
  <r>
    <x v="534"/>
    <s v="Clark, Mccormick and Mendoza"/>
    <s v="Self-enabling didactic orchestration"/>
    <n v="89100"/>
    <n v="13385"/>
    <n v="15"/>
    <x v="0"/>
    <x v="166"/>
    <n v="55.08"/>
    <x v="1"/>
    <s v="USD"/>
    <n v="1534482000"/>
    <x v="498"/>
    <n v="1534568400"/>
    <d v="2018-08-18T05:00:00"/>
    <b v="0"/>
    <b v="1"/>
    <s v="film &amp; video/drama"/>
    <x v="4"/>
    <x v="6"/>
  </r>
  <r>
    <x v="535"/>
    <s v="Garrison LLC"/>
    <s v="Profit-focused 24/7 data-warehouse"/>
    <n v="2600"/>
    <n v="12533"/>
    <n v="482"/>
    <x v="1"/>
    <x v="381"/>
    <n v="62.04"/>
    <x v="6"/>
    <s v="EUR"/>
    <n v="1528434000"/>
    <x v="499"/>
    <n v="1528606800"/>
    <d v="2018-06-10T05:00:00"/>
    <b v="0"/>
    <b v="1"/>
    <s v="theater/plays"/>
    <x v="3"/>
    <x v="3"/>
  </r>
  <r>
    <x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d v="2010-09-19T05:00:00"/>
    <b v="0"/>
    <b v="0"/>
    <s v="publishing/fiction"/>
    <x v="5"/>
    <x v="13"/>
  </r>
  <r>
    <x v="537"/>
    <s v="Murillo-Mcfarland"/>
    <s v="Synchronized client-driven projection"/>
    <n v="84400"/>
    <n v="98935"/>
    <n v="117"/>
    <x v="1"/>
    <x v="383"/>
    <n v="94.04"/>
    <x v="3"/>
    <s v="DKK"/>
    <n v="1535605200"/>
    <x v="501"/>
    <n v="1537592400"/>
    <d v="2018-09-22T05:00:00"/>
    <b v="1"/>
    <b v="1"/>
    <s v="film &amp; video/documentary"/>
    <x v="4"/>
    <x v="4"/>
  </r>
  <r>
    <x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d v="2013-10-08T05:00:00"/>
    <b v="0"/>
    <b v="0"/>
    <s v="games/mobile games"/>
    <x v="6"/>
    <x v="20"/>
  </r>
  <r>
    <x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d v="2019-07-07T05:00:00"/>
    <b v="0"/>
    <b v="1"/>
    <s v="food/food trucks"/>
    <x v="0"/>
    <x v="0"/>
  </r>
  <r>
    <x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d v="2018-05-27T05:00:00"/>
    <b v="0"/>
    <b v="0"/>
    <s v="photography/photography books"/>
    <x v="7"/>
    <x v="14"/>
  </r>
  <r>
    <x v="541"/>
    <s v="Holder, Caldwell and Vance"/>
    <s v="Polarized systemic Internet solution"/>
    <n v="178000"/>
    <n v="43086"/>
    <n v="24"/>
    <x v="0"/>
    <x v="386"/>
    <n v="109.08"/>
    <x v="6"/>
    <s v="EUR"/>
    <n v="1433912400"/>
    <x v="505"/>
    <n v="1436158800"/>
    <d v="2015-07-06T05:00:00"/>
    <b v="0"/>
    <b v="0"/>
    <s v="games/mobile games"/>
    <x v="6"/>
    <x v="20"/>
  </r>
  <r>
    <x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d v="2016-02-21T06:00:00"/>
    <b v="0"/>
    <b v="0"/>
    <s v="music/indie rock"/>
    <x v="1"/>
    <x v="7"/>
  </r>
  <r>
    <x v="543"/>
    <s v="Johnson, Murphy and Peterson"/>
    <s v="Cross-group high-level moderator"/>
    <n v="84900"/>
    <n v="13864"/>
    <n v="16"/>
    <x v="0"/>
    <x v="80"/>
    <n v="77.02"/>
    <x v="1"/>
    <s v="USD"/>
    <n v="1378875600"/>
    <x v="507"/>
    <n v="1380171600"/>
    <d v="2013-09-26T05:00:00"/>
    <b v="0"/>
    <b v="0"/>
    <s v="games/video games"/>
    <x v="6"/>
    <x v="11"/>
  </r>
  <r>
    <x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d v="2016-01-21T06:00:00"/>
    <b v="0"/>
    <b v="0"/>
    <s v="music/rock"/>
    <x v="1"/>
    <x v="1"/>
  </r>
  <r>
    <x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d v="2020-01-14T06:00:00"/>
    <b v="0"/>
    <b v="0"/>
    <s v="theater/plays"/>
    <x v="3"/>
    <x v="3"/>
  </r>
  <r>
    <x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d v="2018-09-20T05:00:00"/>
    <b v="0"/>
    <b v="1"/>
    <s v="theater/plays"/>
    <x v="3"/>
    <x v="3"/>
  </r>
  <r>
    <x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x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d v="2016-04-14T05:00:00"/>
    <b v="0"/>
    <b v="0"/>
    <s v="theater/plays"/>
    <x v="3"/>
    <x v="3"/>
  </r>
  <r>
    <x v="549"/>
    <s v="Jarvis and Sons"/>
    <s v="Business-focused intermediate system engine"/>
    <n v="29500"/>
    <n v="83843"/>
    <n v="284"/>
    <x v="1"/>
    <x v="390"/>
    <n v="110.03"/>
    <x v="1"/>
    <s v="USD"/>
    <n v="1369717200"/>
    <x v="513"/>
    <n v="1370494800"/>
    <d v="2013-06-06T05:00:00"/>
    <b v="0"/>
    <b v="0"/>
    <s v="technology/wearables"/>
    <x v="2"/>
    <x v="8"/>
  </r>
  <r>
    <x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x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d v="2015-01-29T06:00:00"/>
    <b v="0"/>
    <b v="1"/>
    <s v="technology/web"/>
    <x v="2"/>
    <x v="2"/>
  </r>
  <r>
    <x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d v="2016-11-28T06:00:00"/>
    <b v="0"/>
    <b v="0"/>
    <s v="theater/plays"/>
    <x v="3"/>
    <x v="3"/>
  </r>
  <r>
    <x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d v="2011-01-03T06:00:00"/>
    <b v="0"/>
    <b v="0"/>
    <s v="music/rock"/>
    <x v="1"/>
    <x v="1"/>
  </r>
  <r>
    <x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d v="2016-12-25T06:00:00"/>
    <b v="0"/>
    <b v="0"/>
    <s v="music/indie rock"/>
    <x v="1"/>
    <x v="7"/>
  </r>
  <r>
    <x v="555"/>
    <s v="Anderson Group"/>
    <s v="Organic maximized database"/>
    <n v="6300"/>
    <n v="14089"/>
    <n v="224.00000000000003"/>
    <x v="1"/>
    <x v="18"/>
    <n v="104.36"/>
    <x v="3"/>
    <s v="DKK"/>
    <n v="1396414800"/>
    <x v="519"/>
    <n v="1399093200"/>
    <d v="2014-05-03T05:00:00"/>
    <b v="0"/>
    <b v="0"/>
    <s v="music/rock"/>
    <x v="1"/>
    <x v="1"/>
  </r>
  <r>
    <x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d v="2011-09-13T05:00:00"/>
    <b v="0"/>
    <b v="1"/>
    <s v="publishing/translations"/>
    <x v="5"/>
    <x v="18"/>
  </r>
  <r>
    <x v="557"/>
    <s v="Lam-Hamilton"/>
    <s v="Team-oriented global strategy"/>
    <n v="6000"/>
    <n v="11960"/>
    <n v="199"/>
    <x v="1"/>
    <x v="394"/>
    <n v="54.12"/>
    <x v="1"/>
    <s v="USD"/>
    <n v="1443762000"/>
    <x v="521"/>
    <n v="1444021200"/>
    <d v="2015-10-05T05:00:00"/>
    <b v="0"/>
    <b v="1"/>
    <s v="film &amp; video/science fiction"/>
    <x v="4"/>
    <x v="22"/>
  </r>
  <r>
    <x v="558"/>
    <s v="Ho Ltd"/>
    <s v="Enhanced client-driven capacity"/>
    <n v="5800"/>
    <n v="7966"/>
    <n v="137"/>
    <x v="1"/>
    <x v="105"/>
    <n v="63.22"/>
    <x v="1"/>
    <s v="USD"/>
    <n v="1456293600"/>
    <x v="522"/>
    <n v="1460005200"/>
    <d v="2016-04-07T05:00:00"/>
    <b v="0"/>
    <b v="0"/>
    <s v="theater/plays"/>
    <x v="3"/>
    <x v="3"/>
  </r>
  <r>
    <x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d v="2016-08-09T05:00:00"/>
    <b v="0"/>
    <b v="0"/>
    <s v="theater/plays"/>
    <x v="3"/>
    <x v="3"/>
  </r>
  <r>
    <x v="560"/>
    <s v="Hunt LLC"/>
    <s v="Re-engineered radical policy"/>
    <n v="20000"/>
    <n v="158832"/>
    <n v="794"/>
    <x v="1"/>
    <x v="396"/>
    <n v="49.99"/>
    <x v="1"/>
    <s v="USD"/>
    <n v="1321596000"/>
    <x v="524"/>
    <n v="1325052000"/>
    <d v="2011-12-28T06:00:00"/>
    <b v="0"/>
    <b v="0"/>
    <s v="film &amp; video/animation"/>
    <x v="4"/>
    <x v="10"/>
  </r>
  <r>
    <x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d v="2011-10-19T05:00:00"/>
    <b v="0"/>
    <b v="0"/>
    <s v="theater/plays"/>
    <x v="3"/>
    <x v="3"/>
  </r>
  <r>
    <x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d v="2019-03-14T05:00:00"/>
    <b v="0"/>
    <b v="0"/>
    <s v="music/rock"/>
    <x v="1"/>
    <x v="1"/>
  </r>
  <r>
    <x v="563"/>
    <s v="Kelley, Stanton and Sanchez"/>
    <s v="Optional tangible pricing structure"/>
    <n v="3700"/>
    <n v="5107"/>
    <n v="138"/>
    <x v="1"/>
    <x v="72"/>
    <n v="60.08"/>
    <x v="2"/>
    <s v="AUD"/>
    <n v="1542088800"/>
    <x v="526"/>
    <n v="1543816800"/>
    <d v="2018-12-03T06:00:00"/>
    <b v="0"/>
    <b v="0"/>
    <s v="film &amp; video/documentary"/>
    <x v="4"/>
    <x v="4"/>
  </r>
  <r>
    <x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d v="2015-03-23T05:00:00"/>
    <b v="0"/>
    <b v="0"/>
    <s v="theater/plays"/>
    <x v="3"/>
    <x v="3"/>
  </r>
  <r>
    <x v="565"/>
    <s v="Joseph LLC"/>
    <s v="Decentralized logistical collaboration"/>
    <n v="94900"/>
    <n v="194166"/>
    <n v="204.99999999999997"/>
    <x v="1"/>
    <x v="398"/>
    <n v="53.99"/>
    <x v="1"/>
    <s v="USD"/>
    <n v="1321336800"/>
    <x v="528"/>
    <n v="1323064800"/>
    <d v="2011-12-05T06:00:00"/>
    <b v="0"/>
    <b v="0"/>
    <s v="theater/plays"/>
    <x v="3"/>
    <x v="3"/>
  </r>
  <r>
    <x v="566"/>
    <s v="Webb-Smith"/>
    <s v="Advanced content-based installation"/>
    <n v="9300"/>
    <n v="4124"/>
    <n v="44"/>
    <x v="0"/>
    <x v="95"/>
    <n v="111.46"/>
    <x v="1"/>
    <s v="USD"/>
    <n v="1456293600"/>
    <x v="522"/>
    <n v="1458277200"/>
    <d v="2016-03-18T05:00:00"/>
    <b v="0"/>
    <b v="1"/>
    <s v="music/electric music"/>
    <x v="1"/>
    <x v="5"/>
  </r>
  <r>
    <x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d v="2014-07-12T05:00:00"/>
    <b v="0"/>
    <b v="0"/>
    <s v="music/rock"/>
    <x v="1"/>
    <x v="1"/>
  </r>
  <r>
    <x v="568"/>
    <s v="Hardin-Foley"/>
    <s v="Synergized zero tolerance help-desk"/>
    <n v="72400"/>
    <n v="134688"/>
    <n v="186"/>
    <x v="1"/>
    <x v="399"/>
    <n v="26"/>
    <x v="1"/>
    <s v="USD"/>
    <n v="1279170000"/>
    <x v="530"/>
    <n v="1283058000"/>
    <d v="2010-08-29T05:00:00"/>
    <b v="0"/>
    <b v="0"/>
    <s v="theater/plays"/>
    <x v="3"/>
    <x v="3"/>
  </r>
  <r>
    <x v="569"/>
    <s v="Fischer, Fowler and Arnold"/>
    <s v="Extended multi-tasking definition"/>
    <n v="20100"/>
    <n v="47705"/>
    <n v="237"/>
    <x v="1"/>
    <x v="400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x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d v="2014-12-26T06:00:00"/>
    <b v="0"/>
    <b v="1"/>
    <s v="music/rock"/>
    <x v="1"/>
    <x v="1"/>
  </r>
  <r>
    <x v="571"/>
    <s v="Wilson and Sons"/>
    <s v="Monitored grid-enabled model"/>
    <n v="3500"/>
    <n v="3295"/>
    <n v="94"/>
    <x v="0"/>
    <x v="164"/>
    <n v="94.14"/>
    <x v="6"/>
    <s v="EUR"/>
    <n v="1434690000"/>
    <x v="532"/>
    <n v="1438750800"/>
    <d v="2015-08-05T05:00:00"/>
    <b v="0"/>
    <b v="0"/>
    <s v="film &amp; video/shorts"/>
    <x v="4"/>
    <x v="12"/>
  </r>
  <r>
    <x v="572"/>
    <s v="Clements Group"/>
    <s v="Assimilated actuating policy"/>
    <n v="9000"/>
    <n v="4896"/>
    <n v="54"/>
    <x v="3"/>
    <x v="115"/>
    <n v="52.09"/>
    <x v="1"/>
    <s v="USD"/>
    <n v="1443416400"/>
    <x v="533"/>
    <n v="1444798800"/>
    <d v="2015-10-14T05:00:00"/>
    <b v="0"/>
    <b v="1"/>
    <s v="music/rock"/>
    <x v="1"/>
    <x v="1"/>
  </r>
  <r>
    <x v="573"/>
    <s v="Valenzuela-Cook"/>
    <s v="Total incremental productivity"/>
    <n v="6700"/>
    <n v="7496"/>
    <n v="112.00000000000001"/>
    <x v="1"/>
    <x v="402"/>
    <n v="24.99"/>
    <x v="1"/>
    <s v="USD"/>
    <n v="1399006800"/>
    <x v="409"/>
    <n v="1399179600"/>
    <d v="2014-05-04T05:00:00"/>
    <b v="0"/>
    <b v="0"/>
    <s v="journalism/audio"/>
    <x v="8"/>
    <x v="23"/>
  </r>
  <r>
    <x v="574"/>
    <s v="Parker, Haley and Foster"/>
    <s v="Adaptive local task-force"/>
    <n v="2700"/>
    <n v="9967"/>
    <n v="369"/>
    <x v="1"/>
    <x v="358"/>
    <n v="69.22"/>
    <x v="1"/>
    <s v="USD"/>
    <n v="1575698400"/>
    <x v="534"/>
    <n v="1576562400"/>
    <d v="2019-12-17T06:00:00"/>
    <b v="0"/>
    <b v="1"/>
    <s v="food/food trucks"/>
    <x v="0"/>
    <x v="0"/>
  </r>
  <r>
    <x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d v="2014-05-23T05:00:00"/>
    <b v="0"/>
    <b v="1"/>
    <s v="theater/plays"/>
    <x v="3"/>
    <x v="3"/>
  </r>
  <r>
    <x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d v="2017-11-18T06:00:00"/>
    <b v="0"/>
    <b v="0"/>
    <s v="theater/plays"/>
    <x v="3"/>
    <x v="3"/>
  </r>
  <r>
    <x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d v="2011-04-06T05:00:00"/>
    <b v="0"/>
    <b v="0"/>
    <s v="music/jazz"/>
    <x v="1"/>
    <x v="17"/>
  </r>
  <r>
    <x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x v="579"/>
    <s v="Franklin Inc"/>
    <s v="Focused multimedia knowledgebase"/>
    <n v="6200"/>
    <n v="6269"/>
    <n v="101"/>
    <x v="1"/>
    <x v="215"/>
    <n v="72.06"/>
    <x v="1"/>
    <s v="USD"/>
    <n v="1312693200"/>
    <x v="538"/>
    <n v="1313730000"/>
    <d v="2011-08-19T05:00:00"/>
    <b v="0"/>
    <b v="0"/>
    <s v="music/jazz"/>
    <x v="1"/>
    <x v="17"/>
  </r>
  <r>
    <x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d v="2014-03-06T06:00:00"/>
    <b v="0"/>
    <b v="0"/>
    <s v="theater/plays"/>
    <x v="3"/>
    <x v="3"/>
  </r>
  <r>
    <x v="581"/>
    <s v="Sanchez, Cross and Savage"/>
    <s v="Sharable mobile knowledgebase"/>
    <n v="6000"/>
    <n v="3841"/>
    <n v="64"/>
    <x v="0"/>
    <x v="83"/>
    <n v="54.1"/>
    <x v="1"/>
    <s v="USD"/>
    <n v="1304053200"/>
    <x v="540"/>
    <n v="1305349200"/>
    <d v="2011-05-14T05:00:00"/>
    <b v="0"/>
    <b v="0"/>
    <s v="technology/web"/>
    <x v="2"/>
    <x v="2"/>
  </r>
  <r>
    <x v="582"/>
    <s v="Pineda Ltd"/>
    <s v="Cross-group global system engine"/>
    <n v="8700"/>
    <n v="4531"/>
    <n v="52"/>
    <x v="0"/>
    <x v="344"/>
    <n v="107.88"/>
    <x v="1"/>
    <s v="USD"/>
    <n v="1433912400"/>
    <x v="505"/>
    <n v="1434344400"/>
    <d v="2015-06-15T05:00:00"/>
    <b v="0"/>
    <b v="1"/>
    <s v="games/video games"/>
    <x v="6"/>
    <x v="11"/>
  </r>
  <r>
    <x v="583"/>
    <s v="Powell and Sons"/>
    <s v="Centralized clear-thinking conglomeration"/>
    <n v="18900"/>
    <n v="60934"/>
    <n v="322"/>
    <x v="1"/>
    <x v="404"/>
    <n v="67.03"/>
    <x v="1"/>
    <s v="USD"/>
    <n v="1329717600"/>
    <x v="541"/>
    <n v="1331186400"/>
    <d v="2012-03-08T06:00:00"/>
    <b v="0"/>
    <b v="0"/>
    <s v="film &amp; video/documentary"/>
    <x v="4"/>
    <x v="4"/>
  </r>
  <r>
    <x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d v="2012-05-09T05:00:00"/>
    <b v="0"/>
    <b v="0"/>
    <s v="technology/web"/>
    <x v="2"/>
    <x v="2"/>
  </r>
  <r>
    <x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d v="2010-03-28T05:00:00"/>
    <b v="0"/>
    <b v="0"/>
    <s v="publishing/translations"/>
    <x v="5"/>
    <x v="18"/>
  </r>
  <r>
    <x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d v="2010-12-06T06:00:00"/>
    <b v="0"/>
    <b v="0"/>
    <s v="music/rock"/>
    <x v="1"/>
    <x v="1"/>
  </r>
  <r>
    <x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d v="2019-03-12T05:00:00"/>
    <b v="0"/>
    <b v="1"/>
    <s v="food/food trucks"/>
    <x v="0"/>
    <x v="0"/>
  </r>
  <r>
    <x v="588"/>
    <s v="Weber Inc"/>
    <s v="Up-sized discrete firmware"/>
    <n v="157600"/>
    <n v="124517"/>
    <n v="79"/>
    <x v="0"/>
    <x v="407"/>
    <n v="91.02"/>
    <x v="4"/>
    <s v="GBP"/>
    <n v="1269493200"/>
    <x v="152"/>
    <n v="1272171600"/>
    <d v="2010-04-25T05:00:00"/>
    <b v="0"/>
    <b v="0"/>
    <s v="theater/plays"/>
    <x v="3"/>
    <x v="3"/>
  </r>
  <r>
    <x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d v="2015-07-12T05:00:00"/>
    <b v="0"/>
    <b v="0"/>
    <s v="film &amp; video/documentary"/>
    <x v="4"/>
    <x v="4"/>
  </r>
  <r>
    <x v="590"/>
    <s v="Cox Group"/>
    <s v="Synergized analyzing process improvement"/>
    <n v="7100"/>
    <n v="5824"/>
    <n v="82"/>
    <x v="0"/>
    <x v="99"/>
    <n v="67.72"/>
    <x v="2"/>
    <s v="AUD"/>
    <n v="1419141600"/>
    <x v="546"/>
    <n v="1420092000"/>
    <d v="2015-01-01T06:00:00"/>
    <b v="0"/>
    <b v="0"/>
    <s v="publishing/radio &amp; podcasts"/>
    <x v="5"/>
    <x v="15"/>
  </r>
  <r>
    <x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d v="2010-07-24T05:00:00"/>
    <b v="0"/>
    <b v="0"/>
    <s v="games/video games"/>
    <x v="6"/>
    <x v="11"/>
  </r>
  <r>
    <x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d v="2014-06-08T05:00:00"/>
    <b v="0"/>
    <b v="0"/>
    <s v="theater/plays"/>
    <x v="3"/>
    <x v="3"/>
  </r>
  <r>
    <x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d v="2014-04-08T05:00:00"/>
    <b v="0"/>
    <b v="0"/>
    <s v="film &amp; video/animation"/>
    <x v="4"/>
    <x v="10"/>
  </r>
  <r>
    <x v="594"/>
    <s v="Mcbride PLC"/>
    <s v="Upgradable leadingedge Local Area Network"/>
    <n v="157300"/>
    <n v="11167"/>
    <n v="7.0000000000000009"/>
    <x v="0"/>
    <x v="144"/>
    <n v="71.13"/>
    <x v="1"/>
    <s v="USD"/>
    <n v="1467003600"/>
    <x v="550"/>
    <n v="1467262800"/>
    <d v="2016-06-30T05:00:00"/>
    <b v="0"/>
    <b v="1"/>
    <s v="theater/plays"/>
    <x v="3"/>
    <x v="3"/>
  </r>
  <r>
    <x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d v="2010-04-06T05:00:00"/>
    <b v="0"/>
    <b v="1"/>
    <s v="theater/plays"/>
    <x v="3"/>
    <x v="3"/>
  </r>
  <r>
    <x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d v="2016-03-12T06:00:00"/>
    <b v="0"/>
    <b v="1"/>
    <s v="film &amp; video/drama"/>
    <x v="4"/>
    <x v="6"/>
  </r>
  <r>
    <x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d v="2019-12-05T06:00:00"/>
    <b v="0"/>
    <b v="0"/>
    <s v="theater/plays"/>
    <x v="3"/>
    <x v="3"/>
  </r>
  <r>
    <x v="598"/>
    <s v="Martinez, Garza and Young"/>
    <s v="Up-sized web-enabled info-mediaries"/>
    <n v="108500"/>
    <n v="175868"/>
    <n v="162"/>
    <x v="1"/>
    <x v="412"/>
    <n v="73"/>
    <x v="6"/>
    <s v="EUR"/>
    <n v="1276578000"/>
    <x v="553"/>
    <n v="1279083600"/>
    <d v="2010-07-14T05:00:00"/>
    <b v="0"/>
    <b v="0"/>
    <s v="music/rock"/>
    <x v="1"/>
    <x v="1"/>
  </r>
  <r>
    <x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d v="2015-02-20T06:00:00"/>
    <b v="0"/>
    <b v="0"/>
    <s v="film &amp; video/documentary"/>
    <x v="4"/>
    <x v="4"/>
  </r>
  <r>
    <x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x v="601"/>
    <s v="Waters and Sons"/>
    <s v="Inverse neutral structure"/>
    <n v="6300"/>
    <n v="13018"/>
    <n v="206.99999999999997"/>
    <x v="1"/>
    <x v="346"/>
    <n v="67.099999999999994"/>
    <x v="1"/>
    <s v="USD"/>
    <n v="1401426000"/>
    <x v="548"/>
    <n v="1402894800"/>
    <d v="2014-06-16T05:00:00"/>
    <b v="1"/>
    <b v="0"/>
    <s v="technology/wearables"/>
    <x v="2"/>
    <x v="8"/>
  </r>
  <r>
    <x v="602"/>
    <s v="Brown Ltd"/>
    <s v="Quality-focused system-worthy support"/>
    <n v="71100"/>
    <n v="91176"/>
    <n v="128"/>
    <x v="1"/>
    <x v="413"/>
    <n v="79.98"/>
    <x v="1"/>
    <s v="USD"/>
    <n v="1433480400"/>
    <x v="62"/>
    <n v="1434430800"/>
    <d v="2015-06-16T05:00:00"/>
    <b v="0"/>
    <b v="0"/>
    <s v="theater/plays"/>
    <x v="3"/>
    <x v="3"/>
  </r>
  <r>
    <x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d v="2019-05-15T05:00:00"/>
    <b v="0"/>
    <b v="0"/>
    <s v="theater/plays"/>
    <x v="3"/>
    <x v="3"/>
  </r>
  <r>
    <x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d v="2011-02-12T06:00:00"/>
    <b v="0"/>
    <b v="0"/>
    <s v="theater/plays"/>
    <x v="3"/>
    <x v="3"/>
  </r>
  <r>
    <x v="605"/>
    <s v="Ortiz, Valenzuela and Collins"/>
    <s v="Profound solution-oriented matrix"/>
    <n v="3300"/>
    <n v="6178"/>
    <n v="187"/>
    <x v="1"/>
    <x v="37"/>
    <n v="57.74"/>
    <x v="1"/>
    <s v="USD"/>
    <n v="1443848400"/>
    <x v="27"/>
    <n v="1447394400"/>
    <d v="2015-11-13T06:00:00"/>
    <b v="0"/>
    <b v="0"/>
    <s v="publishing/nonfiction"/>
    <x v="5"/>
    <x v="9"/>
  </r>
  <r>
    <x v="606"/>
    <s v="Valencia PLC"/>
    <s v="Extended asynchronous initiative"/>
    <n v="3400"/>
    <n v="6405"/>
    <n v="188"/>
    <x v="1"/>
    <x v="415"/>
    <n v="40.03"/>
    <x v="4"/>
    <s v="GBP"/>
    <n v="1457330400"/>
    <x v="558"/>
    <n v="1458277200"/>
    <d v="2016-03-18T05:00:00"/>
    <b v="0"/>
    <b v="0"/>
    <s v="music/rock"/>
    <x v="1"/>
    <x v="1"/>
  </r>
  <r>
    <x v="607"/>
    <s v="Gordon, Mendez and Johnson"/>
    <s v="Fundamental needs-based frame"/>
    <n v="137600"/>
    <n v="180667"/>
    <n v="131"/>
    <x v="1"/>
    <x v="416"/>
    <n v="81.02"/>
    <x v="1"/>
    <s v="USD"/>
    <n v="1395550800"/>
    <x v="559"/>
    <n v="1395723600"/>
    <d v="2014-03-25T05:00:00"/>
    <b v="0"/>
    <b v="0"/>
    <s v="food/food trucks"/>
    <x v="0"/>
    <x v="0"/>
  </r>
  <r>
    <x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d v="2019-03-10T06:00:00"/>
    <b v="0"/>
    <b v="1"/>
    <s v="music/jazz"/>
    <x v="1"/>
    <x v="17"/>
  </r>
  <r>
    <x v="609"/>
    <s v="Rose-Fuller"/>
    <s v="Upgradable holistic system engine"/>
    <n v="10000"/>
    <n v="12042"/>
    <n v="120"/>
    <x v="1"/>
    <x v="124"/>
    <n v="102.92"/>
    <x v="1"/>
    <s v="USD"/>
    <n v="1547618400"/>
    <x v="560"/>
    <n v="1549087200"/>
    <d v="2019-02-02T06:00: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n v="419.00000000000006"/>
    <x v="1"/>
    <x v="418"/>
    <n v="28"/>
    <x v="1"/>
    <s v="USD"/>
    <n v="1355637600"/>
    <x v="561"/>
    <n v="1356847200"/>
    <d v="2012-12-30T06:00:00"/>
    <b v="0"/>
    <b v="0"/>
    <s v="theater/plays"/>
    <x v="3"/>
    <x v="3"/>
  </r>
  <r>
    <x v="611"/>
    <s v="Brady, Cortez and Rodriguez"/>
    <s v="Multi-lateral maximized core"/>
    <n v="8200"/>
    <n v="1136"/>
    <n v="14.000000000000002"/>
    <x v="3"/>
    <x v="27"/>
    <n v="75.73"/>
    <x v="1"/>
    <s v="USD"/>
    <n v="1374728400"/>
    <x v="562"/>
    <n v="1375765200"/>
    <d v="2013-08-06T05:00:00"/>
    <b v="0"/>
    <b v="0"/>
    <s v="theater/plays"/>
    <x v="3"/>
    <x v="3"/>
  </r>
  <r>
    <x v="612"/>
    <s v="Wang, Nguyen and Horton"/>
    <s v="Innovative holistic hub"/>
    <n v="6200"/>
    <n v="8645"/>
    <n v="139"/>
    <x v="1"/>
    <x v="325"/>
    <n v="45.03"/>
    <x v="1"/>
    <s v="USD"/>
    <n v="1287810000"/>
    <x v="563"/>
    <n v="1289800800"/>
    <d v="2010-11-15T06:00:00"/>
    <b v="0"/>
    <b v="0"/>
    <s v="music/electric music"/>
    <x v="1"/>
    <x v="5"/>
  </r>
  <r>
    <x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b v="0"/>
    <b v="0"/>
    <s v="theater/plays"/>
    <x v="3"/>
    <x v="3"/>
  </r>
  <r>
    <x v="614"/>
    <s v="Barnett and Sons"/>
    <s v="Business-focused dynamic info-mediaries"/>
    <n v="26500"/>
    <n v="41205"/>
    <n v="155"/>
    <x v="1"/>
    <x v="419"/>
    <n v="56.99"/>
    <x v="1"/>
    <s v="USD"/>
    <n v="1484114400"/>
    <x v="565"/>
    <n v="1485669600"/>
    <d v="2017-01-29T06:00:00"/>
    <b v="0"/>
    <b v="0"/>
    <s v="theater/plays"/>
    <x v="3"/>
    <x v="3"/>
  </r>
  <r>
    <x v="615"/>
    <s v="Petersen-Rodriguez"/>
    <s v="Digitized clear-thinking installation"/>
    <n v="8500"/>
    <n v="14488"/>
    <n v="170"/>
    <x v="1"/>
    <x v="73"/>
    <n v="85.22"/>
    <x v="6"/>
    <s v="EUR"/>
    <n v="1461906000"/>
    <x v="566"/>
    <n v="1462770000"/>
    <d v="2016-05-09T05:00:00"/>
    <b v="0"/>
    <b v="0"/>
    <s v="theater/plays"/>
    <x v="3"/>
    <x v="3"/>
  </r>
  <r>
    <x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d v="2013-09-21T05:00:00"/>
    <b v="0"/>
    <b v="1"/>
    <s v="music/indie rock"/>
    <x v="1"/>
    <x v="7"/>
  </r>
  <r>
    <x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d v="2014-06-14T05:00:00"/>
    <b v="0"/>
    <b v="0"/>
    <s v="theater/plays"/>
    <x v="3"/>
    <x v="3"/>
  </r>
  <r>
    <x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d v="2013-05-23T05:00:00"/>
    <b v="0"/>
    <b v="0"/>
    <s v="publishing/nonfiction"/>
    <x v="5"/>
    <x v="9"/>
  </r>
  <r>
    <x v="619"/>
    <s v="Case LLC"/>
    <s v="Ameliorated foreground methodology"/>
    <n v="195900"/>
    <n v="55757"/>
    <n v="28.000000000000004"/>
    <x v="0"/>
    <x v="355"/>
    <n v="86.04"/>
    <x v="1"/>
    <s v="USD"/>
    <n v="1304658000"/>
    <x v="570"/>
    <n v="1304744400"/>
    <d v="2011-05-07T05:00:00"/>
    <b v="1"/>
    <b v="1"/>
    <s v="theater/plays"/>
    <x v="3"/>
    <x v="3"/>
  </r>
  <r>
    <x v="620"/>
    <s v="Swanson, Wilson and Baker"/>
    <s v="Synergized well-modulated project"/>
    <n v="4300"/>
    <n v="11525"/>
    <n v="268"/>
    <x v="1"/>
    <x v="58"/>
    <n v="90.04"/>
    <x v="2"/>
    <s v="AUD"/>
    <n v="1467954000"/>
    <x v="571"/>
    <n v="1468299600"/>
    <d v="2016-07-12T05:00:00"/>
    <b v="0"/>
    <b v="0"/>
    <s v="photography/photography books"/>
    <x v="7"/>
    <x v="14"/>
  </r>
  <r>
    <x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d v="2016-09-18T05:00:00"/>
    <b v="0"/>
    <b v="0"/>
    <s v="theater/plays"/>
    <x v="3"/>
    <x v="3"/>
  </r>
  <r>
    <x v="622"/>
    <s v="Smith-Smith"/>
    <s v="Total leadingedge neural-net"/>
    <n v="189000"/>
    <n v="5916"/>
    <n v="3"/>
    <x v="0"/>
    <x v="251"/>
    <n v="92.44"/>
    <x v="1"/>
    <s v="USD"/>
    <n v="1523768400"/>
    <x v="573"/>
    <n v="1526014800"/>
    <d v="2018-05-11T05:00:00"/>
    <b v="0"/>
    <b v="0"/>
    <s v="music/indie rock"/>
    <x v="1"/>
    <x v="7"/>
  </r>
  <r>
    <x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d v="2015-07-21T05:00:00"/>
    <b v="0"/>
    <b v="0"/>
    <s v="theater/plays"/>
    <x v="3"/>
    <x v="3"/>
  </r>
  <r>
    <x v="624"/>
    <s v="White, Robertson and Roberts"/>
    <s v="Down-sized national software"/>
    <n v="5100"/>
    <n v="14249"/>
    <n v="279"/>
    <x v="1"/>
    <x v="423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x v="625"/>
    <s v="Martinez Inc"/>
    <s v="Organic upward-trending Graphical User Interface"/>
    <n v="7500"/>
    <n v="5803"/>
    <n v="77"/>
    <x v="0"/>
    <x v="197"/>
    <n v="93.6"/>
    <x v="1"/>
    <s v="USD"/>
    <n v="1580104800"/>
    <x v="575"/>
    <n v="1581314400"/>
    <d v="2020-02-10T06:00:00"/>
    <b v="0"/>
    <b v="0"/>
    <s v="theater/plays"/>
    <x v="3"/>
    <x v="3"/>
  </r>
  <r>
    <x v="626"/>
    <s v="Tucker, Mccoy and Marquez"/>
    <s v="Synergistic tertiary budgetary management"/>
    <n v="6400"/>
    <n v="13205"/>
    <n v="206"/>
    <x v="1"/>
    <x v="288"/>
    <n v="69.87"/>
    <x v="1"/>
    <s v="USD"/>
    <n v="1285650000"/>
    <x v="576"/>
    <n v="1286427600"/>
    <d v="2010-10-07T05:00:00"/>
    <b v="0"/>
    <b v="1"/>
    <s v="theater/plays"/>
    <x v="3"/>
    <x v="3"/>
  </r>
  <r>
    <x v="627"/>
    <s v="Martin, Lee and Armstrong"/>
    <s v="Open-architected incremental ability"/>
    <n v="1600"/>
    <n v="11108"/>
    <n v="694"/>
    <x v="1"/>
    <x v="110"/>
    <n v="72.13"/>
    <x v="4"/>
    <s v="GBP"/>
    <n v="1276664400"/>
    <x v="577"/>
    <n v="1278738000"/>
    <d v="2010-07-10T05:00:00"/>
    <b v="1"/>
    <b v="0"/>
    <s v="food/food trucks"/>
    <x v="0"/>
    <x v="0"/>
  </r>
  <r>
    <x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d v="2010-10-07T05:00:00"/>
    <b v="0"/>
    <b v="0"/>
    <s v="music/indie rock"/>
    <x v="1"/>
    <x v="7"/>
  </r>
  <r>
    <x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d v="2016-07-08T05:00:00"/>
    <b v="0"/>
    <b v="1"/>
    <s v="theater/plays"/>
    <x v="3"/>
    <x v="3"/>
  </r>
  <r>
    <x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d v="2019-05-12T05:00:00"/>
    <b v="0"/>
    <b v="1"/>
    <s v="theater/plays"/>
    <x v="3"/>
    <x v="3"/>
  </r>
  <r>
    <x v="631"/>
    <s v="Carlson-Hernandez"/>
    <s v="Quality-focused real-time solution"/>
    <n v="59200"/>
    <n v="183756"/>
    <n v="310"/>
    <x v="1"/>
    <x v="425"/>
    <n v="59.99"/>
    <x v="1"/>
    <s v="USD"/>
    <n v="1553576400"/>
    <x v="581"/>
    <n v="1553922000"/>
    <d v="2019-03-30T05:00:00"/>
    <b v="0"/>
    <b v="0"/>
    <s v="theater/plays"/>
    <x v="3"/>
    <x v="3"/>
  </r>
  <r>
    <x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d v="2014-11-20T06:00:00"/>
    <b v="0"/>
    <b v="0"/>
    <s v="theater/plays"/>
    <x v="3"/>
    <x v="3"/>
  </r>
  <r>
    <x v="633"/>
    <s v="Yu and Sons"/>
    <s v="Adaptive context-sensitive architecture"/>
    <n v="6700"/>
    <n v="5569"/>
    <n v="83"/>
    <x v="0"/>
    <x v="339"/>
    <n v="53.04"/>
    <x v="1"/>
    <s v="USD"/>
    <n v="1446876000"/>
    <x v="336"/>
    <n v="1447221600"/>
    <d v="2015-11-11T06:00:00"/>
    <b v="0"/>
    <b v="0"/>
    <s v="film &amp; video/animation"/>
    <x v="4"/>
    <x v="10"/>
  </r>
  <r>
    <x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d v="2017-04-08T05:00:00"/>
    <b v="0"/>
    <b v="0"/>
    <s v="film &amp; video/television"/>
    <x v="4"/>
    <x v="19"/>
  </r>
  <r>
    <x v="635"/>
    <s v="Mack Ltd"/>
    <s v="Reactive regional access"/>
    <n v="139000"/>
    <n v="158590"/>
    <n v="113.99999999999999"/>
    <x v="1"/>
    <x v="428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x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d v="2012-03-03T06:00:00"/>
    <b v="0"/>
    <b v="1"/>
    <s v="film &amp; video/animation"/>
    <x v="4"/>
    <x v="10"/>
  </r>
  <r>
    <x v="637"/>
    <s v="Williams-Ramirez"/>
    <s v="Open-architected 24/7 throughput"/>
    <n v="8500"/>
    <n v="6750"/>
    <n v="79"/>
    <x v="0"/>
    <x v="167"/>
    <n v="103.85"/>
    <x v="1"/>
    <s v="USD"/>
    <n v="1479103200"/>
    <x v="586"/>
    <n v="1479794400"/>
    <d v="2016-11-22T06:00:00"/>
    <b v="0"/>
    <b v="0"/>
    <s v="theater/plays"/>
    <x v="3"/>
    <x v="3"/>
  </r>
  <r>
    <x v="638"/>
    <s v="Weaver Ltd"/>
    <s v="Monitored 24/7 approach"/>
    <n v="81600"/>
    <n v="9318"/>
    <n v="11"/>
    <x v="0"/>
    <x v="115"/>
    <n v="99.13"/>
    <x v="1"/>
    <s v="USD"/>
    <n v="1280206800"/>
    <x v="587"/>
    <n v="1281243600"/>
    <d v="2010-08-08T05:00:00"/>
    <b v="0"/>
    <b v="1"/>
    <s v="theater/plays"/>
    <x v="3"/>
    <x v="3"/>
  </r>
  <r>
    <x v="639"/>
    <s v="Barnes-Williams"/>
    <s v="Upgradable explicit forecast"/>
    <n v="8600"/>
    <n v="4832"/>
    <n v="56.000000000000007"/>
    <x v="2"/>
    <x v="430"/>
    <n v="107.38"/>
    <x v="1"/>
    <s v="USD"/>
    <n v="1532754000"/>
    <x v="588"/>
    <n v="1532754000"/>
    <d v="2018-07-28T05:00:00"/>
    <b v="0"/>
    <b v="1"/>
    <s v="film &amp; video/drama"/>
    <x v="4"/>
    <x v="6"/>
  </r>
  <r>
    <x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d v="2016-01-21T06:00:00"/>
    <b v="0"/>
    <b v="0"/>
    <s v="theater/plays"/>
    <x v="3"/>
    <x v="3"/>
  </r>
  <r>
    <x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d v="2017-03-20T05:00:00"/>
    <b v="0"/>
    <b v="0"/>
    <s v="theater/plays"/>
    <x v="3"/>
    <x v="3"/>
  </r>
  <r>
    <x v="642"/>
    <s v="Ramos, Moreno and Lewis"/>
    <s v="Extended multi-state knowledge user"/>
    <n v="9200"/>
    <n v="13382"/>
    <n v="145"/>
    <x v="1"/>
    <x v="30"/>
    <n v="103.74"/>
    <x v="0"/>
    <s v="CAD"/>
    <n v="1545026400"/>
    <x v="591"/>
    <n v="1545804000"/>
    <d v="2018-12-26T06:00:00"/>
    <b v="0"/>
    <b v="0"/>
    <s v="technology/wearables"/>
    <x v="2"/>
    <x v="8"/>
  </r>
  <r>
    <x v="643"/>
    <s v="Harris Inc"/>
    <s v="Future-proofed modular groupware"/>
    <n v="14900"/>
    <n v="32986"/>
    <n v="221"/>
    <x v="1"/>
    <x v="432"/>
    <n v="87.96"/>
    <x v="1"/>
    <s v="USD"/>
    <n v="1488348000"/>
    <x v="592"/>
    <n v="1489899600"/>
    <d v="2017-03-19T05:00:00"/>
    <b v="0"/>
    <b v="0"/>
    <s v="theater/plays"/>
    <x v="3"/>
    <x v="3"/>
  </r>
  <r>
    <x v="644"/>
    <s v="Peters-Nelson"/>
    <s v="Distributed real-time algorithm"/>
    <n v="169400"/>
    <n v="81984"/>
    <n v="48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x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d v="2018-10-17T05:00:00"/>
    <b v="0"/>
    <b v="1"/>
    <s v="music/rock"/>
    <x v="1"/>
    <x v="1"/>
  </r>
  <r>
    <x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d v="2013-03-24T05:00:00"/>
    <b v="0"/>
    <b v="0"/>
    <s v="games/video games"/>
    <x v="6"/>
    <x v="11"/>
  </r>
  <r>
    <x v="647"/>
    <s v="Jordan-Wolfe"/>
    <s v="Inverse multimedia Graphic Interface"/>
    <n v="4500"/>
    <n v="1863"/>
    <n v="41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x v="648"/>
    <s v="Vargas-Cox"/>
    <s v="Vision-oriented local contingency"/>
    <n v="98600"/>
    <n v="62174"/>
    <n v="63"/>
    <x v="3"/>
    <x v="419"/>
    <n v="85.99"/>
    <x v="1"/>
    <s v="USD"/>
    <n v="1499317200"/>
    <x v="597"/>
    <n v="1500872400"/>
    <d v="2017-07-24T05:00:00"/>
    <b v="1"/>
    <b v="0"/>
    <s v="food/food trucks"/>
    <x v="0"/>
    <x v="0"/>
  </r>
  <r>
    <x v="649"/>
    <s v="Yang and Sons"/>
    <s v="Reactive 6thgeneration hub"/>
    <n v="121700"/>
    <n v="59003"/>
    <n v="48"/>
    <x v="0"/>
    <x v="436"/>
    <n v="98.01"/>
    <x v="5"/>
    <s v="CHF"/>
    <n v="1287550800"/>
    <x v="598"/>
    <n v="1288501200"/>
    <d v="2010-10-31T05:00:00"/>
    <b v="1"/>
    <b v="1"/>
    <s v="theater/plays"/>
    <x v="3"/>
    <x v="3"/>
  </r>
  <r>
    <x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x v="651"/>
    <s v="Wang, Koch and Weaver"/>
    <s v="Digitized analyzing capacity"/>
    <n v="196700"/>
    <n v="174039"/>
    <n v="88"/>
    <x v="0"/>
    <x v="437"/>
    <n v="44.99"/>
    <x v="6"/>
    <s v="EUR"/>
    <n v="1393048800"/>
    <x v="600"/>
    <n v="1394344800"/>
    <d v="2014-03-09T06:00:00"/>
    <b v="0"/>
    <b v="0"/>
    <s v="film &amp; video/shorts"/>
    <x v="4"/>
    <x v="12"/>
  </r>
  <r>
    <x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d v="2016-09-17T05:00:00"/>
    <b v="0"/>
    <b v="0"/>
    <s v="technology/web"/>
    <x v="2"/>
    <x v="2"/>
  </r>
  <r>
    <x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d v="2016-04-10T05:00:00"/>
    <b v="0"/>
    <b v="0"/>
    <s v="technology/web"/>
    <x v="2"/>
    <x v="2"/>
  </r>
  <r>
    <x v="654"/>
    <s v="Roberts, Hinton and Williams"/>
    <s v="Programmable static middleware"/>
    <n v="35000"/>
    <n v="177936"/>
    <n v="508"/>
    <x v="1"/>
    <x v="440"/>
    <n v="59"/>
    <x v="1"/>
    <s v="USD"/>
    <n v="1440392400"/>
    <x v="335"/>
    <n v="1440824400"/>
    <d v="2015-08-29T05:00:00"/>
    <b v="0"/>
    <b v="0"/>
    <s v="music/metal"/>
    <x v="1"/>
    <x v="16"/>
  </r>
  <r>
    <x v="655"/>
    <s v="Gonzalez, Williams and Benson"/>
    <s v="Multi-layered bottom-line encryption"/>
    <n v="6900"/>
    <n v="13212"/>
    <n v="191"/>
    <x v="1"/>
    <x v="441"/>
    <n v="50.05"/>
    <x v="1"/>
    <s v="USD"/>
    <n v="1488434400"/>
    <x v="603"/>
    <n v="1489554000"/>
    <d v="2017-03-15T05:00: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n v="42"/>
    <x v="0"/>
    <x v="442"/>
    <n v="98.97"/>
    <x v="2"/>
    <s v="AUD"/>
    <n v="1514440800"/>
    <x v="604"/>
    <n v="1514872800"/>
    <d v="2018-01-02T06:00:00"/>
    <b v="0"/>
    <b v="0"/>
    <s v="food/food trucks"/>
    <x v="0"/>
    <x v="0"/>
  </r>
  <r>
    <x v="657"/>
    <s v="Russo, Kim and Mccoy"/>
    <s v="Balanced optimal hardware"/>
    <n v="10000"/>
    <n v="824"/>
    <n v="8"/>
    <x v="0"/>
    <x v="443"/>
    <n v="58.86"/>
    <x v="1"/>
    <s v="USD"/>
    <n v="1514354400"/>
    <x v="605"/>
    <n v="1515736800"/>
    <d v="2018-01-12T06:00:00"/>
    <b v="0"/>
    <b v="0"/>
    <s v="film &amp; video/science fiction"/>
    <x v="4"/>
    <x v="22"/>
  </r>
  <r>
    <x v="658"/>
    <s v="Howell, Myers and Olson"/>
    <s v="Self-enabling mission-critical success"/>
    <n v="52600"/>
    <n v="31594"/>
    <n v="60"/>
    <x v="3"/>
    <x v="444"/>
    <n v="81.010000000000005"/>
    <x v="1"/>
    <s v="USD"/>
    <n v="1440910800"/>
    <x v="606"/>
    <n v="1442898000"/>
    <d v="2015-09-22T05:00:00"/>
    <b v="0"/>
    <b v="0"/>
    <s v="music/rock"/>
    <x v="1"/>
    <x v="1"/>
  </r>
  <r>
    <x v="659"/>
    <s v="Bailey and Sons"/>
    <s v="Grass-roots dynamic emulation"/>
    <n v="120700"/>
    <n v="57010"/>
    <n v="47"/>
    <x v="0"/>
    <x v="424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x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d v="2015-08-30T05:00:00"/>
    <b v="1"/>
    <b v="0"/>
    <s v="theater/plays"/>
    <x v="3"/>
    <x v="3"/>
  </r>
  <r>
    <x v="661"/>
    <s v="Smith Group"/>
    <s v="Right-sized secondary challenge"/>
    <n v="106800"/>
    <n v="57872"/>
    <n v="54"/>
    <x v="0"/>
    <x v="445"/>
    <n v="76.959999999999994"/>
    <x v="3"/>
    <s v="DKK"/>
    <n v="1332910800"/>
    <x v="608"/>
    <n v="1335502800"/>
    <d v="2012-04-27T05:00:00"/>
    <b v="0"/>
    <b v="0"/>
    <s v="music/jazz"/>
    <x v="1"/>
    <x v="17"/>
  </r>
  <r>
    <x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d v="2018-12-13T06:00:00"/>
    <b v="0"/>
    <b v="0"/>
    <s v="theater/plays"/>
    <x v="3"/>
    <x v="3"/>
  </r>
  <r>
    <x v="663"/>
    <s v="Everett-Wolfe"/>
    <s v="Total optimizing software"/>
    <n v="10000"/>
    <n v="7724"/>
    <n v="77"/>
    <x v="0"/>
    <x v="215"/>
    <n v="88.78"/>
    <x v="1"/>
    <s v="USD"/>
    <n v="1286427600"/>
    <x v="610"/>
    <n v="1288414800"/>
    <d v="2010-10-30T05:00:00"/>
    <b v="0"/>
    <b v="0"/>
    <s v="theater/plays"/>
    <x v="3"/>
    <x v="3"/>
  </r>
  <r>
    <x v="664"/>
    <s v="Young PLC"/>
    <s v="Optional maximized attitude"/>
    <n v="79400"/>
    <n v="26571"/>
    <n v="33"/>
    <x v="0"/>
    <x v="446"/>
    <n v="25"/>
    <x v="1"/>
    <s v="USD"/>
    <n v="1329717600"/>
    <x v="541"/>
    <n v="1330581600"/>
    <d v="2012-03-01T06:00:00"/>
    <b v="0"/>
    <b v="0"/>
    <s v="music/jazz"/>
    <x v="1"/>
    <x v="17"/>
  </r>
  <r>
    <x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d v="2011-07-23T05:00:00"/>
    <b v="0"/>
    <b v="1"/>
    <s v="film &amp; video/documentary"/>
    <x v="4"/>
    <x v="4"/>
  </r>
  <r>
    <x v="666"/>
    <s v="York, Barr and Grant"/>
    <s v="Cloned bottom-line success"/>
    <n v="3100"/>
    <n v="1985"/>
    <n v="6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x v="667"/>
    <s v="Little Ltd"/>
    <s v="Decentralized bandwidth-monitored ability"/>
    <n v="6900"/>
    <n v="12155"/>
    <n v="176"/>
    <x v="1"/>
    <x v="448"/>
    <n v="29.01"/>
    <x v="1"/>
    <s v="USD"/>
    <n v="1410325200"/>
    <x v="613"/>
    <n v="1411102800"/>
    <d v="2014-09-19T05:00:00"/>
    <b v="0"/>
    <b v="0"/>
    <s v="journalism/audio"/>
    <x v="8"/>
    <x v="23"/>
  </r>
  <r>
    <x v="668"/>
    <s v="Brown and Sons"/>
    <s v="Programmable leadingedge budgetary management"/>
    <n v="27500"/>
    <n v="5593"/>
    <n v="20"/>
    <x v="0"/>
    <x v="70"/>
    <n v="73.59"/>
    <x v="1"/>
    <s v="USD"/>
    <n v="1343797200"/>
    <x v="614"/>
    <n v="1344834000"/>
    <d v="2012-08-13T05:00:00"/>
    <b v="0"/>
    <b v="0"/>
    <s v="theater/plays"/>
    <x v="3"/>
    <x v="3"/>
  </r>
  <r>
    <x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d v="2017-07-05T05:00:00"/>
    <b v="0"/>
    <b v="0"/>
    <s v="theater/plays"/>
    <x v="3"/>
    <x v="3"/>
  </r>
  <r>
    <x v="670"/>
    <s v="Robinson Group"/>
    <s v="Re-contextualized homogeneous flexibility"/>
    <n v="16200"/>
    <n v="75955"/>
    <n v="469.00000000000006"/>
    <x v="1"/>
    <x v="450"/>
    <n v="68.989999999999995"/>
    <x v="1"/>
    <s v="USD"/>
    <n v="1456380000"/>
    <x v="90"/>
    <n v="1457416800"/>
    <d v="2016-03-08T06:00:00"/>
    <b v="0"/>
    <b v="0"/>
    <s v="music/indie rock"/>
    <x v="1"/>
    <x v="7"/>
  </r>
  <r>
    <x v="671"/>
    <s v="Robinson-Kelly"/>
    <s v="Monitored bi-directional standardization"/>
    <n v="97600"/>
    <n v="119127"/>
    <n v="122"/>
    <x v="1"/>
    <x v="451"/>
    <n v="111.02"/>
    <x v="1"/>
    <s v="USD"/>
    <n v="1280552400"/>
    <x v="616"/>
    <n v="1280898000"/>
    <d v="2010-08-04T05:00:00"/>
    <b v="0"/>
    <b v="1"/>
    <s v="theater/plays"/>
    <x v="3"/>
    <x v="3"/>
  </r>
  <r>
    <x v="672"/>
    <s v="Kelly-Colon"/>
    <s v="Stand-alone grid-enabled leverage"/>
    <n v="197900"/>
    <n v="110689"/>
    <n v="56.000000000000007"/>
    <x v="0"/>
    <x v="452"/>
    <n v="25"/>
    <x v="2"/>
    <s v="AUD"/>
    <n v="1521608400"/>
    <x v="617"/>
    <n v="1522472400"/>
    <d v="2018-03-31T05:00:00"/>
    <b v="0"/>
    <b v="0"/>
    <s v="theater/plays"/>
    <x v="3"/>
    <x v="3"/>
  </r>
  <r>
    <x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d v="2016-05-06T05:00:00"/>
    <b v="0"/>
    <b v="0"/>
    <s v="music/indie rock"/>
    <x v="1"/>
    <x v="7"/>
  </r>
  <r>
    <x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d v="2011-10-05T05:00:00"/>
    <b v="0"/>
    <b v="0"/>
    <s v="photography/photography books"/>
    <x v="7"/>
    <x v="14"/>
  </r>
  <r>
    <x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d v="2019-09-18T05:00:00"/>
    <b v="0"/>
    <b v="0"/>
    <s v="journalism/audio"/>
    <x v="8"/>
    <x v="23"/>
  </r>
  <r>
    <x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d v="2012-10-05T05:00:00"/>
    <b v="0"/>
    <b v="0"/>
    <s v="photography/photography books"/>
    <x v="7"/>
    <x v="14"/>
  </r>
  <r>
    <x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d v="2016-08-29T05:00:00"/>
    <b v="0"/>
    <b v="0"/>
    <s v="publishing/fiction"/>
    <x v="5"/>
    <x v="13"/>
  </r>
  <r>
    <x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d v="2019-01-21T06:00:00"/>
    <b v="0"/>
    <b v="0"/>
    <s v="film &amp; video/drama"/>
    <x v="4"/>
    <x v="6"/>
  </r>
  <r>
    <x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d v="2019-10-23T05:00:00"/>
    <b v="0"/>
    <b v="1"/>
    <s v="food/food trucks"/>
    <x v="0"/>
    <x v="0"/>
  </r>
  <r>
    <x v="680"/>
    <s v="Nelson-Valdez"/>
    <s v="Open-source 4thgeneration open system"/>
    <n v="145600"/>
    <n v="141822"/>
    <n v="97"/>
    <x v="0"/>
    <x v="457"/>
    <n v="47.99"/>
    <x v="1"/>
    <s v="USD"/>
    <n v="1576303200"/>
    <x v="624"/>
    <n v="1576476000"/>
    <d v="2019-12-16T06:00:00"/>
    <b v="0"/>
    <b v="1"/>
    <s v="games/mobile games"/>
    <x v="6"/>
    <x v="20"/>
  </r>
  <r>
    <x v="681"/>
    <s v="Kelly PLC"/>
    <s v="Decentralized context-sensitive superstructure"/>
    <n v="184100"/>
    <n v="159037"/>
    <n v="86"/>
    <x v="0"/>
    <x v="458"/>
    <n v="95.98"/>
    <x v="1"/>
    <s v="USD"/>
    <n v="1324447200"/>
    <x v="625"/>
    <n v="1324965600"/>
    <d v="2011-12-27T06:00:00"/>
    <b v="0"/>
    <b v="0"/>
    <s v="theater/plays"/>
    <x v="3"/>
    <x v="3"/>
  </r>
  <r>
    <x v="682"/>
    <s v="Nguyen and Sons"/>
    <s v="Compatible 5thgeneration concept"/>
    <n v="5400"/>
    <n v="8109"/>
    <n v="150"/>
    <x v="1"/>
    <x v="459"/>
    <n v="78.73"/>
    <x v="1"/>
    <s v="USD"/>
    <n v="1386741600"/>
    <x v="626"/>
    <n v="1387519200"/>
    <d v="2013-12-20T06:00:00"/>
    <b v="0"/>
    <b v="0"/>
    <s v="theater/plays"/>
    <x v="3"/>
    <x v="3"/>
  </r>
  <r>
    <x v="683"/>
    <s v="Jones PLC"/>
    <s v="Virtual systemic intranet"/>
    <n v="2300"/>
    <n v="8244"/>
    <n v="358"/>
    <x v="1"/>
    <x v="98"/>
    <n v="56.08"/>
    <x v="1"/>
    <s v="USD"/>
    <n v="1537074000"/>
    <x v="627"/>
    <n v="1537246800"/>
    <d v="2018-09-18T05:00:00"/>
    <b v="0"/>
    <b v="0"/>
    <s v="theater/plays"/>
    <x v="3"/>
    <x v="3"/>
  </r>
  <r>
    <x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d v="2010-07-19T05:00:00"/>
    <b v="0"/>
    <b v="0"/>
    <s v="publishing/nonfiction"/>
    <x v="5"/>
    <x v="9"/>
  </r>
  <r>
    <x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d v="2015-09-16T05:00:00"/>
    <b v="0"/>
    <b v="0"/>
    <s v="theater/plays"/>
    <x v="3"/>
    <x v="3"/>
  </r>
  <r>
    <x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d v="2018-04-07T05:00:00"/>
    <b v="0"/>
    <b v="0"/>
    <s v="technology/wearables"/>
    <x v="2"/>
    <x v="8"/>
  </r>
  <r>
    <x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b v="0"/>
    <b v="0"/>
    <s v="theater/plays"/>
    <x v="3"/>
    <x v="3"/>
  </r>
  <r>
    <x v="688"/>
    <s v="Bowen, Davies and Burns"/>
    <s v="Devolved client-server monitoring"/>
    <n v="2900"/>
    <n v="12449"/>
    <n v="429"/>
    <x v="1"/>
    <x v="463"/>
    <n v="71.14"/>
    <x v="1"/>
    <s v="USD"/>
    <n v="1547100000"/>
    <x v="632"/>
    <n v="1548482400"/>
    <d v="2019-01-26T06:00:00"/>
    <b v="0"/>
    <b v="1"/>
    <s v="film &amp; video/television"/>
    <x v="4"/>
    <x v="19"/>
  </r>
  <r>
    <x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d v="2013-11-10T06:00:00"/>
    <b v="0"/>
    <b v="0"/>
    <s v="technology/web"/>
    <x v="2"/>
    <x v="2"/>
  </r>
  <r>
    <x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d v="2011-12-03T06:00:00"/>
    <b v="0"/>
    <b v="1"/>
    <s v="film &amp; video/documentary"/>
    <x v="4"/>
    <x v="4"/>
  </r>
  <r>
    <x v="691"/>
    <s v="Ray, Li and Li"/>
    <s v="Front-line disintermediate hub"/>
    <n v="5000"/>
    <n v="7119"/>
    <n v="142"/>
    <x v="1"/>
    <x v="465"/>
    <n v="30.04"/>
    <x v="1"/>
    <s v="USD"/>
    <n v="1349240400"/>
    <x v="635"/>
    <n v="1350709200"/>
    <d v="2012-10-20T05:00:00"/>
    <b v="1"/>
    <b v="1"/>
    <s v="film &amp; video/documentary"/>
    <x v="4"/>
    <x v="4"/>
  </r>
  <r>
    <x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d v="2019-07-27T05:00:00"/>
    <b v="0"/>
    <b v="0"/>
    <s v="music/rock"/>
    <x v="1"/>
    <x v="1"/>
  </r>
  <r>
    <x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d v="2017-11-03T05:00:00"/>
    <b v="0"/>
    <b v="0"/>
    <s v="theater/plays"/>
    <x v="3"/>
    <x v="3"/>
  </r>
  <r>
    <x v="694"/>
    <s v="Mora-Bradley"/>
    <s v="Programmable tangible ability"/>
    <n v="9100"/>
    <n v="7656"/>
    <n v="84"/>
    <x v="0"/>
    <x v="467"/>
    <n v="96.91"/>
    <x v="1"/>
    <s v="USD"/>
    <n v="1511762400"/>
    <x v="638"/>
    <n v="1514959200"/>
    <d v="2018-01-03T06:00:00"/>
    <b v="0"/>
    <b v="0"/>
    <s v="theater/plays"/>
    <x v="3"/>
    <x v="3"/>
  </r>
  <r>
    <x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d v="2015-11-30T06:00:00"/>
    <b v="1"/>
    <b v="0"/>
    <s v="music/rock"/>
    <x v="1"/>
    <x v="1"/>
  </r>
  <r>
    <x v="696"/>
    <s v="Lopez, Reid and Johnson"/>
    <s v="Total real-time hardware"/>
    <n v="164100"/>
    <n v="96888"/>
    <n v="59"/>
    <x v="0"/>
    <x v="469"/>
    <n v="108.99"/>
    <x v="1"/>
    <s v="USD"/>
    <n v="1429506000"/>
    <x v="640"/>
    <n v="1429592400"/>
    <d v="2015-04-21T05:00:00"/>
    <b v="0"/>
    <b v="1"/>
    <s v="theater/plays"/>
    <x v="3"/>
    <x v="3"/>
  </r>
  <r>
    <x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d v="2018-04-02T05:00:00"/>
    <b v="0"/>
    <b v="0"/>
    <s v="music/electric music"/>
    <x v="1"/>
    <x v="5"/>
  </r>
  <r>
    <x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d v="2011-12-08T06:00:00"/>
    <b v="0"/>
    <b v="0"/>
    <s v="technology/wearables"/>
    <x v="2"/>
    <x v="8"/>
  </r>
  <r>
    <x v="699"/>
    <s v="King Inc"/>
    <s v="Ergonomic dedicated focus group"/>
    <n v="7400"/>
    <n v="6245"/>
    <n v="84"/>
    <x v="0"/>
    <x v="75"/>
    <n v="111.52"/>
    <x v="1"/>
    <s v="USD"/>
    <n v="1561438800"/>
    <x v="230"/>
    <n v="1561525200"/>
    <d v="2019-06-26T05:00:00"/>
    <b v="0"/>
    <b v="0"/>
    <s v="film &amp; video/drama"/>
    <x v="4"/>
    <x v="6"/>
  </r>
  <r>
    <x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x v="701"/>
    <s v="Mcclain LLC"/>
    <s v="Open-source multi-tasking methodology"/>
    <n v="52000"/>
    <n v="91014"/>
    <n v="175"/>
    <x v="1"/>
    <x v="472"/>
    <n v="110.99"/>
    <x v="1"/>
    <s v="USD"/>
    <n v="1301202000"/>
    <x v="643"/>
    <n v="1301806800"/>
    <d v="2011-04-03T05:00:00"/>
    <b v="1"/>
    <b v="0"/>
    <s v="theater/plays"/>
    <x v="3"/>
    <x v="3"/>
  </r>
  <r>
    <x v="702"/>
    <s v="Sims-Gross"/>
    <s v="Object-based attitude-oriented analyzer"/>
    <n v="8700"/>
    <n v="4710"/>
    <n v="54"/>
    <x v="0"/>
    <x v="100"/>
    <n v="56.75"/>
    <x v="1"/>
    <s v="USD"/>
    <n v="1374469200"/>
    <x v="644"/>
    <n v="1374901200"/>
    <d v="2013-07-27T05:00:00"/>
    <b v="0"/>
    <b v="0"/>
    <s v="technology/wearables"/>
    <x v="2"/>
    <x v="8"/>
  </r>
  <r>
    <x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d v="2012-05-08T05:00:00"/>
    <b v="1"/>
    <b v="1"/>
    <s v="publishing/translations"/>
    <x v="5"/>
    <x v="18"/>
  </r>
  <r>
    <x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d v="2016-07-19T05:00:00"/>
    <b v="0"/>
    <b v="0"/>
    <s v="film &amp; video/animation"/>
    <x v="4"/>
    <x v="10"/>
  </r>
  <r>
    <x v="705"/>
    <s v="Ford LLC"/>
    <s v="Centralized tangible success"/>
    <n v="169700"/>
    <n v="168048"/>
    <n v="99"/>
    <x v="0"/>
    <x v="474"/>
    <n v="82.99"/>
    <x v="4"/>
    <s v="GBP"/>
    <n v="1386741600"/>
    <x v="626"/>
    <n v="1387087200"/>
    <d v="2013-12-15T06:00:00"/>
    <b v="0"/>
    <b v="0"/>
    <s v="publishing/nonfiction"/>
    <x v="5"/>
    <x v="9"/>
  </r>
  <r>
    <x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d v="2019-01-14T06:00:00"/>
    <b v="0"/>
    <b v="1"/>
    <s v="technology/web"/>
    <x v="2"/>
    <x v="2"/>
  </r>
  <r>
    <x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d v="2019-01-13T06:00:00"/>
    <b v="0"/>
    <b v="0"/>
    <s v="film &amp; video/drama"/>
    <x v="4"/>
    <x v="6"/>
  </r>
  <r>
    <x v="708"/>
    <s v="Ortega LLC"/>
    <s v="Secured bifurcated intranet"/>
    <n v="1700"/>
    <n v="12020"/>
    <n v="707"/>
    <x v="1"/>
    <x v="231"/>
    <n v="87.74"/>
    <x v="5"/>
    <s v="CHF"/>
    <n v="1495429200"/>
    <x v="648"/>
    <n v="1496293200"/>
    <d v="2017-06-01T05:00:00"/>
    <b v="0"/>
    <b v="0"/>
    <s v="theater/plays"/>
    <x v="3"/>
    <x v="3"/>
  </r>
  <r>
    <x v="709"/>
    <s v="Silva, Walker and Martin"/>
    <s v="Grass-roots 4thgeneration product"/>
    <n v="9800"/>
    <n v="13954"/>
    <n v="142"/>
    <x v="1"/>
    <x v="129"/>
    <n v="75.02"/>
    <x v="6"/>
    <s v="EUR"/>
    <n v="1334811600"/>
    <x v="267"/>
    <n v="1335416400"/>
    <d v="2012-04-26T05:00:00"/>
    <b v="0"/>
    <b v="0"/>
    <s v="theater/plays"/>
    <x v="3"/>
    <x v="3"/>
  </r>
  <r>
    <x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d v="2018-07-21T05:00:00"/>
    <b v="0"/>
    <b v="1"/>
    <s v="theater/plays"/>
    <x v="3"/>
    <x v="3"/>
  </r>
  <r>
    <x v="711"/>
    <s v="Anderson LLC"/>
    <s v="Customizable full-range artificial intelligence"/>
    <n v="6200"/>
    <n v="1260"/>
    <n v="20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x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d v="2016-08-18T05:00:00"/>
    <b v="0"/>
    <b v="0"/>
    <s v="theater/plays"/>
    <x v="3"/>
    <x v="3"/>
  </r>
  <r>
    <x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d v="2016-09-03T05:00:00"/>
    <b v="0"/>
    <b v="0"/>
    <s v="publishing/radio &amp; podcasts"/>
    <x v="5"/>
    <x v="15"/>
  </r>
  <r>
    <x v="714"/>
    <s v="Evans-Jones"/>
    <s v="Switchable methodical superstructure"/>
    <n v="38500"/>
    <n v="182036"/>
    <n v="473.00000000000006"/>
    <x v="1"/>
    <x v="477"/>
    <n v="101.98"/>
    <x v="1"/>
    <s v="USD"/>
    <n v="1408424400"/>
    <x v="1"/>
    <n v="1408510800"/>
    <d v="2014-08-20T05:00:00"/>
    <b v="0"/>
    <b v="0"/>
    <s v="music/rock"/>
    <x v="1"/>
    <x v="1"/>
  </r>
  <r>
    <x v="715"/>
    <s v="Fischer, Torres and Walker"/>
    <s v="Expanded even-keeled portal"/>
    <n v="118000"/>
    <n v="28870"/>
    <n v="24"/>
    <x v="0"/>
    <x v="478"/>
    <n v="44.01"/>
    <x v="1"/>
    <s v="USD"/>
    <n v="1281157200"/>
    <x v="651"/>
    <n v="1281589200"/>
    <d v="2010-08-12T05:00:00"/>
    <b v="0"/>
    <b v="0"/>
    <s v="games/mobile games"/>
    <x v="6"/>
    <x v="20"/>
  </r>
  <r>
    <x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d v="2013-08-07T05:00:00"/>
    <b v="0"/>
    <b v="1"/>
    <s v="theater/plays"/>
    <x v="3"/>
    <x v="3"/>
  </r>
  <r>
    <x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d v="2011-09-12T05:00:00"/>
    <b v="0"/>
    <b v="0"/>
    <s v="film &amp; video/documentary"/>
    <x v="4"/>
    <x v="4"/>
  </r>
  <r>
    <x v="718"/>
    <s v="Reyes PLC"/>
    <s v="Expanded optimal pricing structure"/>
    <n v="8300"/>
    <n v="8317"/>
    <n v="100"/>
    <x v="1"/>
    <x v="480"/>
    <n v="28"/>
    <x v="1"/>
    <s v="USD"/>
    <n v="1371445200"/>
    <x v="654"/>
    <n v="1373691600"/>
    <d v="2013-07-13T05:00:00"/>
    <b v="0"/>
    <b v="0"/>
    <s v="technology/wearables"/>
    <x v="2"/>
    <x v="8"/>
  </r>
  <r>
    <x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b v="0"/>
    <b v="0"/>
    <s v="publishing/fiction"/>
    <x v="5"/>
    <x v="13"/>
  </r>
  <r>
    <x v="720"/>
    <s v="Valenzuela, Davidson and Castro"/>
    <s v="Multi-layered upward-trending conglomeration"/>
    <n v="8700"/>
    <n v="3227"/>
    <n v="37"/>
    <x v="3"/>
    <x v="63"/>
    <n v="84.92"/>
    <x v="3"/>
    <s v="DKK"/>
    <n v="1519192800"/>
    <x v="656"/>
    <n v="1520402400"/>
    <d v="2018-03-07T06:00:00"/>
    <b v="0"/>
    <b v="1"/>
    <s v="theater/plays"/>
    <x v="3"/>
    <x v="3"/>
  </r>
  <r>
    <x v="721"/>
    <s v="Dominguez-Owens"/>
    <s v="Open-architected systematic intranet"/>
    <n v="123600"/>
    <n v="5429"/>
    <n v="4"/>
    <x v="3"/>
    <x v="101"/>
    <n v="90.48"/>
    <x v="1"/>
    <s v="USD"/>
    <n v="1522818000"/>
    <x v="657"/>
    <n v="1523336400"/>
    <d v="2018-04-10T05:00:00"/>
    <b v="0"/>
    <b v="0"/>
    <s v="music/rock"/>
    <x v="1"/>
    <x v="1"/>
  </r>
  <r>
    <x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d v="2017-12-03T06:00:00"/>
    <b v="0"/>
    <b v="0"/>
    <s v="film &amp; video/documentary"/>
    <x v="4"/>
    <x v="4"/>
  </r>
  <r>
    <x v="723"/>
    <s v="Beck-Knight"/>
    <s v="Exclusive fresh-thinking model"/>
    <n v="4900"/>
    <n v="13250"/>
    <n v="270"/>
    <x v="1"/>
    <x v="358"/>
    <n v="92.01"/>
    <x v="2"/>
    <s v="AUD"/>
    <n v="1456898400"/>
    <x v="658"/>
    <n v="1458709200"/>
    <d v="2016-03-23T05:00:00"/>
    <b v="0"/>
    <b v="0"/>
    <s v="theater/plays"/>
    <x v="3"/>
    <x v="3"/>
  </r>
  <r>
    <x v="724"/>
    <s v="Mccoy Ltd"/>
    <s v="Business-focused encompassing intranet"/>
    <n v="8400"/>
    <n v="11261"/>
    <n v="134"/>
    <x v="1"/>
    <x v="246"/>
    <n v="93.07"/>
    <x v="4"/>
    <s v="GBP"/>
    <n v="1413954000"/>
    <x v="659"/>
    <n v="1414126800"/>
    <d v="2014-10-24T05:00:00"/>
    <b v="0"/>
    <b v="1"/>
    <s v="theater/plays"/>
    <x v="3"/>
    <x v="3"/>
  </r>
  <r>
    <x v="725"/>
    <s v="Dawson-Tyler"/>
    <s v="Optional 6thgeneration access"/>
    <n v="193200"/>
    <n v="97369"/>
    <n v="50"/>
    <x v="0"/>
    <x v="482"/>
    <n v="61.01"/>
    <x v="1"/>
    <s v="USD"/>
    <n v="1416031200"/>
    <x v="660"/>
    <n v="1416204000"/>
    <d v="2014-11-17T06:00:00"/>
    <b v="0"/>
    <b v="0"/>
    <s v="games/mobile games"/>
    <x v="6"/>
    <x v="20"/>
  </r>
  <r>
    <x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d v="2010-10-31T05:00:00"/>
    <b v="0"/>
    <b v="1"/>
    <s v="theater/plays"/>
    <x v="3"/>
    <x v="3"/>
  </r>
  <r>
    <x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b v="0"/>
    <b v="0"/>
    <s v="technology/web"/>
    <x v="2"/>
    <x v="2"/>
  </r>
  <r>
    <x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x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d v="2013-02-06T06:00:00"/>
    <b v="0"/>
    <b v="0"/>
    <s v="film &amp; video/drama"/>
    <x v="4"/>
    <x v="6"/>
  </r>
  <r>
    <x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d v="2015-05-29T05:00:00"/>
    <b v="0"/>
    <b v="0"/>
    <s v="technology/wearables"/>
    <x v="2"/>
    <x v="8"/>
  </r>
  <r>
    <x v="731"/>
    <s v="Cruz, Hall and Mason"/>
    <s v="Synergized content-based hierarchy"/>
    <n v="8000"/>
    <n v="7220"/>
    <n v="90"/>
    <x v="3"/>
    <x v="319"/>
    <n v="32.97"/>
    <x v="1"/>
    <s v="USD"/>
    <n v="1500786000"/>
    <x v="665"/>
    <n v="1500872400"/>
    <d v="2017-07-24T05:00:00"/>
    <b v="0"/>
    <b v="0"/>
    <s v="technology/web"/>
    <x v="2"/>
    <x v="2"/>
  </r>
  <r>
    <x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d v="2017-04-14T05:00:00"/>
    <b v="0"/>
    <b v="1"/>
    <s v="music/rock"/>
    <x v="1"/>
    <x v="1"/>
  </r>
  <r>
    <x v="733"/>
    <s v="Marquez-Kerr"/>
    <s v="Automated hybrid orchestration"/>
    <n v="15800"/>
    <n v="83267"/>
    <n v="527"/>
    <x v="1"/>
    <x v="485"/>
    <n v="84.97"/>
    <x v="1"/>
    <s v="USD"/>
    <n v="1406178000"/>
    <x v="43"/>
    <n v="1407301200"/>
    <d v="2014-08-06T05:00:00"/>
    <b v="0"/>
    <b v="0"/>
    <s v="music/metal"/>
    <x v="1"/>
    <x v="16"/>
  </r>
  <r>
    <x v="734"/>
    <s v="Stone PLC"/>
    <s v="Exclusive 5thgeneration leverage"/>
    <n v="4200"/>
    <n v="13404"/>
    <n v="319"/>
    <x v="1"/>
    <x v="486"/>
    <n v="25.01"/>
    <x v="1"/>
    <s v="USD"/>
    <n v="1485583200"/>
    <x v="667"/>
    <n v="1486620000"/>
    <d v="2017-02-09T06:00:00"/>
    <b v="0"/>
    <b v="1"/>
    <s v="theater/plays"/>
    <x v="3"/>
    <x v="3"/>
  </r>
  <r>
    <x v="735"/>
    <s v="Caldwell PLC"/>
    <s v="Grass-roots zero administration alliance"/>
    <n v="37100"/>
    <n v="131404"/>
    <n v="354"/>
    <x v="1"/>
    <x v="487"/>
    <n v="66"/>
    <x v="1"/>
    <s v="USD"/>
    <n v="1459314000"/>
    <x v="668"/>
    <n v="1459918800"/>
    <d v="2016-04-06T05:00:00"/>
    <b v="0"/>
    <b v="0"/>
    <s v="photography/photography books"/>
    <x v="7"/>
    <x v="14"/>
  </r>
  <r>
    <x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d v="2015-02-24T06:00:00"/>
    <b v="0"/>
    <b v="0"/>
    <s v="publishing/nonfiction"/>
    <x v="5"/>
    <x v="9"/>
  </r>
  <r>
    <x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d v="2016-11-23T06:00:00"/>
    <b v="0"/>
    <b v="0"/>
    <s v="music/indie rock"/>
    <x v="1"/>
    <x v="7"/>
  </r>
  <r>
    <x v="738"/>
    <s v="Garcia Group"/>
    <s v="Extended zero administration software"/>
    <n v="74700"/>
    <n v="1557"/>
    <n v="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x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b v="0"/>
    <b v="0"/>
    <s v="music/indie rock"/>
    <x v="1"/>
    <x v="7"/>
  </r>
  <r>
    <x v="740"/>
    <s v="Nelson, Smith and Graham"/>
    <s v="Phased system-worthy conglomeration"/>
    <n v="5300"/>
    <n v="1592"/>
    <n v="30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x v="741"/>
    <s v="Garcia Ltd"/>
    <s v="Balanced mobile alliance"/>
    <n v="1200"/>
    <n v="14150"/>
    <n v="1179"/>
    <x v="1"/>
    <x v="406"/>
    <n v="108.85"/>
    <x v="1"/>
    <s v="USD"/>
    <n v="1274590800"/>
    <x v="674"/>
    <n v="1274677200"/>
    <d v="2010-05-24T05:00:00"/>
    <b v="0"/>
    <b v="0"/>
    <s v="theater/plays"/>
    <x v="3"/>
    <x v="3"/>
  </r>
  <r>
    <x v="742"/>
    <s v="West-Stevens"/>
    <s v="Reactive solution-oriented groupware"/>
    <n v="1200"/>
    <n v="13513"/>
    <n v="1126"/>
    <x v="1"/>
    <x v="393"/>
    <n v="110.76"/>
    <x v="1"/>
    <s v="USD"/>
    <n v="1263880800"/>
    <x v="675"/>
    <n v="1267509600"/>
    <d v="2010-03-02T06:00:00"/>
    <b v="0"/>
    <b v="0"/>
    <s v="music/electric music"/>
    <x v="1"/>
    <x v="5"/>
  </r>
  <r>
    <x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d v="2015-10-27T05:00:00"/>
    <b v="0"/>
    <b v="1"/>
    <s v="theater/plays"/>
    <x v="3"/>
    <x v="3"/>
  </r>
  <r>
    <x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b v="0"/>
    <b v="1"/>
    <s v="theater/plays"/>
    <x v="3"/>
    <x v="3"/>
  </r>
  <r>
    <x v="745"/>
    <s v="Hill, Mccann and Moore"/>
    <s v="Streamlined needs-based knowledge user"/>
    <n v="6900"/>
    <n v="2091"/>
    <n v="30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x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x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x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d v="2010-03-26T05:00:00"/>
    <b v="0"/>
    <b v="1"/>
    <s v="film &amp; video/animation"/>
    <x v="4"/>
    <x v="10"/>
  </r>
  <r>
    <x v="749"/>
    <s v="Hunter-Logan"/>
    <s v="Down-sized needs-based task-force"/>
    <n v="8600"/>
    <n v="13527"/>
    <n v="157"/>
    <x v="1"/>
    <x v="491"/>
    <n v="36.96"/>
    <x v="6"/>
    <s v="EUR"/>
    <n v="1412744400"/>
    <x v="681"/>
    <n v="1413781200"/>
    <d v="2014-10-20T05:00:00"/>
    <b v="0"/>
    <b v="1"/>
    <s v="technology/wearables"/>
    <x v="2"/>
    <x v="8"/>
  </r>
  <r>
    <x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x v="751"/>
    <s v="Lane-Barber"/>
    <s v="Universal value-added moderator"/>
    <n v="3600"/>
    <n v="8363"/>
    <n v="231.99999999999997"/>
    <x v="1"/>
    <x v="492"/>
    <n v="30.97"/>
    <x v="1"/>
    <s v="USD"/>
    <n v="1458190800"/>
    <x v="683"/>
    <n v="1459486800"/>
    <d v="2016-04-01T05:00:00"/>
    <b v="1"/>
    <b v="1"/>
    <s v="publishing/nonfiction"/>
    <x v="5"/>
    <x v="9"/>
  </r>
  <r>
    <x v="752"/>
    <s v="Lowery Group"/>
    <s v="Sharable motivating emulation"/>
    <n v="5800"/>
    <n v="5362"/>
    <n v="92"/>
    <x v="3"/>
    <x v="493"/>
    <n v="47.04"/>
    <x v="1"/>
    <s v="USD"/>
    <n v="1280984400"/>
    <x v="684"/>
    <n v="1282539600"/>
    <d v="2010-08-23T05:00:00"/>
    <b v="0"/>
    <b v="1"/>
    <s v="theater/plays"/>
    <x v="3"/>
    <x v="3"/>
  </r>
  <r>
    <x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d v="2010-06-07T05:00:00"/>
    <b v="0"/>
    <b v="0"/>
    <s v="photography/photography books"/>
    <x v="7"/>
    <x v="14"/>
  </r>
  <r>
    <x v="754"/>
    <s v="Perez, Reed and Lee"/>
    <s v="Advanced dedicated encoding"/>
    <n v="70400"/>
    <n v="118603"/>
    <n v="168"/>
    <x v="1"/>
    <x v="494"/>
    <n v="37.01"/>
    <x v="1"/>
    <s v="USD"/>
    <n v="1351400400"/>
    <x v="685"/>
    <n v="1355983200"/>
    <d v="2012-12-20T06:00:00"/>
    <b v="0"/>
    <b v="0"/>
    <s v="theater/plays"/>
    <x v="3"/>
    <x v="3"/>
  </r>
  <r>
    <x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d v="2018-01-08T06:00:00"/>
    <b v="0"/>
    <b v="1"/>
    <s v="theater/plays"/>
    <x v="3"/>
    <x v="3"/>
  </r>
  <r>
    <x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x v="686"/>
    <n v="1422252000"/>
    <d v="2015-01-26T06:00:00"/>
    <b v="0"/>
    <b v="0"/>
    <s v="theater/plays"/>
    <x v="3"/>
    <x v="3"/>
  </r>
  <r>
    <x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d v="2011-05-16T05:00:00"/>
    <b v="0"/>
    <b v="0"/>
    <s v="film &amp; video/drama"/>
    <x v="4"/>
    <x v="6"/>
  </r>
  <r>
    <x v="758"/>
    <s v="Logan-Miranda"/>
    <s v="Proactive systemic firmware"/>
    <n v="29600"/>
    <n v="167005"/>
    <n v="564"/>
    <x v="1"/>
    <x v="497"/>
    <n v="110.02"/>
    <x v="0"/>
    <s v="CAD"/>
    <n v="1414126800"/>
    <x v="688"/>
    <n v="1414904400"/>
    <d v="2014-11-02T05:00:00"/>
    <b v="0"/>
    <b v="0"/>
    <s v="music/rock"/>
    <x v="1"/>
    <x v="1"/>
  </r>
  <r>
    <x v="759"/>
    <s v="Rodriguez PLC"/>
    <s v="Grass-roots upward-trending installation"/>
    <n v="167500"/>
    <n v="114615"/>
    <n v="68"/>
    <x v="0"/>
    <x v="498"/>
    <n v="89.96"/>
    <x v="1"/>
    <s v="USD"/>
    <n v="1517810400"/>
    <x v="689"/>
    <n v="1520402400"/>
    <d v="2018-03-07T06:00:00"/>
    <b v="0"/>
    <b v="0"/>
    <s v="music/electric music"/>
    <x v="1"/>
    <x v="5"/>
  </r>
  <r>
    <x v="760"/>
    <s v="Smith-Kennedy"/>
    <s v="Virtual heuristic hub"/>
    <n v="48300"/>
    <n v="16592"/>
    <n v="34"/>
    <x v="0"/>
    <x v="155"/>
    <n v="79.010000000000005"/>
    <x v="6"/>
    <s v="EUR"/>
    <n v="1564635600"/>
    <x v="690"/>
    <n v="1567141200"/>
    <d v="2019-08-30T05:00:00"/>
    <b v="0"/>
    <b v="1"/>
    <s v="games/video games"/>
    <x v="6"/>
    <x v="11"/>
  </r>
  <r>
    <x v="761"/>
    <s v="Mitchell-Lee"/>
    <s v="Customizable leadingedge model"/>
    <n v="2200"/>
    <n v="14420"/>
    <n v="655"/>
    <x v="1"/>
    <x v="499"/>
    <n v="86.87"/>
    <x v="1"/>
    <s v="USD"/>
    <n v="1500699600"/>
    <x v="691"/>
    <n v="1501131600"/>
    <d v="2017-07-27T05:00:00"/>
    <b v="0"/>
    <b v="0"/>
    <s v="music/rock"/>
    <x v="1"/>
    <x v="1"/>
  </r>
  <r>
    <x v="762"/>
    <s v="Davis Ltd"/>
    <s v="Upgradable uniform service-desk"/>
    <n v="3500"/>
    <n v="6204"/>
    <n v="177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x v="763"/>
    <s v="Rowland PLC"/>
    <s v="Inverse client-driven product"/>
    <n v="5600"/>
    <n v="6338"/>
    <n v="112.99999999999999"/>
    <x v="1"/>
    <x v="500"/>
    <n v="26.97"/>
    <x v="1"/>
    <s v="USD"/>
    <n v="1336453200"/>
    <x v="693"/>
    <n v="1339477200"/>
    <d v="2012-06-12T05:00:00"/>
    <b v="0"/>
    <b v="1"/>
    <s v="theater/plays"/>
    <x v="3"/>
    <x v="3"/>
  </r>
  <r>
    <x v="764"/>
    <s v="Shaffer-Mason"/>
    <s v="Managed bandwidth-monitored system engine"/>
    <n v="1100"/>
    <n v="8010"/>
    <n v="728"/>
    <x v="1"/>
    <x v="496"/>
    <n v="54.12"/>
    <x v="1"/>
    <s v="USD"/>
    <n v="1305262800"/>
    <x v="694"/>
    <n v="1305954000"/>
    <d v="2011-05-21T05:00:00"/>
    <b v="0"/>
    <b v="0"/>
    <s v="music/rock"/>
    <x v="1"/>
    <x v="1"/>
  </r>
  <r>
    <x v="765"/>
    <s v="Matthews LLC"/>
    <s v="Advanced transitional help-desk"/>
    <n v="3900"/>
    <n v="8125"/>
    <n v="208"/>
    <x v="1"/>
    <x v="40"/>
    <n v="41.04"/>
    <x v="1"/>
    <s v="USD"/>
    <n v="1492232400"/>
    <x v="695"/>
    <n v="1494392400"/>
    <d v="2017-05-10T05:00:00"/>
    <b v="1"/>
    <b v="1"/>
    <s v="music/indie rock"/>
    <x v="1"/>
    <x v="7"/>
  </r>
  <r>
    <x v="766"/>
    <s v="Montgomery-Castro"/>
    <s v="De-engineered disintermediate encryption"/>
    <n v="43800"/>
    <n v="13653"/>
    <n v="31"/>
    <x v="0"/>
    <x v="501"/>
    <n v="55.05"/>
    <x v="2"/>
    <s v="AUD"/>
    <n v="1537333200"/>
    <x v="123"/>
    <n v="1537419600"/>
    <d v="2018-09-20T05:00:00"/>
    <b v="0"/>
    <b v="0"/>
    <s v="film &amp; video/science fiction"/>
    <x v="4"/>
    <x v="22"/>
  </r>
  <r>
    <x v="767"/>
    <s v="Hale, Pearson and Jenkins"/>
    <s v="Upgradable attitude-oriented project"/>
    <n v="97200"/>
    <n v="55372"/>
    <n v="56.999999999999993"/>
    <x v="0"/>
    <x v="502"/>
    <n v="107.94"/>
    <x v="1"/>
    <s v="USD"/>
    <n v="1444107600"/>
    <x v="696"/>
    <n v="1447999200"/>
    <d v="2015-11-20T06:00:00"/>
    <b v="0"/>
    <b v="0"/>
    <s v="publishing/translations"/>
    <x v="5"/>
    <x v="18"/>
  </r>
  <r>
    <x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x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d v="2013-09-10T05:00:00"/>
    <b v="0"/>
    <b v="0"/>
    <s v="games/video games"/>
    <x v="6"/>
    <x v="11"/>
  </r>
  <r>
    <x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d v="2014-04-21T05:00:00"/>
    <b v="0"/>
    <b v="1"/>
    <s v="theater/plays"/>
    <x v="3"/>
    <x v="3"/>
  </r>
  <r>
    <x v="771"/>
    <s v="Smith, Mack and Williams"/>
    <s v="Self-enabling 5thgeneration paradigm"/>
    <n v="5600"/>
    <n v="2769"/>
    <n v="4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x v="772"/>
    <s v="Johnson-Pace"/>
    <s v="Persistent 3rdgeneration moratorium"/>
    <n v="149600"/>
    <n v="169586"/>
    <n v="112.99999999999999"/>
    <x v="1"/>
    <x v="506"/>
    <n v="33"/>
    <x v="1"/>
    <s v="USD"/>
    <n v="1549692000"/>
    <x v="700"/>
    <n v="1550037600"/>
    <d v="2019-02-13T06:00:00"/>
    <b v="0"/>
    <b v="0"/>
    <s v="music/indie rock"/>
    <x v="1"/>
    <x v="7"/>
  </r>
  <r>
    <x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d v="2017-04-23T05:00:00"/>
    <b v="0"/>
    <b v="0"/>
    <s v="theater/plays"/>
    <x v="3"/>
    <x v="3"/>
  </r>
  <r>
    <x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d v="2016-07-03T05:00:00"/>
    <b v="0"/>
    <b v="0"/>
    <s v="technology/web"/>
    <x v="2"/>
    <x v="2"/>
  </r>
  <r>
    <x v="775"/>
    <s v="Murphy LLC"/>
    <s v="Customer-focused non-volatile framework"/>
    <n v="9400"/>
    <n v="968"/>
    <n v="10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x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d v="2019-07-22T05:00:00"/>
    <b v="0"/>
    <b v="0"/>
    <s v="theater/plays"/>
    <x v="3"/>
    <x v="3"/>
  </r>
  <r>
    <x v="777"/>
    <s v="Henderson Ltd"/>
    <s v="Open-architected stable algorithm"/>
    <n v="93800"/>
    <n v="45987"/>
    <n v="49"/>
    <x v="0"/>
    <x v="103"/>
    <n v="68.03"/>
    <x v="1"/>
    <s v="USD"/>
    <n v="1316754000"/>
    <x v="431"/>
    <n v="1319259600"/>
    <d v="2011-10-22T05:00:00"/>
    <b v="0"/>
    <b v="0"/>
    <s v="theater/plays"/>
    <x v="3"/>
    <x v="3"/>
  </r>
  <r>
    <x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d v="2011-08-18T05:00:00"/>
    <b v="0"/>
    <b v="0"/>
    <s v="film &amp; video/animation"/>
    <x v="4"/>
    <x v="10"/>
  </r>
  <r>
    <x v="779"/>
    <s v="Webb Group"/>
    <s v="Public-key actuating projection"/>
    <n v="108700"/>
    <n v="87293"/>
    <n v="80"/>
    <x v="0"/>
    <x v="509"/>
    <n v="105.05"/>
    <x v="1"/>
    <s v="USD"/>
    <n v="1439528400"/>
    <x v="706"/>
    <n v="1440306000"/>
    <d v="2015-08-23T05:00:00"/>
    <b v="0"/>
    <b v="1"/>
    <s v="theater/plays"/>
    <x v="3"/>
    <x v="3"/>
  </r>
  <r>
    <x v="780"/>
    <s v="Brooks-Rodriguez"/>
    <s v="Implemented intangible instruction set"/>
    <n v="5100"/>
    <n v="5421"/>
    <n v="106"/>
    <x v="1"/>
    <x v="55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x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d v="2010-12-21T06:00:00"/>
    <b v="0"/>
    <b v="0"/>
    <s v="theater/plays"/>
    <x v="3"/>
    <x v="3"/>
  </r>
  <r>
    <x v="782"/>
    <s v="Williams and Sons"/>
    <s v="Centralized asymmetric framework"/>
    <n v="5100"/>
    <n v="10981"/>
    <n v="215"/>
    <x v="1"/>
    <x v="510"/>
    <n v="68.2"/>
    <x v="1"/>
    <s v="USD"/>
    <n v="1298959200"/>
    <x v="709"/>
    <n v="1301374800"/>
    <d v="2011-03-29T05:00:00"/>
    <b v="0"/>
    <b v="1"/>
    <s v="film &amp; video/animation"/>
    <x v="4"/>
    <x v="10"/>
  </r>
  <r>
    <x v="783"/>
    <s v="Vega, Chan and Carney"/>
    <s v="Down-sized systematic utilization"/>
    <n v="7400"/>
    <n v="10451"/>
    <n v="141"/>
    <x v="1"/>
    <x v="188"/>
    <n v="75.73"/>
    <x v="1"/>
    <s v="USD"/>
    <n v="1387260000"/>
    <x v="710"/>
    <n v="1387864800"/>
    <d v="2013-12-24T06:00:00"/>
    <b v="0"/>
    <b v="0"/>
    <s v="music/rock"/>
    <x v="1"/>
    <x v="1"/>
  </r>
  <r>
    <x v="784"/>
    <s v="Byrd Group"/>
    <s v="Profound fault-tolerant model"/>
    <n v="88900"/>
    <n v="102535"/>
    <n v="114.99999999999999"/>
    <x v="1"/>
    <x v="511"/>
    <n v="31"/>
    <x v="1"/>
    <s v="USD"/>
    <n v="1457244000"/>
    <x v="711"/>
    <n v="1458190800"/>
    <d v="2016-03-17T05:00:00"/>
    <b v="0"/>
    <b v="0"/>
    <s v="technology/web"/>
    <x v="2"/>
    <x v="2"/>
  </r>
  <r>
    <x v="785"/>
    <s v="Peterson, Fletcher and Sanchez"/>
    <s v="Multi-channeled bi-directional moratorium"/>
    <n v="6700"/>
    <n v="12939"/>
    <n v="193"/>
    <x v="1"/>
    <x v="78"/>
    <n v="101.88"/>
    <x v="2"/>
    <s v="AUD"/>
    <n v="1556341200"/>
    <x v="157"/>
    <n v="1559278800"/>
    <d v="2019-05-31T05:00:00"/>
    <b v="0"/>
    <b v="1"/>
    <s v="film &amp; video/animation"/>
    <x v="4"/>
    <x v="10"/>
  </r>
  <r>
    <x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d v="2018-04-03T05:00:00"/>
    <b v="0"/>
    <b v="1"/>
    <s v="music/jazz"/>
    <x v="1"/>
    <x v="17"/>
  </r>
  <r>
    <x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d v="2011-05-30T05:00:00"/>
    <b v="0"/>
    <b v="0"/>
    <s v="music/rock"/>
    <x v="1"/>
    <x v="1"/>
  </r>
  <r>
    <x v="788"/>
    <s v="Joyce PLC"/>
    <s v="Synchronized directional capability"/>
    <n v="3600"/>
    <n v="3174"/>
    <n v="88"/>
    <x v="2"/>
    <x v="249"/>
    <n v="102.39"/>
    <x v="1"/>
    <s v="USD"/>
    <n v="1350709200"/>
    <x v="93"/>
    <n v="1352527200"/>
    <d v="2012-11-10T06:00:00"/>
    <b v="0"/>
    <b v="0"/>
    <s v="film &amp; video/animation"/>
    <x v="4"/>
    <x v="10"/>
  </r>
  <r>
    <x v="789"/>
    <s v="Kennedy-Miller"/>
    <s v="Cross-platform composite migration"/>
    <n v="9000"/>
    <n v="3351"/>
    <n v="37"/>
    <x v="0"/>
    <x v="430"/>
    <n v="74.47"/>
    <x v="1"/>
    <s v="USD"/>
    <n v="1401166800"/>
    <x v="713"/>
    <n v="1404363600"/>
    <d v="2014-07-03T05:00:00"/>
    <b v="0"/>
    <b v="0"/>
    <s v="theater/plays"/>
    <x v="3"/>
    <x v="3"/>
  </r>
  <r>
    <x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d v="2010-02-20T06:00:00"/>
    <b v="0"/>
    <b v="0"/>
    <s v="theater/plays"/>
    <x v="3"/>
    <x v="3"/>
  </r>
  <r>
    <x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x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b v="0"/>
    <b v="1"/>
    <s v="theater/plays"/>
    <x v="3"/>
    <x v="3"/>
  </r>
  <r>
    <x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d v="2013-06-29T05:00:00"/>
    <b v="0"/>
    <b v="0"/>
    <s v="publishing/nonfiction"/>
    <x v="5"/>
    <x v="9"/>
  </r>
  <r>
    <x v="794"/>
    <s v="Welch Inc"/>
    <s v="Optional optimal website"/>
    <n v="6600"/>
    <n v="8276"/>
    <n v="125"/>
    <x v="1"/>
    <x v="460"/>
    <n v="75.239999999999995"/>
    <x v="1"/>
    <s v="USD"/>
    <n v="1513922400"/>
    <x v="717"/>
    <n v="1514959200"/>
    <d v="2018-01-03T06:00:00"/>
    <b v="0"/>
    <b v="0"/>
    <s v="music/rock"/>
    <x v="1"/>
    <x v="1"/>
  </r>
  <r>
    <x v="795"/>
    <s v="Vasquez Inc"/>
    <s v="Stand-alone asynchronous functionalities"/>
    <n v="7100"/>
    <n v="1022"/>
    <n v="14.000000000000002"/>
    <x v="0"/>
    <x v="249"/>
    <n v="32.97"/>
    <x v="1"/>
    <s v="USD"/>
    <n v="1477976400"/>
    <x v="718"/>
    <n v="1478235600"/>
    <d v="2016-11-04T05:00:00"/>
    <b v="0"/>
    <b v="0"/>
    <s v="film &amp; video/drama"/>
    <x v="4"/>
    <x v="6"/>
  </r>
  <r>
    <x v="796"/>
    <s v="Freeman-Ferguson"/>
    <s v="Profound full-range open system"/>
    <n v="7800"/>
    <n v="4275"/>
    <n v="55.000000000000007"/>
    <x v="0"/>
    <x v="373"/>
    <n v="54.81"/>
    <x v="1"/>
    <s v="USD"/>
    <n v="1407474000"/>
    <x v="719"/>
    <n v="1408078800"/>
    <d v="2014-08-15T05:00:00"/>
    <b v="0"/>
    <b v="1"/>
    <s v="games/mobile games"/>
    <x v="6"/>
    <x v="20"/>
  </r>
  <r>
    <x v="797"/>
    <s v="Houston, Moore and Rogers"/>
    <s v="Optional tangible utilization"/>
    <n v="7600"/>
    <n v="8332"/>
    <n v="110.00000000000001"/>
    <x v="1"/>
    <x v="515"/>
    <n v="45.04"/>
    <x v="1"/>
    <s v="USD"/>
    <n v="1546149600"/>
    <x v="720"/>
    <n v="1548136800"/>
    <d v="2019-01-22T06:00:00"/>
    <b v="0"/>
    <b v="0"/>
    <s v="technology/web"/>
    <x v="2"/>
    <x v="2"/>
  </r>
  <r>
    <x v="798"/>
    <s v="Small-Fuentes"/>
    <s v="Seamless maximized product"/>
    <n v="3400"/>
    <n v="6408"/>
    <n v="188"/>
    <x v="1"/>
    <x v="246"/>
    <n v="52.96"/>
    <x v="1"/>
    <s v="USD"/>
    <n v="1338440400"/>
    <x v="721"/>
    <n v="1340859600"/>
    <d v="2012-06-28T05:00:00"/>
    <b v="0"/>
    <b v="1"/>
    <s v="theater/plays"/>
    <x v="3"/>
    <x v="3"/>
  </r>
  <r>
    <x v="799"/>
    <s v="Reid-Day"/>
    <s v="Devolved tertiary time-frame"/>
    <n v="84500"/>
    <n v="73522"/>
    <n v="87"/>
    <x v="0"/>
    <x v="516"/>
    <n v="60.02"/>
    <x v="4"/>
    <s v="GBP"/>
    <n v="1454133600"/>
    <x v="722"/>
    <n v="1454479200"/>
    <d v="2016-02-03T06:00:00"/>
    <b v="0"/>
    <b v="0"/>
    <s v="theater/plays"/>
    <x v="3"/>
    <x v="3"/>
  </r>
  <r>
    <x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x v="801"/>
    <s v="Olson-Bishop"/>
    <s v="User-friendly high-level initiative"/>
    <n v="2300"/>
    <n v="4667"/>
    <n v="202.99999999999997"/>
    <x v="1"/>
    <x v="88"/>
    <n v="44.03"/>
    <x v="1"/>
    <s v="USD"/>
    <n v="1577772000"/>
    <x v="723"/>
    <n v="1579672800"/>
    <d v="2020-01-22T06:00: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n v="197"/>
    <x v="1"/>
    <x v="23"/>
    <n v="86.03"/>
    <x v="1"/>
    <s v="USD"/>
    <n v="1562216400"/>
    <x v="704"/>
    <n v="1562389200"/>
    <d v="2019-07-06T05:00:00"/>
    <b v="0"/>
    <b v="0"/>
    <s v="photography/photography books"/>
    <x v="7"/>
    <x v="14"/>
  </r>
  <r>
    <x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b v="0"/>
    <b v="0"/>
    <s v="theater/plays"/>
    <x v="3"/>
    <x v="3"/>
  </r>
  <r>
    <x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d v="2018-01-22T06:00:00"/>
    <b v="0"/>
    <b v="0"/>
    <s v="music/rock"/>
    <x v="1"/>
    <x v="1"/>
  </r>
  <r>
    <x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d v="2015-01-05T06:00:00"/>
    <b v="0"/>
    <b v="0"/>
    <s v="film &amp; video/documentary"/>
    <x v="4"/>
    <x v="4"/>
  </r>
  <r>
    <x v="806"/>
    <s v="Harmon-Madden"/>
    <s v="Adaptive holistic hub"/>
    <n v="700"/>
    <n v="8262"/>
    <n v="1180"/>
    <x v="1"/>
    <x v="70"/>
    <n v="108.71"/>
    <x v="1"/>
    <s v="USD"/>
    <n v="1330927200"/>
    <x v="726"/>
    <n v="1332997200"/>
    <d v="2012-03-29T05:00:00"/>
    <b v="0"/>
    <b v="1"/>
    <s v="film &amp; video/drama"/>
    <x v="4"/>
    <x v="6"/>
  </r>
  <r>
    <x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b v="0"/>
    <b v="1"/>
    <s v="theater/plays"/>
    <x v="3"/>
    <x v="3"/>
  </r>
  <r>
    <x v="808"/>
    <s v="Harris, Medina and Mitchell"/>
    <s v="Enhanced regional flexibility"/>
    <n v="5200"/>
    <n v="1583"/>
    <n v="30"/>
    <x v="0"/>
    <x v="161"/>
    <n v="83.32"/>
    <x v="1"/>
    <s v="USD"/>
    <n v="1463461200"/>
    <x v="728"/>
    <n v="1464930000"/>
    <d v="2016-06-03T05:00:00"/>
    <b v="0"/>
    <b v="0"/>
    <s v="food/food trucks"/>
    <x v="0"/>
    <x v="0"/>
  </r>
  <r>
    <x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x v="810"/>
    <s v="Ball-Fisher"/>
    <s v="Multi-layered intangible instruction set"/>
    <n v="6400"/>
    <n v="12360"/>
    <n v="193"/>
    <x v="1"/>
    <x v="394"/>
    <n v="55.93"/>
    <x v="1"/>
    <s v="USD"/>
    <n v="1511848800"/>
    <x v="730"/>
    <n v="1512712800"/>
    <d v="2017-12-08T06:00:00"/>
    <b v="0"/>
    <b v="1"/>
    <s v="theater/plays"/>
    <x v="3"/>
    <x v="3"/>
  </r>
  <r>
    <x v="811"/>
    <s v="Page, Holt and Mack"/>
    <s v="Fundamental methodical emulation"/>
    <n v="92500"/>
    <n v="71320"/>
    <n v="77"/>
    <x v="0"/>
    <x v="89"/>
    <n v="105.04"/>
    <x v="1"/>
    <s v="USD"/>
    <n v="1452319200"/>
    <x v="731"/>
    <n v="1452492000"/>
    <d v="2016-01-11T06:00:00"/>
    <b v="0"/>
    <b v="1"/>
    <s v="games/video games"/>
    <x v="6"/>
    <x v="11"/>
  </r>
  <r>
    <x v="812"/>
    <s v="Landry Group"/>
    <s v="Expanded value-added hardware"/>
    <n v="59700"/>
    <n v="134640"/>
    <n v="225.99999999999997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x v="813"/>
    <s v="Buckley Group"/>
    <s v="Diverse high-level attitude"/>
    <n v="3200"/>
    <n v="7661"/>
    <n v="239"/>
    <x v="1"/>
    <x v="520"/>
    <n v="112.66"/>
    <x v="1"/>
    <s v="USD"/>
    <n v="1346043600"/>
    <x v="732"/>
    <n v="1346907600"/>
    <d v="2012-09-06T05:00:00"/>
    <b v="0"/>
    <b v="0"/>
    <s v="games/video games"/>
    <x v="6"/>
    <x v="11"/>
  </r>
  <r>
    <x v="814"/>
    <s v="Vincent PLC"/>
    <s v="Visionary 24hour analyzer"/>
    <n v="3200"/>
    <n v="2950"/>
    <n v="92"/>
    <x v="0"/>
    <x v="521"/>
    <n v="81.94"/>
    <x v="3"/>
    <s v="DKK"/>
    <n v="1464325200"/>
    <x v="733"/>
    <n v="1464498000"/>
    <d v="2016-05-29T05:00:00"/>
    <b v="0"/>
    <b v="1"/>
    <s v="music/rock"/>
    <x v="1"/>
    <x v="1"/>
  </r>
  <r>
    <x v="815"/>
    <s v="Watson-Douglas"/>
    <s v="Centralized bandwidth-monitored leverage"/>
    <n v="9000"/>
    <n v="11721"/>
    <n v="130"/>
    <x v="1"/>
    <x v="236"/>
    <n v="64.05"/>
    <x v="0"/>
    <s v="CAD"/>
    <n v="1511935200"/>
    <x v="734"/>
    <n v="1514181600"/>
    <d v="2017-12-25T06:00:00"/>
    <b v="0"/>
    <b v="0"/>
    <s v="music/rock"/>
    <x v="1"/>
    <x v="1"/>
  </r>
  <r>
    <x v="816"/>
    <s v="Jones, Casey and Jones"/>
    <s v="Ergonomic mission-critical moratorium"/>
    <n v="2300"/>
    <n v="14150"/>
    <n v="615"/>
    <x v="1"/>
    <x v="221"/>
    <n v="106.39"/>
    <x v="1"/>
    <s v="USD"/>
    <n v="1392012000"/>
    <x v="406"/>
    <n v="1392184800"/>
    <d v="2014-02-12T06:00:00"/>
    <b v="1"/>
    <b v="1"/>
    <s v="theater/plays"/>
    <x v="3"/>
    <x v="3"/>
  </r>
  <r>
    <x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d v="2019-06-01T05:00:00"/>
    <b v="0"/>
    <b v="1"/>
    <s v="publishing/nonfiction"/>
    <x v="5"/>
    <x v="9"/>
  </r>
  <r>
    <x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d v="2019-02-03T06:00:00"/>
    <b v="0"/>
    <b v="1"/>
    <s v="theater/plays"/>
    <x v="3"/>
    <x v="3"/>
  </r>
  <r>
    <x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d v="2012-12-09T06:00:00"/>
    <b v="1"/>
    <b v="0"/>
    <s v="games/video games"/>
    <x v="6"/>
    <x v="11"/>
  </r>
  <r>
    <x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d v="2018-08-11T05:00:00"/>
    <b v="0"/>
    <b v="1"/>
    <s v="music/rock"/>
    <x v="1"/>
    <x v="1"/>
  </r>
  <r>
    <x v="821"/>
    <s v="Alvarez-Andrews"/>
    <s v="Extended impactful secured line"/>
    <n v="4900"/>
    <n v="14273"/>
    <n v="291"/>
    <x v="1"/>
    <x v="155"/>
    <n v="67.97"/>
    <x v="1"/>
    <s v="USD"/>
    <n v="1488261600"/>
    <x v="738"/>
    <n v="1489381200"/>
    <d v="2017-03-13T05:00:00"/>
    <b v="0"/>
    <b v="0"/>
    <s v="film &amp; video/documentary"/>
    <x v="4"/>
    <x v="4"/>
  </r>
  <r>
    <x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d v="2014-03-17T05:00:00"/>
    <b v="0"/>
    <b v="0"/>
    <s v="music/rock"/>
    <x v="1"/>
    <x v="1"/>
  </r>
  <r>
    <x v="823"/>
    <s v="Dyer Inc"/>
    <s v="Secured well-modulated system engine"/>
    <n v="4100"/>
    <n v="14640"/>
    <n v="357"/>
    <x v="1"/>
    <x v="526"/>
    <n v="58.1"/>
    <x v="1"/>
    <s v="USD"/>
    <n v="1410325200"/>
    <x v="613"/>
    <n v="1412485200"/>
    <d v="2014-10-05T05:00:00"/>
    <b v="1"/>
    <b v="1"/>
    <s v="music/rock"/>
    <x v="1"/>
    <x v="1"/>
  </r>
  <r>
    <x v="824"/>
    <s v="Anderson, Williams and Cox"/>
    <s v="Streamlined national benchmark"/>
    <n v="85000"/>
    <n v="107516"/>
    <n v="126"/>
    <x v="1"/>
    <x v="527"/>
    <n v="84"/>
    <x v="1"/>
    <s v="USD"/>
    <n v="1276923600"/>
    <x v="740"/>
    <n v="1279688400"/>
    <d v="2010-07-21T05:00:00"/>
    <b v="0"/>
    <b v="1"/>
    <s v="publishing/nonfiction"/>
    <x v="5"/>
    <x v="9"/>
  </r>
  <r>
    <x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d v="2017-08-06T05:00:00"/>
    <b v="0"/>
    <b v="0"/>
    <s v="film &amp; video/shorts"/>
    <x v="4"/>
    <x v="12"/>
  </r>
  <r>
    <x v="826"/>
    <s v="Miller-Hubbard"/>
    <s v="Digitized 6thgeneration Local Area Network"/>
    <n v="2800"/>
    <n v="12797"/>
    <n v="457"/>
    <x v="1"/>
    <x v="346"/>
    <n v="65.959999999999994"/>
    <x v="1"/>
    <s v="USD"/>
    <n v="1292220000"/>
    <x v="741"/>
    <n v="1294639200"/>
    <d v="2011-01-10T06:00:00"/>
    <b v="0"/>
    <b v="1"/>
    <s v="theater/plays"/>
    <x v="3"/>
    <x v="3"/>
  </r>
  <r>
    <x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d v="2011-05-15T05:00:00"/>
    <b v="0"/>
    <b v="1"/>
    <s v="film &amp; video/drama"/>
    <x v="4"/>
    <x v="6"/>
  </r>
  <r>
    <x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b v="0"/>
    <b v="0"/>
    <s v="theater/plays"/>
    <x v="3"/>
    <x v="3"/>
  </r>
  <r>
    <x v="829"/>
    <s v="Baker-Higgins"/>
    <s v="Vision-oriented scalable portal"/>
    <n v="9600"/>
    <n v="4929"/>
    <n v="51"/>
    <x v="0"/>
    <x v="110"/>
    <n v="32.01"/>
    <x v="1"/>
    <s v="USD"/>
    <n v="1433826000"/>
    <x v="743"/>
    <n v="1435122000"/>
    <d v="2015-06-24T05:00:00"/>
    <b v="0"/>
    <b v="0"/>
    <s v="theater/plays"/>
    <x v="3"/>
    <x v="3"/>
  </r>
  <r>
    <x v="830"/>
    <s v="Johnson, Turner and Carroll"/>
    <s v="Persevering zero administration knowledge user"/>
    <n v="121600"/>
    <n v="1424"/>
    <n v="1"/>
    <x v="0"/>
    <x v="528"/>
    <n v="64.73"/>
    <x v="1"/>
    <s v="USD"/>
    <n v="1514959200"/>
    <x v="744"/>
    <n v="1520056800"/>
    <d v="2018-03-03T06:00:00"/>
    <b v="0"/>
    <b v="0"/>
    <s v="theater/plays"/>
    <x v="3"/>
    <x v="3"/>
  </r>
  <r>
    <x v="831"/>
    <s v="Ward PLC"/>
    <s v="Front-line bottom-line Graphic Interface"/>
    <n v="97100"/>
    <n v="105817"/>
    <n v="109.00000000000001"/>
    <x v="1"/>
    <x v="529"/>
    <n v="25"/>
    <x v="1"/>
    <s v="USD"/>
    <n v="1332738000"/>
    <x v="745"/>
    <n v="1335675600"/>
    <d v="2012-04-29T05:00:00"/>
    <b v="0"/>
    <b v="0"/>
    <s v="photography/photography books"/>
    <x v="7"/>
    <x v="14"/>
  </r>
  <r>
    <x v="832"/>
    <s v="Bradley, Beck and Mayo"/>
    <s v="Synergized fault-tolerant hierarchy"/>
    <n v="43200"/>
    <n v="136156"/>
    <n v="315"/>
    <x v="1"/>
    <x v="265"/>
    <n v="104.98"/>
    <x v="3"/>
    <s v="DKK"/>
    <n v="1445490000"/>
    <x v="746"/>
    <n v="1448431200"/>
    <d v="2015-11-25T06:00:00"/>
    <b v="1"/>
    <b v="0"/>
    <s v="publishing/translations"/>
    <x v="5"/>
    <x v="18"/>
  </r>
  <r>
    <x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x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d v="2013-06-29T05:00:00"/>
    <b v="0"/>
    <b v="0"/>
    <s v="theater/plays"/>
    <x v="3"/>
    <x v="3"/>
  </r>
  <r>
    <x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d v="2015-03-06T06:00:00"/>
    <b v="0"/>
    <b v="0"/>
    <s v="technology/web"/>
    <x v="2"/>
    <x v="2"/>
  </r>
  <r>
    <x v="836"/>
    <s v="Macias Inc"/>
    <s v="Optimized didactic intranet"/>
    <n v="8100"/>
    <n v="6086"/>
    <n v="75"/>
    <x v="0"/>
    <x v="115"/>
    <n v="64.739999999999995"/>
    <x v="1"/>
    <s v="USD"/>
    <n v="1265349600"/>
    <x v="749"/>
    <n v="1266300000"/>
    <d v="2010-02-16T06:00:00"/>
    <b v="0"/>
    <b v="0"/>
    <s v="music/indie rock"/>
    <x v="1"/>
    <x v="7"/>
  </r>
  <r>
    <x v="837"/>
    <s v="Cook-Ortiz"/>
    <s v="Right-sized dedicated standardization"/>
    <n v="17700"/>
    <n v="150960"/>
    <n v="852.99999999999989"/>
    <x v="1"/>
    <x v="532"/>
    <n v="84.01"/>
    <x v="1"/>
    <s v="USD"/>
    <n v="1301202000"/>
    <x v="643"/>
    <n v="1305867600"/>
    <d v="2011-05-20T05:00:00"/>
    <b v="0"/>
    <b v="0"/>
    <s v="music/jazz"/>
    <x v="1"/>
    <x v="17"/>
  </r>
  <r>
    <x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d v="2018-10-06T05:00:00"/>
    <b v="0"/>
    <b v="0"/>
    <s v="theater/plays"/>
    <x v="3"/>
    <x v="3"/>
  </r>
  <r>
    <x v="839"/>
    <s v="Pierce-Ramirez"/>
    <s v="Organized scalable initiative"/>
    <n v="7700"/>
    <n v="14644"/>
    <n v="190"/>
    <x v="1"/>
    <x v="144"/>
    <n v="93.27"/>
    <x v="1"/>
    <s v="USD"/>
    <n v="1395032400"/>
    <x v="751"/>
    <n v="1398920400"/>
    <d v="2014-05-01T05:00:00"/>
    <b v="0"/>
    <b v="1"/>
    <s v="film &amp; video/documentary"/>
    <x v="4"/>
    <x v="4"/>
  </r>
  <r>
    <x v="840"/>
    <s v="Howell and Sons"/>
    <s v="Enhanced regional moderator"/>
    <n v="116300"/>
    <n v="116583"/>
    <n v="100"/>
    <x v="1"/>
    <x v="533"/>
    <n v="33"/>
    <x v="1"/>
    <s v="USD"/>
    <n v="1405486800"/>
    <x v="752"/>
    <n v="1405659600"/>
    <d v="2014-07-18T05:00:00"/>
    <b v="0"/>
    <b v="1"/>
    <s v="theater/plays"/>
    <x v="3"/>
    <x v="3"/>
  </r>
  <r>
    <x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d v="2016-03-06T06:00:00"/>
    <b v="0"/>
    <b v="0"/>
    <s v="technology/web"/>
    <x v="2"/>
    <x v="2"/>
  </r>
  <r>
    <x v="842"/>
    <s v="Lawson and Sons"/>
    <s v="Reverse-engineered multi-tasking product"/>
    <n v="1500"/>
    <n v="8447"/>
    <n v="563"/>
    <x v="1"/>
    <x v="227"/>
    <n v="63.99"/>
    <x v="6"/>
    <s v="EUR"/>
    <n v="1529038800"/>
    <x v="754"/>
    <n v="1529298000"/>
    <d v="2018-06-18T05:00:00"/>
    <b v="0"/>
    <b v="0"/>
    <s v="technology/wearables"/>
    <x v="2"/>
    <x v="8"/>
  </r>
  <r>
    <x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d v="2018-09-01T05:00:00"/>
    <b v="0"/>
    <b v="0"/>
    <s v="photography/photography books"/>
    <x v="7"/>
    <x v="14"/>
  </r>
  <r>
    <x v="844"/>
    <s v="Rodriguez-Hansen"/>
    <s v="Intuitive cohesive groupware"/>
    <n v="8800"/>
    <n v="8747"/>
    <n v="99"/>
    <x v="3"/>
    <x v="115"/>
    <n v="93.05"/>
    <x v="1"/>
    <s v="USD"/>
    <n v="1327212000"/>
    <x v="756"/>
    <n v="1327471200"/>
    <d v="2012-01-25T06:00:00"/>
    <b v="0"/>
    <b v="0"/>
    <s v="film &amp; video/documentary"/>
    <x v="4"/>
    <x v="4"/>
  </r>
  <r>
    <x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d v="2018-06-21T05:00:00"/>
    <b v="0"/>
    <b v="0"/>
    <s v="technology/web"/>
    <x v="2"/>
    <x v="2"/>
  </r>
  <r>
    <x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d v="2018-08-26T05:00:00"/>
    <b v="1"/>
    <b v="1"/>
    <s v="technology/web"/>
    <x v="2"/>
    <x v="2"/>
  </r>
  <r>
    <x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d v="2018-01-10T06:00:00"/>
    <b v="0"/>
    <b v="0"/>
    <s v="food/food trucks"/>
    <x v="0"/>
    <x v="0"/>
  </r>
  <r>
    <x v="848"/>
    <s v="Cole, Salazar and Moreno"/>
    <s v="Robust motivating orchestration"/>
    <n v="3200"/>
    <n v="10831"/>
    <n v="338"/>
    <x v="1"/>
    <x v="535"/>
    <n v="62.97"/>
    <x v="1"/>
    <s v="USD"/>
    <n v="1276318800"/>
    <x v="760"/>
    <n v="1277096400"/>
    <d v="2010-06-21T05:00:00"/>
    <b v="0"/>
    <b v="0"/>
    <s v="film &amp; video/drama"/>
    <x v="4"/>
    <x v="6"/>
  </r>
  <r>
    <x v="849"/>
    <s v="Jones-Ryan"/>
    <s v="Vision-oriented uniform instruction set"/>
    <n v="6700"/>
    <n v="8917"/>
    <n v="133"/>
    <x v="1"/>
    <x v="253"/>
    <n v="29.05"/>
    <x v="1"/>
    <s v="USD"/>
    <n v="1328767200"/>
    <x v="761"/>
    <n v="1329026400"/>
    <d v="2012-02-12T06:00:00"/>
    <b v="0"/>
    <b v="1"/>
    <s v="music/indie rock"/>
    <x v="1"/>
    <x v="7"/>
  </r>
  <r>
    <x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x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d v="2012-06-04T05:00:00"/>
    <b v="0"/>
    <b v="0"/>
    <s v="music/electric music"/>
    <x v="1"/>
    <x v="5"/>
  </r>
  <r>
    <x v="852"/>
    <s v="Brady Ltd"/>
    <s v="Open-source reciprocal standardization"/>
    <n v="4900"/>
    <n v="2505"/>
    <n v="51"/>
    <x v="0"/>
    <x v="249"/>
    <n v="80.81"/>
    <x v="1"/>
    <s v="USD"/>
    <n v="1310792400"/>
    <x v="763"/>
    <n v="1311656400"/>
    <d v="2011-07-26T05:00:00"/>
    <b v="0"/>
    <b v="1"/>
    <s v="games/video games"/>
    <x v="6"/>
    <x v="11"/>
  </r>
  <r>
    <x v="853"/>
    <s v="Collier LLC"/>
    <s v="Secured well-modulated projection"/>
    <n v="17100"/>
    <n v="111502"/>
    <n v="652"/>
    <x v="1"/>
    <x v="50"/>
    <n v="76.010000000000005"/>
    <x v="0"/>
    <s v="CAD"/>
    <n v="1308546000"/>
    <x v="764"/>
    <n v="1308978000"/>
    <d v="2011-06-25T05:00:00"/>
    <b v="0"/>
    <b v="1"/>
    <s v="music/indie rock"/>
    <x v="1"/>
    <x v="7"/>
  </r>
  <r>
    <x v="854"/>
    <s v="Campbell, Thomas and Obrien"/>
    <s v="Multi-channeled secondary middleware"/>
    <n v="171000"/>
    <n v="194309"/>
    <n v="113.99999999999999"/>
    <x v="1"/>
    <x v="536"/>
    <n v="72.989999999999995"/>
    <x v="0"/>
    <s v="CAD"/>
    <n v="1574056800"/>
    <x v="765"/>
    <n v="1576389600"/>
    <d v="2019-12-15T06:00:00"/>
    <b v="0"/>
    <b v="0"/>
    <s v="publishing/fiction"/>
    <x v="5"/>
    <x v="13"/>
  </r>
  <r>
    <x v="855"/>
    <s v="Moses-Terry"/>
    <s v="Horizontal clear-thinking framework"/>
    <n v="23400"/>
    <n v="23956"/>
    <n v="102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x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d v="2012-05-11T05:00:00"/>
    <b v="0"/>
    <b v="0"/>
    <s v="food/food trucks"/>
    <x v="0"/>
    <x v="0"/>
  </r>
  <r>
    <x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x v="858"/>
    <s v="Ayala, Crawford and Taylor"/>
    <s v="Realigned 5thgeneration knowledge user"/>
    <n v="4000"/>
    <n v="2778"/>
    <n v="69"/>
    <x v="0"/>
    <x v="164"/>
    <n v="79.37"/>
    <x v="1"/>
    <s v="USD"/>
    <n v="1524286800"/>
    <x v="769"/>
    <n v="1524891600"/>
    <d v="2018-04-28T05:00:00"/>
    <b v="1"/>
    <b v="0"/>
    <s v="food/food trucks"/>
    <x v="0"/>
    <x v="0"/>
  </r>
  <r>
    <x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d v="2013-03-19T05:00:00"/>
    <b v="0"/>
    <b v="1"/>
    <s v="theater/plays"/>
    <x v="3"/>
    <x v="3"/>
  </r>
  <r>
    <x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d v="2019-03-01T06:00:00"/>
    <b v="0"/>
    <b v="1"/>
    <s v="technology/wearables"/>
    <x v="2"/>
    <x v="8"/>
  </r>
  <r>
    <x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d v="2010-03-29T05:00:00"/>
    <b v="0"/>
    <b v="0"/>
    <s v="theater/plays"/>
    <x v="3"/>
    <x v="3"/>
  </r>
  <r>
    <x v="862"/>
    <s v="Lewis and Sons"/>
    <s v="Profound disintermediate open system"/>
    <n v="3500"/>
    <n v="6560"/>
    <n v="187"/>
    <x v="1"/>
    <x v="72"/>
    <n v="77.180000000000007"/>
    <x v="1"/>
    <s v="USD"/>
    <n v="1312174800"/>
    <x v="773"/>
    <n v="1312520400"/>
    <d v="2011-08-05T05:00:00"/>
    <b v="0"/>
    <b v="0"/>
    <s v="theater/plays"/>
    <x v="3"/>
    <x v="3"/>
  </r>
  <r>
    <x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d v="2015-07-10T05:00:00"/>
    <b v="0"/>
    <b v="1"/>
    <s v="film &amp; video/television"/>
    <x v="4"/>
    <x v="19"/>
  </r>
  <r>
    <x v="864"/>
    <s v="Stevenson-Thompson"/>
    <s v="Automated static workforce"/>
    <n v="4200"/>
    <n v="14577"/>
    <n v="347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x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d v="2014-09-24T05:00:00"/>
    <b v="0"/>
    <b v="0"/>
    <s v="theater/plays"/>
    <x v="3"/>
    <x v="3"/>
  </r>
  <r>
    <x v="866"/>
    <s v="Jackson-Brown"/>
    <s v="Versatile 5thgeneration matrices"/>
    <n v="182800"/>
    <n v="79045"/>
    <n v="43"/>
    <x v="3"/>
    <x v="540"/>
    <n v="88.02"/>
    <x v="1"/>
    <s v="USD"/>
    <n v="1304830800"/>
    <x v="777"/>
    <n v="1304917200"/>
    <d v="2011-05-09T05:00:00"/>
    <b v="0"/>
    <b v="0"/>
    <s v="photography/photography books"/>
    <x v="7"/>
    <x v="14"/>
  </r>
  <r>
    <x v="867"/>
    <s v="Kane, Pruitt and Rivera"/>
    <s v="Cross-platform next generation service-desk"/>
    <n v="4800"/>
    <n v="7797"/>
    <n v="162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x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d v="2013-10-23T05:00:00"/>
    <b v="0"/>
    <b v="0"/>
    <s v="theater/plays"/>
    <x v="3"/>
    <x v="3"/>
  </r>
  <r>
    <x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x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d v="2015-09-18T05:00:00"/>
    <b v="0"/>
    <b v="0"/>
    <s v="theater/plays"/>
    <x v="3"/>
    <x v="3"/>
  </r>
  <r>
    <x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d v="2017-11-19T06:00:00"/>
    <b v="0"/>
    <b v="1"/>
    <s v="theater/plays"/>
    <x v="3"/>
    <x v="3"/>
  </r>
  <r>
    <x v="872"/>
    <s v="Davis LLC"/>
    <s v="Compatible logistical paradigm"/>
    <n v="4700"/>
    <n v="7992"/>
    <n v="170"/>
    <x v="1"/>
    <x v="543"/>
    <n v="98.67"/>
    <x v="2"/>
    <s v="AUD"/>
    <n v="1535950800"/>
    <x v="270"/>
    <n v="1536382800"/>
    <d v="2018-09-08T05:00:00"/>
    <b v="0"/>
    <b v="0"/>
    <s v="film &amp; video/science fiction"/>
    <x v="4"/>
    <x v="22"/>
  </r>
  <r>
    <x v="873"/>
    <s v="Vazquez, Ochoa and Clark"/>
    <s v="Intuitive value-added installation"/>
    <n v="42100"/>
    <n v="79268"/>
    <n v="188"/>
    <x v="1"/>
    <x v="544"/>
    <n v="42.01"/>
    <x v="1"/>
    <s v="USD"/>
    <n v="1389160800"/>
    <x v="781"/>
    <n v="1389592800"/>
    <d v="2014-01-13T06:00:00"/>
    <b v="0"/>
    <b v="0"/>
    <s v="photography/photography books"/>
    <x v="7"/>
    <x v="14"/>
  </r>
  <r>
    <x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d v="2010-05-31T05:00:00"/>
    <b v="0"/>
    <b v="1"/>
    <s v="photography/photography books"/>
    <x v="7"/>
    <x v="14"/>
  </r>
  <r>
    <x v="875"/>
    <s v="Mueller-Harmon"/>
    <s v="Implemented tangible approach"/>
    <n v="7900"/>
    <n v="5465"/>
    <n v="69"/>
    <x v="0"/>
    <x v="109"/>
    <n v="81.569999999999993"/>
    <x v="1"/>
    <s v="USD"/>
    <n v="1294898400"/>
    <x v="783"/>
    <n v="1294984800"/>
    <d v="2011-01-14T06:00:00"/>
    <b v="0"/>
    <b v="0"/>
    <s v="music/rock"/>
    <x v="1"/>
    <x v="1"/>
  </r>
  <r>
    <x v="876"/>
    <s v="Dixon, Perez and Banks"/>
    <s v="Re-engineered encompassing definition"/>
    <n v="8300"/>
    <n v="2111"/>
    <n v="25"/>
    <x v="0"/>
    <x v="176"/>
    <n v="37.04"/>
    <x v="0"/>
    <s v="CAD"/>
    <n v="1559970000"/>
    <x v="784"/>
    <n v="1562043600"/>
    <d v="2019-07-02T05:00:00"/>
    <b v="0"/>
    <b v="0"/>
    <s v="photography/photography books"/>
    <x v="7"/>
    <x v="14"/>
  </r>
  <r>
    <x v="877"/>
    <s v="Estrada Group"/>
    <s v="Multi-lateral uniform collaboration"/>
    <n v="163600"/>
    <n v="126628"/>
    <n v="77"/>
    <x v="0"/>
    <x v="546"/>
    <n v="103.03"/>
    <x v="1"/>
    <s v="USD"/>
    <n v="1469509200"/>
    <x v="785"/>
    <n v="1469595600"/>
    <d v="2016-07-27T05:00:00"/>
    <b v="0"/>
    <b v="0"/>
    <s v="food/food trucks"/>
    <x v="0"/>
    <x v="0"/>
  </r>
  <r>
    <x v="878"/>
    <s v="Lutz Group"/>
    <s v="Enterprise-wide foreground paradigm"/>
    <n v="2700"/>
    <n v="1012"/>
    <n v="37"/>
    <x v="0"/>
    <x v="65"/>
    <n v="84.33"/>
    <x v="6"/>
    <s v="EUR"/>
    <n v="1579068000"/>
    <x v="786"/>
    <n v="1581141600"/>
    <d v="2020-02-08T06:00:00"/>
    <b v="0"/>
    <b v="0"/>
    <s v="music/metal"/>
    <x v="1"/>
    <x v="16"/>
  </r>
  <r>
    <x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d v="2017-03-03T06:00:00"/>
    <b v="0"/>
    <b v="0"/>
    <s v="publishing/nonfiction"/>
    <x v="5"/>
    <x v="9"/>
  </r>
  <r>
    <x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d v="2019-07-23T05:00:00"/>
    <b v="0"/>
    <b v="0"/>
    <s v="music/electric music"/>
    <x v="1"/>
    <x v="5"/>
  </r>
  <r>
    <x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d v="2015-08-07T05:00:00"/>
    <b v="0"/>
    <b v="1"/>
    <s v="theater/plays"/>
    <x v="3"/>
    <x v="3"/>
  </r>
  <r>
    <x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x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d v="2010-06-30T05:00:00"/>
    <b v="0"/>
    <b v="0"/>
    <s v="film &amp; video/shorts"/>
    <x v="4"/>
    <x v="12"/>
  </r>
  <r>
    <x v="884"/>
    <s v="Strickland Group"/>
    <s v="Horizontal secondary interface"/>
    <n v="170800"/>
    <n v="109374"/>
    <n v="64"/>
    <x v="0"/>
    <x v="549"/>
    <n v="57.99"/>
    <x v="1"/>
    <s v="USD"/>
    <n v="1399179600"/>
    <x v="791"/>
    <n v="1399352400"/>
    <d v="2014-05-06T05:00:00"/>
    <b v="0"/>
    <b v="1"/>
    <s v="theater/plays"/>
    <x v="3"/>
    <x v="3"/>
  </r>
  <r>
    <x v="885"/>
    <s v="Lynch Ltd"/>
    <s v="Virtual analyzing collaboration"/>
    <n v="1800"/>
    <n v="2129"/>
    <n v="118"/>
    <x v="1"/>
    <x v="550"/>
    <n v="40.94"/>
    <x v="1"/>
    <s v="USD"/>
    <n v="1275800400"/>
    <x v="792"/>
    <n v="1279083600"/>
    <d v="2010-07-14T05:00:00"/>
    <b v="0"/>
    <b v="0"/>
    <s v="theater/plays"/>
    <x v="3"/>
    <x v="3"/>
  </r>
  <r>
    <x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d v="2010-09-13T05:00:00"/>
    <b v="0"/>
    <b v="0"/>
    <s v="music/indie rock"/>
    <x v="1"/>
    <x v="7"/>
  </r>
  <r>
    <x v="887"/>
    <s v="Cooper LLC"/>
    <s v="Multi-layered systematic knowledgebase"/>
    <n v="7800"/>
    <n v="2289"/>
    <n v="28.999999999999996"/>
    <x v="0"/>
    <x v="249"/>
    <n v="73.84"/>
    <x v="1"/>
    <s v="USD"/>
    <n v="1437109200"/>
    <x v="794"/>
    <n v="1441170000"/>
    <d v="2015-09-02T05:00:00"/>
    <b v="0"/>
    <b v="1"/>
    <s v="theater/plays"/>
    <x v="3"/>
    <x v="3"/>
  </r>
  <r>
    <x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d v="2017-04-30T05:00:00"/>
    <b v="0"/>
    <b v="0"/>
    <s v="theater/plays"/>
    <x v="3"/>
    <x v="3"/>
  </r>
  <r>
    <x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d v="2014-03-19T05:00:00"/>
    <b v="0"/>
    <b v="1"/>
    <s v="music/electric music"/>
    <x v="1"/>
    <x v="5"/>
  </r>
  <r>
    <x v="890"/>
    <s v="Christian, Kim and Jimenez"/>
    <s v="Devolved foreground throughput"/>
    <n v="134400"/>
    <n v="155849"/>
    <n v="115.99999999999999"/>
    <x v="1"/>
    <x v="553"/>
    <n v="106.02"/>
    <x v="1"/>
    <s v="USD"/>
    <n v="1561352400"/>
    <x v="797"/>
    <n v="1561438800"/>
    <d v="2019-06-25T05:00:00"/>
    <b v="0"/>
    <b v="0"/>
    <s v="music/indie rock"/>
    <x v="1"/>
    <x v="7"/>
  </r>
  <r>
    <x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d v="2012-01-16T06:00:00"/>
    <b v="0"/>
    <b v="0"/>
    <s v="film &amp; video/documentary"/>
    <x v="4"/>
    <x v="4"/>
  </r>
  <r>
    <x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d v="2010-07-01T05:00:00"/>
    <b v="0"/>
    <b v="0"/>
    <s v="publishing/translations"/>
    <x v="5"/>
    <x v="18"/>
  </r>
  <r>
    <x v="893"/>
    <s v="Collins-Martinez"/>
    <s v="Progressive grid-enabled website"/>
    <n v="8400"/>
    <n v="10770"/>
    <n v="128"/>
    <x v="1"/>
    <x v="134"/>
    <n v="54.12"/>
    <x v="6"/>
    <s v="EUR"/>
    <n v="1434344400"/>
    <x v="800"/>
    <n v="1434690000"/>
    <d v="2015-06-19T05:00:00"/>
    <b v="0"/>
    <b v="1"/>
    <s v="film &amp; video/documentary"/>
    <x v="4"/>
    <x v="4"/>
  </r>
  <r>
    <x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d v="2013-08-10T05:00:00"/>
    <b v="0"/>
    <b v="1"/>
    <s v="film &amp; video/television"/>
    <x v="4"/>
    <x v="19"/>
  </r>
  <r>
    <x v="895"/>
    <s v="Adams-Rollins"/>
    <s v="Integrated demand-driven info-mediaries"/>
    <n v="159800"/>
    <n v="11108"/>
    <n v="7.0000000000000009"/>
    <x v="0"/>
    <x v="37"/>
    <n v="103.81"/>
    <x v="1"/>
    <s v="USD"/>
    <n v="1517637600"/>
    <x v="802"/>
    <n v="1518415200"/>
    <d v="2018-02-12T06:00:00"/>
    <b v="0"/>
    <b v="0"/>
    <s v="theater/plays"/>
    <x v="3"/>
    <x v="3"/>
  </r>
  <r>
    <x v="896"/>
    <s v="Wright-Bryant"/>
    <s v="Reverse-engineered client-server extranet"/>
    <n v="19800"/>
    <n v="153338"/>
    <n v="774"/>
    <x v="1"/>
    <x v="555"/>
    <n v="105.03"/>
    <x v="2"/>
    <s v="AUD"/>
    <n v="1310619600"/>
    <x v="803"/>
    <n v="1310878800"/>
    <d v="2011-07-17T05:00:00"/>
    <b v="0"/>
    <b v="1"/>
    <s v="food/food trucks"/>
    <x v="0"/>
    <x v="0"/>
  </r>
  <r>
    <x v="897"/>
    <s v="Berry-Cannon"/>
    <s v="Organized discrete encoding"/>
    <n v="8800"/>
    <n v="2437"/>
    <n v="28.000000000000004"/>
    <x v="0"/>
    <x v="11"/>
    <n v="90.26"/>
    <x v="1"/>
    <s v="USD"/>
    <n v="1556427600"/>
    <x v="212"/>
    <n v="1556600400"/>
    <d v="2019-04-30T05:00:00"/>
    <b v="0"/>
    <b v="0"/>
    <s v="theater/plays"/>
    <x v="3"/>
    <x v="3"/>
  </r>
  <r>
    <x v="898"/>
    <s v="Davis-Gonzalez"/>
    <s v="Balanced regional flexibility"/>
    <n v="179100"/>
    <n v="93991"/>
    <n v="52"/>
    <x v="0"/>
    <x v="556"/>
    <n v="76.98"/>
    <x v="1"/>
    <s v="USD"/>
    <n v="1576476000"/>
    <x v="804"/>
    <n v="1576994400"/>
    <d v="2019-12-22T06:00:00"/>
    <b v="0"/>
    <b v="0"/>
    <s v="film &amp; video/documentary"/>
    <x v="4"/>
    <x v="4"/>
  </r>
  <r>
    <x v="899"/>
    <s v="Best-Young"/>
    <s v="Implemented multimedia time-frame"/>
    <n v="3100"/>
    <n v="12620"/>
    <n v="407"/>
    <x v="1"/>
    <x v="300"/>
    <n v="102.6"/>
    <x v="5"/>
    <s v="CHF"/>
    <n v="1381122000"/>
    <x v="805"/>
    <n v="1382677200"/>
    <d v="2013-10-25T05:00:00"/>
    <b v="0"/>
    <b v="0"/>
    <s v="music/jazz"/>
    <x v="1"/>
    <x v="17"/>
  </r>
  <r>
    <x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x v="901"/>
    <s v="Hogan Group"/>
    <s v="Versatile bottom-line definition"/>
    <n v="5600"/>
    <n v="8746"/>
    <n v="156"/>
    <x v="1"/>
    <x v="122"/>
    <n v="55.01"/>
    <x v="1"/>
    <s v="USD"/>
    <n v="1531803600"/>
    <x v="807"/>
    <n v="1534654800"/>
    <d v="2018-08-19T05:00:00"/>
    <b v="0"/>
    <b v="1"/>
    <s v="music/rock"/>
    <x v="1"/>
    <x v="1"/>
  </r>
  <r>
    <x v="902"/>
    <s v="Wang, Silva and Byrd"/>
    <s v="Integrated bifurcated software"/>
    <n v="1400"/>
    <n v="3534"/>
    <n v="252"/>
    <x v="1"/>
    <x v="460"/>
    <n v="32.130000000000003"/>
    <x v="1"/>
    <s v="USD"/>
    <n v="1454133600"/>
    <x v="722"/>
    <n v="1457762400"/>
    <d v="2016-03-12T06:00:00"/>
    <b v="0"/>
    <b v="0"/>
    <s v="technology/web"/>
    <x v="2"/>
    <x v="2"/>
  </r>
  <r>
    <x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d v="2012-05-20T05:00:00"/>
    <b v="0"/>
    <b v="1"/>
    <s v="publishing/nonfiction"/>
    <x v="5"/>
    <x v="9"/>
  </r>
  <r>
    <x v="904"/>
    <s v="Rodriguez, Johnson and Jackson"/>
    <s v="Digitized foreground array"/>
    <n v="6500"/>
    <n v="795"/>
    <n v="12"/>
    <x v="0"/>
    <x v="36"/>
    <n v="49.69"/>
    <x v="1"/>
    <s v="USD"/>
    <n v="1349326800"/>
    <x v="259"/>
    <n v="1349672400"/>
    <d v="2012-10-08T05:00:00"/>
    <b v="0"/>
    <b v="0"/>
    <s v="publishing/radio &amp; podcasts"/>
    <x v="5"/>
    <x v="15"/>
  </r>
  <r>
    <x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d v="2013-09-22T05:00:00"/>
    <b v="0"/>
    <b v="0"/>
    <s v="theater/plays"/>
    <x v="3"/>
    <x v="3"/>
  </r>
  <r>
    <x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d v="2017-06-18T05:00:00"/>
    <b v="1"/>
    <b v="1"/>
    <s v="film &amp; video/documentary"/>
    <x v="4"/>
    <x v="4"/>
  </r>
  <r>
    <x v="907"/>
    <s v="White, Pena and Calhoun"/>
    <s v="Quality-focused asymmetric adapter"/>
    <n v="9100"/>
    <n v="1843"/>
    <n v="20"/>
    <x v="0"/>
    <x v="142"/>
    <n v="44.95"/>
    <x v="1"/>
    <s v="USD"/>
    <n v="1303880400"/>
    <x v="809"/>
    <n v="1304485200"/>
    <d v="2011-05-04T05:00:00"/>
    <b v="0"/>
    <b v="0"/>
    <s v="theater/plays"/>
    <x v="3"/>
    <x v="3"/>
  </r>
  <r>
    <x v="908"/>
    <s v="Bryant-Pope"/>
    <s v="Networked intangible help-desk"/>
    <n v="38200"/>
    <n v="121950"/>
    <n v="319"/>
    <x v="1"/>
    <x v="557"/>
    <n v="31"/>
    <x v="1"/>
    <s v="USD"/>
    <n v="1335934800"/>
    <x v="444"/>
    <n v="1336885200"/>
    <d v="2012-05-13T05:00:00"/>
    <b v="0"/>
    <b v="0"/>
    <s v="games/video games"/>
    <x v="6"/>
    <x v="11"/>
  </r>
  <r>
    <x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d v="2018-07-01T05:00:00"/>
    <b v="0"/>
    <b v="1"/>
    <s v="theater/plays"/>
    <x v="3"/>
    <x v="3"/>
  </r>
  <r>
    <x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d v="2015-01-23T06:00:00"/>
    <b v="0"/>
    <b v="0"/>
    <s v="theater/plays"/>
    <x v="3"/>
    <x v="3"/>
  </r>
  <r>
    <x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d v="2019-09-11T05:00:00"/>
    <b v="1"/>
    <b v="0"/>
    <s v="technology/web"/>
    <x v="2"/>
    <x v="2"/>
  </r>
  <r>
    <x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b v="1"/>
    <b v="0"/>
    <s v="film &amp; video/drama"/>
    <x v="4"/>
    <x v="6"/>
  </r>
  <r>
    <x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d v="2019-05-25T05:00:00"/>
    <b v="0"/>
    <b v="0"/>
    <s v="film &amp; video/drama"/>
    <x v="4"/>
    <x v="6"/>
  </r>
  <r>
    <x v="914"/>
    <s v="Ramirez, Padilla and Barrera"/>
    <s v="Diverse client-driven conglomeration"/>
    <n v="6400"/>
    <n v="3676"/>
    <n v="56.999999999999993"/>
    <x v="0"/>
    <x v="561"/>
    <n v="26.07"/>
    <x v="4"/>
    <s v="GBP"/>
    <n v="1375592400"/>
    <x v="814"/>
    <n v="1376629200"/>
    <d v="2013-08-16T05:00:00"/>
    <b v="0"/>
    <b v="0"/>
    <s v="theater/plays"/>
    <x v="3"/>
    <x v="3"/>
  </r>
  <r>
    <x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d v="2017-09-07T05:00:00"/>
    <b v="0"/>
    <b v="0"/>
    <s v="film &amp; video/television"/>
    <x v="4"/>
    <x v="19"/>
  </r>
  <r>
    <x v="916"/>
    <s v="Clements Ltd"/>
    <s v="Persistent bandwidth-monitored framework"/>
    <n v="3700"/>
    <n v="1343"/>
    <n v="36"/>
    <x v="0"/>
    <x v="550"/>
    <n v="25.83"/>
    <x v="1"/>
    <s v="USD"/>
    <n v="1418882400"/>
    <x v="815"/>
    <n v="1419660000"/>
    <d v="2014-12-27T06:00:00"/>
    <b v="0"/>
    <b v="0"/>
    <s v="photography/photography books"/>
    <x v="7"/>
    <x v="14"/>
  </r>
  <r>
    <x v="917"/>
    <s v="Cooper Inc"/>
    <s v="Polarized discrete product"/>
    <n v="3600"/>
    <n v="2097"/>
    <n v="57.999999999999993"/>
    <x v="2"/>
    <x v="11"/>
    <n v="77.67"/>
    <x v="4"/>
    <s v="GBP"/>
    <n v="1309237200"/>
    <x v="816"/>
    <n v="1311310800"/>
    <d v="2011-07-22T05:00:00"/>
    <b v="0"/>
    <b v="1"/>
    <s v="film &amp; video/shorts"/>
    <x v="4"/>
    <x v="12"/>
  </r>
  <r>
    <x v="918"/>
    <s v="Jones-Gonzalez"/>
    <s v="Seamless dynamic website"/>
    <n v="3800"/>
    <n v="9021"/>
    <n v="237"/>
    <x v="1"/>
    <x v="388"/>
    <n v="57.83"/>
    <x v="5"/>
    <s v="CHF"/>
    <n v="1343365200"/>
    <x v="474"/>
    <n v="1344315600"/>
    <d v="2012-08-07T05:00:00"/>
    <b v="0"/>
    <b v="0"/>
    <s v="publishing/radio &amp; podcasts"/>
    <x v="5"/>
    <x v="15"/>
  </r>
  <r>
    <x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d v="2017-11-15T06:00:00"/>
    <b v="0"/>
    <b v="1"/>
    <s v="theater/plays"/>
    <x v="3"/>
    <x v="3"/>
  </r>
  <r>
    <x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x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d v="2012-02-26T06:00:00"/>
    <b v="0"/>
    <b v="0"/>
    <s v="technology/web"/>
    <x v="2"/>
    <x v="2"/>
  </r>
  <r>
    <x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x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x v="924"/>
    <s v="Butler-Barr"/>
    <s v="User-friendly next generation core"/>
    <n v="39400"/>
    <n v="192292"/>
    <n v="488"/>
    <x v="1"/>
    <x v="565"/>
    <n v="84.01"/>
    <x v="6"/>
    <s v="EUR"/>
    <n v="1572498000"/>
    <x v="820"/>
    <n v="1573452000"/>
    <d v="2019-11-11T06:00:00"/>
    <b v="0"/>
    <b v="0"/>
    <s v="theater/plays"/>
    <x v="3"/>
    <x v="3"/>
  </r>
  <r>
    <x v="925"/>
    <s v="Wilson, Jefferson and Anderson"/>
    <s v="Profit-focused empowering system engine"/>
    <n v="3000"/>
    <n v="6722"/>
    <n v="224.00000000000003"/>
    <x v="1"/>
    <x v="167"/>
    <n v="103.42"/>
    <x v="1"/>
    <s v="USD"/>
    <n v="1506056400"/>
    <x v="821"/>
    <n v="1507093200"/>
    <d v="2017-10-04T05:00:00"/>
    <b v="0"/>
    <b v="0"/>
    <s v="theater/plays"/>
    <x v="3"/>
    <x v="3"/>
  </r>
  <r>
    <x v="926"/>
    <s v="Brown-Oliver"/>
    <s v="Synchronized cohesive encoding"/>
    <n v="8700"/>
    <n v="1577"/>
    <n v="18"/>
    <x v="0"/>
    <x v="27"/>
    <n v="105.13"/>
    <x v="1"/>
    <s v="USD"/>
    <n v="1463029200"/>
    <x v="151"/>
    <n v="1463374800"/>
    <d v="2016-05-16T05:00:00"/>
    <b v="0"/>
    <b v="0"/>
    <s v="food/food trucks"/>
    <x v="0"/>
    <x v="0"/>
  </r>
  <r>
    <x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d v="2012-08-10T05:00:00"/>
    <b v="0"/>
    <b v="0"/>
    <s v="theater/plays"/>
    <x v="3"/>
    <x v="3"/>
  </r>
  <r>
    <x v="928"/>
    <s v="Dawson Group"/>
    <s v="Triple-buffered bi-directional model"/>
    <n v="167400"/>
    <n v="196386"/>
    <n v="117"/>
    <x v="1"/>
    <x v="566"/>
    <n v="52"/>
    <x v="6"/>
    <s v="EUR"/>
    <n v="1388296800"/>
    <x v="823"/>
    <n v="1389074400"/>
    <d v="2014-01-07T06:00:00"/>
    <b v="0"/>
    <b v="0"/>
    <s v="technology/web"/>
    <x v="2"/>
    <x v="2"/>
  </r>
  <r>
    <x v="929"/>
    <s v="Turner-Terrell"/>
    <s v="Polarized tertiary function"/>
    <n v="5500"/>
    <n v="11952"/>
    <n v="217"/>
    <x v="1"/>
    <x v="229"/>
    <n v="64.959999999999994"/>
    <x v="4"/>
    <s v="GBP"/>
    <n v="1493787600"/>
    <x v="824"/>
    <n v="1494997200"/>
    <d v="2017-05-17T05:00:00"/>
    <b v="0"/>
    <b v="0"/>
    <s v="theater/plays"/>
    <x v="3"/>
    <x v="3"/>
  </r>
  <r>
    <x v="930"/>
    <s v="Hall, Buchanan and Benton"/>
    <s v="Configurable fault-tolerant structure"/>
    <n v="3500"/>
    <n v="3930"/>
    <n v="112.00000000000001"/>
    <x v="1"/>
    <x v="72"/>
    <n v="46.24"/>
    <x v="1"/>
    <s v="USD"/>
    <n v="1424844000"/>
    <x v="825"/>
    <n v="1425448800"/>
    <d v="2015-03-04T06:00:00"/>
    <b v="0"/>
    <b v="1"/>
    <s v="theater/plays"/>
    <x v="3"/>
    <x v="3"/>
  </r>
  <r>
    <x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d v="2014-06-30T05:00:00"/>
    <b v="0"/>
    <b v="1"/>
    <s v="theater/plays"/>
    <x v="3"/>
    <x v="3"/>
  </r>
  <r>
    <x v="932"/>
    <s v="Mora, Miller and Harper"/>
    <s v="Stand-alone zero tolerance algorithm"/>
    <n v="2300"/>
    <n v="4883"/>
    <n v="212"/>
    <x v="1"/>
    <x v="358"/>
    <n v="33.909999999999997"/>
    <x v="1"/>
    <s v="USD"/>
    <n v="1394514000"/>
    <x v="827"/>
    <n v="1394773200"/>
    <d v="2014-03-14T05:00:00"/>
    <b v="0"/>
    <b v="0"/>
    <s v="music/rock"/>
    <x v="1"/>
    <x v="1"/>
  </r>
  <r>
    <x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d v="2013-04-21T05:00:00"/>
    <b v="0"/>
    <b v="0"/>
    <s v="theater/plays"/>
    <x v="3"/>
    <x v="3"/>
  </r>
  <r>
    <x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d v="2016-02-28T06:00:00"/>
    <b v="0"/>
    <b v="0"/>
    <s v="theater/plays"/>
    <x v="3"/>
    <x v="3"/>
  </r>
  <r>
    <x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x v="830"/>
    <n v="1438318800"/>
    <d v="2015-07-31T05:00:00"/>
    <b v="0"/>
    <b v="0"/>
    <s v="theater/plays"/>
    <x v="3"/>
    <x v="3"/>
  </r>
  <r>
    <x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d v="2019-07-25T05:00:00"/>
    <b v="1"/>
    <b v="0"/>
    <s v="theater/plays"/>
    <x v="3"/>
    <x v="3"/>
  </r>
  <r>
    <x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d v="2015-12-05T06:00:00"/>
    <b v="0"/>
    <b v="0"/>
    <s v="film &amp; video/documentary"/>
    <x v="4"/>
    <x v="4"/>
  </r>
  <r>
    <x v="938"/>
    <s v="Allen Inc"/>
    <s v="Total dedicated benchmark"/>
    <n v="9200"/>
    <n v="10093"/>
    <n v="110.00000000000001"/>
    <x v="1"/>
    <x v="87"/>
    <n v="105.14"/>
    <x v="1"/>
    <s v="USD"/>
    <n v="1528779600"/>
    <x v="833"/>
    <n v="1531890000"/>
    <d v="2018-07-18T05:00:00"/>
    <b v="0"/>
    <b v="1"/>
    <s v="publishing/fiction"/>
    <x v="5"/>
    <x v="13"/>
  </r>
  <r>
    <x v="939"/>
    <s v="Williams, Johnson and Campbell"/>
    <s v="Streamlined human-resource Graphic Interface"/>
    <n v="7800"/>
    <n v="3839"/>
    <n v="49"/>
    <x v="0"/>
    <x v="109"/>
    <n v="57.3"/>
    <x v="1"/>
    <s v="USD"/>
    <n v="1304744400"/>
    <x v="834"/>
    <n v="1306213200"/>
    <d v="2011-05-24T05:00:00"/>
    <b v="0"/>
    <b v="1"/>
    <s v="games/video games"/>
    <x v="6"/>
    <x v="11"/>
  </r>
  <r>
    <x v="940"/>
    <s v="Wiggins Ltd"/>
    <s v="Upgradable analyzing core"/>
    <n v="9900"/>
    <n v="6161"/>
    <n v="62"/>
    <x v="2"/>
    <x v="569"/>
    <n v="93.35"/>
    <x v="0"/>
    <s v="CAD"/>
    <n v="1354341600"/>
    <x v="835"/>
    <n v="1356242400"/>
    <d v="2012-12-23T06:00:00"/>
    <b v="0"/>
    <b v="0"/>
    <s v="technology/web"/>
    <x v="2"/>
    <x v="2"/>
  </r>
  <r>
    <x v="941"/>
    <s v="Luna-Horne"/>
    <s v="Profound exuding pricing structure"/>
    <n v="43000"/>
    <n v="5615"/>
    <n v="13"/>
    <x v="0"/>
    <x v="373"/>
    <n v="71.989999999999995"/>
    <x v="1"/>
    <s v="USD"/>
    <n v="1294552800"/>
    <x v="836"/>
    <n v="1297576800"/>
    <d v="2011-02-13T06:00:00"/>
    <b v="1"/>
    <b v="0"/>
    <s v="theater/plays"/>
    <x v="3"/>
    <x v="3"/>
  </r>
  <r>
    <x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d v="2011-01-28T06:00:00"/>
    <b v="0"/>
    <b v="0"/>
    <s v="theater/plays"/>
    <x v="3"/>
    <x v="3"/>
  </r>
  <r>
    <x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d v="2014-10-29T05:00:00"/>
    <b v="0"/>
    <b v="0"/>
    <s v="food/food trucks"/>
    <x v="0"/>
    <x v="0"/>
  </r>
  <r>
    <x v="944"/>
    <s v="Walter Inc"/>
    <s v="Streamlined 5thgeneration intranet"/>
    <n v="10000"/>
    <n v="8142"/>
    <n v="81"/>
    <x v="0"/>
    <x v="570"/>
    <n v="30.96"/>
    <x v="2"/>
    <s v="AUD"/>
    <n v="1486706400"/>
    <x v="365"/>
    <n v="1488348000"/>
    <d v="2017-03-01T06:00:00"/>
    <b v="0"/>
    <b v="0"/>
    <s v="photography/photography books"/>
    <x v="7"/>
    <x v="14"/>
  </r>
  <r>
    <x v="945"/>
    <s v="Sanders, Farley and Huffman"/>
    <s v="Cross-group clear-thinking task-force"/>
    <n v="172000"/>
    <n v="55805"/>
    <n v="32"/>
    <x v="0"/>
    <x v="571"/>
    <n v="33"/>
    <x v="1"/>
    <s v="USD"/>
    <n v="1333602000"/>
    <x v="838"/>
    <n v="1334898000"/>
    <d v="2012-04-20T05:00:00"/>
    <b v="1"/>
    <b v="0"/>
    <s v="photography/photography books"/>
    <x v="7"/>
    <x v="14"/>
  </r>
  <r>
    <x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d v="2011-06-18T05:00:00"/>
    <b v="0"/>
    <b v="0"/>
    <s v="theater/plays"/>
    <x v="3"/>
    <x v="3"/>
  </r>
  <r>
    <x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d v="2014-10-03T05:00:00"/>
    <b v="0"/>
    <b v="0"/>
    <s v="theater/plays"/>
    <x v="3"/>
    <x v="3"/>
  </r>
  <r>
    <x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d v="2014-12-22T06:00:00"/>
    <b v="1"/>
    <b v="1"/>
    <s v="film &amp; video/documentary"/>
    <x v="4"/>
    <x v="4"/>
  </r>
  <r>
    <x v="949"/>
    <s v="Wright LLC"/>
    <s v="Seamless clear-thinking conglomeration"/>
    <n v="5900"/>
    <n v="9520"/>
    <n v="161"/>
    <x v="1"/>
    <x v="84"/>
    <n v="46.9"/>
    <x v="1"/>
    <s v="USD"/>
    <n v="1429333200"/>
    <x v="842"/>
    <n v="1430974800"/>
    <d v="2015-05-07T05:00:00"/>
    <b v="0"/>
    <b v="0"/>
    <s v="technology/web"/>
    <x v="2"/>
    <x v="2"/>
  </r>
  <r>
    <x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x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d v="2016-12-27T06:00:00"/>
    <b v="0"/>
    <b v="1"/>
    <s v="music/rock"/>
    <x v="1"/>
    <x v="1"/>
  </r>
  <r>
    <x v="952"/>
    <s v="Cummings-Hayes"/>
    <s v="Virtual multi-tasking core"/>
    <n v="145500"/>
    <n v="101987"/>
    <n v="70"/>
    <x v="3"/>
    <x v="428"/>
    <n v="45.01"/>
    <x v="1"/>
    <s v="USD"/>
    <n v="1470718800"/>
    <x v="845"/>
    <n v="1471928400"/>
    <d v="2016-08-23T05:00:00"/>
    <b v="0"/>
    <b v="0"/>
    <s v="film &amp; video/documentary"/>
    <x v="4"/>
    <x v="4"/>
  </r>
  <r>
    <x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b v="0"/>
    <b v="1"/>
    <s v="film &amp; video/science fiction"/>
    <x v="4"/>
    <x v="22"/>
  </r>
  <r>
    <x v="954"/>
    <s v="Henderson, Parker and Diaz"/>
    <s v="Enterprise-wide client-driven policy"/>
    <n v="42600"/>
    <n v="156384"/>
    <n v="367"/>
    <x v="1"/>
    <x v="573"/>
    <n v="101.02"/>
    <x v="2"/>
    <s v="AUD"/>
    <n v="1348290000"/>
    <x v="110"/>
    <n v="1350363600"/>
    <d v="2012-10-16T05:00:00"/>
    <b v="0"/>
    <b v="0"/>
    <s v="technology/web"/>
    <x v="2"/>
    <x v="2"/>
  </r>
  <r>
    <x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b v="0"/>
    <b v="0"/>
    <s v="theater/plays"/>
    <x v="3"/>
    <x v="3"/>
  </r>
  <r>
    <x v="956"/>
    <s v="Wood Inc"/>
    <s v="Re-engineered composite focus group"/>
    <n v="187600"/>
    <n v="35698"/>
    <n v="19"/>
    <x v="0"/>
    <x v="268"/>
    <n v="43.01"/>
    <x v="1"/>
    <s v="USD"/>
    <n v="1450764000"/>
    <x v="848"/>
    <n v="1451109600"/>
    <d v="2015-12-26T06:00:00"/>
    <b v="0"/>
    <b v="0"/>
    <s v="film &amp; video/science fiction"/>
    <x v="4"/>
    <x v="22"/>
  </r>
  <r>
    <x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d v="2012-02-19T06:00:00"/>
    <b v="0"/>
    <b v="0"/>
    <s v="theater/plays"/>
    <x v="3"/>
    <x v="3"/>
  </r>
  <r>
    <x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x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d v="2010-07-26T05:00:00"/>
    <b v="0"/>
    <b v="0"/>
    <s v="publishing/translations"/>
    <x v="5"/>
    <x v="18"/>
  </r>
  <r>
    <x v="960"/>
    <s v="Robbins Group"/>
    <s v="Function-based interactive matrix"/>
    <n v="5500"/>
    <n v="4678"/>
    <n v="85"/>
    <x v="0"/>
    <x v="12"/>
    <n v="85.05"/>
    <x v="1"/>
    <s v="USD"/>
    <n v="1454911200"/>
    <x v="850"/>
    <n v="1458104400"/>
    <d v="2016-03-16T05:00:00"/>
    <b v="0"/>
    <b v="0"/>
    <s v="technology/web"/>
    <x v="2"/>
    <x v="2"/>
  </r>
  <r>
    <x v="961"/>
    <s v="Mason, Case and May"/>
    <s v="Optimized content-based collaboration"/>
    <n v="5700"/>
    <n v="6800"/>
    <n v="119"/>
    <x v="1"/>
    <x v="287"/>
    <n v="43.87"/>
    <x v="1"/>
    <s v="USD"/>
    <n v="1297922400"/>
    <x v="851"/>
    <n v="1298268000"/>
    <d v="2011-02-21T06:00:00"/>
    <b v="0"/>
    <b v="0"/>
    <s v="publishing/translations"/>
    <x v="5"/>
    <x v="18"/>
  </r>
  <r>
    <x v="962"/>
    <s v="Harris, Russell and Mitchell"/>
    <s v="User-centric cohesive policy"/>
    <n v="3600"/>
    <n v="10657"/>
    <n v="296"/>
    <x v="1"/>
    <x v="574"/>
    <n v="40.06"/>
    <x v="1"/>
    <s v="USD"/>
    <n v="1384408800"/>
    <x v="852"/>
    <n v="1386223200"/>
    <d v="2013-12-05T06:00:00"/>
    <b v="0"/>
    <b v="0"/>
    <s v="food/food trucks"/>
    <x v="0"/>
    <x v="0"/>
  </r>
  <r>
    <x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d v="2011-03-11T06:00:00"/>
    <b v="0"/>
    <b v="1"/>
    <s v="photography/photography books"/>
    <x v="7"/>
    <x v="14"/>
  </r>
  <r>
    <x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d v="2015-05-16T05:00:00"/>
    <b v="0"/>
    <b v="0"/>
    <s v="theater/plays"/>
    <x v="3"/>
    <x v="3"/>
  </r>
  <r>
    <x v="965"/>
    <s v="Nunez-King"/>
    <s v="Phased clear-thinking policy"/>
    <n v="2200"/>
    <n v="8501"/>
    <n v="386"/>
    <x v="1"/>
    <x v="512"/>
    <n v="41.07"/>
    <x v="4"/>
    <s v="GBP"/>
    <n v="1264399200"/>
    <x v="67"/>
    <n v="1267855200"/>
    <d v="2010-03-06T06:00:00"/>
    <b v="0"/>
    <b v="0"/>
    <s v="music/rock"/>
    <x v="1"/>
    <x v="1"/>
  </r>
  <r>
    <x v="966"/>
    <s v="Davis and Sons"/>
    <s v="Seamless solution-oriented capacity"/>
    <n v="1700"/>
    <n v="13468"/>
    <n v="792"/>
    <x v="1"/>
    <x v="242"/>
    <n v="54.97"/>
    <x v="1"/>
    <s v="USD"/>
    <n v="1497502800"/>
    <x v="855"/>
    <n v="1497675600"/>
    <d v="2017-06-17T05:00:00"/>
    <b v="0"/>
    <b v="0"/>
    <s v="theater/plays"/>
    <x v="3"/>
    <x v="3"/>
  </r>
  <r>
    <x v="967"/>
    <s v="Howard-Douglas"/>
    <s v="Organized human-resource attitude"/>
    <n v="88400"/>
    <n v="121138"/>
    <n v="137"/>
    <x v="1"/>
    <x v="575"/>
    <n v="77.010000000000005"/>
    <x v="1"/>
    <s v="USD"/>
    <n v="1333688400"/>
    <x v="107"/>
    <n v="1336885200"/>
    <d v="2012-05-13T05:00:00"/>
    <b v="0"/>
    <b v="0"/>
    <s v="music/world music"/>
    <x v="1"/>
    <x v="21"/>
  </r>
  <r>
    <x v="968"/>
    <s v="Gonzalez-White"/>
    <s v="Open-architected disintermediate budgetary management"/>
    <n v="2400"/>
    <n v="8117"/>
    <n v="338"/>
    <x v="1"/>
    <x v="493"/>
    <n v="71.2"/>
    <x v="1"/>
    <s v="USD"/>
    <n v="1293861600"/>
    <x v="344"/>
    <n v="1295157600"/>
    <d v="2011-01-16T06:00:00"/>
    <b v="0"/>
    <b v="0"/>
    <s v="food/food trucks"/>
    <x v="0"/>
    <x v="0"/>
  </r>
  <r>
    <x v="969"/>
    <s v="Lopez-King"/>
    <s v="Multi-lateral radical solution"/>
    <n v="7900"/>
    <n v="8550"/>
    <n v="108"/>
    <x v="1"/>
    <x v="576"/>
    <n v="91.94"/>
    <x v="1"/>
    <s v="USD"/>
    <n v="1576994400"/>
    <x v="856"/>
    <n v="1577599200"/>
    <d v="2019-12-29T06:00:00"/>
    <b v="0"/>
    <b v="0"/>
    <s v="theater/plays"/>
    <x v="3"/>
    <x v="3"/>
  </r>
  <r>
    <x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d v="2011-05-10T05:00:00"/>
    <b v="0"/>
    <b v="0"/>
    <s v="theater/plays"/>
    <x v="3"/>
    <x v="3"/>
  </r>
  <r>
    <x v="971"/>
    <s v="Garner and Sons"/>
    <s v="Versatile neutral workforce"/>
    <n v="5100"/>
    <n v="1414"/>
    <n v="28.000000000000004"/>
    <x v="0"/>
    <x v="3"/>
    <n v="58.92"/>
    <x v="1"/>
    <s v="USD"/>
    <n v="1381208400"/>
    <x v="858"/>
    <n v="1381726800"/>
    <d v="2013-10-14T05:00:00"/>
    <b v="0"/>
    <b v="0"/>
    <s v="film &amp; video/television"/>
    <x v="4"/>
    <x v="19"/>
  </r>
  <r>
    <x v="972"/>
    <s v="Sellers, Roach and Garrison"/>
    <s v="Multi-tiered systematic knowledge user"/>
    <n v="42700"/>
    <n v="97524"/>
    <n v="227.99999999999997"/>
    <x v="1"/>
    <x v="578"/>
    <n v="58.02"/>
    <x v="1"/>
    <s v="USD"/>
    <n v="1401685200"/>
    <x v="859"/>
    <n v="1402462800"/>
    <d v="2014-06-11T05:00:00"/>
    <b v="0"/>
    <b v="1"/>
    <s v="technology/web"/>
    <x v="2"/>
    <x v="2"/>
  </r>
  <r>
    <x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d v="2010-12-12T06:00:00"/>
    <b v="0"/>
    <b v="1"/>
    <s v="theater/plays"/>
    <x v="3"/>
    <x v="3"/>
  </r>
  <r>
    <x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d v="2013-05-19T05:00:00"/>
    <b v="0"/>
    <b v="0"/>
    <s v="music/indie rock"/>
    <x v="1"/>
    <x v="7"/>
  </r>
  <r>
    <x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d v="2016-01-07T06:00:00"/>
    <b v="0"/>
    <b v="1"/>
    <s v="theater/plays"/>
    <x v="3"/>
    <x v="3"/>
  </r>
  <r>
    <x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x v="862"/>
    <n v="1296712800"/>
    <d v="2011-02-03T06:00:00"/>
    <b v="0"/>
    <b v="1"/>
    <s v="theater/plays"/>
    <x v="3"/>
    <x v="3"/>
  </r>
  <r>
    <x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d v="2018-03-11T06:00:00"/>
    <b v="0"/>
    <b v="0"/>
    <s v="food/food trucks"/>
    <x v="0"/>
    <x v="0"/>
  </r>
  <r>
    <x v="978"/>
    <s v="Bailey, Nguyen and Martinez"/>
    <s v="Fundamental user-facing productivity"/>
    <n v="1000"/>
    <n v="8641"/>
    <n v="864"/>
    <x v="1"/>
    <x v="45"/>
    <n v="93.92"/>
    <x v="1"/>
    <s v="USD"/>
    <n v="1478930400"/>
    <x v="864"/>
    <n v="1480831200"/>
    <d v="2016-12-04T06:00:00"/>
    <b v="0"/>
    <b v="0"/>
    <s v="games/video games"/>
    <x v="6"/>
    <x v="11"/>
  </r>
  <r>
    <x v="979"/>
    <s v="Williams, Martin and Meyer"/>
    <s v="Innovative well-modulated capability"/>
    <n v="60200"/>
    <n v="86244"/>
    <n v="143"/>
    <x v="1"/>
    <x v="579"/>
    <n v="84.97"/>
    <x v="4"/>
    <s v="GBP"/>
    <n v="1426395600"/>
    <x v="527"/>
    <n v="1426914000"/>
    <d v="2015-03-21T05:00:00"/>
    <b v="0"/>
    <b v="0"/>
    <s v="theater/plays"/>
    <x v="3"/>
    <x v="3"/>
  </r>
  <r>
    <x v="980"/>
    <s v="Huff-Johnson"/>
    <s v="Universal fault-tolerant orchestration"/>
    <n v="195200"/>
    <n v="78630"/>
    <n v="40"/>
    <x v="0"/>
    <x v="580"/>
    <n v="105.97"/>
    <x v="1"/>
    <s v="USD"/>
    <n v="1446181200"/>
    <x v="865"/>
    <n v="1446616800"/>
    <d v="2015-11-04T06:00:00"/>
    <b v="1"/>
    <b v="0"/>
    <s v="publishing/nonfiction"/>
    <x v="5"/>
    <x v="9"/>
  </r>
  <r>
    <x v="981"/>
    <s v="Diaz-Little"/>
    <s v="Grass-roots executive synergy"/>
    <n v="6700"/>
    <n v="11941"/>
    <n v="178"/>
    <x v="1"/>
    <x v="581"/>
    <n v="36.97"/>
    <x v="1"/>
    <s v="USD"/>
    <n v="1514181600"/>
    <x v="866"/>
    <n v="1517032800"/>
    <d v="2018-01-27T06:00:00"/>
    <b v="0"/>
    <b v="0"/>
    <s v="technology/web"/>
    <x v="2"/>
    <x v="2"/>
  </r>
  <r>
    <x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d v="2011-07-21T05:00:00"/>
    <b v="0"/>
    <b v="1"/>
    <s v="film &amp; video/documentary"/>
    <x v="4"/>
    <x v="4"/>
  </r>
  <r>
    <x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d v="2019-08-19T05:00:00"/>
    <b v="0"/>
    <b v="0"/>
    <s v="film &amp; video/documentary"/>
    <x v="4"/>
    <x v="4"/>
  </r>
  <r>
    <x v="984"/>
    <s v="Lewis-Jacobson"/>
    <s v="Exclusive system-worthy Graphic Interface"/>
    <n v="6500"/>
    <n v="9910"/>
    <n v="152"/>
    <x v="1"/>
    <x v="345"/>
    <n v="26.01"/>
    <x v="1"/>
    <s v="USD"/>
    <n v="1567918800"/>
    <x v="105"/>
    <n v="1570165200"/>
    <d v="2019-10-04T05:00:00"/>
    <b v="0"/>
    <b v="0"/>
    <s v="theater/plays"/>
    <x v="3"/>
    <x v="3"/>
  </r>
  <r>
    <x v="985"/>
    <s v="Logan-Curtis"/>
    <s v="Enhanced optimal ability"/>
    <n v="170600"/>
    <n v="114523"/>
    <n v="67"/>
    <x v="0"/>
    <x v="583"/>
    <n v="26"/>
    <x v="1"/>
    <s v="USD"/>
    <n v="1386309600"/>
    <x v="481"/>
    <n v="1388556000"/>
    <d v="2014-01-01T06:00:00"/>
    <b v="0"/>
    <b v="1"/>
    <s v="music/rock"/>
    <x v="1"/>
    <x v="1"/>
  </r>
  <r>
    <x v="986"/>
    <s v="Chan, Washington and Callahan"/>
    <s v="Optional zero administration neural-net"/>
    <n v="7800"/>
    <n v="3144"/>
    <n v="40"/>
    <x v="0"/>
    <x v="45"/>
    <n v="34.17"/>
    <x v="1"/>
    <s v="USD"/>
    <n v="1301979600"/>
    <x v="253"/>
    <n v="1303189200"/>
    <d v="2011-04-19T05:00:00"/>
    <b v="0"/>
    <b v="0"/>
    <s v="music/rock"/>
    <x v="1"/>
    <x v="1"/>
  </r>
  <r>
    <x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d v="2017-05-11T05:00:00"/>
    <b v="0"/>
    <b v="0"/>
    <s v="film &amp; video/documentary"/>
    <x v="4"/>
    <x v="4"/>
  </r>
  <r>
    <x v="988"/>
    <s v="Gardner, Ryan and Gutierrez"/>
    <s v="Triple-buffered multi-tasking matrices"/>
    <n v="9400"/>
    <n v="4899"/>
    <n v="52"/>
    <x v="0"/>
    <x v="251"/>
    <n v="76.55"/>
    <x v="1"/>
    <s v="USD"/>
    <n v="1478930400"/>
    <x v="864"/>
    <n v="1480744800"/>
    <d v="2016-12-03T06:00:00"/>
    <b v="0"/>
    <b v="0"/>
    <s v="publishing/radio &amp; podcasts"/>
    <x v="5"/>
    <x v="15"/>
  </r>
  <r>
    <x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d v="2019-04-21T05:00:00"/>
    <b v="0"/>
    <b v="0"/>
    <s v="publishing/translations"/>
    <x v="5"/>
    <x v="18"/>
  </r>
  <r>
    <x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d v="2016-03-25T05:00:00"/>
    <b v="0"/>
    <b v="1"/>
    <s v="film &amp; video/drama"/>
    <x v="4"/>
    <x v="6"/>
  </r>
  <r>
    <x v="991"/>
    <s v="Ramirez LLC"/>
    <s v="Reduced reciprocal focus group"/>
    <n v="9800"/>
    <n v="11091"/>
    <n v="112.99999999999999"/>
    <x v="1"/>
    <x v="585"/>
    <n v="46.02"/>
    <x v="1"/>
    <s v="USD"/>
    <n v="1411621200"/>
    <x v="870"/>
    <n v="1411966800"/>
    <d v="2014-09-29T05:00:00"/>
    <b v="0"/>
    <b v="1"/>
    <s v="music/rock"/>
    <x v="1"/>
    <x v="1"/>
  </r>
  <r>
    <x v="992"/>
    <s v="Morrow Inc"/>
    <s v="Networked global migration"/>
    <n v="3100"/>
    <n v="13223"/>
    <n v="426.99999999999994"/>
    <x v="1"/>
    <x v="227"/>
    <n v="100.17"/>
    <x v="1"/>
    <s v="USD"/>
    <n v="1525669200"/>
    <x v="871"/>
    <n v="1526878800"/>
    <d v="2018-05-21T05:00:00"/>
    <b v="0"/>
    <b v="1"/>
    <s v="film &amp; video/drama"/>
    <x v="4"/>
    <x v="6"/>
  </r>
  <r>
    <x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x v="994"/>
    <s v="Leach, Rich and Price"/>
    <s v="Implemented bi-directional flexibility"/>
    <n v="141100"/>
    <n v="74073"/>
    <n v="52"/>
    <x v="0"/>
    <x v="586"/>
    <n v="87.97"/>
    <x v="1"/>
    <s v="USD"/>
    <n v="1413522000"/>
    <x v="873"/>
    <n v="1414040400"/>
    <d v="2014-10-23T05:00:00"/>
    <b v="0"/>
    <b v="1"/>
    <s v="publishing/translations"/>
    <x v="5"/>
    <x v="18"/>
  </r>
  <r>
    <x v="995"/>
    <s v="Manning-Hamilton"/>
    <s v="Vision-oriented scalable definition"/>
    <n v="97300"/>
    <n v="153216"/>
    <n v="157"/>
    <x v="1"/>
    <x v="587"/>
    <n v="75"/>
    <x v="1"/>
    <s v="USD"/>
    <n v="1541307600"/>
    <x v="874"/>
    <n v="1543816800"/>
    <d v="2018-12-03T06:00:00"/>
    <b v="0"/>
    <b v="1"/>
    <s v="food/food trucks"/>
    <x v="0"/>
    <x v="0"/>
  </r>
  <r>
    <x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d v="2013-02-01T06:00:00"/>
    <b v="0"/>
    <b v="0"/>
    <s v="theater/plays"/>
    <x v="3"/>
    <x v="3"/>
  </r>
  <r>
    <x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d v="2014-01-25T06:00:00"/>
    <b v="0"/>
    <b v="0"/>
    <s v="theater/plays"/>
    <x v="3"/>
    <x v="3"/>
  </r>
  <r>
    <x v="998"/>
    <s v="Taylor, Santiago and Flores"/>
    <s v="Polarized composite customer loyalty"/>
    <n v="66600"/>
    <n v="37823"/>
    <n v="56.999999999999993"/>
    <x v="0"/>
    <x v="82"/>
    <n v="101.13"/>
    <x v="1"/>
    <s v="USD"/>
    <n v="1265868000"/>
    <x v="877"/>
    <n v="1267077600"/>
    <d v="2010-02-25T06:00:00"/>
    <b v="0"/>
    <b v="1"/>
    <s v="music/indie rock"/>
    <x v="1"/>
    <x v="7"/>
  </r>
  <r>
    <x v="999"/>
    <s v="Hernandez, Norton and Kelley"/>
    <s v="Expanded eco-centric policy"/>
    <n v="111100"/>
    <n v="62819"/>
    <n v="56.999999999999993"/>
    <x v="3"/>
    <x v="588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3518C-41BD-5546-A158-94A25D7A3E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1A86A-845B-FD4B-BEA5-6809782672B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A040C-72F9-8B4E-B98A-32C891F4A0C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CA8BB-B33E-0E40-8EEA-E8BD9406F3B9}" name="Table1" displayName="Table1" ref="A1:R2" totalsRowShown="0">
  <autoFilter ref="A1:R2" xr:uid="{3DACA8BB-B33E-0E40-8EEA-E8BD9406F3B9}"/>
  <tableColumns count="18">
    <tableColumn id="1" xr3:uid="{99A3FF71-7CB4-3A4C-88D6-6B7CE527A86F}" name="id"/>
    <tableColumn id="2" xr3:uid="{35EA4271-D826-6C48-9CB6-F74BD07E33D5}" name="name"/>
    <tableColumn id="3" xr3:uid="{F259248E-5421-D749-BFEB-1E334684AD09}" name="blurb"/>
    <tableColumn id="4" xr3:uid="{7CC7902A-0255-D647-8161-29D9A40F826D}" name="goal"/>
    <tableColumn id="5" xr3:uid="{E76AB2A6-6F0C-3342-B161-9F3DB87F842D}" name="pledged"/>
    <tableColumn id="6" xr3:uid="{967CD6A0-B486-5A46-BF8E-2D97D0D73D41}" name="Percent Funded"/>
    <tableColumn id="7" xr3:uid="{73D2F8A8-E5AE-3941-91BA-A72A98E571B3}" name="outcome"/>
    <tableColumn id="8" xr3:uid="{7848FF3F-7507-F14D-958D-91FD04402CAB}" name="backers_count"/>
    <tableColumn id="9" xr3:uid="{7A2EB9B1-6F51-024B-86CC-8EB9E298A526}" name="Average Donation"/>
    <tableColumn id="10" xr3:uid="{2ED9631D-F13C-9E42-84B0-DDE8827A855E}" name="country"/>
    <tableColumn id="11" xr3:uid="{FDD63B34-098F-A948-A236-106BBFA38174}" name="currency"/>
    <tableColumn id="12" xr3:uid="{541B8E87-8A05-D64F-964F-0AC6E729F873}" name="launched_at"/>
    <tableColumn id="13" xr3:uid="{8B287654-B8AD-3E4A-99BE-0A5FFAF29510}" name="deadline"/>
    <tableColumn id="14" xr3:uid="{18FB6FE8-5452-E849-AE1B-7C6DF9B26B3A}" name="staff_pick"/>
    <tableColumn id="15" xr3:uid="{142C19CC-F0FE-CD4C-A4CE-B073D1802E84}" name="spotlight"/>
    <tableColumn id="16" xr3:uid="{086186EA-2736-C44D-850D-65B6C3B45B1F}" name="category &amp; sub-category"/>
    <tableColumn id="17" xr3:uid="{F51DC2C0-0958-A64C-83C5-62D30571EEBE}" name="Parent Category"/>
    <tableColumn id="18" xr3:uid="{C9749ECA-09B9-6C4C-9C66-4B56E475A5FF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J1" workbookViewId="0">
      <selection activeCell="R11" sqref="R1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7.1640625" bestFit="1" customWidth="1"/>
    <col min="5" max="5" width="7.6640625" bestFit="1" customWidth="1"/>
    <col min="6" max="6" width="13.83203125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2" width="11.1640625" customWidth="1"/>
    <col min="13" max="13" width="21.83203125" bestFit="1" customWidth="1"/>
    <col min="14" max="14" width="11.16406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ROUND((E2/D2),2)*100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6">
        <f t="shared" ref="M2:M65" si="1">(((L2/60)/60)/24)+DATE(1970,1,1)</f>
        <v>42336.25</v>
      </c>
      <c r="N2">
        <v>1450159200</v>
      </c>
      <c r="O2" s="6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ROUND(E3/H3,2)</f>
        <v>92.15</v>
      </c>
      <c r="J3" t="s">
        <v>21</v>
      </c>
      <c r="K3" t="s">
        <v>22</v>
      </c>
      <c r="L3">
        <v>1408424400</v>
      </c>
      <c r="M3" s="6">
        <f t="shared" si="1"/>
        <v>41870.208333333336</v>
      </c>
      <c r="N3">
        <v>1408597200</v>
      </c>
      <c r="O3" s="6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 s="6">
        <f t="shared" si="1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6">
        <f t="shared" si="1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6">
        <f t="shared" si="1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6">
        <f t="shared" si="1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6">
        <f t="shared" si="1"/>
        <v>42991.208333333328</v>
      </c>
      <c r="N8">
        <v>1505365200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6">
        <f t="shared" si="1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6">
        <f t="shared" si="1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6">
        <f t="shared" si="1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6">
        <f t="shared" si="1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6">
        <f t="shared" si="1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6">
        <f t="shared" si="1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245.00000000000003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6">
        <f t="shared" si="1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6">
        <f t="shared" si="1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6">
        <f t="shared" si="1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6">
        <f t="shared" si="1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6">
        <f t="shared" si="1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6">
        <f t="shared" si="1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6">
        <f t="shared" si="1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112.00000000000001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6">
        <f t="shared" si="1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6">
        <f t="shared" si="1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6">
        <f t="shared" si="1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6">
        <f t="shared" si="1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112.99999999999999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6">
        <f t="shared" si="1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6">
        <f t="shared" si="1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6">
        <f t="shared" si="1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6">
        <f t="shared" si="1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6">
        <f t="shared" si="1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6">
        <f t="shared" si="1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6">
        <f t="shared" si="1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6">
        <f t="shared" si="1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6">
        <f t="shared" si="1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6">
        <f t="shared" si="1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6">
        <f t="shared" si="1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6">
        <f t="shared" si="1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6">
        <f t="shared" si="1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6">
        <f t="shared" si="1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6">
        <f t="shared" si="1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6">
        <f t="shared" si="1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6">
        <f t="shared" si="1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6">
        <f t="shared" si="1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444.00000000000006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6">
        <f t="shared" si="1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6">
        <f t="shared" si="1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6">
        <f t="shared" si="1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6">
        <f t="shared" si="1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114.99999999999999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6">
        <f t="shared" si="1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6">
        <f t="shared" si="1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6">
        <f t="shared" si="1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6">
        <f t="shared" si="1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6">
        <f t="shared" si="1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6">
        <f t="shared" si="1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6">
        <f t="shared" si="1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6">
        <f t="shared" si="1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6">
        <f t="shared" si="1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6">
        <f t="shared" si="1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6">
        <f t="shared" si="1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6">
        <f t="shared" si="1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6">
        <f t="shared" si="1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6">
        <f t="shared" si="1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6">
        <f t="shared" si="1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6">
        <f t="shared" si="1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6">
        <f t="shared" si="1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6">
        <f t="shared" si="1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ROUND((E66/D66),2)*100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6">
        <f t="shared" ref="M66:M129" si="5">(((L66/60)/60)/24)+DATE(1970,1,1)</f>
        <v>43283.208333333328</v>
      </c>
      <c r="N66">
        <v>1531803600</v>
      </c>
      <c r="O66" s="6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 s="6">
        <f t="shared" si="5"/>
        <v>40570.25</v>
      </c>
      <c r="N67">
        <v>1296712800</v>
      </c>
      <c r="O67" s="6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 s="6">
        <f t="shared" si="5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6">
        <f t="shared" si="5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254.99999999999997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6">
        <f t="shared" si="5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6">
        <f t="shared" si="5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6">
        <f t="shared" si="5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6">
        <f t="shared" si="5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6">
        <f t="shared" si="5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6">
        <f t="shared" si="5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6">
        <f t="shared" si="5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6">
        <f t="shared" si="5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6">
        <f t="shared" si="5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6">
        <f t="shared" si="5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6">
        <f t="shared" si="5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6">
        <f t="shared" si="5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6">
        <f t="shared" si="5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6">
        <f t="shared" si="5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6">
        <f t="shared" si="5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6">
        <f t="shared" si="5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6">
        <f t="shared" si="5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6">
        <f t="shared" si="5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6">
        <f t="shared" si="5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6">
        <f t="shared" si="5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6">
        <f t="shared" si="5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252.99999999999997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6">
        <f t="shared" si="5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6">
        <f t="shared" si="5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6">
        <f t="shared" si="5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6">
        <f t="shared" si="5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6">
        <f t="shared" si="5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6">
        <f t="shared" si="5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6">
        <f t="shared" si="5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6">
        <f t="shared" si="5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6">
        <f t="shared" si="5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6">
        <f t="shared" si="5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6">
        <f t="shared" si="5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6">
        <f t="shared" si="5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1021.0000000000001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6">
        <f t="shared" si="5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6">
        <f t="shared" si="5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6">
        <f t="shared" si="5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6">
        <f t="shared" si="5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6">
        <f t="shared" si="5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6">
        <f t="shared" si="5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6">
        <f t="shared" si="5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6">
        <f t="shared" si="5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6">
        <f t="shared" si="5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6">
        <f t="shared" si="5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6">
        <f t="shared" si="5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6">
        <f t="shared" si="5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6">
        <f t="shared" si="5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6">
        <f t="shared" si="5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6">
        <f t="shared" si="5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6">
        <f t="shared" si="5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6">
        <f t="shared" si="5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6">
        <f t="shared" si="5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6">
        <f t="shared" si="5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6">
        <f t="shared" si="5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6">
        <f t="shared" si="5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6">
        <f t="shared" si="5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6">
        <f t="shared" si="5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6">
        <f t="shared" si="5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6">
        <f t="shared" si="5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6">
        <f t="shared" si="5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6">
        <f t="shared" si="5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ROUND((E130/D130),2)*100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6">
        <f t="shared" ref="M130:M193" si="9">(((L130/60)/60)/24)+DATE(1970,1,1)</f>
        <v>40417.208333333336</v>
      </c>
      <c r="N130">
        <v>1284008400</v>
      </c>
      <c r="O130" s="6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ROUND(E131/H131,2)</f>
        <v>86.47</v>
      </c>
      <c r="J131" t="s">
        <v>26</v>
      </c>
      <c r="K131" t="s">
        <v>27</v>
      </c>
      <c r="L131">
        <v>1422943200</v>
      </c>
      <c r="M131" s="6">
        <f t="shared" si="9"/>
        <v>42038.25</v>
      </c>
      <c r="N131">
        <v>1425103200</v>
      </c>
      <c r="O131" s="6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 s="6">
        <f t="shared" si="9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6">
        <f t="shared" si="9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115.99999999999999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6">
        <f t="shared" si="9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6">
        <f t="shared" si="9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6">
        <f t="shared" si="9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6">
        <f t="shared" si="9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6">
        <f t="shared" si="9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6">
        <f t="shared" si="9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6">
        <f t="shared" si="9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6">
        <f t="shared" si="9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6">
        <f t="shared" si="9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6">
        <f t="shared" si="9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229.99999999999997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6">
        <f t="shared" si="9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6">
        <f t="shared" si="9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6">
        <f t="shared" si="9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6">
        <f t="shared" si="9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6">
        <f t="shared" si="9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112.00000000000001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6">
        <f t="shared" si="9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6">
        <f t="shared" si="9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220.00000000000003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6">
        <f t="shared" si="9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6">
        <f t="shared" si="9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6">
        <f t="shared" si="9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423.00000000000006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6">
        <f t="shared" si="9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6">
        <f t="shared" si="9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6">
        <f t="shared" si="9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6">
        <f t="shared" si="9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6">
        <f t="shared" si="9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6">
        <f t="shared" si="9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6">
        <f t="shared" si="9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6">
        <f t="shared" si="9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6">
        <f t="shared" si="9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6">
        <f t="shared" si="9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6">
        <f t="shared" si="9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252.99999999999997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6">
        <f t="shared" si="9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6">
        <f t="shared" si="9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6">
        <f t="shared" si="9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6">
        <f t="shared" si="9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6">
        <f t="shared" si="9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6">
        <f t="shared" si="9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6">
        <f t="shared" si="9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6">
        <f t="shared" si="9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6">
        <f t="shared" si="9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6">
        <f t="shared" si="9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6">
        <f t="shared" si="9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894.99999999999989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6">
        <f t="shared" si="9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6">
        <f t="shared" si="9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6">
        <f t="shared" si="9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6">
        <f t="shared" si="9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6">
        <f t="shared" si="9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6">
        <f t="shared" si="9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6">
        <f t="shared" si="9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6">
        <f t="shared" si="9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6">
        <f t="shared" si="9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6">
        <f t="shared" si="9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6">
        <f t="shared" si="9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6">
        <f t="shared" si="9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6">
        <f t="shared" si="9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229.99999999999997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6">
        <f t="shared" si="9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6">
        <f t="shared" si="9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6">
        <f t="shared" si="9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6">
        <f t="shared" si="9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6">
        <f t="shared" si="9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ROUND((E194/D194),2)*100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6">
        <f t="shared" ref="M194:M257" si="13">(((L194/60)/60)/24)+DATE(1970,1,1)</f>
        <v>41817.208333333336</v>
      </c>
      <c r="N194">
        <v>1404190800</v>
      </c>
      <c r="O194" s="6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ROUND(E195/H195,2)</f>
        <v>46.34</v>
      </c>
      <c r="J195" t="s">
        <v>21</v>
      </c>
      <c r="K195" t="s">
        <v>22</v>
      </c>
      <c r="L195">
        <v>1523163600</v>
      </c>
      <c r="M195" s="6">
        <f t="shared" si="13"/>
        <v>43198.208333333328</v>
      </c>
      <c r="N195">
        <v>1523509200</v>
      </c>
      <c r="O195" s="6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109.00000000000001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419.00000000000006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ROUND((E258/D258),2)*100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6">
        <f t="shared" ref="M258:M321" si="17">(((L258/60)/60)/24)+DATE(1970,1,1)</f>
        <v>42393.25</v>
      </c>
      <c r="N258">
        <v>1456812000</v>
      </c>
      <c r="O258" s="6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ROUND(E259/H259,2)</f>
        <v>90.46</v>
      </c>
      <c r="J259" t="s">
        <v>21</v>
      </c>
      <c r="K259" t="s">
        <v>22</v>
      </c>
      <c r="L259">
        <v>1362463200</v>
      </c>
      <c r="M259" s="6">
        <f t="shared" si="17"/>
        <v>41338.25</v>
      </c>
      <c r="N259">
        <v>1363669200</v>
      </c>
      <c r="O259" s="6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252.99999999999997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55.000000000000007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202.99999999999997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ROUND((E322/D322),2)*100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6">
        <f t="shared" ref="M322:M385" si="21">(((L322/60)/60)/24)+DATE(1970,1,1)</f>
        <v>40673.208333333336</v>
      </c>
      <c r="N322">
        <v>1305781200</v>
      </c>
      <c r="O322" s="6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ROUND(E323/H323,2)</f>
        <v>65</v>
      </c>
      <c r="J323" t="s">
        <v>21</v>
      </c>
      <c r="K323" t="s">
        <v>22</v>
      </c>
      <c r="L323">
        <v>1301634000</v>
      </c>
      <c r="M323" s="6">
        <f t="shared" si="21"/>
        <v>40634.208333333336</v>
      </c>
      <c r="N323">
        <v>1302325200</v>
      </c>
      <c r="O323" s="6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444.00000000000006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113.99999999999999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411.00000000000006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225.99999999999997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55.000000000000007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14.000000000000002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ROUND((E386/D386),2)*100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6">
        <f t="shared" ref="M386:M449" si="25">(((L386/60)/60)/24)+DATE(1970,1,1)</f>
        <v>42776.25</v>
      </c>
      <c r="N386">
        <v>1489039200</v>
      </c>
      <c r="O386" s="6">
        <f t="shared" ref="O386:O449" si="26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ROUND(E387/H387,2)</f>
        <v>50.01</v>
      </c>
      <c r="J387" t="s">
        <v>21</v>
      </c>
      <c r="K387" t="s">
        <v>22</v>
      </c>
      <c r="L387">
        <v>1553835600</v>
      </c>
      <c r="M387" s="6">
        <f t="shared" si="25"/>
        <v>43553.208333333328</v>
      </c>
      <c r="N387">
        <v>1556600400</v>
      </c>
      <c r="O387" s="6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7.0000000000000009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469.00000000000006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55.000000000000007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56.999999999999993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112.99999999999999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511.00000000000006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ROUND((E450/D450),2)*100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6">
        <f t="shared" ref="M450:M513" si="29">(((L450/60)/60)/24)+DATE(1970,1,1)</f>
        <v>41378.208333333336</v>
      </c>
      <c r="N450">
        <v>1366088400</v>
      </c>
      <c r="O450" s="6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ROUND(E451/H451,2)</f>
        <v>101.2</v>
      </c>
      <c r="J451" t="s">
        <v>36</v>
      </c>
      <c r="K451" t="s">
        <v>37</v>
      </c>
      <c r="L451">
        <v>1551852000</v>
      </c>
      <c r="M451" s="6">
        <f t="shared" si="29"/>
        <v>43530.25</v>
      </c>
      <c r="N451">
        <v>1553317200</v>
      </c>
      <c r="O451" s="6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56.000000000000007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113.99999999999999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14.000000000000002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220.00000000000003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415.00000000000006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14.000000000000002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112.00000000000001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ROUND((E514/D514),2)*100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6">
        <f t="shared" ref="M514:M577" si="33">(((L514/60)/60)/24)+DATE(1970,1,1)</f>
        <v>41825.208333333336</v>
      </c>
      <c r="N514">
        <v>1404622800</v>
      </c>
      <c r="O514" s="6">
        <f t="shared" ref="O514:O577" si="34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ROUND(E515/H515,2)</f>
        <v>93.14</v>
      </c>
      <c r="J515" t="s">
        <v>21</v>
      </c>
      <c r="K515" t="s">
        <v>22</v>
      </c>
      <c r="L515">
        <v>1284008400</v>
      </c>
      <c r="M515" s="6">
        <f t="shared" si="33"/>
        <v>40430.208333333336</v>
      </c>
      <c r="N515">
        <v>1284181200</v>
      </c>
      <c r="O515" s="6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56.000000000000007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7.0000000000000009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224.00000000000003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204.99999999999997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112.00000000000001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ROUND((E578/D578),2)*100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6">
        <f t="shared" ref="M578:M641" si="37">(((L578/60)/60)/24)+DATE(1970,1,1)</f>
        <v>43040.208333333328</v>
      </c>
      <c r="N578">
        <v>1510984800</v>
      </c>
      <c r="O578" s="6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ROUND(E579/H579,2)</f>
        <v>41.78</v>
      </c>
      <c r="J579" t="s">
        <v>21</v>
      </c>
      <c r="K579" t="s">
        <v>22</v>
      </c>
      <c r="L579">
        <v>1299823200</v>
      </c>
      <c r="M579" s="6">
        <f t="shared" si="37"/>
        <v>40613.25</v>
      </c>
      <c r="N579">
        <v>1302066000</v>
      </c>
      <c r="O579" s="6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7.0000000000000009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206.99999999999997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419.00000000000006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14.000000000000002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28.000000000000004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113.99999999999999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56.000000000000007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ROUND((E642/D642),2)*100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6">
        <f t="shared" ref="M642:M705" si="41">(((L642/60)/60)/24)+DATE(1970,1,1)</f>
        <v>42387.25</v>
      </c>
      <c r="N642">
        <v>1453356000</v>
      </c>
      <c r="O642" s="6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ROUND(E643/H643,2)</f>
        <v>58.13</v>
      </c>
      <c r="J643" t="s">
        <v>98</v>
      </c>
      <c r="K643" t="s">
        <v>99</v>
      </c>
      <c r="L643">
        <v>1487570400</v>
      </c>
      <c r="M643" s="6">
        <f t="shared" si="41"/>
        <v>42786.25</v>
      </c>
      <c r="N643">
        <v>1489986000</v>
      </c>
      <c r="O643" s="6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469.00000000000006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56.000000000000007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ROUND((E706/D706),2)*100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6">
        <f t="shared" ref="M706:M769" si="45">(((L706/60)/60)/24)+DATE(1970,1,1)</f>
        <v>42555.208333333328</v>
      </c>
      <c r="N706">
        <v>1468904400</v>
      </c>
      <c r="O706" s="6">
        <f t="shared" ref="O706:O769" si="46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ROUND(E707/H707,2)</f>
        <v>82.99</v>
      </c>
      <c r="J707" t="s">
        <v>40</v>
      </c>
      <c r="K707" t="s">
        <v>41</v>
      </c>
      <c r="L707">
        <v>1386741600</v>
      </c>
      <c r="M707" s="6">
        <f t="shared" si="45"/>
        <v>41619.25</v>
      </c>
      <c r="N707">
        <v>1387087200</v>
      </c>
      <c r="O707" s="6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473.00000000000006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231.99999999999997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112.99999999999999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56.999999999999993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ROUND((E770/D770),2)*100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6">
        <f t="shared" ref="M770:M833" si="49">(((L770/60)/60)/24)+DATE(1970,1,1)</f>
        <v>41619.25</v>
      </c>
      <c r="N770">
        <v>1388037600</v>
      </c>
      <c r="O770" s="6">
        <f t="shared" ref="O770:O833" si="50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ROUND(E771/H771,2)</f>
        <v>32</v>
      </c>
      <c r="J771" t="s">
        <v>21</v>
      </c>
      <c r="K771" t="s">
        <v>22</v>
      </c>
      <c r="L771">
        <v>1376542800</v>
      </c>
      <c r="M771" s="6">
        <f t="shared" si="49"/>
        <v>41501.208333333336</v>
      </c>
      <c r="N771">
        <v>1378789200</v>
      </c>
      <c r="O771" s="6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112.99999999999999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114.99999999999999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14.000000000000002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55.000000000000007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110.00000000000001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202.99999999999997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225.99999999999997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109.00000000000001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ROUND((E834/D834),2)*100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6">
        <f t="shared" ref="M834:M897" si="53">(((L834/60)/60)/24)+DATE(1970,1,1)</f>
        <v>42299.208333333328</v>
      </c>
      <c r="N834">
        <v>1448431200</v>
      </c>
      <c r="O834" s="6">
        <f t="shared" ref="O834:O897" si="54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ROUND(E835/H835,2)</f>
        <v>64.989999999999995</v>
      </c>
      <c r="J835" t="s">
        <v>36</v>
      </c>
      <c r="K835" t="s">
        <v>37</v>
      </c>
      <c r="L835">
        <v>1297663200</v>
      </c>
      <c r="M835" s="6">
        <f t="shared" si="53"/>
        <v>40588.25</v>
      </c>
      <c r="N835">
        <v>1298613600</v>
      </c>
      <c r="O835" s="6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852.99999999999989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113.99999999999999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28.999999999999996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115.99999999999999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7.0000000000000009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ROUND((E898/D898),2)*100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6">
        <f t="shared" ref="M898:M961" si="57">(((L898/60)/60)/24)+DATE(1970,1,1)</f>
        <v>40738.208333333336</v>
      </c>
      <c r="N898">
        <v>1310878800</v>
      </c>
      <c r="O898" s="6">
        <f t="shared" ref="O898:O961" si="58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28.000000000000004</v>
      </c>
      <c r="G899" t="s">
        <v>14</v>
      </c>
      <c r="H899">
        <v>27</v>
      </c>
      <c r="I899">
        <f t="shared" ref="I899:I962" si="59">ROUND(E899/H899,2)</f>
        <v>90.26</v>
      </c>
      <c r="J899" t="s">
        <v>21</v>
      </c>
      <c r="K899" t="s">
        <v>22</v>
      </c>
      <c r="L899">
        <v>1556427600</v>
      </c>
      <c r="M899" s="6">
        <f t="shared" si="57"/>
        <v>43583.208333333328</v>
      </c>
      <c r="N899">
        <v>1556600400</v>
      </c>
      <c r="O899" s="6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56.999999999999993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57.999999999999993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224.00000000000003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112.00000000000001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110.00000000000001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ROUND((E962/D962),2)*100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6">
        <f t="shared" ref="M962:M1001" si="61">(((L962/60)/60)/24)+DATE(1970,1,1)</f>
        <v>42408.25</v>
      </c>
      <c r="N962">
        <v>1458104400</v>
      </c>
      <c r="O962" s="6">
        <f t="shared" ref="O962:O1001" si="62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ROUND(E963/H963,2)</f>
        <v>43.87</v>
      </c>
      <c r="J963" t="s">
        <v>21</v>
      </c>
      <c r="K963" t="s">
        <v>22</v>
      </c>
      <c r="L963">
        <v>1297922400</v>
      </c>
      <c r="M963" s="6">
        <f t="shared" si="61"/>
        <v>40591.25</v>
      </c>
      <c r="N963">
        <v>1298268000</v>
      </c>
      <c r="O963" s="6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28.000000000000004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227.99999999999997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112.99999999999999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426.99999999999994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56.999999999999993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56.999999999999993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5" operator="containsText" text="live">
      <formula>NOT(ISERROR(SEARCH("live",G1)))</formula>
    </cfRule>
    <cfRule type="containsText" dxfId="2" priority="6" operator="containsText" text="canceled">
      <formula>NOT(ISERROR(SEARCH("canceled",G1)))</formula>
    </cfRule>
    <cfRule type="containsText" dxfId="1" priority="7" operator="containsText" text="successful">
      <formula>NOT(ISERROR(SEARCH("successful",G1)))</formula>
    </cfRule>
    <cfRule type="containsText" dxfId="0" priority="8" stopIfTrue="1" operator="containsText" text="failed">
      <formula>NOT(ISERROR(SEARCH("failed",G1)))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9626-8DAA-8945-828B-E78A79195CD6}">
  <dimension ref="A1:R2"/>
  <sheetViews>
    <sheetView workbookViewId="0">
      <selection sqref="A1:R2"/>
    </sheetView>
  </sheetViews>
  <sheetFormatPr baseColWidth="10" defaultRowHeight="16" x14ac:dyDescent="0.2"/>
  <cols>
    <col min="6" max="6" width="16.1640625" customWidth="1"/>
    <col min="8" max="8" width="15.33203125" customWidth="1"/>
    <col min="9" max="9" width="18.33203125" customWidth="1"/>
    <col min="12" max="12" width="13.5" customWidth="1"/>
    <col min="14" max="14" width="11.6640625" customWidth="1"/>
    <col min="16" max="16" width="23.6640625" customWidth="1"/>
    <col min="17" max="17" width="16.6640625" customWidth="1"/>
    <col min="18" max="18" width="14.5" customWidth="1"/>
  </cols>
  <sheetData>
    <row r="1" spans="1:18" x14ac:dyDescent="0.2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2032</v>
      </c>
    </row>
    <row r="2" spans="1:18" x14ac:dyDescent="0.2">
      <c r="A2">
        <v>270</v>
      </c>
      <c r="B2" t="s">
        <v>592</v>
      </c>
      <c r="C2" t="s">
        <v>593</v>
      </c>
      <c r="D2">
        <v>173900</v>
      </c>
      <c r="E2">
        <v>47260</v>
      </c>
      <c r="F2">
        <v>27</v>
      </c>
      <c r="G2" t="s">
        <v>74</v>
      </c>
      <c r="H2">
        <v>1890</v>
      </c>
      <c r="I2">
        <v>25.01</v>
      </c>
      <c r="J2" t="s">
        <v>21</v>
      </c>
      <c r="K2" t="s">
        <v>22</v>
      </c>
      <c r="L2">
        <v>1291269600</v>
      </c>
      <c r="M2">
        <v>1291442400</v>
      </c>
      <c r="N2" t="b">
        <v>0</v>
      </c>
      <c r="O2" t="b">
        <v>0</v>
      </c>
      <c r="P2" t="s">
        <v>89</v>
      </c>
      <c r="Q2" t="s">
        <v>2036</v>
      </c>
      <c r="R2" t="s">
        <v>2067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9609-5F3F-1344-8D9C-200AD72EDE19}">
  <dimension ref="A1:F14"/>
  <sheetViews>
    <sheetView workbookViewId="0">
      <selection activeCell="E19" sqref="E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2044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 s="19">
        <v>11</v>
      </c>
      <c r="C5" s="19">
        <v>60</v>
      </c>
      <c r="D5" s="19">
        <v>5</v>
      </c>
      <c r="E5" s="19">
        <v>102</v>
      </c>
      <c r="F5" s="19">
        <v>178</v>
      </c>
    </row>
    <row r="6" spans="1:6" x14ac:dyDescent="0.2">
      <c r="A6" s="5" t="s">
        <v>2035</v>
      </c>
      <c r="B6" s="19">
        <v>4</v>
      </c>
      <c r="C6" s="19">
        <v>20</v>
      </c>
      <c r="D6" s="19"/>
      <c r="E6" s="19">
        <v>22</v>
      </c>
      <c r="F6" s="19">
        <v>46</v>
      </c>
    </row>
    <row r="7" spans="1:6" x14ac:dyDescent="0.2">
      <c r="A7" s="5" t="s">
        <v>2036</v>
      </c>
      <c r="B7" s="19">
        <v>1</v>
      </c>
      <c r="C7" s="19">
        <v>23</v>
      </c>
      <c r="D7" s="19">
        <v>3</v>
      </c>
      <c r="E7" s="19">
        <v>21</v>
      </c>
      <c r="F7" s="19">
        <v>48</v>
      </c>
    </row>
    <row r="8" spans="1:6" x14ac:dyDescent="0.2">
      <c r="A8" s="5" t="s">
        <v>2037</v>
      </c>
      <c r="B8" s="19"/>
      <c r="C8" s="19"/>
      <c r="D8" s="19"/>
      <c r="E8" s="19">
        <v>4</v>
      </c>
      <c r="F8" s="19">
        <v>4</v>
      </c>
    </row>
    <row r="9" spans="1:6" x14ac:dyDescent="0.2">
      <c r="A9" s="5" t="s">
        <v>2038</v>
      </c>
      <c r="B9" s="19">
        <v>10</v>
      </c>
      <c r="C9" s="19">
        <v>66</v>
      </c>
      <c r="D9" s="19"/>
      <c r="E9" s="19">
        <v>99</v>
      </c>
      <c r="F9" s="19">
        <v>175</v>
      </c>
    </row>
    <row r="10" spans="1:6" x14ac:dyDescent="0.2">
      <c r="A10" s="5" t="s">
        <v>2039</v>
      </c>
      <c r="B10" s="19">
        <v>4</v>
      </c>
      <c r="C10" s="19">
        <v>11</v>
      </c>
      <c r="D10" s="19">
        <v>1</v>
      </c>
      <c r="E10" s="19">
        <v>26</v>
      </c>
      <c r="F10" s="19">
        <v>42</v>
      </c>
    </row>
    <row r="11" spans="1:6" x14ac:dyDescent="0.2">
      <c r="A11" s="5" t="s">
        <v>2040</v>
      </c>
      <c r="B11" s="19">
        <v>2</v>
      </c>
      <c r="C11" s="19">
        <v>24</v>
      </c>
      <c r="D11" s="19">
        <v>1</v>
      </c>
      <c r="E11" s="19">
        <v>40</v>
      </c>
      <c r="F11" s="19">
        <v>67</v>
      </c>
    </row>
    <row r="12" spans="1:6" x14ac:dyDescent="0.2">
      <c r="A12" s="5" t="s">
        <v>2041</v>
      </c>
      <c r="B12" s="19">
        <v>2</v>
      </c>
      <c r="C12" s="19">
        <v>28</v>
      </c>
      <c r="D12" s="19">
        <v>2</v>
      </c>
      <c r="E12" s="19">
        <v>64</v>
      </c>
      <c r="F12" s="19">
        <v>96</v>
      </c>
    </row>
    <row r="13" spans="1:6" x14ac:dyDescent="0.2">
      <c r="A13" s="5" t="s">
        <v>2042</v>
      </c>
      <c r="B13" s="19">
        <v>23</v>
      </c>
      <c r="C13" s="19">
        <v>132</v>
      </c>
      <c r="D13" s="19">
        <v>2</v>
      </c>
      <c r="E13" s="19">
        <v>187</v>
      </c>
      <c r="F13" s="19">
        <v>344</v>
      </c>
    </row>
    <row r="14" spans="1:6" x14ac:dyDescent="0.2">
      <c r="A14" s="5" t="s">
        <v>2043</v>
      </c>
      <c r="B14" s="19">
        <v>57</v>
      </c>
      <c r="C14" s="19">
        <v>364</v>
      </c>
      <c r="D14" s="19">
        <v>14</v>
      </c>
      <c r="E14" s="19">
        <v>565</v>
      </c>
      <c r="F14" s="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3374-8064-DE4F-BC08-2C2080C53944}">
  <dimension ref="A1:F30"/>
  <sheetViews>
    <sheetView workbookViewId="0">
      <selection activeCell="J29" sqref="J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2044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2047</v>
      </c>
      <c r="B6" s="19">
        <v>1</v>
      </c>
      <c r="C6" s="19">
        <v>10</v>
      </c>
      <c r="D6" s="19">
        <v>2</v>
      </c>
      <c r="E6" s="19">
        <v>21</v>
      </c>
      <c r="F6" s="19">
        <v>34</v>
      </c>
    </row>
    <row r="7" spans="1:6" x14ac:dyDescent="0.2">
      <c r="A7" s="5" t="s">
        <v>2048</v>
      </c>
      <c r="B7" s="19"/>
      <c r="C7" s="19"/>
      <c r="D7" s="19"/>
      <c r="E7" s="19">
        <v>4</v>
      </c>
      <c r="F7" s="19">
        <v>4</v>
      </c>
    </row>
    <row r="8" spans="1:6" x14ac:dyDescent="0.2">
      <c r="A8" s="5" t="s">
        <v>2049</v>
      </c>
      <c r="B8" s="19">
        <v>4</v>
      </c>
      <c r="C8" s="19">
        <v>21</v>
      </c>
      <c r="D8" s="19">
        <v>1</v>
      </c>
      <c r="E8" s="19">
        <v>34</v>
      </c>
      <c r="F8" s="19">
        <v>60</v>
      </c>
    </row>
    <row r="9" spans="1:6" x14ac:dyDescent="0.2">
      <c r="A9" s="5" t="s">
        <v>2050</v>
      </c>
      <c r="B9" s="19">
        <v>2</v>
      </c>
      <c r="C9" s="19">
        <v>12</v>
      </c>
      <c r="D9" s="19">
        <v>1</v>
      </c>
      <c r="E9" s="19">
        <v>22</v>
      </c>
      <c r="F9" s="19">
        <v>37</v>
      </c>
    </row>
    <row r="10" spans="1:6" x14ac:dyDescent="0.2">
      <c r="A10" s="5" t="s">
        <v>2051</v>
      </c>
      <c r="B10" s="19"/>
      <c r="C10" s="19">
        <v>8</v>
      </c>
      <c r="D10" s="19"/>
      <c r="E10" s="19">
        <v>10</v>
      </c>
      <c r="F10" s="19">
        <v>18</v>
      </c>
    </row>
    <row r="11" spans="1:6" x14ac:dyDescent="0.2">
      <c r="A11" s="5" t="s">
        <v>2052</v>
      </c>
      <c r="B11" s="19">
        <v>1</v>
      </c>
      <c r="C11" s="19">
        <v>7</v>
      </c>
      <c r="D11" s="19"/>
      <c r="E11" s="19">
        <v>9</v>
      </c>
      <c r="F11" s="19">
        <v>17</v>
      </c>
    </row>
    <row r="12" spans="1:6" x14ac:dyDescent="0.2">
      <c r="A12" s="5" t="s">
        <v>2053</v>
      </c>
      <c r="B12" s="19">
        <v>4</v>
      </c>
      <c r="C12" s="19">
        <v>20</v>
      </c>
      <c r="D12" s="19"/>
      <c r="E12" s="19">
        <v>22</v>
      </c>
      <c r="F12" s="19">
        <v>46</v>
      </c>
    </row>
    <row r="13" spans="1:6" x14ac:dyDescent="0.2">
      <c r="A13" s="5" t="s">
        <v>2054</v>
      </c>
      <c r="B13" s="19">
        <v>3</v>
      </c>
      <c r="C13" s="19">
        <v>19</v>
      </c>
      <c r="D13" s="19"/>
      <c r="E13" s="19">
        <v>23</v>
      </c>
      <c r="F13" s="19">
        <v>45</v>
      </c>
    </row>
    <row r="14" spans="1:6" x14ac:dyDescent="0.2">
      <c r="A14" s="5" t="s">
        <v>2055</v>
      </c>
      <c r="B14" s="19">
        <v>1</v>
      </c>
      <c r="C14" s="19">
        <v>6</v>
      </c>
      <c r="D14" s="19"/>
      <c r="E14" s="19">
        <v>10</v>
      </c>
      <c r="F14" s="19">
        <v>17</v>
      </c>
    </row>
    <row r="15" spans="1:6" x14ac:dyDescent="0.2">
      <c r="A15" s="5" t="s">
        <v>2056</v>
      </c>
      <c r="B15" s="19"/>
      <c r="C15" s="19">
        <v>3</v>
      </c>
      <c r="D15" s="19"/>
      <c r="E15" s="19">
        <v>4</v>
      </c>
      <c r="F15" s="19">
        <v>7</v>
      </c>
    </row>
    <row r="16" spans="1:6" x14ac:dyDescent="0.2">
      <c r="A16" s="5" t="s">
        <v>2057</v>
      </c>
      <c r="B16" s="19"/>
      <c r="C16" s="19">
        <v>8</v>
      </c>
      <c r="D16" s="19">
        <v>1</v>
      </c>
      <c r="E16" s="19">
        <v>4</v>
      </c>
      <c r="F16" s="19">
        <v>13</v>
      </c>
    </row>
    <row r="17" spans="1:6" x14ac:dyDescent="0.2">
      <c r="A17" s="5" t="s">
        <v>2058</v>
      </c>
      <c r="B17" s="19">
        <v>1</v>
      </c>
      <c r="C17" s="19">
        <v>6</v>
      </c>
      <c r="D17" s="19">
        <v>1</v>
      </c>
      <c r="E17" s="19">
        <v>13</v>
      </c>
      <c r="F17" s="19">
        <v>21</v>
      </c>
    </row>
    <row r="18" spans="1:6" x14ac:dyDescent="0.2">
      <c r="A18" s="5" t="s">
        <v>2059</v>
      </c>
      <c r="B18" s="19">
        <v>4</v>
      </c>
      <c r="C18" s="19">
        <v>11</v>
      </c>
      <c r="D18" s="19">
        <v>1</v>
      </c>
      <c r="E18" s="19">
        <v>26</v>
      </c>
      <c r="F18" s="19">
        <v>42</v>
      </c>
    </row>
    <row r="19" spans="1:6" x14ac:dyDescent="0.2">
      <c r="A19" s="5" t="s">
        <v>2060</v>
      </c>
      <c r="B19" s="19">
        <v>23</v>
      </c>
      <c r="C19" s="19">
        <v>132</v>
      </c>
      <c r="D19" s="19">
        <v>2</v>
      </c>
      <c r="E19" s="19">
        <v>187</v>
      </c>
      <c r="F19" s="19">
        <v>344</v>
      </c>
    </row>
    <row r="20" spans="1:6" x14ac:dyDescent="0.2">
      <c r="A20" s="5" t="s">
        <v>2061</v>
      </c>
      <c r="B20" s="19"/>
      <c r="C20" s="19">
        <v>4</v>
      </c>
      <c r="D20" s="19"/>
      <c r="E20" s="19">
        <v>4</v>
      </c>
      <c r="F20" s="19">
        <v>8</v>
      </c>
    </row>
    <row r="21" spans="1:6" x14ac:dyDescent="0.2">
      <c r="A21" s="5" t="s">
        <v>2062</v>
      </c>
      <c r="B21" s="19">
        <v>6</v>
      </c>
      <c r="C21" s="19">
        <v>30</v>
      </c>
      <c r="D21" s="19"/>
      <c r="E21" s="19">
        <v>49</v>
      </c>
      <c r="F21" s="19">
        <v>85</v>
      </c>
    </row>
    <row r="22" spans="1:6" x14ac:dyDescent="0.2">
      <c r="A22" s="5" t="s">
        <v>2063</v>
      </c>
      <c r="B22" s="19"/>
      <c r="C22" s="19">
        <v>9</v>
      </c>
      <c r="D22" s="19"/>
      <c r="E22" s="19">
        <v>5</v>
      </c>
      <c r="F22" s="19">
        <v>14</v>
      </c>
    </row>
    <row r="23" spans="1:6" x14ac:dyDescent="0.2">
      <c r="A23" s="5" t="s">
        <v>2064</v>
      </c>
      <c r="B23" s="19">
        <v>1</v>
      </c>
      <c r="C23" s="19">
        <v>5</v>
      </c>
      <c r="D23" s="19">
        <v>1</v>
      </c>
      <c r="E23" s="19">
        <v>9</v>
      </c>
      <c r="F23" s="19">
        <v>16</v>
      </c>
    </row>
    <row r="24" spans="1:6" x14ac:dyDescent="0.2">
      <c r="A24" s="5" t="s">
        <v>2065</v>
      </c>
      <c r="B24" s="19">
        <v>3</v>
      </c>
      <c r="C24" s="19">
        <v>3</v>
      </c>
      <c r="D24" s="19"/>
      <c r="E24" s="19">
        <v>11</v>
      </c>
      <c r="F24" s="19">
        <v>17</v>
      </c>
    </row>
    <row r="25" spans="1:6" x14ac:dyDescent="0.2">
      <c r="A25" s="5" t="s">
        <v>2066</v>
      </c>
      <c r="B25" s="19"/>
      <c r="C25" s="19">
        <v>7</v>
      </c>
      <c r="D25" s="19"/>
      <c r="E25" s="19">
        <v>14</v>
      </c>
      <c r="F25" s="19">
        <v>21</v>
      </c>
    </row>
    <row r="26" spans="1:6" x14ac:dyDescent="0.2">
      <c r="A26" s="5" t="s">
        <v>2067</v>
      </c>
      <c r="B26" s="19">
        <v>1</v>
      </c>
      <c r="C26" s="19">
        <v>15</v>
      </c>
      <c r="D26" s="19">
        <v>2</v>
      </c>
      <c r="E26" s="19">
        <v>17</v>
      </c>
      <c r="F26" s="19">
        <v>35</v>
      </c>
    </row>
    <row r="27" spans="1:6" x14ac:dyDescent="0.2">
      <c r="A27" s="5" t="s">
        <v>2068</v>
      </c>
      <c r="B27" s="19"/>
      <c r="C27" s="19">
        <v>16</v>
      </c>
      <c r="D27" s="19">
        <v>1</v>
      </c>
      <c r="E27" s="19">
        <v>28</v>
      </c>
      <c r="F27" s="19">
        <v>45</v>
      </c>
    </row>
    <row r="28" spans="1:6" x14ac:dyDescent="0.2">
      <c r="A28" s="5" t="s">
        <v>2069</v>
      </c>
      <c r="B28" s="19">
        <v>2</v>
      </c>
      <c r="C28" s="19">
        <v>12</v>
      </c>
      <c r="D28" s="19">
        <v>1</v>
      </c>
      <c r="E28" s="19">
        <v>36</v>
      </c>
      <c r="F28" s="19">
        <v>51</v>
      </c>
    </row>
    <row r="29" spans="1:6" x14ac:dyDescent="0.2">
      <c r="A29" s="5" t="s">
        <v>2070</v>
      </c>
      <c r="B29" s="19"/>
      <c r="C29" s="19"/>
      <c r="D29" s="19"/>
      <c r="E29" s="19">
        <v>3</v>
      </c>
      <c r="F29" s="19">
        <v>3</v>
      </c>
    </row>
    <row r="30" spans="1:6" x14ac:dyDescent="0.2">
      <c r="A30" s="5" t="s">
        <v>2043</v>
      </c>
      <c r="B30" s="19">
        <v>57</v>
      </c>
      <c r="C30" s="19">
        <v>364</v>
      </c>
      <c r="D30" s="19">
        <v>14</v>
      </c>
      <c r="E30" s="19">
        <v>565</v>
      </c>
      <c r="F30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D13F-9CBB-3B49-BF57-8162D73907F7}">
  <dimension ref="A1:E18"/>
  <sheetViews>
    <sheetView workbookViewId="0">
      <selection activeCell="A2" sqref="A2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9" bestFit="1" customWidth="1"/>
  </cols>
  <sheetData>
    <row r="1" spans="1:5" x14ac:dyDescent="0.2">
      <c r="A1" s="4" t="s">
        <v>2031</v>
      </c>
      <c r="B1" t="s">
        <v>2046</v>
      </c>
    </row>
    <row r="2" spans="1:5" x14ac:dyDescent="0.2">
      <c r="A2" s="4" t="s">
        <v>2073</v>
      </c>
      <c r="B2" t="s">
        <v>2046</v>
      </c>
    </row>
    <row r="4" spans="1:5" x14ac:dyDescent="0.2">
      <c r="A4" s="4" t="s">
        <v>2044</v>
      </c>
      <c r="B4" s="4" t="s">
        <v>2045</v>
      </c>
    </row>
    <row r="5" spans="1:5" x14ac:dyDescent="0.2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5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65E5-435A-9445-B37E-3F23DDAF4B4E}">
  <dimension ref="A1:H13"/>
  <sheetViews>
    <sheetView zoomScale="91" zoomScaleNormal="91" workbookViewId="0">
      <selection activeCell="G5" sqref="G5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9" bestFit="1" customWidth="1"/>
    <col min="7" max="7" width="15.83203125" style="9" bestFit="1" customWidth="1"/>
    <col min="8" max="8" width="18.33203125" style="9" bestFit="1" customWidth="1"/>
  </cols>
  <sheetData>
    <row r="1" spans="1:8" x14ac:dyDescent="0.2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COUNTIFS(Crowdfunding!G2:G1001, "successful", Crowdfunding!D2:D1001, "&lt;1000")</f>
        <v>30</v>
      </c>
      <c r="C2">
        <f>COUNTIFS(Crowdfunding!G2:G1001, "failed", Crowdfunding!D2:D1001, "&lt;1000")</f>
        <v>20</v>
      </c>
      <c r="D2">
        <f>COUNTIFS(Crowdfunding!G2:G1001, "canceled", Crowdfunding!D2:D1001, "&lt;1000")</f>
        <v>1</v>
      </c>
      <c r="E2">
        <f>B2+C2+D2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COUNTIFS(Crowdfunding!G2:G1001, "successful", Crowdfunding!D2:D1001, "&gt;=1000", Crowdfunding!D2:D1001, "&lt;=4999")</f>
        <v>191</v>
      </c>
      <c r="C3">
        <f>COUNTIFS(Crowdfunding!G2:G1001, "failed", Crowdfunding!D2:D1001, "&gt;=1000", Crowdfunding!D2:D1001, "&lt;=4999")</f>
        <v>38</v>
      </c>
      <c r="D3">
        <f>COUNTIFS(Crowdfunding!G2:G1001, "canceled", Crowdfunding!D2:D1001, "&gt;=1000", Crowdfunding!D2:D1001, "&lt;=4999")</f>
        <v>2</v>
      </c>
      <c r="E3">
        <f t="shared" ref="E3:E13" si="0">B3+C3+D3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COUNTIFS(Crowdfunding!G2:G1001, "successful", Crowdfunding!D2:D1001, "&gt;=5000", Crowdfunding!D2:D1001,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COUNTIFS(Crowdfunding!G2:G1001, "successful", Crowdfunding!D2:D1001, "&gt;=10000", Crowdfunding!D2:D1001, "&lt;=14999")</f>
        <v>4</v>
      </c>
      <c r="C5">
        <f>COUNTIFS(Crowdfunding!G2:G1001, "failed", Crowdfunding!D2:D1001, "&gt;=10000", Crowdfunding!D2:D1001, "&lt;=14999")</f>
        <v>5</v>
      </c>
      <c r="D5">
        <f>COUNTIFS(Crowdfunding!G2:G1001, "canceled", Crowdfunding!D2:D1001, "&gt;=10000", Crowdfunding!D2:D1001, 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COUNTIFS(Crowdfunding!G2:G1001, "successful", Crowdfunding!D2:D1001, "&gt;=15000", Crowdfunding!D2:D1001,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COUNTIFS(Crowdfunding!G2:G1001, "successful", Crowdfunding!D2:D1001, "&gt;=20000", Crowdfunding!D2:D1001, "&lt;=24999")</f>
        <v>7</v>
      </c>
      <c r="C7">
        <f>COUNTIFS(Crowdfunding!G2:G1001, "fail;ed",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COUNTIFS(Crowdfunding!G2:G1001, "successful", Crowdfunding!D2:D1001, "&gt;=25000", Crowdfunding!D2:D1001,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COUNTIFS(Crowdfunding!G2:G1001, "successful", Crowdfunding!D2:D1001, "&gt;=30000", Crowdfunding!D2:D1001,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COUNTIFS(Crowdfunding!G2:G1001, "successful", Crowdfunding!D2:D1001, "&gt;=35000", Crowdfunding!D2:D1001,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COUNTIFS(Crowdfunding!G2:G1001, "successful", Crowdfunding!D2:D1001, "&gt;=40000", Crowdfunding!D2:D1001,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COUNTIFS(Crowdfunding!G2:G1001, "successful", Crowdfunding!D2:D1001, "&gt;=45000", Crowdfunding!D2:D1001,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COUNTIFS(Crowdfunding!G2:G1001,"successful",Crowdfunding!D2:D1001,"&gt;50000")</f>
        <v>114</v>
      </c>
      <c r="C13">
        <f>COUNTIFS(Crowdfunding!G2:G1001,"failed",Crowdfunding!D2:D1001,"&gt;50000")</f>
        <v>163</v>
      </c>
      <c r="D13">
        <f>COUNTIFS(Crowdfunding!G2:G1001,"canceled",Crowdfunding!D2:D1001,"&gt;50000")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7FC7-E14F-AC4C-8148-C1C1ECCF7250}">
  <dimension ref="A1:M566"/>
  <sheetViews>
    <sheetView workbookViewId="0">
      <selection activeCell="H2" sqref="H2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3.6640625" customWidth="1"/>
    <col min="4" max="4" width="16.83203125" style="13" bestFit="1" customWidth="1"/>
    <col min="5" max="5" width="13" style="13" customWidth="1"/>
    <col min="6" max="6" width="13" customWidth="1"/>
    <col min="7" max="7" width="8.33203125" bestFit="1" customWidth="1"/>
    <col min="8" max="8" width="12.83203125" bestFit="1" customWidth="1"/>
    <col min="9" max="9" width="3.6640625" customWidth="1"/>
    <col min="10" max="10" width="17.33203125" bestFit="1" customWidth="1"/>
    <col min="13" max="13" width="97.5" bestFit="1" customWidth="1"/>
  </cols>
  <sheetData>
    <row r="1" spans="1:13" s="7" customFormat="1" x14ac:dyDescent="0.2">
      <c r="A1" s="7" t="s">
        <v>4</v>
      </c>
      <c r="B1" s="7" t="s">
        <v>5</v>
      </c>
      <c r="D1" s="12"/>
      <c r="E1" s="12"/>
      <c r="G1" s="7" t="s">
        <v>4</v>
      </c>
      <c r="H1" s="7" t="s">
        <v>5</v>
      </c>
    </row>
    <row r="2" spans="1:13" x14ac:dyDescent="0.2">
      <c r="A2" s="11" t="str" cm="1">
        <f t="array" ref="A2:A566">_xlfn._xlws.FILTER(Crowdfunding!G2:G1001, Crowdfunding!G2:G1001="successful")</f>
        <v>successful</v>
      </c>
      <c r="B2" cm="1">
        <f t="array" ref="B2:B566">_xlfn._xlws.FILTER(Crowdfunding!H2:H1001,Crowdfunding!G2:G1001="successful")</f>
        <v>158</v>
      </c>
      <c r="G2" s="10" t="str" cm="1">
        <f t="array" ref="G2:G365">_xlfn._xlws.FILTER(Crowdfunding!G2:G1001, Crowdfunding!G2:G1001="failed")</f>
        <v>failed</v>
      </c>
      <c r="H2" cm="1">
        <f t="array" ref="H2:H365">_xlfn._xlws.FILTER(Crowdfunding!H2:H1001, Crowdfunding!G2:G1001="failed")</f>
        <v>0</v>
      </c>
    </row>
    <row r="3" spans="1:13" x14ac:dyDescent="0.2">
      <c r="A3" s="11" t="str">
        <v>successful</v>
      </c>
      <c r="B3">
        <v>1425</v>
      </c>
      <c r="D3" s="15" t="s">
        <v>2106</v>
      </c>
      <c r="E3" s="16">
        <f>ROUND(AVERAGE(B2:B566),0)</f>
        <v>851</v>
      </c>
      <c r="G3" s="10" t="str">
        <v>failed</v>
      </c>
      <c r="H3">
        <v>24</v>
      </c>
      <c r="J3" s="14" t="s">
        <v>2106</v>
      </c>
      <c r="K3" s="17">
        <f>ROUND(AVERAGE(H2:H566),0)</f>
        <v>586</v>
      </c>
      <c r="M3" s="18" t="s">
        <v>2117</v>
      </c>
    </row>
    <row r="4" spans="1:13" x14ac:dyDescent="0.2">
      <c r="A4" s="11" t="str">
        <v>successful</v>
      </c>
      <c r="B4">
        <v>174</v>
      </c>
      <c r="D4" s="15" t="s">
        <v>2107</v>
      </c>
      <c r="E4" s="16">
        <f>MEDIAN(B2:B566)</f>
        <v>201</v>
      </c>
      <c r="G4" s="10" t="str">
        <v>failed</v>
      </c>
      <c r="H4">
        <v>53</v>
      </c>
      <c r="J4" s="14" t="s">
        <v>2107</v>
      </c>
      <c r="K4" s="17">
        <f>ROUND(MEDIAN(H2:H566),0)</f>
        <v>115</v>
      </c>
    </row>
    <row r="5" spans="1:13" x14ac:dyDescent="0.2">
      <c r="A5" s="11" t="str">
        <v>successful</v>
      </c>
      <c r="B5">
        <v>227</v>
      </c>
      <c r="D5" s="15" t="s">
        <v>2108</v>
      </c>
      <c r="E5" s="16">
        <f>MIN(B2:B566)</f>
        <v>16</v>
      </c>
      <c r="G5" s="10" t="str">
        <v>failed</v>
      </c>
      <c r="H5">
        <v>18</v>
      </c>
      <c r="J5" s="14" t="s">
        <v>2108</v>
      </c>
      <c r="K5" s="17">
        <f>MIN(H2:H566)</f>
        <v>0</v>
      </c>
      <c r="M5" s="18" t="s">
        <v>2112</v>
      </c>
    </row>
    <row r="6" spans="1:13" x14ac:dyDescent="0.2">
      <c r="A6" s="11" t="str">
        <v>successful</v>
      </c>
      <c r="B6">
        <v>220</v>
      </c>
      <c r="D6" s="15" t="s">
        <v>2109</v>
      </c>
      <c r="E6" s="16">
        <f>MAX(B2:B566)</f>
        <v>7295</v>
      </c>
      <c r="G6" s="10" t="str">
        <v>failed</v>
      </c>
      <c r="H6">
        <v>44</v>
      </c>
      <c r="J6" s="14" t="s">
        <v>2109</v>
      </c>
      <c r="K6" s="17">
        <f>MAX(H2:H566)</f>
        <v>6080</v>
      </c>
      <c r="M6" s="18" t="s">
        <v>2113</v>
      </c>
    </row>
    <row r="7" spans="1:13" x14ac:dyDescent="0.2">
      <c r="A7" s="11" t="str">
        <v>successful</v>
      </c>
      <c r="B7">
        <v>98</v>
      </c>
      <c r="D7" s="15" t="s">
        <v>2110</v>
      </c>
      <c r="E7" s="16">
        <f>ROUND(_xlfn.VAR.P(B2:B566),0)</f>
        <v>1603374</v>
      </c>
      <c r="G7" s="10" t="str">
        <v>failed</v>
      </c>
      <c r="H7">
        <v>27</v>
      </c>
      <c r="J7" s="14" t="s">
        <v>2110</v>
      </c>
      <c r="K7" s="17">
        <f>ROUND(_xlfn.VAR.P(H2:H566),0)</f>
        <v>921575</v>
      </c>
      <c r="M7" s="18" t="s">
        <v>2116</v>
      </c>
    </row>
    <row r="8" spans="1:13" x14ac:dyDescent="0.2">
      <c r="A8" s="11" t="str">
        <v>successful</v>
      </c>
      <c r="B8">
        <v>100</v>
      </c>
      <c r="D8" s="15" t="s">
        <v>2111</v>
      </c>
      <c r="E8" s="16">
        <f>ROUND(_xlfn.STDEV.P(B2:B566),0)</f>
        <v>1266</v>
      </c>
      <c r="G8" s="10" t="str">
        <v>failed</v>
      </c>
      <c r="H8">
        <v>55</v>
      </c>
      <c r="J8" s="14" t="s">
        <v>2111</v>
      </c>
      <c r="K8" s="17">
        <f>ROUND(_xlfn.STDEV.P(H2:H566),0)</f>
        <v>960</v>
      </c>
      <c r="M8" s="18" t="s">
        <v>2114</v>
      </c>
    </row>
    <row r="9" spans="1:13" x14ac:dyDescent="0.2">
      <c r="A9" s="11" t="str">
        <v>successful</v>
      </c>
      <c r="B9">
        <v>1249</v>
      </c>
      <c r="G9" s="10" t="str">
        <v>failed</v>
      </c>
      <c r="H9">
        <v>200</v>
      </c>
      <c r="M9" s="18" t="s">
        <v>2115</v>
      </c>
    </row>
    <row r="10" spans="1:13" x14ac:dyDescent="0.2">
      <c r="A10" s="11" t="str">
        <v>successful</v>
      </c>
      <c r="B10">
        <v>1396</v>
      </c>
      <c r="G10" s="10" t="str">
        <v>failed</v>
      </c>
      <c r="H10">
        <v>452</v>
      </c>
    </row>
    <row r="11" spans="1:13" x14ac:dyDescent="0.2">
      <c r="A11" s="11" t="str">
        <v>successful</v>
      </c>
      <c r="B11">
        <v>890</v>
      </c>
      <c r="G11" s="10" t="str">
        <v>failed</v>
      </c>
      <c r="H11">
        <v>674</v>
      </c>
    </row>
    <row r="12" spans="1:13" x14ac:dyDescent="0.2">
      <c r="A12" s="11" t="str">
        <v>successful</v>
      </c>
      <c r="B12">
        <v>142</v>
      </c>
      <c r="G12" s="10" t="str">
        <v>failed</v>
      </c>
      <c r="H12">
        <v>558</v>
      </c>
    </row>
    <row r="13" spans="1:13" x14ac:dyDescent="0.2">
      <c r="A13" s="11" t="str">
        <v>successful</v>
      </c>
      <c r="B13">
        <v>2673</v>
      </c>
      <c r="G13" s="10" t="str">
        <v>failed</v>
      </c>
      <c r="H13">
        <v>15</v>
      </c>
    </row>
    <row r="14" spans="1:13" x14ac:dyDescent="0.2">
      <c r="A14" s="11" t="str">
        <v>successful</v>
      </c>
      <c r="B14">
        <v>163</v>
      </c>
      <c r="G14" s="10" t="str">
        <v>failed</v>
      </c>
      <c r="H14">
        <v>2307</v>
      </c>
    </row>
    <row r="15" spans="1:13" x14ac:dyDescent="0.2">
      <c r="A15" s="11" t="str">
        <v>successful</v>
      </c>
      <c r="B15">
        <v>2220</v>
      </c>
      <c r="G15" s="10" t="str">
        <v>failed</v>
      </c>
      <c r="H15">
        <v>88</v>
      </c>
    </row>
    <row r="16" spans="1:13" x14ac:dyDescent="0.2">
      <c r="A16" s="11" t="str">
        <v>successful</v>
      </c>
      <c r="B16">
        <v>1606</v>
      </c>
      <c r="G16" s="10" t="str">
        <v>failed</v>
      </c>
      <c r="H16">
        <v>48</v>
      </c>
    </row>
    <row r="17" spans="1:8" x14ac:dyDescent="0.2">
      <c r="A17" s="11" t="str">
        <v>successful</v>
      </c>
      <c r="B17">
        <v>129</v>
      </c>
      <c r="G17" s="10" t="str">
        <v>failed</v>
      </c>
      <c r="H17">
        <v>1</v>
      </c>
    </row>
    <row r="18" spans="1:8" x14ac:dyDescent="0.2">
      <c r="A18" s="11" t="str">
        <v>successful</v>
      </c>
      <c r="B18">
        <v>226</v>
      </c>
      <c r="G18" s="10" t="str">
        <v>failed</v>
      </c>
      <c r="H18">
        <v>1467</v>
      </c>
    </row>
    <row r="19" spans="1:8" x14ac:dyDescent="0.2">
      <c r="A19" s="11" t="str">
        <v>successful</v>
      </c>
      <c r="B19">
        <v>5419</v>
      </c>
      <c r="G19" s="10" t="str">
        <v>failed</v>
      </c>
      <c r="H19">
        <v>75</v>
      </c>
    </row>
    <row r="20" spans="1:8" x14ac:dyDescent="0.2">
      <c r="A20" s="11" t="str">
        <v>successful</v>
      </c>
      <c r="B20">
        <v>165</v>
      </c>
      <c r="G20" s="10" t="str">
        <v>failed</v>
      </c>
      <c r="H20">
        <v>120</v>
      </c>
    </row>
    <row r="21" spans="1:8" x14ac:dyDescent="0.2">
      <c r="A21" s="11" t="str">
        <v>successful</v>
      </c>
      <c r="B21">
        <v>1965</v>
      </c>
      <c r="G21" s="10" t="str">
        <v>failed</v>
      </c>
      <c r="H21">
        <v>2253</v>
      </c>
    </row>
    <row r="22" spans="1:8" x14ac:dyDescent="0.2">
      <c r="A22" s="11" t="str">
        <v>successful</v>
      </c>
      <c r="B22">
        <v>16</v>
      </c>
      <c r="G22" s="10" t="str">
        <v>failed</v>
      </c>
      <c r="H22">
        <v>5</v>
      </c>
    </row>
    <row r="23" spans="1:8" x14ac:dyDescent="0.2">
      <c r="A23" s="11" t="str">
        <v>successful</v>
      </c>
      <c r="B23">
        <v>107</v>
      </c>
      <c r="G23" s="10" t="str">
        <v>failed</v>
      </c>
      <c r="H23">
        <v>38</v>
      </c>
    </row>
    <row r="24" spans="1:8" x14ac:dyDescent="0.2">
      <c r="A24" s="11" t="str">
        <v>successful</v>
      </c>
      <c r="B24">
        <v>134</v>
      </c>
      <c r="G24" s="10" t="str">
        <v>failed</v>
      </c>
      <c r="H24">
        <v>12</v>
      </c>
    </row>
    <row r="25" spans="1:8" x14ac:dyDescent="0.2">
      <c r="A25" s="11" t="str">
        <v>successful</v>
      </c>
      <c r="B25">
        <v>198</v>
      </c>
      <c r="G25" s="10" t="str">
        <v>failed</v>
      </c>
      <c r="H25">
        <v>1684</v>
      </c>
    </row>
    <row r="26" spans="1:8" x14ac:dyDescent="0.2">
      <c r="A26" s="11" t="str">
        <v>successful</v>
      </c>
      <c r="B26">
        <v>111</v>
      </c>
      <c r="G26" s="10" t="str">
        <v>failed</v>
      </c>
      <c r="H26">
        <v>56</v>
      </c>
    </row>
    <row r="27" spans="1:8" x14ac:dyDescent="0.2">
      <c r="A27" s="11" t="str">
        <v>successful</v>
      </c>
      <c r="B27">
        <v>222</v>
      </c>
      <c r="G27" s="10" t="str">
        <v>failed</v>
      </c>
      <c r="H27">
        <v>838</v>
      </c>
    </row>
    <row r="28" spans="1:8" x14ac:dyDescent="0.2">
      <c r="A28" s="11" t="str">
        <v>successful</v>
      </c>
      <c r="B28">
        <v>6212</v>
      </c>
      <c r="G28" s="10" t="str">
        <v>failed</v>
      </c>
      <c r="H28">
        <v>1000</v>
      </c>
    </row>
    <row r="29" spans="1:8" x14ac:dyDescent="0.2">
      <c r="A29" s="11" t="str">
        <v>successful</v>
      </c>
      <c r="B29">
        <v>98</v>
      </c>
      <c r="G29" s="10" t="str">
        <v>failed</v>
      </c>
      <c r="H29">
        <v>1482</v>
      </c>
    </row>
    <row r="30" spans="1:8" x14ac:dyDescent="0.2">
      <c r="A30" s="11" t="str">
        <v>successful</v>
      </c>
      <c r="B30">
        <v>92</v>
      </c>
      <c r="G30" s="10" t="str">
        <v>failed</v>
      </c>
      <c r="H30">
        <v>106</v>
      </c>
    </row>
    <row r="31" spans="1:8" x14ac:dyDescent="0.2">
      <c r="A31" s="11" t="str">
        <v>successful</v>
      </c>
      <c r="B31">
        <v>149</v>
      </c>
      <c r="G31" s="10" t="str">
        <v>failed</v>
      </c>
      <c r="H31">
        <v>679</v>
      </c>
    </row>
    <row r="32" spans="1:8" x14ac:dyDescent="0.2">
      <c r="A32" s="11" t="str">
        <v>successful</v>
      </c>
      <c r="B32">
        <v>2431</v>
      </c>
      <c r="G32" s="10" t="str">
        <v>failed</v>
      </c>
      <c r="H32">
        <v>1220</v>
      </c>
    </row>
    <row r="33" spans="1:8" x14ac:dyDescent="0.2">
      <c r="A33" s="11" t="str">
        <v>successful</v>
      </c>
      <c r="B33">
        <v>303</v>
      </c>
      <c r="G33" s="10" t="str">
        <v>failed</v>
      </c>
      <c r="H33">
        <v>1</v>
      </c>
    </row>
    <row r="34" spans="1:8" x14ac:dyDescent="0.2">
      <c r="A34" s="11" t="str">
        <v>successful</v>
      </c>
      <c r="B34">
        <v>209</v>
      </c>
      <c r="G34" s="10" t="str">
        <v>failed</v>
      </c>
      <c r="H34">
        <v>37</v>
      </c>
    </row>
    <row r="35" spans="1:8" x14ac:dyDescent="0.2">
      <c r="A35" s="11" t="str">
        <v>successful</v>
      </c>
      <c r="B35">
        <v>131</v>
      </c>
      <c r="G35" s="10" t="str">
        <v>failed</v>
      </c>
      <c r="H35">
        <v>60</v>
      </c>
    </row>
    <row r="36" spans="1:8" x14ac:dyDescent="0.2">
      <c r="A36" s="11" t="str">
        <v>successful</v>
      </c>
      <c r="B36">
        <v>164</v>
      </c>
      <c r="G36" s="10" t="str">
        <v>failed</v>
      </c>
      <c r="H36">
        <v>296</v>
      </c>
    </row>
    <row r="37" spans="1:8" x14ac:dyDescent="0.2">
      <c r="A37" s="11" t="str">
        <v>successful</v>
      </c>
      <c r="B37">
        <v>201</v>
      </c>
      <c r="G37" s="10" t="str">
        <v>failed</v>
      </c>
      <c r="H37">
        <v>3304</v>
      </c>
    </row>
    <row r="38" spans="1:8" x14ac:dyDescent="0.2">
      <c r="A38" s="11" t="str">
        <v>successful</v>
      </c>
      <c r="B38">
        <v>211</v>
      </c>
      <c r="G38" s="10" t="str">
        <v>failed</v>
      </c>
      <c r="H38">
        <v>73</v>
      </c>
    </row>
    <row r="39" spans="1:8" x14ac:dyDescent="0.2">
      <c r="A39" s="11" t="str">
        <v>successful</v>
      </c>
      <c r="B39">
        <v>128</v>
      </c>
      <c r="G39" s="10" t="str">
        <v>failed</v>
      </c>
      <c r="H39">
        <v>3387</v>
      </c>
    </row>
    <row r="40" spans="1:8" x14ac:dyDescent="0.2">
      <c r="A40" s="11" t="str">
        <v>successful</v>
      </c>
      <c r="B40">
        <v>1600</v>
      </c>
      <c r="G40" s="10" t="str">
        <v>failed</v>
      </c>
      <c r="H40">
        <v>662</v>
      </c>
    </row>
    <row r="41" spans="1:8" x14ac:dyDescent="0.2">
      <c r="A41" s="11" t="str">
        <v>successful</v>
      </c>
      <c r="B41">
        <v>249</v>
      </c>
      <c r="G41" s="10" t="str">
        <v>failed</v>
      </c>
      <c r="H41">
        <v>774</v>
      </c>
    </row>
    <row r="42" spans="1:8" x14ac:dyDescent="0.2">
      <c r="A42" s="11" t="str">
        <v>successful</v>
      </c>
      <c r="B42">
        <v>236</v>
      </c>
      <c r="G42" s="10" t="str">
        <v>failed</v>
      </c>
      <c r="H42">
        <v>672</v>
      </c>
    </row>
    <row r="43" spans="1:8" x14ac:dyDescent="0.2">
      <c r="A43" s="11" t="str">
        <v>successful</v>
      </c>
      <c r="B43">
        <v>4065</v>
      </c>
      <c r="G43" s="10" t="str">
        <v>failed</v>
      </c>
      <c r="H43">
        <v>940</v>
      </c>
    </row>
    <row r="44" spans="1:8" x14ac:dyDescent="0.2">
      <c r="A44" s="11" t="str">
        <v>successful</v>
      </c>
      <c r="B44">
        <v>246</v>
      </c>
      <c r="G44" s="10" t="str">
        <v>failed</v>
      </c>
      <c r="H44">
        <v>117</v>
      </c>
    </row>
    <row r="45" spans="1:8" x14ac:dyDescent="0.2">
      <c r="A45" s="11" t="str">
        <v>successful</v>
      </c>
      <c r="B45">
        <v>2475</v>
      </c>
      <c r="G45" s="10" t="str">
        <v>failed</v>
      </c>
      <c r="H45">
        <v>115</v>
      </c>
    </row>
    <row r="46" spans="1:8" x14ac:dyDescent="0.2">
      <c r="A46" s="11" t="str">
        <v>successful</v>
      </c>
      <c r="B46">
        <v>76</v>
      </c>
      <c r="G46" s="10" t="str">
        <v>failed</v>
      </c>
      <c r="H46">
        <v>326</v>
      </c>
    </row>
    <row r="47" spans="1:8" x14ac:dyDescent="0.2">
      <c r="A47" s="11" t="str">
        <v>successful</v>
      </c>
      <c r="B47">
        <v>54</v>
      </c>
      <c r="G47" s="10" t="str">
        <v>failed</v>
      </c>
      <c r="H47">
        <v>1</v>
      </c>
    </row>
    <row r="48" spans="1:8" x14ac:dyDescent="0.2">
      <c r="A48" s="11" t="str">
        <v>successful</v>
      </c>
      <c r="B48">
        <v>88</v>
      </c>
      <c r="G48" s="10" t="str">
        <v>failed</v>
      </c>
      <c r="H48">
        <v>1467</v>
      </c>
    </row>
    <row r="49" spans="1:8" x14ac:dyDescent="0.2">
      <c r="A49" s="11" t="str">
        <v>successful</v>
      </c>
      <c r="B49">
        <v>85</v>
      </c>
      <c r="G49" s="10" t="str">
        <v>failed</v>
      </c>
      <c r="H49">
        <v>5681</v>
      </c>
    </row>
    <row r="50" spans="1:8" x14ac:dyDescent="0.2">
      <c r="A50" s="11" t="str">
        <v>successful</v>
      </c>
      <c r="B50">
        <v>170</v>
      </c>
      <c r="G50" s="10" t="str">
        <v>failed</v>
      </c>
      <c r="H50">
        <v>1059</v>
      </c>
    </row>
    <row r="51" spans="1:8" x14ac:dyDescent="0.2">
      <c r="A51" s="11" t="str">
        <v>successful</v>
      </c>
      <c r="B51">
        <v>330</v>
      </c>
      <c r="G51" s="10" t="str">
        <v>failed</v>
      </c>
      <c r="H51">
        <v>1194</v>
      </c>
    </row>
    <row r="52" spans="1:8" x14ac:dyDescent="0.2">
      <c r="A52" s="11" t="str">
        <v>successful</v>
      </c>
      <c r="B52">
        <v>127</v>
      </c>
      <c r="G52" s="10" t="str">
        <v>failed</v>
      </c>
      <c r="H52">
        <v>30</v>
      </c>
    </row>
    <row r="53" spans="1:8" x14ac:dyDescent="0.2">
      <c r="A53" s="11" t="str">
        <v>successful</v>
      </c>
      <c r="B53">
        <v>411</v>
      </c>
      <c r="G53" s="10" t="str">
        <v>failed</v>
      </c>
      <c r="H53">
        <v>75</v>
      </c>
    </row>
    <row r="54" spans="1:8" x14ac:dyDescent="0.2">
      <c r="A54" s="11" t="str">
        <v>successful</v>
      </c>
      <c r="B54">
        <v>180</v>
      </c>
      <c r="G54" s="10" t="str">
        <v>failed</v>
      </c>
      <c r="H54">
        <v>955</v>
      </c>
    </row>
    <row r="55" spans="1:8" x14ac:dyDescent="0.2">
      <c r="A55" s="11" t="str">
        <v>successful</v>
      </c>
      <c r="B55">
        <v>374</v>
      </c>
      <c r="G55" s="10" t="str">
        <v>failed</v>
      </c>
      <c r="H55">
        <v>67</v>
      </c>
    </row>
    <row r="56" spans="1:8" x14ac:dyDescent="0.2">
      <c r="A56" s="11" t="str">
        <v>successful</v>
      </c>
      <c r="B56">
        <v>71</v>
      </c>
      <c r="G56" s="10" t="str">
        <v>failed</v>
      </c>
      <c r="H56">
        <v>5</v>
      </c>
    </row>
    <row r="57" spans="1:8" x14ac:dyDescent="0.2">
      <c r="A57" s="11" t="str">
        <v>successful</v>
      </c>
      <c r="B57">
        <v>203</v>
      </c>
      <c r="G57" s="10" t="str">
        <v>failed</v>
      </c>
      <c r="H57">
        <v>26</v>
      </c>
    </row>
    <row r="58" spans="1:8" x14ac:dyDescent="0.2">
      <c r="A58" s="11" t="str">
        <v>successful</v>
      </c>
      <c r="B58">
        <v>113</v>
      </c>
      <c r="G58" s="10" t="str">
        <v>failed</v>
      </c>
      <c r="H58">
        <v>1130</v>
      </c>
    </row>
    <row r="59" spans="1:8" x14ac:dyDescent="0.2">
      <c r="A59" s="11" t="str">
        <v>successful</v>
      </c>
      <c r="B59">
        <v>96</v>
      </c>
      <c r="G59" s="10" t="str">
        <v>failed</v>
      </c>
      <c r="H59">
        <v>782</v>
      </c>
    </row>
    <row r="60" spans="1:8" x14ac:dyDescent="0.2">
      <c r="A60" s="11" t="str">
        <v>successful</v>
      </c>
      <c r="B60">
        <v>498</v>
      </c>
      <c r="G60" s="10" t="str">
        <v>failed</v>
      </c>
      <c r="H60">
        <v>210</v>
      </c>
    </row>
    <row r="61" spans="1:8" x14ac:dyDescent="0.2">
      <c r="A61" s="11" t="str">
        <v>successful</v>
      </c>
      <c r="B61">
        <v>180</v>
      </c>
      <c r="G61" s="10" t="str">
        <v>failed</v>
      </c>
      <c r="H61">
        <v>136</v>
      </c>
    </row>
    <row r="62" spans="1:8" x14ac:dyDescent="0.2">
      <c r="A62" s="11" t="str">
        <v>successful</v>
      </c>
      <c r="B62">
        <v>27</v>
      </c>
      <c r="G62" s="10" t="str">
        <v>failed</v>
      </c>
      <c r="H62">
        <v>86</v>
      </c>
    </row>
    <row r="63" spans="1:8" x14ac:dyDescent="0.2">
      <c r="A63" s="11" t="str">
        <v>successful</v>
      </c>
      <c r="B63">
        <v>2331</v>
      </c>
      <c r="G63" s="10" t="str">
        <v>failed</v>
      </c>
      <c r="H63">
        <v>19</v>
      </c>
    </row>
    <row r="64" spans="1:8" x14ac:dyDescent="0.2">
      <c r="A64" s="11" t="str">
        <v>successful</v>
      </c>
      <c r="B64">
        <v>113</v>
      </c>
      <c r="G64" s="10" t="str">
        <v>failed</v>
      </c>
      <c r="H64">
        <v>886</v>
      </c>
    </row>
    <row r="65" spans="1:8" x14ac:dyDescent="0.2">
      <c r="A65" s="11" t="str">
        <v>successful</v>
      </c>
      <c r="B65">
        <v>164</v>
      </c>
      <c r="G65" s="10" t="str">
        <v>failed</v>
      </c>
      <c r="H65">
        <v>35</v>
      </c>
    </row>
    <row r="66" spans="1:8" x14ac:dyDescent="0.2">
      <c r="A66" s="11" t="str">
        <v>successful</v>
      </c>
      <c r="B66">
        <v>164</v>
      </c>
      <c r="G66" s="10" t="str">
        <v>failed</v>
      </c>
      <c r="H66">
        <v>24</v>
      </c>
    </row>
    <row r="67" spans="1:8" x14ac:dyDescent="0.2">
      <c r="A67" s="11" t="str">
        <v>successful</v>
      </c>
      <c r="B67">
        <v>336</v>
      </c>
      <c r="G67" s="10" t="str">
        <v>failed</v>
      </c>
      <c r="H67">
        <v>86</v>
      </c>
    </row>
    <row r="68" spans="1:8" x14ac:dyDescent="0.2">
      <c r="A68" s="11" t="str">
        <v>successful</v>
      </c>
      <c r="B68">
        <v>1917</v>
      </c>
      <c r="G68" s="10" t="str">
        <v>failed</v>
      </c>
      <c r="H68">
        <v>243</v>
      </c>
    </row>
    <row r="69" spans="1:8" x14ac:dyDescent="0.2">
      <c r="A69" s="11" t="str">
        <v>successful</v>
      </c>
      <c r="B69">
        <v>95</v>
      </c>
      <c r="G69" s="10" t="str">
        <v>failed</v>
      </c>
      <c r="H69">
        <v>65</v>
      </c>
    </row>
    <row r="70" spans="1:8" x14ac:dyDescent="0.2">
      <c r="A70" s="11" t="str">
        <v>successful</v>
      </c>
      <c r="B70">
        <v>147</v>
      </c>
      <c r="G70" s="10" t="str">
        <v>failed</v>
      </c>
      <c r="H70">
        <v>100</v>
      </c>
    </row>
    <row r="71" spans="1:8" x14ac:dyDescent="0.2">
      <c r="A71" s="11" t="str">
        <v>successful</v>
      </c>
      <c r="B71">
        <v>86</v>
      </c>
      <c r="G71" s="10" t="str">
        <v>failed</v>
      </c>
      <c r="H71">
        <v>168</v>
      </c>
    </row>
    <row r="72" spans="1:8" x14ac:dyDescent="0.2">
      <c r="A72" s="11" t="str">
        <v>successful</v>
      </c>
      <c r="B72">
        <v>83</v>
      </c>
      <c r="G72" s="10" t="str">
        <v>failed</v>
      </c>
      <c r="H72">
        <v>13</v>
      </c>
    </row>
    <row r="73" spans="1:8" x14ac:dyDescent="0.2">
      <c r="A73" s="11" t="str">
        <v>successful</v>
      </c>
      <c r="B73">
        <v>676</v>
      </c>
      <c r="G73" s="10" t="str">
        <v>failed</v>
      </c>
      <c r="H73">
        <v>1</v>
      </c>
    </row>
    <row r="74" spans="1:8" x14ac:dyDescent="0.2">
      <c r="A74" s="11" t="str">
        <v>successful</v>
      </c>
      <c r="B74">
        <v>361</v>
      </c>
      <c r="G74" s="10" t="str">
        <v>failed</v>
      </c>
      <c r="H74">
        <v>40</v>
      </c>
    </row>
    <row r="75" spans="1:8" x14ac:dyDescent="0.2">
      <c r="A75" s="11" t="str">
        <v>successful</v>
      </c>
      <c r="B75">
        <v>131</v>
      </c>
      <c r="G75" s="10" t="str">
        <v>failed</v>
      </c>
      <c r="H75">
        <v>226</v>
      </c>
    </row>
    <row r="76" spans="1:8" x14ac:dyDescent="0.2">
      <c r="A76" s="11" t="str">
        <v>successful</v>
      </c>
      <c r="B76">
        <v>126</v>
      </c>
      <c r="G76" s="10" t="str">
        <v>failed</v>
      </c>
      <c r="H76">
        <v>1625</v>
      </c>
    </row>
    <row r="77" spans="1:8" x14ac:dyDescent="0.2">
      <c r="A77" s="11" t="str">
        <v>successful</v>
      </c>
      <c r="B77">
        <v>275</v>
      </c>
      <c r="G77" s="10" t="str">
        <v>failed</v>
      </c>
      <c r="H77">
        <v>143</v>
      </c>
    </row>
    <row r="78" spans="1:8" x14ac:dyDescent="0.2">
      <c r="A78" s="11" t="str">
        <v>successful</v>
      </c>
      <c r="B78">
        <v>67</v>
      </c>
      <c r="G78" s="10" t="str">
        <v>failed</v>
      </c>
      <c r="H78">
        <v>934</v>
      </c>
    </row>
    <row r="79" spans="1:8" x14ac:dyDescent="0.2">
      <c r="A79" s="11" t="str">
        <v>successful</v>
      </c>
      <c r="B79">
        <v>154</v>
      </c>
      <c r="G79" s="10" t="str">
        <v>failed</v>
      </c>
      <c r="H79">
        <v>17</v>
      </c>
    </row>
    <row r="80" spans="1:8" x14ac:dyDescent="0.2">
      <c r="A80" s="11" t="str">
        <v>successful</v>
      </c>
      <c r="B80">
        <v>1782</v>
      </c>
      <c r="G80" s="10" t="str">
        <v>failed</v>
      </c>
      <c r="H80">
        <v>2179</v>
      </c>
    </row>
    <row r="81" spans="1:8" x14ac:dyDescent="0.2">
      <c r="A81" s="11" t="str">
        <v>successful</v>
      </c>
      <c r="B81">
        <v>903</v>
      </c>
      <c r="G81" s="10" t="str">
        <v>failed</v>
      </c>
      <c r="H81">
        <v>931</v>
      </c>
    </row>
    <row r="82" spans="1:8" x14ac:dyDescent="0.2">
      <c r="A82" s="11" t="str">
        <v>successful</v>
      </c>
      <c r="B82">
        <v>94</v>
      </c>
      <c r="G82" s="10" t="str">
        <v>failed</v>
      </c>
      <c r="H82">
        <v>92</v>
      </c>
    </row>
    <row r="83" spans="1:8" x14ac:dyDescent="0.2">
      <c r="A83" s="11" t="str">
        <v>successful</v>
      </c>
      <c r="B83">
        <v>180</v>
      </c>
      <c r="G83" s="10" t="str">
        <v>failed</v>
      </c>
      <c r="H83">
        <v>57</v>
      </c>
    </row>
    <row r="84" spans="1:8" x14ac:dyDescent="0.2">
      <c r="A84" s="11" t="str">
        <v>successful</v>
      </c>
      <c r="B84">
        <v>533</v>
      </c>
      <c r="G84" s="10" t="str">
        <v>failed</v>
      </c>
      <c r="H84">
        <v>41</v>
      </c>
    </row>
    <row r="85" spans="1:8" x14ac:dyDescent="0.2">
      <c r="A85" s="11" t="str">
        <v>successful</v>
      </c>
      <c r="B85">
        <v>2443</v>
      </c>
      <c r="G85" s="10" t="str">
        <v>failed</v>
      </c>
      <c r="H85">
        <v>1</v>
      </c>
    </row>
    <row r="86" spans="1:8" x14ac:dyDescent="0.2">
      <c r="A86" s="11" t="str">
        <v>successful</v>
      </c>
      <c r="B86">
        <v>89</v>
      </c>
      <c r="G86" s="10" t="str">
        <v>failed</v>
      </c>
      <c r="H86">
        <v>101</v>
      </c>
    </row>
    <row r="87" spans="1:8" x14ac:dyDescent="0.2">
      <c r="A87" s="11" t="str">
        <v>successful</v>
      </c>
      <c r="B87">
        <v>159</v>
      </c>
      <c r="G87" s="10" t="str">
        <v>failed</v>
      </c>
      <c r="H87">
        <v>1335</v>
      </c>
    </row>
    <row r="88" spans="1:8" x14ac:dyDescent="0.2">
      <c r="A88" s="11" t="str">
        <v>successful</v>
      </c>
      <c r="B88">
        <v>50</v>
      </c>
      <c r="G88" s="10" t="str">
        <v>failed</v>
      </c>
      <c r="H88">
        <v>15</v>
      </c>
    </row>
    <row r="89" spans="1:8" x14ac:dyDescent="0.2">
      <c r="A89" s="11" t="str">
        <v>successful</v>
      </c>
      <c r="B89">
        <v>186</v>
      </c>
      <c r="G89" s="10" t="str">
        <v>failed</v>
      </c>
      <c r="H89">
        <v>454</v>
      </c>
    </row>
    <row r="90" spans="1:8" x14ac:dyDescent="0.2">
      <c r="A90" s="11" t="str">
        <v>successful</v>
      </c>
      <c r="B90">
        <v>1071</v>
      </c>
      <c r="G90" s="10" t="str">
        <v>failed</v>
      </c>
      <c r="H90">
        <v>3182</v>
      </c>
    </row>
    <row r="91" spans="1:8" x14ac:dyDescent="0.2">
      <c r="A91" s="11" t="str">
        <v>successful</v>
      </c>
      <c r="B91">
        <v>117</v>
      </c>
      <c r="G91" s="10" t="str">
        <v>failed</v>
      </c>
      <c r="H91">
        <v>15</v>
      </c>
    </row>
    <row r="92" spans="1:8" x14ac:dyDescent="0.2">
      <c r="A92" s="11" t="str">
        <v>successful</v>
      </c>
      <c r="B92">
        <v>70</v>
      </c>
      <c r="G92" s="10" t="str">
        <v>failed</v>
      </c>
      <c r="H92">
        <v>133</v>
      </c>
    </row>
    <row r="93" spans="1:8" x14ac:dyDescent="0.2">
      <c r="A93" s="11" t="str">
        <v>successful</v>
      </c>
      <c r="B93">
        <v>135</v>
      </c>
      <c r="G93" s="10" t="str">
        <v>failed</v>
      </c>
      <c r="H93">
        <v>2062</v>
      </c>
    </row>
    <row r="94" spans="1:8" x14ac:dyDescent="0.2">
      <c r="A94" s="11" t="str">
        <v>successful</v>
      </c>
      <c r="B94">
        <v>768</v>
      </c>
      <c r="G94" s="10" t="str">
        <v>failed</v>
      </c>
      <c r="H94">
        <v>29</v>
      </c>
    </row>
    <row r="95" spans="1:8" x14ac:dyDescent="0.2">
      <c r="A95" s="11" t="str">
        <v>successful</v>
      </c>
      <c r="B95">
        <v>199</v>
      </c>
      <c r="G95" s="10" t="str">
        <v>failed</v>
      </c>
      <c r="H95">
        <v>132</v>
      </c>
    </row>
    <row r="96" spans="1:8" x14ac:dyDescent="0.2">
      <c r="A96" s="11" t="str">
        <v>successful</v>
      </c>
      <c r="B96">
        <v>107</v>
      </c>
      <c r="G96" s="10" t="str">
        <v>failed</v>
      </c>
      <c r="H96">
        <v>137</v>
      </c>
    </row>
    <row r="97" spans="1:8" x14ac:dyDescent="0.2">
      <c r="A97" s="11" t="str">
        <v>successful</v>
      </c>
      <c r="B97">
        <v>195</v>
      </c>
      <c r="G97" s="10" t="str">
        <v>failed</v>
      </c>
      <c r="H97">
        <v>908</v>
      </c>
    </row>
    <row r="98" spans="1:8" x14ac:dyDescent="0.2">
      <c r="A98" s="11" t="str">
        <v>successful</v>
      </c>
      <c r="B98">
        <v>3376</v>
      </c>
      <c r="G98" s="10" t="str">
        <v>failed</v>
      </c>
      <c r="H98">
        <v>10</v>
      </c>
    </row>
    <row r="99" spans="1:8" x14ac:dyDescent="0.2">
      <c r="A99" s="11" t="str">
        <v>successful</v>
      </c>
      <c r="B99">
        <v>41</v>
      </c>
      <c r="G99" s="10" t="str">
        <v>failed</v>
      </c>
      <c r="H99">
        <v>1910</v>
      </c>
    </row>
    <row r="100" spans="1:8" x14ac:dyDescent="0.2">
      <c r="A100" s="11" t="str">
        <v>successful</v>
      </c>
      <c r="B100">
        <v>1821</v>
      </c>
      <c r="G100" s="10" t="str">
        <v>failed</v>
      </c>
      <c r="H100">
        <v>38</v>
      </c>
    </row>
    <row r="101" spans="1:8" x14ac:dyDescent="0.2">
      <c r="A101" s="11" t="str">
        <v>successful</v>
      </c>
      <c r="B101">
        <v>164</v>
      </c>
      <c r="G101" s="10" t="str">
        <v>failed</v>
      </c>
      <c r="H101">
        <v>104</v>
      </c>
    </row>
    <row r="102" spans="1:8" x14ac:dyDescent="0.2">
      <c r="A102" s="11" t="str">
        <v>successful</v>
      </c>
      <c r="B102">
        <v>157</v>
      </c>
      <c r="G102" s="10" t="str">
        <v>failed</v>
      </c>
      <c r="H102">
        <v>49</v>
      </c>
    </row>
    <row r="103" spans="1:8" x14ac:dyDescent="0.2">
      <c r="A103" s="11" t="str">
        <v>successful</v>
      </c>
      <c r="B103">
        <v>246</v>
      </c>
      <c r="G103" s="10" t="str">
        <v>failed</v>
      </c>
      <c r="H103">
        <v>1</v>
      </c>
    </row>
    <row r="104" spans="1:8" x14ac:dyDescent="0.2">
      <c r="A104" s="11" t="str">
        <v>successful</v>
      </c>
      <c r="B104">
        <v>1396</v>
      </c>
      <c r="G104" s="10" t="str">
        <v>failed</v>
      </c>
      <c r="H104">
        <v>245</v>
      </c>
    </row>
    <row r="105" spans="1:8" x14ac:dyDescent="0.2">
      <c r="A105" s="11" t="str">
        <v>successful</v>
      </c>
      <c r="B105">
        <v>2506</v>
      </c>
      <c r="G105" s="10" t="str">
        <v>failed</v>
      </c>
      <c r="H105">
        <v>32</v>
      </c>
    </row>
    <row r="106" spans="1:8" x14ac:dyDescent="0.2">
      <c r="A106" s="11" t="str">
        <v>successful</v>
      </c>
      <c r="B106">
        <v>244</v>
      </c>
      <c r="G106" s="10" t="str">
        <v>failed</v>
      </c>
      <c r="H106">
        <v>7</v>
      </c>
    </row>
    <row r="107" spans="1:8" x14ac:dyDescent="0.2">
      <c r="A107" s="11" t="str">
        <v>successful</v>
      </c>
      <c r="B107">
        <v>146</v>
      </c>
      <c r="G107" s="10" t="str">
        <v>failed</v>
      </c>
      <c r="H107">
        <v>803</v>
      </c>
    </row>
    <row r="108" spans="1:8" x14ac:dyDescent="0.2">
      <c r="A108" s="11" t="str">
        <v>successful</v>
      </c>
      <c r="B108">
        <v>1267</v>
      </c>
      <c r="G108" s="10" t="str">
        <v>failed</v>
      </c>
      <c r="H108">
        <v>16</v>
      </c>
    </row>
    <row r="109" spans="1:8" x14ac:dyDescent="0.2">
      <c r="A109" s="11" t="str">
        <v>successful</v>
      </c>
      <c r="B109">
        <v>1561</v>
      </c>
      <c r="G109" s="10" t="str">
        <v>failed</v>
      </c>
      <c r="H109">
        <v>31</v>
      </c>
    </row>
    <row r="110" spans="1:8" x14ac:dyDescent="0.2">
      <c r="A110" s="11" t="str">
        <v>successful</v>
      </c>
      <c r="B110">
        <v>48</v>
      </c>
      <c r="G110" s="10" t="str">
        <v>failed</v>
      </c>
      <c r="H110">
        <v>108</v>
      </c>
    </row>
    <row r="111" spans="1:8" x14ac:dyDescent="0.2">
      <c r="A111" s="11" t="str">
        <v>successful</v>
      </c>
      <c r="B111">
        <v>2739</v>
      </c>
      <c r="G111" s="10" t="str">
        <v>failed</v>
      </c>
      <c r="H111">
        <v>30</v>
      </c>
    </row>
    <row r="112" spans="1:8" x14ac:dyDescent="0.2">
      <c r="A112" s="11" t="str">
        <v>successful</v>
      </c>
      <c r="B112">
        <v>3537</v>
      </c>
      <c r="G112" s="10" t="str">
        <v>failed</v>
      </c>
      <c r="H112">
        <v>17</v>
      </c>
    </row>
    <row r="113" spans="1:8" x14ac:dyDescent="0.2">
      <c r="A113" s="11" t="str">
        <v>successful</v>
      </c>
      <c r="B113">
        <v>2107</v>
      </c>
      <c r="G113" s="10" t="str">
        <v>failed</v>
      </c>
      <c r="H113">
        <v>80</v>
      </c>
    </row>
    <row r="114" spans="1:8" x14ac:dyDescent="0.2">
      <c r="A114" s="11" t="str">
        <v>successful</v>
      </c>
      <c r="B114">
        <v>3318</v>
      </c>
      <c r="G114" s="10" t="str">
        <v>failed</v>
      </c>
      <c r="H114">
        <v>2468</v>
      </c>
    </row>
    <row r="115" spans="1:8" x14ac:dyDescent="0.2">
      <c r="A115" s="11" t="str">
        <v>successful</v>
      </c>
      <c r="B115">
        <v>340</v>
      </c>
      <c r="G115" s="10" t="str">
        <v>failed</v>
      </c>
      <c r="H115">
        <v>26</v>
      </c>
    </row>
    <row r="116" spans="1:8" x14ac:dyDescent="0.2">
      <c r="A116" s="11" t="str">
        <v>successful</v>
      </c>
      <c r="B116">
        <v>1442</v>
      </c>
      <c r="G116" s="10" t="str">
        <v>failed</v>
      </c>
      <c r="H116">
        <v>73</v>
      </c>
    </row>
    <row r="117" spans="1:8" x14ac:dyDescent="0.2">
      <c r="A117" s="11" t="str">
        <v>successful</v>
      </c>
      <c r="B117">
        <v>126</v>
      </c>
      <c r="G117" s="10" t="str">
        <v>failed</v>
      </c>
      <c r="H117">
        <v>128</v>
      </c>
    </row>
    <row r="118" spans="1:8" x14ac:dyDescent="0.2">
      <c r="A118" s="11" t="str">
        <v>successful</v>
      </c>
      <c r="B118">
        <v>524</v>
      </c>
      <c r="G118" s="10" t="str">
        <v>failed</v>
      </c>
      <c r="H118">
        <v>33</v>
      </c>
    </row>
    <row r="119" spans="1:8" x14ac:dyDescent="0.2">
      <c r="A119" s="11" t="str">
        <v>successful</v>
      </c>
      <c r="B119">
        <v>1989</v>
      </c>
      <c r="G119" s="10" t="str">
        <v>failed</v>
      </c>
      <c r="H119">
        <v>1072</v>
      </c>
    </row>
    <row r="120" spans="1:8" x14ac:dyDescent="0.2">
      <c r="A120" s="11" t="str">
        <v>successful</v>
      </c>
      <c r="B120">
        <v>157</v>
      </c>
      <c r="G120" s="10" t="str">
        <v>failed</v>
      </c>
      <c r="H120">
        <v>393</v>
      </c>
    </row>
    <row r="121" spans="1:8" x14ac:dyDescent="0.2">
      <c r="A121" s="11" t="str">
        <v>successful</v>
      </c>
      <c r="B121">
        <v>4498</v>
      </c>
      <c r="G121" s="10" t="str">
        <v>failed</v>
      </c>
      <c r="H121">
        <v>1257</v>
      </c>
    </row>
    <row r="122" spans="1:8" x14ac:dyDescent="0.2">
      <c r="A122" s="11" t="str">
        <v>successful</v>
      </c>
      <c r="B122">
        <v>80</v>
      </c>
      <c r="G122" s="10" t="str">
        <v>failed</v>
      </c>
      <c r="H122">
        <v>328</v>
      </c>
    </row>
    <row r="123" spans="1:8" x14ac:dyDescent="0.2">
      <c r="A123" s="11" t="str">
        <v>successful</v>
      </c>
      <c r="B123">
        <v>43</v>
      </c>
      <c r="G123" s="10" t="str">
        <v>failed</v>
      </c>
      <c r="H123">
        <v>147</v>
      </c>
    </row>
    <row r="124" spans="1:8" x14ac:dyDescent="0.2">
      <c r="A124" s="11" t="str">
        <v>successful</v>
      </c>
      <c r="B124">
        <v>2053</v>
      </c>
      <c r="G124" s="10" t="str">
        <v>failed</v>
      </c>
      <c r="H124">
        <v>830</v>
      </c>
    </row>
    <row r="125" spans="1:8" x14ac:dyDescent="0.2">
      <c r="A125" s="11" t="str">
        <v>successful</v>
      </c>
      <c r="B125">
        <v>168</v>
      </c>
      <c r="G125" s="10" t="str">
        <v>failed</v>
      </c>
      <c r="H125">
        <v>331</v>
      </c>
    </row>
    <row r="126" spans="1:8" x14ac:dyDescent="0.2">
      <c r="A126" s="11" t="str">
        <v>successful</v>
      </c>
      <c r="B126">
        <v>4289</v>
      </c>
      <c r="G126" s="10" t="str">
        <v>failed</v>
      </c>
      <c r="H126">
        <v>25</v>
      </c>
    </row>
    <row r="127" spans="1:8" x14ac:dyDescent="0.2">
      <c r="A127" s="11" t="str">
        <v>successful</v>
      </c>
      <c r="B127">
        <v>165</v>
      </c>
      <c r="G127" s="10" t="str">
        <v>failed</v>
      </c>
      <c r="H127">
        <v>3483</v>
      </c>
    </row>
    <row r="128" spans="1:8" x14ac:dyDescent="0.2">
      <c r="A128" s="11" t="str">
        <v>successful</v>
      </c>
      <c r="B128">
        <v>1815</v>
      </c>
      <c r="G128" s="10" t="str">
        <v>failed</v>
      </c>
      <c r="H128">
        <v>923</v>
      </c>
    </row>
    <row r="129" spans="1:8" x14ac:dyDescent="0.2">
      <c r="A129" s="11" t="str">
        <v>successful</v>
      </c>
      <c r="B129">
        <v>397</v>
      </c>
      <c r="G129" s="10" t="str">
        <v>failed</v>
      </c>
      <c r="H129">
        <v>1</v>
      </c>
    </row>
    <row r="130" spans="1:8" x14ac:dyDescent="0.2">
      <c r="A130" s="11" t="str">
        <v>successful</v>
      </c>
      <c r="B130">
        <v>1539</v>
      </c>
      <c r="G130" s="10" t="str">
        <v>failed</v>
      </c>
      <c r="H130">
        <v>33</v>
      </c>
    </row>
    <row r="131" spans="1:8" x14ac:dyDescent="0.2">
      <c r="A131" s="11" t="str">
        <v>successful</v>
      </c>
      <c r="B131">
        <v>138</v>
      </c>
      <c r="G131" s="10" t="str">
        <v>failed</v>
      </c>
      <c r="H131">
        <v>40</v>
      </c>
    </row>
    <row r="132" spans="1:8" x14ac:dyDescent="0.2">
      <c r="A132" s="11" t="str">
        <v>successful</v>
      </c>
      <c r="B132">
        <v>3594</v>
      </c>
      <c r="G132" s="10" t="str">
        <v>failed</v>
      </c>
      <c r="H132">
        <v>23</v>
      </c>
    </row>
    <row r="133" spans="1:8" x14ac:dyDescent="0.2">
      <c r="A133" s="11" t="str">
        <v>successful</v>
      </c>
      <c r="B133">
        <v>5880</v>
      </c>
      <c r="G133" s="10" t="str">
        <v>failed</v>
      </c>
      <c r="H133">
        <v>75</v>
      </c>
    </row>
    <row r="134" spans="1:8" x14ac:dyDescent="0.2">
      <c r="A134" s="11" t="str">
        <v>successful</v>
      </c>
      <c r="B134">
        <v>112</v>
      </c>
      <c r="G134" s="10" t="str">
        <v>failed</v>
      </c>
      <c r="H134">
        <v>2176</v>
      </c>
    </row>
    <row r="135" spans="1:8" x14ac:dyDescent="0.2">
      <c r="A135" s="11" t="str">
        <v>successful</v>
      </c>
      <c r="B135">
        <v>943</v>
      </c>
      <c r="G135" s="10" t="str">
        <v>failed</v>
      </c>
      <c r="H135">
        <v>441</v>
      </c>
    </row>
    <row r="136" spans="1:8" x14ac:dyDescent="0.2">
      <c r="A136" s="11" t="str">
        <v>successful</v>
      </c>
      <c r="B136">
        <v>2468</v>
      </c>
      <c r="G136" s="10" t="str">
        <v>failed</v>
      </c>
      <c r="H136">
        <v>25</v>
      </c>
    </row>
    <row r="137" spans="1:8" x14ac:dyDescent="0.2">
      <c r="A137" s="11" t="str">
        <v>successful</v>
      </c>
      <c r="B137">
        <v>2551</v>
      </c>
      <c r="G137" s="10" t="str">
        <v>failed</v>
      </c>
      <c r="H137">
        <v>127</v>
      </c>
    </row>
    <row r="138" spans="1:8" x14ac:dyDescent="0.2">
      <c r="A138" s="11" t="str">
        <v>successful</v>
      </c>
      <c r="B138">
        <v>101</v>
      </c>
      <c r="G138" s="10" t="str">
        <v>failed</v>
      </c>
      <c r="H138">
        <v>355</v>
      </c>
    </row>
    <row r="139" spans="1:8" x14ac:dyDescent="0.2">
      <c r="A139" s="11" t="str">
        <v>successful</v>
      </c>
      <c r="B139">
        <v>92</v>
      </c>
      <c r="G139" s="10" t="str">
        <v>failed</v>
      </c>
      <c r="H139">
        <v>44</v>
      </c>
    </row>
    <row r="140" spans="1:8" x14ac:dyDescent="0.2">
      <c r="A140" s="11" t="str">
        <v>successful</v>
      </c>
      <c r="B140">
        <v>62</v>
      </c>
      <c r="G140" s="10" t="str">
        <v>failed</v>
      </c>
      <c r="H140">
        <v>67</v>
      </c>
    </row>
    <row r="141" spans="1:8" x14ac:dyDescent="0.2">
      <c r="A141" s="11" t="str">
        <v>successful</v>
      </c>
      <c r="B141">
        <v>149</v>
      </c>
      <c r="G141" s="10" t="str">
        <v>failed</v>
      </c>
      <c r="H141">
        <v>1068</v>
      </c>
    </row>
    <row r="142" spans="1:8" x14ac:dyDescent="0.2">
      <c r="A142" s="11" t="str">
        <v>successful</v>
      </c>
      <c r="B142">
        <v>329</v>
      </c>
      <c r="G142" s="10" t="str">
        <v>failed</v>
      </c>
      <c r="H142">
        <v>424</v>
      </c>
    </row>
    <row r="143" spans="1:8" x14ac:dyDescent="0.2">
      <c r="A143" s="11" t="str">
        <v>successful</v>
      </c>
      <c r="B143">
        <v>97</v>
      </c>
      <c r="G143" s="10" t="str">
        <v>failed</v>
      </c>
      <c r="H143">
        <v>151</v>
      </c>
    </row>
    <row r="144" spans="1:8" x14ac:dyDescent="0.2">
      <c r="A144" s="11" t="str">
        <v>successful</v>
      </c>
      <c r="B144">
        <v>1784</v>
      </c>
      <c r="G144" s="10" t="str">
        <v>failed</v>
      </c>
      <c r="H144">
        <v>1608</v>
      </c>
    </row>
    <row r="145" spans="1:8" x14ac:dyDescent="0.2">
      <c r="A145" s="11" t="str">
        <v>successful</v>
      </c>
      <c r="B145">
        <v>1684</v>
      </c>
      <c r="G145" s="10" t="str">
        <v>failed</v>
      </c>
      <c r="H145">
        <v>941</v>
      </c>
    </row>
    <row r="146" spans="1:8" x14ac:dyDescent="0.2">
      <c r="A146" s="11" t="str">
        <v>successful</v>
      </c>
      <c r="B146">
        <v>250</v>
      </c>
      <c r="G146" s="10" t="str">
        <v>failed</v>
      </c>
      <c r="H146">
        <v>1</v>
      </c>
    </row>
    <row r="147" spans="1:8" x14ac:dyDescent="0.2">
      <c r="A147" s="11" t="str">
        <v>successful</v>
      </c>
      <c r="B147">
        <v>238</v>
      </c>
      <c r="G147" s="10" t="str">
        <v>failed</v>
      </c>
      <c r="H147">
        <v>40</v>
      </c>
    </row>
    <row r="148" spans="1:8" x14ac:dyDescent="0.2">
      <c r="A148" s="11" t="str">
        <v>successful</v>
      </c>
      <c r="B148">
        <v>53</v>
      </c>
      <c r="G148" s="10" t="str">
        <v>failed</v>
      </c>
      <c r="H148">
        <v>3015</v>
      </c>
    </row>
    <row r="149" spans="1:8" x14ac:dyDescent="0.2">
      <c r="A149" s="11" t="str">
        <v>successful</v>
      </c>
      <c r="B149">
        <v>214</v>
      </c>
      <c r="G149" s="10" t="str">
        <v>failed</v>
      </c>
      <c r="H149">
        <v>435</v>
      </c>
    </row>
    <row r="150" spans="1:8" x14ac:dyDescent="0.2">
      <c r="A150" s="11" t="str">
        <v>successful</v>
      </c>
      <c r="B150">
        <v>222</v>
      </c>
      <c r="G150" s="10" t="str">
        <v>failed</v>
      </c>
      <c r="H150">
        <v>714</v>
      </c>
    </row>
    <row r="151" spans="1:8" x14ac:dyDescent="0.2">
      <c r="A151" s="11" t="str">
        <v>successful</v>
      </c>
      <c r="B151">
        <v>1884</v>
      </c>
      <c r="G151" s="10" t="str">
        <v>failed</v>
      </c>
      <c r="H151">
        <v>5497</v>
      </c>
    </row>
    <row r="152" spans="1:8" x14ac:dyDescent="0.2">
      <c r="A152" s="11" t="str">
        <v>successful</v>
      </c>
      <c r="B152">
        <v>218</v>
      </c>
      <c r="G152" s="10" t="str">
        <v>failed</v>
      </c>
      <c r="H152">
        <v>418</v>
      </c>
    </row>
    <row r="153" spans="1:8" x14ac:dyDescent="0.2">
      <c r="A153" s="11" t="str">
        <v>successful</v>
      </c>
      <c r="B153">
        <v>6465</v>
      </c>
      <c r="G153" s="10" t="str">
        <v>failed</v>
      </c>
      <c r="H153">
        <v>1439</v>
      </c>
    </row>
    <row r="154" spans="1:8" x14ac:dyDescent="0.2">
      <c r="A154" s="11" t="str">
        <v>successful</v>
      </c>
      <c r="B154">
        <v>59</v>
      </c>
      <c r="G154" s="10" t="str">
        <v>failed</v>
      </c>
      <c r="H154">
        <v>15</v>
      </c>
    </row>
    <row r="155" spans="1:8" x14ac:dyDescent="0.2">
      <c r="A155" s="11" t="str">
        <v>successful</v>
      </c>
      <c r="B155">
        <v>88</v>
      </c>
      <c r="G155" s="10" t="str">
        <v>failed</v>
      </c>
      <c r="H155">
        <v>1999</v>
      </c>
    </row>
    <row r="156" spans="1:8" x14ac:dyDescent="0.2">
      <c r="A156" s="11" t="str">
        <v>successful</v>
      </c>
      <c r="B156">
        <v>1697</v>
      </c>
      <c r="G156" s="10" t="str">
        <v>failed</v>
      </c>
      <c r="H156">
        <v>118</v>
      </c>
    </row>
    <row r="157" spans="1:8" x14ac:dyDescent="0.2">
      <c r="A157" s="11" t="str">
        <v>successful</v>
      </c>
      <c r="B157">
        <v>92</v>
      </c>
      <c r="G157" s="10" t="str">
        <v>failed</v>
      </c>
      <c r="H157">
        <v>162</v>
      </c>
    </row>
    <row r="158" spans="1:8" x14ac:dyDescent="0.2">
      <c r="A158" s="11" t="str">
        <v>successful</v>
      </c>
      <c r="B158">
        <v>186</v>
      </c>
      <c r="G158" s="10" t="str">
        <v>failed</v>
      </c>
      <c r="H158">
        <v>83</v>
      </c>
    </row>
    <row r="159" spans="1:8" x14ac:dyDescent="0.2">
      <c r="A159" s="11" t="str">
        <v>successful</v>
      </c>
      <c r="B159">
        <v>138</v>
      </c>
      <c r="G159" s="10" t="str">
        <v>failed</v>
      </c>
      <c r="H159">
        <v>747</v>
      </c>
    </row>
    <row r="160" spans="1:8" x14ac:dyDescent="0.2">
      <c r="A160" s="11" t="str">
        <v>successful</v>
      </c>
      <c r="B160">
        <v>261</v>
      </c>
      <c r="G160" s="10" t="str">
        <v>failed</v>
      </c>
      <c r="H160">
        <v>84</v>
      </c>
    </row>
    <row r="161" spans="1:8" x14ac:dyDescent="0.2">
      <c r="A161" s="11" t="str">
        <v>successful</v>
      </c>
      <c r="B161">
        <v>107</v>
      </c>
      <c r="G161" s="10" t="str">
        <v>failed</v>
      </c>
      <c r="H161">
        <v>91</v>
      </c>
    </row>
    <row r="162" spans="1:8" x14ac:dyDescent="0.2">
      <c r="A162" s="11" t="str">
        <v>successful</v>
      </c>
      <c r="B162">
        <v>199</v>
      </c>
      <c r="G162" s="10" t="str">
        <v>failed</v>
      </c>
      <c r="H162">
        <v>792</v>
      </c>
    </row>
    <row r="163" spans="1:8" x14ac:dyDescent="0.2">
      <c r="A163" s="11" t="str">
        <v>successful</v>
      </c>
      <c r="B163">
        <v>5512</v>
      </c>
      <c r="G163" s="10" t="str">
        <v>failed</v>
      </c>
      <c r="H163">
        <v>32</v>
      </c>
    </row>
    <row r="164" spans="1:8" x14ac:dyDescent="0.2">
      <c r="A164" s="11" t="str">
        <v>successful</v>
      </c>
      <c r="B164">
        <v>86</v>
      </c>
      <c r="G164" s="10" t="str">
        <v>failed</v>
      </c>
      <c r="H164">
        <v>186</v>
      </c>
    </row>
    <row r="165" spans="1:8" x14ac:dyDescent="0.2">
      <c r="A165" s="11" t="str">
        <v>successful</v>
      </c>
      <c r="B165">
        <v>2768</v>
      </c>
      <c r="G165" s="10" t="str">
        <v>failed</v>
      </c>
      <c r="H165">
        <v>605</v>
      </c>
    </row>
    <row r="166" spans="1:8" x14ac:dyDescent="0.2">
      <c r="A166" s="11" t="str">
        <v>successful</v>
      </c>
      <c r="B166">
        <v>48</v>
      </c>
      <c r="G166" s="10" t="str">
        <v>failed</v>
      </c>
      <c r="H166">
        <v>1</v>
      </c>
    </row>
    <row r="167" spans="1:8" x14ac:dyDescent="0.2">
      <c r="A167" s="11" t="str">
        <v>successful</v>
      </c>
      <c r="B167">
        <v>87</v>
      </c>
      <c r="G167" s="10" t="str">
        <v>failed</v>
      </c>
      <c r="H167">
        <v>31</v>
      </c>
    </row>
    <row r="168" spans="1:8" x14ac:dyDescent="0.2">
      <c r="A168" s="11" t="str">
        <v>successful</v>
      </c>
      <c r="B168">
        <v>1894</v>
      </c>
      <c r="G168" s="10" t="str">
        <v>failed</v>
      </c>
      <c r="H168">
        <v>1181</v>
      </c>
    </row>
    <row r="169" spans="1:8" x14ac:dyDescent="0.2">
      <c r="A169" s="11" t="str">
        <v>successful</v>
      </c>
      <c r="B169">
        <v>282</v>
      </c>
      <c r="G169" s="10" t="str">
        <v>failed</v>
      </c>
      <c r="H169">
        <v>39</v>
      </c>
    </row>
    <row r="170" spans="1:8" x14ac:dyDescent="0.2">
      <c r="A170" s="11" t="str">
        <v>successful</v>
      </c>
      <c r="B170">
        <v>116</v>
      </c>
      <c r="G170" s="10" t="str">
        <v>failed</v>
      </c>
      <c r="H170">
        <v>46</v>
      </c>
    </row>
    <row r="171" spans="1:8" x14ac:dyDescent="0.2">
      <c r="A171" s="11" t="str">
        <v>successful</v>
      </c>
      <c r="B171">
        <v>83</v>
      </c>
      <c r="G171" s="10" t="str">
        <v>failed</v>
      </c>
      <c r="H171">
        <v>105</v>
      </c>
    </row>
    <row r="172" spans="1:8" x14ac:dyDescent="0.2">
      <c r="A172" s="11" t="str">
        <v>successful</v>
      </c>
      <c r="B172">
        <v>91</v>
      </c>
      <c r="G172" s="10" t="str">
        <v>failed</v>
      </c>
      <c r="H172">
        <v>535</v>
      </c>
    </row>
    <row r="173" spans="1:8" x14ac:dyDescent="0.2">
      <c r="A173" s="11" t="str">
        <v>successful</v>
      </c>
      <c r="B173">
        <v>546</v>
      </c>
      <c r="G173" s="10" t="str">
        <v>failed</v>
      </c>
      <c r="H173">
        <v>16</v>
      </c>
    </row>
    <row r="174" spans="1:8" x14ac:dyDescent="0.2">
      <c r="A174" s="11" t="str">
        <v>successful</v>
      </c>
      <c r="B174">
        <v>393</v>
      </c>
      <c r="G174" s="10" t="str">
        <v>failed</v>
      </c>
      <c r="H174">
        <v>575</v>
      </c>
    </row>
    <row r="175" spans="1:8" x14ac:dyDescent="0.2">
      <c r="A175" s="11" t="str">
        <v>successful</v>
      </c>
      <c r="B175">
        <v>133</v>
      </c>
      <c r="G175" s="10" t="str">
        <v>failed</v>
      </c>
      <c r="H175">
        <v>1120</v>
      </c>
    </row>
    <row r="176" spans="1:8" x14ac:dyDescent="0.2">
      <c r="A176" s="11" t="str">
        <v>successful</v>
      </c>
      <c r="B176">
        <v>254</v>
      </c>
      <c r="G176" s="10" t="str">
        <v>failed</v>
      </c>
      <c r="H176">
        <v>113</v>
      </c>
    </row>
    <row r="177" spans="1:8" x14ac:dyDescent="0.2">
      <c r="A177" s="11" t="str">
        <v>successful</v>
      </c>
      <c r="B177">
        <v>176</v>
      </c>
      <c r="G177" s="10" t="str">
        <v>failed</v>
      </c>
      <c r="H177">
        <v>1538</v>
      </c>
    </row>
    <row r="178" spans="1:8" x14ac:dyDescent="0.2">
      <c r="A178" s="11" t="str">
        <v>successful</v>
      </c>
      <c r="B178">
        <v>337</v>
      </c>
      <c r="G178" s="10" t="str">
        <v>failed</v>
      </c>
      <c r="H178">
        <v>9</v>
      </c>
    </row>
    <row r="179" spans="1:8" x14ac:dyDescent="0.2">
      <c r="A179" s="11" t="str">
        <v>successful</v>
      </c>
      <c r="B179">
        <v>107</v>
      </c>
      <c r="G179" s="10" t="str">
        <v>failed</v>
      </c>
      <c r="H179">
        <v>554</v>
      </c>
    </row>
    <row r="180" spans="1:8" x14ac:dyDescent="0.2">
      <c r="A180" s="11" t="str">
        <v>successful</v>
      </c>
      <c r="B180">
        <v>183</v>
      </c>
      <c r="G180" s="10" t="str">
        <v>failed</v>
      </c>
      <c r="H180">
        <v>648</v>
      </c>
    </row>
    <row r="181" spans="1:8" x14ac:dyDescent="0.2">
      <c r="A181" s="11" t="str">
        <v>successful</v>
      </c>
      <c r="B181">
        <v>72</v>
      </c>
      <c r="G181" s="10" t="str">
        <v>failed</v>
      </c>
      <c r="H181">
        <v>21</v>
      </c>
    </row>
    <row r="182" spans="1:8" x14ac:dyDescent="0.2">
      <c r="A182" s="11" t="str">
        <v>successful</v>
      </c>
      <c r="B182">
        <v>295</v>
      </c>
      <c r="G182" s="10" t="str">
        <v>failed</v>
      </c>
      <c r="H182">
        <v>54</v>
      </c>
    </row>
    <row r="183" spans="1:8" x14ac:dyDescent="0.2">
      <c r="A183" s="11" t="str">
        <v>successful</v>
      </c>
      <c r="B183">
        <v>142</v>
      </c>
      <c r="G183" s="10" t="str">
        <v>failed</v>
      </c>
      <c r="H183">
        <v>120</v>
      </c>
    </row>
    <row r="184" spans="1:8" x14ac:dyDescent="0.2">
      <c r="A184" s="11" t="str">
        <v>successful</v>
      </c>
      <c r="B184">
        <v>85</v>
      </c>
      <c r="G184" s="10" t="str">
        <v>failed</v>
      </c>
      <c r="H184">
        <v>579</v>
      </c>
    </row>
    <row r="185" spans="1:8" x14ac:dyDescent="0.2">
      <c r="A185" s="11" t="str">
        <v>successful</v>
      </c>
      <c r="B185">
        <v>659</v>
      </c>
      <c r="G185" s="10" t="str">
        <v>failed</v>
      </c>
      <c r="H185">
        <v>2072</v>
      </c>
    </row>
    <row r="186" spans="1:8" x14ac:dyDescent="0.2">
      <c r="A186" s="11" t="str">
        <v>successful</v>
      </c>
      <c r="B186">
        <v>121</v>
      </c>
      <c r="G186" s="10" t="str">
        <v>failed</v>
      </c>
      <c r="H186">
        <v>0</v>
      </c>
    </row>
    <row r="187" spans="1:8" x14ac:dyDescent="0.2">
      <c r="A187" s="11" t="str">
        <v>successful</v>
      </c>
      <c r="B187">
        <v>3742</v>
      </c>
      <c r="G187" s="10" t="str">
        <v>failed</v>
      </c>
      <c r="H187">
        <v>1796</v>
      </c>
    </row>
    <row r="188" spans="1:8" x14ac:dyDescent="0.2">
      <c r="A188" s="11" t="str">
        <v>successful</v>
      </c>
      <c r="B188">
        <v>223</v>
      </c>
      <c r="G188" s="10" t="str">
        <v>failed</v>
      </c>
      <c r="H188">
        <v>62</v>
      </c>
    </row>
    <row r="189" spans="1:8" x14ac:dyDescent="0.2">
      <c r="A189" s="11" t="str">
        <v>successful</v>
      </c>
      <c r="B189">
        <v>133</v>
      </c>
      <c r="G189" s="10" t="str">
        <v>failed</v>
      </c>
      <c r="H189">
        <v>347</v>
      </c>
    </row>
    <row r="190" spans="1:8" x14ac:dyDescent="0.2">
      <c r="A190" s="11" t="str">
        <v>successful</v>
      </c>
      <c r="B190">
        <v>5168</v>
      </c>
      <c r="G190" s="10" t="str">
        <v>failed</v>
      </c>
      <c r="H190">
        <v>19</v>
      </c>
    </row>
    <row r="191" spans="1:8" x14ac:dyDescent="0.2">
      <c r="A191" s="11" t="str">
        <v>successful</v>
      </c>
      <c r="B191">
        <v>307</v>
      </c>
      <c r="G191" s="10" t="str">
        <v>failed</v>
      </c>
      <c r="H191">
        <v>1258</v>
      </c>
    </row>
    <row r="192" spans="1:8" x14ac:dyDescent="0.2">
      <c r="A192" s="11" t="str">
        <v>successful</v>
      </c>
      <c r="B192">
        <v>2441</v>
      </c>
      <c r="G192" s="10" t="str">
        <v>failed</v>
      </c>
      <c r="H192">
        <v>362</v>
      </c>
    </row>
    <row r="193" spans="1:8" x14ac:dyDescent="0.2">
      <c r="A193" s="11" t="str">
        <v>successful</v>
      </c>
      <c r="B193">
        <v>1385</v>
      </c>
      <c r="G193" s="10" t="str">
        <v>failed</v>
      </c>
      <c r="H193">
        <v>133</v>
      </c>
    </row>
    <row r="194" spans="1:8" x14ac:dyDescent="0.2">
      <c r="A194" s="11" t="str">
        <v>successful</v>
      </c>
      <c r="B194">
        <v>190</v>
      </c>
      <c r="G194" s="10" t="str">
        <v>failed</v>
      </c>
      <c r="H194">
        <v>846</v>
      </c>
    </row>
    <row r="195" spans="1:8" x14ac:dyDescent="0.2">
      <c r="A195" s="11" t="str">
        <v>successful</v>
      </c>
      <c r="B195">
        <v>470</v>
      </c>
      <c r="G195" s="10" t="str">
        <v>failed</v>
      </c>
      <c r="H195">
        <v>10</v>
      </c>
    </row>
    <row r="196" spans="1:8" x14ac:dyDescent="0.2">
      <c r="A196" s="11" t="str">
        <v>successful</v>
      </c>
      <c r="B196">
        <v>253</v>
      </c>
      <c r="G196" s="10" t="str">
        <v>failed</v>
      </c>
      <c r="H196">
        <v>191</v>
      </c>
    </row>
    <row r="197" spans="1:8" x14ac:dyDescent="0.2">
      <c r="A197" s="11" t="str">
        <v>successful</v>
      </c>
      <c r="B197">
        <v>1113</v>
      </c>
      <c r="G197" s="10" t="str">
        <v>failed</v>
      </c>
      <c r="H197">
        <v>1979</v>
      </c>
    </row>
    <row r="198" spans="1:8" x14ac:dyDescent="0.2">
      <c r="A198" s="11" t="str">
        <v>successful</v>
      </c>
      <c r="B198">
        <v>2283</v>
      </c>
      <c r="G198" s="10" t="str">
        <v>failed</v>
      </c>
      <c r="H198">
        <v>63</v>
      </c>
    </row>
    <row r="199" spans="1:8" x14ac:dyDescent="0.2">
      <c r="A199" s="11" t="str">
        <v>successful</v>
      </c>
      <c r="B199">
        <v>1095</v>
      </c>
      <c r="G199" s="10" t="str">
        <v>failed</v>
      </c>
      <c r="H199">
        <v>6080</v>
      </c>
    </row>
    <row r="200" spans="1:8" x14ac:dyDescent="0.2">
      <c r="A200" s="11" t="str">
        <v>successful</v>
      </c>
      <c r="B200">
        <v>1690</v>
      </c>
      <c r="G200" s="10" t="str">
        <v>failed</v>
      </c>
      <c r="H200">
        <v>80</v>
      </c>
    </row>
    <row r="201" spans="1:8" x14ac:dyDescent="0.2">
      <c r="A201" s="11" t="str">
        <v>successful</v>
      </c>
      <c r="B201">
        <v>191</v>
      </c>
      <c r="G201" s="10" t="str">
        <v>failed</v>
      </c>
      <c r="H201">
        <v>9</v>
      </c>
    </row>
    <row r="202" spans="1:8" x14ac:dyDescent="0.2">
      <c r="A202" s="11" t="str">
        <v>successful</v>
      </c>
      <c r="B202">
        <v>2013</v>
      </c>
      <c r="G202" s="10" t="str">
        <v>failed</v>
      </c>
      <c r="H202">
        <v>1784</v>
      </c>
    </row>
    <row r="203" spans="1:8" x14ac:dyDescent="0.2">
      <c r="A203" s="11" t="str">
        <v>successful</v>
      </c>
      <c r="B203">
        <v>1703</v>
      </c>
      <c r="G203" s="10" t="str">
        <v>failed</v>
      </c>
      <c r="H203">
        <v>243</v>
      </c>
    </row>
    <row r="204" spans="1:8" x14ac:dyDescent="0.2">
      <c r="A204" s="11" t="str">
        <v>successful</v>
      </c>
      <c r="B204">
        <v>80</v>
      </c>
      <c r="G204" s="10" t="str">
        <v>failed</v>
      </c>
      <c r="H204">
        <v>1296</v>
      </c>
    </row>
    <row r="205" spans="1:8" x14ac:dyDescent="0.2">
      <c r="A205" s="11" t="str">
        <v>successful</v>
      </c>
      <c r="B205">
        <v>41</v>
      </c>
      <c r="G205" s="10" t="str">
        <v>failed</v>
      </c>
      <c r="H205">
        <v>77</v>
      </c>
    </row>
    <row r="206" spans="1:8" x14ac:dyDescent="0.2">
      <c r="A206" s="11" t="str">
        <v>successful</v>
      </c>
      <c r="B206">
        <v>187</v>
      </c>
      <c r="G206" s="10" t="str">
        <v>failed</v>
      </c>
      <c r="H206">
        <v>395</v>
      </c>
    </row>
    <row r="207" spans="1:8" x14ac:dyDescent="0.2">
      <c r="A207" s="11" t="str">
        <v>successful</v>
      </c>
      <c r="B207">
        <v>2875</v>
      </c>
      <c r="G207" s="10" t="str">
        <v>failed</v>
      </c>
      <c r="H207">
        <v>49</v>
      </c>
    </row>
    <row r="208" spans="1:8" x14ac:dyDescent="0.2">
      <c r="A208" s="11" t="str">
        <v>successful</v>
      </c>
      <c r="B208">
        <v>88</v>
      </c>
      <c r="G208" s="10" t="str">
        <v>failed</v>
      </c>
      <c r="H208">
        <v>180</v>
      </c>
    </row>
    <row r="209" spans="1:8" x14ac:dyDescent="0.2">
      <c r="A209" s="11" t="str">
        <v>successful</v>
      </c>
      <c r="B209">
        <v>191</v>
      </c>
      <c r="G209" s="10" t="str">
        <v>failed</v>
      </c>
      <c r="H209">
        <v>2690</v>
      </c>
    </row>
    <row r="210" spans="1:8" x14ac:dyDescent="0.2">
      <c r="A210" s="11" t="str">
        <v>successful</v>
      </c>
      <c r="B210">
        <v>139</v>
      </c>
      <c r="G210" s="10" t="str">
        <v>failed</v>
      </c>
      <c r="H210">
        <v>2779</v>
      </c>
    </row>
    <row r="211" spans="1:8" x14ac:dyDescent="0.2">
      <c r="A211" s="11" t="str">
        <v>successful</v>
      </c>
      <c r="B211">
        <v>186</v>
      </c>
      <c r="G211" s="10" t="str">
        <v>failed</v>
      </c>
      <c r="H211">
        <v>92</v>
      </c>
    </row>
    <row r="212" spans="1:8" x14ac:dyDescent="0.2">
      <c r="A212" s="11" t="str">
        <v>successful</v>
      </c>
      <c r="B212">
        <v>112</v>
      </c>
      <c r="G212" s="10" t="str">
        <v>failed</v>
      </c>
      <c r="H212">
        <v>1028</v>
      </c>
    </row>
    <row r="213" spans="1:8" x14ac:dyDescent="0.2">
      <c r="A213" s="11" t="str">
        <v>successful</v>
      </c>
      <c r="B213">
        <v>101</v>
      </c>
      <c r="G213" s="10" t="str">
        <v>failed</v>
      </c>
      <c r="H213">
        <v>26</v>
      </c>
    </row>
    <row r="214" spans="1:8" x14ac:dyDescent="0.2">
      <c r="A214" s="11" t="str">
        <v>successful</v>
      </c>
      <c r="B214">
        <v>206</v>
      </c>
      <c r="G214" s="10" t="str">
        <v>failed</v>
      </c>
      <c r="H214">
        <v>1790</v>
      </c>
    </row>
    <row r="215" spans="1:8" x14ac:dyDescent="0.2">
      <c r="A215" s="11" t="str">
        <v>successful</v>
      </c>
      <c r="B215">
        <v>154</v>
      </c>
      <c r="G215" s="10" t="str">
        <v>failed</v>
      </c>
      <c r="H215">
        <v>37</v>
      </c>
    </row>
    <row r="216" spans="1:8" x14ac:dyDescent="0.2">
      <c r="A216" s="11" t="str">
        <v>successful</v>
      </c>
      <c r="B216">
        <v>5966</v>
      </c>
      <c r="G216" s="10" t="str">
        <v>failed</v>
      </c>
      <c r="H216">
        <v>35</v>
      </c>
    </row>
    <row r="217" spans="1:8" x14ac:dyDescent="0.2">
      <c r="A217" s="11" t="str">
        <v>successful</v>
      </c>
      <c r="B217">
        <v>169</v>
      </c>
      <c r="G217" s="10" t="str">
        <v>failed</v>
      </c>
      <c r="H217">
        <v>558</v>
      </c>
    </row>
    <row r="218" spans="1:8" x14ac:dyDescent="0.2">
      <c r="A218" s="11" t="str">
        <v>successful</v>
      </c>
      <c r="B218">
        <v>2106</v>
      </c>
      <c r="G218" s="10" t="str">
        <v>failed</v>
      </c>
      <c r="H218">
        <v>64</v>
      </c>
    </row>
    <row r="219" spans="1:8" x14ac:dyDescent="0.2">
      <c r="A219" s="11" t="str">
        <v>successful</v>
      </c>
      <c r="B219">
        <v>131</v>
      </c>
      <c r="G219" s="10" t="str">
        <v>failed</v>
      </c>
      <c r="H219">
        <v>245</v>
      </c>
    </row>
    <row r="220" spans="1:8" x14ac:dyDescent="0.2">
      <c r="A220" s="11" t="str">
        <v>successful</v>
      </c>
      <c r="B220">
        <v>84</v>
      </c>
      <c r="G220" s="10" t="str">
        <v>failed</v>
      </c>
      <c r="H220">
        <v>71</v>
      </c>
    </row>
    <row r="221" spans="1:8" x14ac:dyDescent="0.2">
      <c r="A221" s="11" t="str">
        <v>successful</v>
      </c>
      <c r="B221">
        <v>155</v>
      </c>
      <c r="G221" s="10" t="str">
        <v>failed</v>
      </c>
      <c r="H221">
        <v>42</v>
      </c>
    </row>
    <row r="222" spans="1:8" x14ac:dyDescent="0.2">
      <c r="A222" s="11" t="str">
        <v>successful</v>
      </c>
      <c r="B222">
        <v>189</v>
      </c>
      <c r="G222" s="10" t="str">
        <v>failed</v>
      </c>
      <c r="H222">
        <v>156</v>
      </c>
    </row>
    <row r="223" spans="1:8" x14ac:dyDescent="0.2">
      <c r="A223" s="11" t="str">
        <v>successful</v>
      </c>
      <c r="B223">
        <v>4799</v>
      </c>
      <c r="G223" s="10" t="str">
        <v>failed</v>
      </c>
      <c r="H223">
        <v>1368</v>
      </c>
    </row>
    <row r="224" spans="1:8" x14ac:dyDescent="0.2">
      <c r="A224" s="11" t="str">
        <v>successful</v>
      </c>
      <c r="B224">
        <v>1137</v>
      </c>
      <c r="G224" s="10" t="str">
        <v>failed</v>
      </c>
      <c r="H224">
        <v>102</v>
      </c>
    </row>
    <row r="225" spans="1:8" x14ac:dyDescent="0.2">
      <c r="A225" s="11" t="str">
        <v>successful</v>
      </c>
      <c r="B225">
        <v>1152</v>
      </c>
      <c r="G225" s="10" t="str">
        <v>failed</v>
      </c>
      <c r="H225">
        <v>86</v>
      </c>
    </row>
    <row r="226" spans="1:8" x14ac:dyDescent="0.2">
      <c r="A226" s="11" t="str">
        <v>successful</v>
      </c>
      <c r="B226">
        <v>50</v>
      </c>
      <c r="G226" s="10" t="str">
        <v>failed</v>
      </c>
      <c r="H226">
        <v>253</v>
      </c>
    </row>
    <row r="227" spans="1:8" x14ac:dyDescent="0.2">
      <c r="A227" s="11" t="str">
        <v>successful</v>
      </c>
      <c r="B227">
        <v>3059</v>
      </c>
      <c r="G227" s="10" t="str">
        <v>failed</v>
      </c>
      <c r="H227">
        <v>157</v>
      </c>
    </row>
    <row r="228" spans="1:8" x14ac:dyDescent="0.2">
      <c r="A228" s="11" t="str">
        <v>successful</v>
      </c>
      <c r="B228">
        <v>34</v>
      </c>
      <c r="G228" s="10" t="str">
        <v>failed</v>
      </c>
      <c r="H228">
        <v>183</v>
      </c>
    </row>
    <row r="229" spans="1:8" x14ac:dyDescent="0.2">
      <c r="A229" s="11" t="str">
        <v>successful</v>
      </c>
      <c r="B229">
        <v>220</v>
      </c>
      <c r="G229" s="10" t="str">
        <v>failed</v>
      </c>
      <c r="H229">
        <v>82</v>
      </c>
    </row>
    <row r="230" spans="1:8" x14ac:dyDescent="0.2">
      <c r="A230" s="11" t="str">
        <v>successful</v>
      </c>
      <c r="B230">
        <v>1604</v>
      </c>
      <c r="G230" s="10" t="str">
        <v>failed</v>
      </c>
      <c r="H230">
        <v>1</v>
      </c>
    </row>
    <row r="231" spans="1:8" x14ac:dyDescent="0.2">
      <c r="A231" s="11" t="str">
        <v>successful</v>
      </c>
      <c r="B231">
        <v>454</v>
      </c>
      <c r="G231" s="10" t="str">
        <v>failed</v>
      </c>
      <c r="H231">
        <v>1198</v>
      </c>
    </row>
    <row r="232" spans="1:8" x14ac:dyDescent="0.2">
      <c r="A232" s="11" t="str">
        <v>successful</v>
      </c>
      <c r="B232">
        <v>123</v>
      </c>
      <c r="G232" s="10" t="str">
        <v>failed</v>
      </c>
      <c r="H232">
        <v>648</v>
      </c>
    </row>
    <row r="233" spans="1:8" x14ac:dyDescent="0.2">
      <c r="A233" s="11" t="str">
        <v>successful</v>
      </c>
      <c r="B233">
        <v>299</v>
      </c>
      <c r="G233" s="10" t="str">
        <v>failed</v>
      </c>
      <c r="H233">
        <v>64</v>
      </c>
    </row>
    <row r="234" spans="1:8" x14ac:dyDescent="0.2">
      <c r="A234" s="11" t="str">
        <v>successful</v>
      </c>
      <c r="B234">
        <v>2237</v>
      </c>
      <c r="G234" s="10" t="str">
        <v>failed</v>
      </c>
      <c r="H234">
        <v>62</v>
      </c>
    </row>
    <row r="235" spans="1:8" x14ac:dyDescent="0.2">
      <c r="A235" s="11" t="str">
        <v>successful</v>
      </c>
      <c r="B235">
        <v>645</v>
      </c>
      <c r="G235" s="10" t="str">
        <v>failed</v>
      </c>
      <c r="H235">
        <v>750</v>
      </c>
    </row>
    <row r="236" spans="1:8" x14ac:dyDescent="0.2">
      <c r="A236" s="11" t="str">
        <v>successful</v>
      </c>
      <c r="B236">
        <v>484</v>
      </c>
      <c r="G236" s="10" t="str">
        <v>failed</v>
      </c>
      <c r="H236">
        <v>105</v>
      </c>
    </row>
    <row r="237" spans="1:8" x14ac:dyDescent="0.2">
      <c r="A237" s="11" t="str">
        <v>successful</v>
      </c>
      <c r="B237">
        <v>154</v>
      </c>
      <c r="G237" s="10" t="str">
        <v>failed</v>
      </c>
      <c r="H237">
        <v>2604</v>
      </c>
    </row>
    <row r="238" spans="1:8" x14ac:dyDescent="0.2">
      <c r="A238" s="11" t="str">
        <v>successful</v>
      </c>
      <c r="B238">
        <v>82</v>
      </c>
      <c r="G238" s="10" t="str">
        <v>failed</v>
      </c>
      <c r="H238">
        <v>65</v>
      </c>
    </row>
    <row r="239" spans="1:8" x14ac:dyDescent="0.2">
      <c r="A239" s="11" t="str">
        <v>successful</v>
      </c>
      <c r="B239">
        <v>134</v>
      </c>
      <c r="G239" s="10" t="str">
        <v>failed</v>
      </c>
      <c r="H239">
        <v>94</v>
      </c>
    </row>
    <row r="240" spans="1:8" x14ac:dyDescent="0.2">
      <c r="A240" s="11" t="str">
        <v>successful</v>
      </c>
      <c r="B240">
        <v>5203</v>
      </c>
      <c r="G240" s="10" t="str">
        <v>failed</v>
      </c>
      <c r="H240">
        <v>257</v>
      </c>
    </row>
    <row r="241" spans="1:8" x14ac:dyDescent="0.2">
      <c r="A241" s="11" t="str">
        <v>successful</v>
      </c>
      <c r="B241">
        <v>94</v>
      </c>
      <c r="G241" s="10" t="str">
        <v>failed</v>
      </c>
      <c r="H241">
        <v>2928</v>
      </c>
    </row>
    <row r="242" spans="1:8" x14ac:dyDescent="0.2">
      <c r="A242" s="11" t="str">
        <v>successful</v>
      </c>
      <c r="B242">
        <v>205</v>
      </c>
      <c r="G242" s="10" t="str">
        <v>failed</v>
      </c>
      <c r="H242">
        <v>4697</v>
      </c>
    </row>
    <row r="243" spans="1:8" x14ac:dyDescent="0.2">
      <c r="A243" s="11" t="str">
        <v>successful</v>
      </c>
      <c r="B243">
        <v>92</v>
      </c>
      <c r="G243" s="10" t="str">
        <v>failed</v>
      </c>
      <c r="H243">
        <v>2915</v>
      </c>
    </row>
    <row r="244" spans="1:8" x14ac:dyDescent="0.2">
      <c r="A244" s="11" t="str">
        <v>successful</v>
      </c>
      <c r="B244">
        <v>219</v>
      </c>
      <c r="G244" s="10" t="str">
        <v>failed</v>
      </c>
      <c r="H244">
        <v>18</v>
      </c>
    </row>
    <row r="245" spans="1:8" x14ac:dyDescent="0.2">
      <c r="A245" s="11" t="str">
        <v>successful</v>
      </c>
      <c r="B245">
        <v>2526</v>
      </c>
      <c r="G245" s="10" t="str">
        <v>failed</v>
      </c>
      <c r="H245">
        <v>602</v>
      </c>
    </row>
    <row r="246" spans="1:8" x14ac:dyDescent="0.2">
      <c r="A246" s="11" t="str">
        <v>successful</v>
      </c>
      <c r="B246">
        <v>94</v>
      </c>
      <c r="G246" s="10" t="str">
        <v>failed</v>
      </c>
      <c r="H246">
        <v>1</v>
      </c>
    </row>
    <row r="247" spans="1:8" x14ac:dyDescent="0.2">
      <c r="A247" s="11" t="str">
        <v>successful</v>
      </c>
      <c r="B247">
        <v>1713</v>
      </c>
      <c r="G247" s="10" t="str">
        <v>failed</v>
      </c>
      <c r="H247">
        <v>3868</v>
      </c>
    </row>
    <row r="248" spans="1:8" x14ac:dyDescent="0.2">
      <c r="A248" s="11" t="str">
        <v>successful</v>
      </c>
      <c r="B248">
        <v>249</v>
      </c>
      <c r="G248" s="10" t="str">
        <v>failed</v>
      </c>
      <c r="H248">
        <v>504</v>
      </c>
    </row>
    <row r="249" spans="1:8" x14ac:dyDescent="0.2">
      <c r="A249" s="11" t="str">
        <v>successful</v>
      </c>
      <c r="B249">
        <v>192</v>
      </c>
      <c r="G249" s="10" t="str">
        <v>failed</v>
      </c>
      <c r="H249">
        <v>14</v>
      </c>
    </row>
    <row r="250" spans="1:8" x14ac:dyDescent="0.2">
      <c r="A250" s="11" t="str">
        <v>successful</v>
      </c>
      <c r="B250">
        <v>247</v>
      </c>
      <c r="G250" s="10" t="str">
        <v>failed</v>
      </c>
      <c r="H250">
        <v>750</v>
      </c>
    </row>
    <row r="251" spans="1:8" x14ac:dyDescent="0.2">
      <c r="A251" s="11" t="str">
        <v>successful</v>
      </c>
      <c r="B251">
        <v>2293</v>
      </c>
      <c r="G251" s="10" t="str">
        <v>failed</v>
      </c>
      <c r="H251">
        <v>77</v>
      </c>
    </row>
    <row r="252" spans="1:8" x14ac:dyDescent="0.2">
      <c r="A252" s="11" t="str">
        <v>successful</v>
      </c>
      <c r="B252">
        <v>3131</v>
      </c>
      <c r="G252" s="10" t="str">
        <v>failed</v>
      </c>
      <c r="H252">
        <v>752</v>
      </c>
    </row>
    <row r="253" spans="1:8" x14ac:dyDescent="0.2">
      <c r="A253" s="11" t="str">
        <v>successful</v>
      </c>
      <c r="B253">
        <v>143</v>
      </c>
      <c r="G253" s="10" t="str">
        <v>failed</v>
      </c>
      <c r="H253">
        <v>131</v>
      </c>
    </row>
    <row r="254" spans="1:8" x14ac:dyDescent="0.2">
      <c r="A254" s="11" t="str">
        <v>successful</v>
      </c>
      <c r="B254">
        <v>296</v>
      </c>
      <c r="G254" s="10" t="str">
        <v>failed</v>
      </c>
      <c r="H254">
        <v>87</v>
      </c>
    </row>
    <row r="255" spans="1:8" x14ac:dyDescent="0.2">
      <c r="A255" s="11" t="str">
        <v>successful</v>
      </c>
      <c r="B255">
        <v>170</v>
      </c>
      <c r="G255" s="10" t="str">
        <v>failed</v>
      </c>
      <c r="H255">
        <v>1063</v>
      </c>
    </row>
    <row r="256" spans="1:8" x14ac:dyDescent="0.2">
      <c r="A256" s="11" t="str">
        <v>successful</v>
      </c>
      <c r="B256">
        <v>86</v>
      </c>
      <c r="G256" s="10" t="str">
        <v>failed</v>
      </c>
      <c r="H256">
        <v>76</v>
      </c>
    </row>
    <row r="257" spans="1:8" x14ac:dyDescent="0.2">
      <c r="A257" s="11" t="str">
        <v>successful</v>
      </c>
      <c r="B257">
        <v>6286</v>
      </c>
      <c r="G257" s="10" t="str">
        <v>failed</v>
      </c>
      <c r="H257">
        <v>4428</v>
      </c>
    </row>
    <row r="258" spans="1:8" x14ac:dyDescent="0.2">
      <c r="A258" s="11" t="str">
        <v>successful</v>
      </c>
      <c r="B258">
        <v>3727</v>
      </c>
      <c r="G258" s="10" t="str">
        <v>failed</v>
      </c>
      <c r="H258">
        <v>58</v>
      </c>
    </row>
    <row r="259" spans="1:8" x14ac:dyDescent="0.2">
      <c r="A259" s="11" t="str">
        <v>successful</v>
      </c>
      <c r="B259">
        <v>1605</v>
      </c>
      <c r="G259" s="10" t="str">
        <v>failed</v>
      </c>
      <c r="H259">
        <v>111</v>
      </c>
    </row>
    <row r="260" spans="1:8" x14ac:dyDescent="0.2">
      <c r="A260" s="11" t="str">
        <v>successful</v>
      </c>
      <c r="B260">
        <v>2120</v>
      </c>
      <c r="G260" s="10" t="str">
        <v>failed</v>
      </c>
      <c r="H260">
        <v>2955</v>
      </c>
    </row>
    <row r="261" spans="1:8" x14ac:dyDescent="0.2">
      <c r="A261" s="11" t="str">
        <v>successful</v>
      </c>
      <c r="B261">
        <v>50</v>
      </c>
      <c r="G261" s="10" t="str">
        <v>failed</v>
      </c>
      <c r="H261">
        <v>1657</v>
      </c>
    </row>
    <row r="262" spans="1:8" x14ac:dyDescent="0.2">
      <c r="A262" s="11" t="str">
        <v>successful</v>
      </c>
      <c r="B262">
        <v>2080</v>
      </c>
      <c r="G262" s="10" t="str">
        <v>failed</v>
      </c>
      <c r="H262">
        <v>926</v>
      </c>
    </row>
    <row r="263" spans="1:8" x14ac:dyDescent="0.2">
      <c r="A263" s="11" t="str">
        <v>successful</v>
      </c>
      <c r="B263">
        <v>2105</v>
      </c>
      <c r="G263" s="10" t="str">
        <v>failed</v>
      </c>
      <c r="H263">
        <v>77</v>
      </c>
    </row>
    <row r="264" spans="1:8" x14ac:dyDescent="0.2">
      <c r="A264" s="11" t="str">
        <v>successful</v>
      </c>
      <c r="B264">
        <v>2436</v>
      </c>
      <c r="G264" s="10" t="str">
        <v>failed</v>
      </c>
      <c r="H264">
        <v>1748</v>
      </c>
    </row>
    <row r="265" spans="1:8" x14ac:dyDescent="0.2">
      <c r="A265" s="11" t="str">
        <v>successful</v>
      </c>
      <c r="B265">
        <v>80</v>
      </c>
      <c r="G265" s="10" t="str">
        <v>failed</v>
      </c>
      <c r="H265">
        <v>79</v>
      </c>
    </row>
    <row r="266" spans="1:8" x14ac:dyDescent="0.2">
      <c r="A266" s="11" t="str">
        <v>successful</v>
      </c>
      <c r="B266">
        <v>42</v>
      </c>
      <c r="G266" s="10" t="str">
        <v>failed</v>
      </c>
      <c r="H266">
        <v>889</v>
      </c>
    </row>
    <row r="267" spans="1:8" x14ac:dyDescent="0.2">
      <c r="A267" s="11" t="str">
        <v>successful</v>
      </c>
      <c r="B267">
        <v>139</v>
      </c>
      <c r="G267" s="10" t="str">
        <v>failed</v>
      </c>
      <c r="H267">
        <v>56</v>
      </c>
    </row>
    <row r="268" spans="1:8" x14ac:dyDescent="0.2">
      <c r="A268" s="11" t="str">
        <v>successful</v>
      </c>
      <c r="B268">
        <v>159</v>
      </c>
      <c r="G268" s="10" t="str">
        <v>failed</v>
      </c>
      <c r="H268">
        <v>1</v>
      </c>
    </row>
    <row r="269" spans="1:8" x14ac:dyDescent="0.2">
      <c r="A269" s="11" t="str">
        <v>successful</v>
      </c>
      <c r="B269">
        <v>381</v>
      </c>
      <c r="G269" s="10" t="str">
        <v>failed</v>
      </c>
      <c r="H269">
        <v>83</v>
      </c>
    </row>
    <row r="270" spans="1:8" x14ac:dyDescent="0.2">
      <c r="A270" s="11" t="str">
        <v>successful</v>
      </c>
      <c r="B270">
        <v>194</v>
      </c>
      <c r="G270" s="10" t="str">
        <v>failed</v>
      </c>
      <c r="H270">
        <v>2025</v>
      </c>
    </row>
    <row r="271" spans="1:8" x14ac:dyDescent="0.2">
      <c r="A271" s="11" t="str">
        <v>successful</v>
      </c>
      <c r="B271">
        <v>106</v>
      </c>
      <c r="G271" s="10" t="str">
        <v>failed</v>
      </c>
      <c r="H271">
        <v>14</v>
      </c>
    </row>
    <row r="272" spans="1:8" x14ac:dyDescent="0.2">
      <c r="A272" s="11" t="str">
        <v>successful</v>
      </c>
      <c r="B272">
        <v>142</v>
      </c>
      <c r="G272" s="10" t="str">
        <v>failed</v>
      </c>
      <c r="H272">
        <v>656</v>
      </c>
    </row>
    <row r="273" spans="1:8" x14ac:dyDescent="0.2">
      <c r="A273" s="11" t="str">
        <v>successful</v>
      </c>
      <c r="B273">
        <v>211</v>
      </c>
      <c r="G273" s="10" t="str">
        <v>failed</v>
      </c>
      <c r="H273">
        <v>1596</v>
      </c>
    </row>
    <row r="274" spans="1:8" x14ac:dyDescent="0.2">
      <c r="A274" s="11" t="str">
        <v>successful</v>
      </c>
      <c r="B274">
        <v>2756</v>
      </c>
      <c r="G274" s="10" t="str">
        <v>failed</v>
      </c>
      <c r="H274">
        <v>10</v>
      </c>
    </row>
    <row r="275" spans="1:8" x14ac:dyDescent="0.2">
      <c r="A275" s="11" t="str">
        <v>successful</v>
      </c>
      <c r="B275">
        <v>173</v>
      </c>
      <c r="G275" s="10" t="str">
        <v>failed</v>
      </c>
      <c r="H275">
        <v>1121</v>
      </c>
    </row>
    <row r="276" spans="1:8" x14ac:dyDescent="0.2">
      <c r="A276" s="11" t="str">
        <v>successful</v>
      </c>
      <c r="B276">
        <v>87</v>
      </c>
      <c r="G276" s="10" t="str">
        <v>failed</v>
      </c>
      <c r="H276">
        <v>15</v>
      </c>
    </row>
    <row r="277" spans="1:8" x14ac:dyDescent="0.2">
      <c r="A277" s="11" t="str">
        <v>successful</v>
      </c>
      <c r="B277">
        <v>1572</v>
      </c>
      <c r="G277" s="10" t="str">
        <v>failed</v>
      </c>
      <c r="H277">
        <v>191</v>
      </c>
    </row>
    <row r="278" spans="1:8" x14ac:dyDescent="0.2">
      <c r="A278" s="11" t="str">
        <v>successful</v>
      </c>
      <c r="B278">
        <v>2346</v>
      </c>
      <c r="G278" s="10" t="str">
        <v>failed</v>
      </c>
      <c r="H278">
        <v>16</v>
      </c>
    </row>
    <row r="279" spans="1:8" x14ac:dyDescent="0.2">
      <c r="A279" s="11" t="str">
        <v>successful</v>
      </c>
      <c r="B279">
        <v>115</v>
      </c>
      <c r="G279" s="10" t="str">
        <v>failed</v>
      </c>
      <c r="H279">
        <v>17</v>
      </c>
    </row>
    <row r="280" spans="1:8" x14ac:dyDescent="0.2">
      <c r="A280" s="11" t="str">
        <v>successful</v>
      </c>
      <c r="B280">
        <v>85</v>
      </c>
      <c r="G280" s="10" t="str">
        <v>failed</v>
      </c>
      <c r="H280">
        <v>34</v>
      </c>
    </row>
    <row r="281" spans="1:8" x14ac:dyDescent="0.2">
      <c r="A281" s="11" t="str">
        <v>successful</v>
      </c>
      <c r="B281">
        <v>144</v>
      </c>
      <c r="G281" s="10" t="str">
        <v>failed</v>
      </c>
      <c r="H281">
        <v>1</v>
      </c>
    </row>
    <row r="282" spans="1:8" x14ac:dyDescent="0.2">
      <c r="A282" s="11" t="str">
        <v>successful</v>
      </c>
      <c r="B282">
        <v>2443</v>
      </c>
      <c r="G282" s="10" t="str">
        <v>failed</v>
      </c>
      <c r="H282">
        <v>1274</v>
      </c>
    </row>
    <row r="283" spans="1:8" x14ac:dyDescent="0.2">
      <c r="A283" s="11" t="str">
        <v>successful</v>
      </c>
      <c r="B283">
        <v>64</v>
      </c>
      <c r="G283" s="10" t="str">
        <v>failed</v>
      </c>
      <c r="H283">
        <v>210</v>
      </c>
    </row>
    <row r="284" spans="1:8" x14ac:dyDescent="0.2">
      <c r="A284" s="11" t="str">
        <v>successful</v>
      </c>
      <c r="B284">
        <v>268</v>
      </c>
      <c r="G284" s="10" t="str">
        <v>failed</v>
      </c>
      <c r="H284">
        <v>248</v>
      </c>
    </row>
    <row r="285" spans="1:8" x14ac:dyDescent="0.2">
      <c r="A285" s="11" t="str">
        <v>successful</v>
      </c>
      <c r="B285">
        <v>195</v>
      </c>
      <c r="G285" s="10" t="str">
        <v>failed</v>
      </c>
      <c r="H285">
        <v>513</v>
      </c>
    </row>
    <row r="286" spans="1:8" x14ac:dyDescent="0.2">
      <c r="A286" s="11" t="str">
        <v>successful</v>
      </c>
      <c r="B286">
        <v>186</v>
      </c>
      <c r="G286" s="10" t="str">
        <v>failed</v>
      </c>
      <c r="H286">
        <v>3410</v>
      </c>
    </row>
    <row r="287" spans="1:8" x14ac:dyDescent="0.2">
      <c r="A287" s="11" t="str">
        <v>successful</v>
      </c>
      <c r="B287">
        <v>460</v>
      </c>
      <c r="G287" s="10" t="str">
        <v>failed</v>
      </c>
      <c r="H287">
        <v>10</v>
      </c>
    </row>
    <row r="288" spans="1:8" x14ac:dyDescent="0.2">
      <c r="A288" s="11" t="str">
        <v>successful</v>
      </c>
      <c r="B288">
        <v>2528</v>
      </c>
      <c r="G288" s="10" t="str">
        <v>failed</v>
      </c>
      <c r="H288">
        <v>2201</v>
      </c>
    </row>
    <row r="289" spans="1:8" x14ac:dyDescent="0.2">
      <c r="A289" s="11" t="str">
        <v>successful</v>
      </c>
      <c r="B289">
        <v>3657</v>
      </c>
      <c r="G289" s="10" t="str">
        <v>failed</v>
      </c>
      <c r="H289">
        <v>676</v>
      </c>
    </row>
    <row r="290" spans="1:8" x14ac:dyDescent="0.2">
      <c r="A290" s="11" t="str">
        <v>successful</v>
      </c>
      <c r="B290">
        <v>131</v>
      </c>
      <c r="G290" s="10" t="str">
        <v>failed</v>
      </c>
      <c r="H290">
        <v>831</v>
      </c>
    </row>
    <row r="291" spans="1:8" x14ac:dyDescent="0.2">
      <c r="A291" s="11" t="str">
        <v>successful</v>
      </c>
      <c r="B291">
        <v>239</v>
      </c>
      <c r="G291" s="10" t="str">
        <v>failed</v>
      </c>
      <c r="H291">
        <v>859</v>
      </c>
    </row>
    <row r="292" spans="1:8" x14ac:dyDescent="0.2">
      <c r="A292" s="11" t="str">
        <v>successful</v>
      </c>
      <c r="B292">
        <v>78</v>
      </c>
      <c r="G292" s="10" t="str">
        <v>failed</v>
      </c>
      <c r="H292">
        <v>45</v>
      </c>
    </row>
    <row r="293" spans="1:8" x14ac:dyDescent="0.2">
      <c r="A293" s="11" t="str">
        <v>successful</v>
      </c>
      <c r="B293">
        <v>1773</v>
      </c>
      <c r="G293" s="10" t="str">
        <v>failed</v>
      </c>
      <c r="H293">
        <v>6</v>
      </c>
    </row>
    <row r="294" spans="1:8" x14ac:dyDescent="0.2">
      <c r="A294" s="11" t="str">
        <v>successful</v>
      </c>
      <c r="B294">
        <v>32</v>
      </c>
      <c r="G294" s="10" t="str">
        <v>failed</v>
      </c>
      <c r="H294">
        <v>7</v>
      </c>
    </row>
    <row r="295" spans="1:8" x14ac:dyDescent="0.2">
      <c r="A295" s="11" t="str">
        <v>successful</v>
      </c>
      <c r="B295">
        <v>369</v>
      </c>
      <c r="G295" s="10" t="str">
        <v>failed</v>
      </c>
      <c r="H295">
        <v>31</v>
      </c>
    </row>
    <row r="296" spans="1:8" x14ac:dyDescent="0.2">
      <c r="A296" s="11" t="str">
        <v>successful</v>
      </c>
      <c r="B296">
        <v>89</v>
      </c>
      <c r="G296" s="10" t="str">
        <v>failed</v>
      </c>
      <c r="H296">
        <v>78</v>
      </c>
    </row>
    <row r="297" spans="1:8" x14ac:dyDescent="0.2">
      <c r="A297" s="11" t="str">
        <v>successful</v>
      </c>
      <c r="B297">
        <v>147</v>
      </c>
      <c r="G297" s="10" t="str">
        <v>failed</v>
      </c>
      <c r="H297">
        <v>1225</v>
      </c>
    </row>
    <row r="298" spans="1:8" x14ac:dyDescent="0.2">
      <c r="A298" s="11" t="str">
        <v>successful</v>
      </c>
      <c r="B298">
        <v>126</v>
      </c>
      <c r="G298" s="10" t="str">
        <v>failed</v>
      </c>
      <c r="H298">
        <v>1</v>
      </c>
    </row>
    <row r="299" spans="1:8" x14ac:dyDescent="0.2">
      <c r="A299" s="11" t="str">
        <v>successful</v>
      </c>
      <c r="B299">
        <v>2218</v>
      </c>
      <c r="G299" s="10" t="str">
        <v>failed</v>
      </c>
      <c r="H299">
        <v>67</v>
      </c>
    </row>
    <row r="300" spans="1:8" x14ac:dyDescent="0.2">
      <c r="A300" s="11" t="str">
        <v>successful</v>
      </c>
      <c r="B300">
        <v>202</v>
      </c>
      <c r="G300" s="10" t="str">
        <v>failed</v>
      </c>
      <c r="H300">
        <v>19</v>
      </c>
    </row>
    <row r="301" spans="1:8" x14ac:dyDescent="0.2">
      <c r="A301" s="11" t="str">
        <v>successful</v>
      </c>
      <c r="B301">
        <v>140</v>
      </c>
      <c r="G301" s="10" t="str">
        <v>failed</v>
      </c>
      <c r="H301">
        <v>2108</v>
      </c>
    </row>
    <row r="302" spans="1:8" x14ac:dyDescent="0.2">
      <c r="A302" s="11" t="str">
        <v>successful</v>
      </c>
      <c r="B302">
        <v>1052</v>
      </c>
      <c r="G302" s="10" t="str">
        <v>failed</v>
      </c>
      <c r="H302">
        <v>679</v>
      </c>
    </row>
    <row r="303" spans="1:8" x14ac:dyDescent="0.2">
      <c r="A303" s="11" t="str">
        <v>successful</v>
      </c>
      <c r="B303">
        <v>247</v>
      </c>
      <c r="G303" s="10" t="str">
        <v>failed</v>
      </c>
      <c r="H303">
        <v>36</v>
      </c>
    </row>
    <row r="304" spans="1:8" x14ac:dyDescent="0.2">
      <c r="A304" s="11" t="str">
        <v>successful</v>
      </c>
      <c r="B304">
        <v>84</v>
      </c>
      <c r="G304" s="10" t="str">
        <v>failed</v>
      </c>
      <c r="H304">
        <v>47</v>
      </c>
    </row>
    <row r="305" spans="1:8" x14ac:dyDescent="0.2">
      <c r="A305" s="11" t="str">
        <v>successful</v>
      </c>
      <c r="B305">
        <v>88</v>
      </c>
      <c r="G305" s="10" t="str">
        <v>failed</v>
      </c>
      <c r="H305">
        <v>70</v>
      </c>
    </row>
    <row r="306" spans="1:8" x14ac:dyDescent="0.2">
      <c r="A306" s="11" t="str">
        <v>successful</v>
      </c>
      <c r="B306">
        <v>156</v>
      </c>
      <c r="G306" s="10" t="str">
        <v>failed</v>
      </c>
      <c r="H306">
        <v>154</v>
      </c>
    </row>
    <row r="307" spans="1:8" x14ac:dyDescent="0.2">
      <c r="A307" s="11" t="str">
        <v>successful</v>
      </c>
      <c r="B307">
        <v>2985</v>
      </c>
      <c r="G307" s="10" t="str">
        <v>failed</v>
      </c>
      <c r="H307">
        <v>22</v>
      </c>
    </row>
    <row r="308" spans="1:8" x14ac:dyDescent="0.2">
      <c r="A308" s="11" t="str">
        <v>successful</v>
      </c>
      <c r="B308">
        <v>762</v>
      </c>
      <c r="G308" s="10" t="str">
        <v>failed</v>
      </c>
      <c r="H308">
        <v>1758</v>
      </c>
    </row>
    <row r="309" spans="1:8" x14ac:dyDescent="0.2">
      <c r="A309" s="11" t="str">
        <v>successful</v>
      </c>
      <c r="B309">
        <v>554</v>
      </c>
      <c r="G309" s="10" t="str">
        <v>failed</v>
      </c>
      <c r="H309">
        <v>94</v>
      </c>
    </row>
    <row r="310" spans="1:8" x14ac:dyDescent="0.2">
      <c r="A310" s="11" t="str">
        <v>successful</v>
      </c>
      <c r="B310">
        <v>135</v>
      </c>
      <c r="G310" s="10" t="str">
        <v>failed</v>
      </c>
      <c r="H310">
        <v>33</v>
      </c>
    </row>
    <row r="311" spans="1:8" x14ac:dyDescent="0.2">
      <c r="A311" s="11" t="str">
        <v>successful</v>
      </c>
      <c r="B311">
        <v>122</v>
      </c>
      <c r="G311" s="10" t="str">
        <v>failed</v>
      </c>
      <c r="H311">
        <v>1</v>
      </c>
    </row>
    <row r="312" spans="1:8" x14ac:dyDescent="0.2">
      <c r="A312" s="11" t="str">
        <v>successful</v>
      </c>
      <c r="B312">
        <v>221</v>
      </c>
      <c r="G312" s="10" t="str">
        <v>failed</v>
      </c>
      <c r="H312">
        <v>31</v>
      </c>
    </row>
    <row r="313" spans="1:8" x14ac:dyDescent="0.2">
      <c r="A313" s="11" t="str">
        <v>successful</v>
      </c>
      <c r="B313">
        <v>126</v>
      </c>
      <c r="G313" s="10" t="str">
        <v>failed</v>
      </c>
      <c r="H313">
        <v>35</v>
      </c>
    </row>
    <row r="314" spans="1:8" x14ac:dyDescent="0.2">
      <c r="A314" s="11" t="str">
        <v>successful</v>
      </c>
      <c r="B314">
        <v>1022</v>
      </c>
      <c r="G314" s="10" t="str">
        <v>failed</v>
      </c>
      <c r="H314">
        <v>63</v>
      </c>
    </row>
    <row r="315" spans="1:8" x14ac:dyDescent="0.2">
      <c r="A315" s="11" t="str">
        <v>successful</v>
      </c>
      <c r="B315">
        <v>3177</v>
      </c>
      <c r="G315" s="10" t="str">
        <v>failed</v>
      </c>
      <c r="H315">
        <v>526</v>
      </c>
    </row>
    <row r="316" spans="1:8" x14ac:dyDescent="0.2">
      <c r="A316" s="11" t="str">
        <v>successful</v>
      </c>
      <c r="B316">
        <v>198</v>
      </c>
      <c r="G316" s="10" t="str">
        <v>failed</v>
      </c>
      <c r="H316">
        <v>121</v>
      </c>
    </row>
    <row r="317" spans="1:8" x14ac:dyDescent="0.2">
      <c r="A317" s="11" t="str">
        <v>successful</v>
      </c>
      <c r="B317">
        <v>85</v>
      </c>
      <c r="G317" s="10" t="str">
        <v>failed</v>
      </c>
      <c r="H317">
        <v>67</v>
      </c>
    </row>
    <row r="318" spans="1:8" x14ac:dyDescent="0.2">
      <c r="A318" s="11" t="str">
        <v>successful</v>
      </c>
      <c r="B318">
        <v>3596</v>
      </c>
      <c r="G318" s="10" t="str">
        <v>failed</v>
      </c>
      <c r="H318">
        <v>57</v>
      </c>
    </row>
    <row r="319" spans="1:8" x14ac:dyDescent="0.2">
      <c r="A319" s="11" t="str">
        <v>successful</v>
      </c>
      <c r="B319">
        <v>244</v>
      </c>
      <c r="G319" s="10" t="str">
        <v>failed</v>
      </c>
      <c r="H319">
        <v>1229</v>
      </c>
    </row>
    <row r="320" spans="1:8" x14ac:dyDescent="0.2">
      <c r="A320" s="11" t="str">
        <v>successful</v>
      </c>
      <c r="B320">
        <v>5180</v>
      </c>
      <c r="G320" s="10" t="str">
        <v>failed</v>
      </c>
      <c r="H320">
        <v>12</v>
      </c>
    </row>
    <row r="321" spans="1:8" x14ac:dyDescent="0.2">
      <c r="A321" s="11" t="str">
        <v>successful</v>
      </c>
      <c r="B321">
        <v>589</v>
      </c>
      <c r="G321" s="10" t="str">
        <v>failed</v>
      </c>
      <c r="H321">
        <v>452</v>
      </c>
    </row>
    <row r="322" spans="1:8" x14ac:dyDescent="0.2">
      <c r="A322" s="11" t="str">
        <v>successful</v>
      </c>
      <c r="B322">
        <v>2725</v>
      </c>
      <c r="G322" s="10" t="str">
        <v>failed</v>
      </c>
      <c r="H322">
        <v>1886</v>
      </c>
    </row>
    <row r="323" spans="1:8" x14ac:dyDescent="0.2">
      <c r="A323" s="11" t="str">
        <v>successful</v>
      </c>
      <c r="B323">
        <v>300</v>
      </c>
      <c r="G323" s="10" t="str">
        <v>failed</v>
      </c>
      <c r="H323">
        <v>1825</v>
      </c>
    </row>
    <row r="324" spans="1:8" x14ac:dyDescent="0.2">
      <c r="A324" s="11" t="str">
        <v>successful</v>
      </c>
      <c r="B324">
        <v>144</v>
      </c>
      <c r="G324" s="10" t="str">
        <v>failed</v>
      </c>
      <c r="H324">
        <v>31</v>
      </c>
    </row>
    <row r="325" spans="1:8" x14ac:dyDescent="0.2">
      <c r="A325" s="11" t="str">
        <v>successful</v>
      </c>
      <c r="B325">
        <v>87</v>
      </c>
      <c r="G325" s="10" t="str">
        <v>failed</v>
      </c>
      <c r="H325">
        <v>107</v>
      </c>
    </row>
    <row r="326" spans="1:8" x14ac:dyDescent="0.2">
      <c r="A326" s="11" t="str">
        <v>successful</v>
      </c>
      <c r="B326">
        <v>3116</v>
      </c>
      <c r="G326" s="10" t="str">
        <v>failed</v>
      </c>
      <c r="H326">
        <v>27</v>
      </c>
    </row>
    <row r="327" spans="1:8" x14ac:dyDescent="0.2">
      <c r="A327" s="11" t="str">
        <v>successful</v>
      </c>
      <c r="B327">
        <v>909</v>
      </c>
      <c r="G327" s="10" t="str">
        <v>failed</v>
      </c>
      <c r="H327">
        <v>1221</v>
      </c>
    </row>
    <row r="328" spans="1:8" x14ac:dyDescent="0.2">
      <c r="A328" s="11" t="str">
        <v>successful</v>
      </c>
      <c r="B328">
        <v>1613</v>
      </c>
      <c r="G328" s="10" t="str">
        <v>failed</v>
      </c>
      <c r="H328">
        <v>1</v>
      </c>
    </row>
    <row r="329" spans="1:8" x14ac:dyDescent="0.2">
      <c r="A329" s="11" t="str">
        <v>successful</v>
      </c>
      <c r="B329">
        <v>136</v>
      </c>
      <c r="G329" s="10" t="str">
        <v>failed</v>
      </c>
      <c r="H329">
        <v>16</v>
      </c>
    </row>
    <row r="330" spans="1:8" x14ac:dyDescent="0.2">
      <c r="A330" s="11" t="str">
        <v>successful</v>
      </c>
      <c r="B330">
        <v>130</v>
      </c>
      <c r="G330" s="10" t="str">
        <v>failed</v>
      </c>
      <c r="H330">
        <v>41</v>
      </c>
    </row>
    <row r="331" spans="1:8" x14ac:dyDescent="0.2">
      <c r="A331" s="11" t="str">
        <v>successful</v>
      </c>
      <c r="B331">
        <v>102</v>
      </c>
      <c r="G331" s="10" t="str">
        <v>failed</v>
      </c>
      <c r="H331">
        <v>523</v>
      </c>
    </row>
    <row r="332" spans="1:8" x14ac:dyDescent="0.2">
      <c r="A332" s="11" t="str">
        <v>successful</v>
      </c>
      <c r="B332">
        <v>4006</v>
      </c>
      <c r="G332" s="10" t="str">
        <v>failed</v>
      </c>
      <c r="H332">
        <v>141</v>
      </c>
    </row>
    <row r="333" spans="1:8" x14ac:dyDescent="0.2">
      <c r="A333" s="11" t="str">
        <v>successful</v>
      </c>
      <c r="B333">
        <v>1629</v>
      </c>
      <c r="G333" s="10" t="str">
        <v>failed</v>
      </c>
      <c r="H333">
        <v>52</v>
      </c>
    </row>
    <row r="334" spans="1:8" x14ac:dyDescent="0.2">
      <c r="A334" s="11" t="str">
        <v>successful</v>
      </c>
      <c r="B334">
        <v>2188</v>
      </c>
      <c r="G334" s="10" t="str">
        <v>failed</v>
      </c>
      <c r="H334">
        <v>225</v>
      </c>
    </row>
    <row r="335" spans="1:8" x14ac:dyDescent="0.2">
      <c r="A335" s="11" t="str">
        <v>successful</v>
      </c>
      <c r="B335">
        <v>2409</v>
      </c>
      <c r="G335" s="10" t="str">
        <v>failed</v>
      </c>
      <c r="H335">
        <v>38</v>
      </c>
    </row>
    <row r="336" spans="1:8" x14ac:dyDescent="0.2">
      <c r="A336" s="11" t="str">
        <v>successful</v>
      </c>
      <c r="B336">
        <v>194</v>
      </c>
      <c r="G336" s="10" t="str">
        <v>failed</v>
      </c>
      <c r="H336">
        <v>15</v>
      </c>
    </row>
    <row r="337" spans="1:8" x14ac:dyDescent="0.2">
      <c r="A337" s="11" t="str">
        <v>successful</v>
      </c>
      <c r="B337">
        <v>1140</v>
      </c>
      <c r="G337" s="10" t="str">
        <v>failed</v>
      </c>
      <c r="H337">
        <v>37</v>
      </c>
    </row>
    <row r="338" spans="1:8" x14ac:dyDescent="0.2">
      <c r="A338" s="11" t="str">
        <v>successful</v>
      </c>
      <c r="B338">
        <v>102</v>
      </c>
      <c r="G338" s="10" t="str">
        <v>failed</v>
      </c>
      <c r="H338">
        <v>112</v>
      </c>
    </row>
    <row r="339" spans="1:8" x14ac:dyDescent="0.2">
      <c r="A339" s="11" t="str">
        <v>successful</v>
      </c>
      <c r="B339">
        <v>2857</v>
      </c>
      <c r="G339" s="10" t="str">
        <v>failed</v>
      </c>
      <c r="H339">
        <v>21</v>
      </c>
    </row>
    <row r="340" spans="1:8" x14ac:dyDescent="0.2">
      <c r="A340" s="11" t="str">
        <v>successful</v>
      </c>
      <c r="B340">
        <v>107</v>
      </c>
      <c r="G340" s="10" t="str">
        <v>failed</v>
      </c>
      <c r="H340">
        <v>67</v>
      </c>
    </row>
    <row r="341" spans="1:8" x14ac:dyDescent="0.2">
      <c r="A341" s="11" t="str">
        <v>successful</v>
      </c>
      <c r="B341">
        <v>160</v>
      </c>
      <c r="G341" s="10" t="str">
        <v>failed</v>
      </c>
      <c r="H341">
        <v>78</v>
      </c>
    </row>
    <row r="342" spans="1:8" x14ac:dyDescent="0.2">
      <c r="A342" s="11" t="str">
        <v>successful</v>
      </c>
      <c r="B342">
        <v>2230</v>
      </c>
      <c r="G342" s="10" t="str">
        <v>failed</v>
      </c>
      <c r="H342">
        <v>67</v>
      </c>
    </row>
    <row r="343" spans="1:8" x14ac:dyDescent="0.2">
      <c r="A343" s="11" t="str">
        <v>successful</v>
      </c>
      <c r="B343">
        <v>316</v>
      </c>
      <c r="G343" s="10" t="str">
        <v>failed</v>
      </c>
      <c r="H343">
        <v>263</v>
      </c>
    </row>
    <row r="344" spans="1:8" x14ac:dyDescent="0.2">
      <c r="A344" s="11" t="str">
        <v>successful</v>
      </c>
      <c r="B344">
        <v>117</v>
      </c>
      <c r="G344" s="10" t="str">
        <v>failed</v>
      </c>
      <c r="H344">
        <v>1691</v>
      </c>
    </row>
    <row r="345" spans="1:8" x14ac:dyDescent="0.2">
      <c r="A345" s="11" t="str">
        <v>successful</v>
      </c>
      <c r="B345">
        <v>6406</v>
      </c>
      <c r="G345" s="10" t="str">
        <v>failed</v>
      </c>
      <c r="H345">
        <v>181</v>
      </c>
    </row>
    <row r="346" spans="1:8" x14ac:dyDescent="0.2">
      <c r="A346" s="11" t="str">
        <v>successful</v>
      </c>
      <c r="B346">
        <v>192</v>
      </c>
      <c r="G346" s="10" t="str">
        <v>failed</v>
      </c>
      <c r="H346">
        <v>13</v>
      </c>
    </row>
    <row r="347" spans="1:8" x14ac:dyDescent="0.2">
      <c r="A347" s="11" t="str">
        <v>successful</v>
      </c>
      <c r="B347">
        <v>26</v>
      </c>
      <c r="G347" s="10" t="str">
        <v>failed</v>
      </c>
      <c r="H347">
        <v>1</v>
      </c>
    </row>
    <row r="348" spans="1:8" x14ac:dyDescent="0.2">
      <c r="A348" s="11" t="str">
        <v>successful</v>
      </c>
      <c r="B348">
        <v>723</v>
      </c>
      <c r="G348" s="10" t="str">
        <v>failed</v>
      </c>
      <c r="H348">
        <v>21</v>
      </c>
    </row>
    <row r="349" spans="1:8" x14ac:dyDescent="0.2">
      <c r="A349" s="11" t="str">
        <v>successful</v>
      </c>
      <c r="B349">
        <v>170</v>
      </c>
      <c r="G349" s="10" t="str">
        <v>failed</v>
      </c>
      <c r="H349">
        <v>830</v>
      </c>
    </row>
    <row r="350" spans="1:8" x14ac:dyDescent="0.2">
      <c r="A350" s="11" t="str">
        <v>successful</v>
      </c>
      <c r="B350">
        <v>238</v>
      </c>
      <c r="G350" s="10" t="str">
        <v>failed</v>
      </c>
      <c r="H350">
        <v>130</v>
      </c>
    </row>
    <row r="351" spans="1:8" x14ac:dyDescent="0.2">
      <c r="A351" s="11" t="str">
        <v>successful</v>
      </c>
      <c r="B351">
        <v>55</v>
      </c>
      <c r="G351" s="10" t="str">
        <v>failed</v>
      </c>
      <c r="H351">
        <v>55</v>
      </c>
    </row>
    <row r="352" spans="1:8" x14ac:dyDescent="0.2">
      <c r="A352" s="11" t="str">
        <v>successful</v>
      </c>
      <c r="B352">
        <v>128</v>
      </c>
      <c r="G352" s="10" t="str">
        <v>failed</v>
      </c>
      <c r="H352">
        <v>114</v>
      </c>
    </row>
    <row r="353" spans="1:8" x14ac:dyDescent="0.2">
      <c r="A353" s="11" t="str">
        <v>successful</v>
      </c>
      <c r="B353">
        <v>2144</v>
      </c>
      <c r="G353" s="10" t="str">
        <v>failed</v>
      </c>
      <c r="H353">
        <v>594</v>
      </c>
    </row>
    <row r="354" spans="1:8" x14ac:dyDescent="0.2">
      <c r="A354" s="11" t="str">
        <v>successful</v>
      </c>
      <c r="B354">
        <v>2693</v>
      </c>
      <c r="G354" s="10" t="str">
        <v>failed</v>
      </c>
      <c r="H354">
        <v>24</v>
      </c>
    </row>
    <row r="355" spans="1:8" x14ac:dyDescent="0.2">
      <c r="A355" s="11" t="str">
        <v>successful</v>
      </c>
      <c r="B355">
        <v>432</v>
      </c>
      <c r="G355" s="10" t="str">
        <v>failed</v>
      </c>
      <c r="H355">
        <v>252</v>
      </c>
    </row>
    <row r="356" spans="1:8" x14ac:dyDescent="0.2">
      <c r="A356" s="11" t="str">
        <v>successful</v>
      </c>
      <c r="B356">
        <v>189</v>
      </c>
      <c r="G356" s="10" t="str">
        <v>failed</v>
      </c>
      <c r="H356">
        <v>67</v>
      </c>
    </row>
    <row r="357" spans="1:8" x14ac:dyDescent="0.2">
      <c r="A357" s="11" t="str">
        <v>successful</v>
      </c>
      <c r="B357">
        <v>154</v>
      </c>
      <c r="G357" s="10" t="str">
        <v>failed</v>
      </c>
      <c r="H357">
        <v>742</v>
      </c>
    </row>
    <row r="358" spans="1:8" x14ac:dyDescent="0.2">
      <c r="A358" s="11" t="str">
        <v>successful</v>
      </c>
      <c r="B358">
        <v>96</v>
      </c>
      <c r="G358" s="10" t="str">
        <v>failed</v>
      </c>
      <c r="H358">
        <v>75</v>
      </c>
    </row>
    <row r="359" spans="1:8" x14ac:dyDescent="0.2">
      <c r="A359" s="11" t="str">
        <v>successful</v>
      </c>
      <c r="B359">
        <v>3063</v>
      </c>
      <c r="G359" s="10" t="str">
        <v>failed</v>
      </c>
      <c r="H359">
        <v>4405</v>
      </c>
    </row>
    <row r="360" spans="1:8" x14ac:dyDescent="0.2">
      <c r="A360" s="11" t="str">
        <v>successful</v>
      </c>
      <c r="B360">
        <v>2266</v>
      </c>
      <c r="G360" s="10" t="str">
        <v>failed</v>
      </c>
      <c r="H360">
        <v>92</v>
      </c>
    </row>
    <row r="361" spans="1:8" x14ac:dyDescent="0.2">
      <c r="A361" s="11" t="str">
        <v>successful</v>
      </c>
      <c r="B361">
        <v>194</v>
      </c>
      <c r="G361" s="10" t="str">
        <v>failed</v>
      </c>
      <c r="H361">
        <v>64</v>
      </c>
    </row>
    <row r="362" spans="1:8" x14ac:dyDescent="0.2">
      <c r="A362" s="11" t="str">
        <v>successful</v>
      </c>
      <c r="B362">
        <v>129</v>
      </c>
      <c r="G362" s="10" t="str">
        <v>failed</v>
      </c>
      <c r="H362">
        <v>64</v>
      </c>
    </row>
    <row r="363" spans="1:8" x14ac:dyDescent="0.2">
      <c r="A363" s="11" t="str">
        <v>successful</v>
      </c>
      <c r="B363">
        <v>375</v>
      </c>
      <c r="G363" s="10" t="str">
        <v>failed</v>
      </c>
      <c r="H363">
        <v>842</v>
      </c>
    </row>
    <row r="364" spans="1:8" x14ac:dyDescent="0.2">
      <c r="A364" s="11" t="str">
        <v>successful</v>
      </c>
      <c r="B364">
        <v>409</v>
      </c>
      <c r="G364" s="10" t="str">
        <v>failed</v>
      </c>
      <c r="H364">
        <v>112</v>
      </c>
    </row>
    <row r="365" spans="1:8" x14ac:dyDescent="0.2">
      <c r="A365" s="11" t="str">
        <v>successful</v>
      </c>
      <c r="B365">
        <v>234</v>
      </c>
      <c r="G365" s="10" t="str">
        <v>failed</v>
      </c>
      <c r="H365">
        <v>374</v>
      </c>
    </row>
    <row r="366" spans="1:8" x14ac:dyDescent="0.2">
      <c r="A366" s="11" t="str">
        <v>successful</v>
      </c>
      <c r="B366">
        <v>3016</v>
      </c>
    </row>
    <row r="367" spans="1:8" x14ac:dyDescent="0.2">
      <c r="A367" s="11" t="str">
        <v>successful</v>
      </c>
      <c r="B367">
        <v>264</v>
      </c>
    </row>
    <row r="368" spans="1:8" x14ac:dyDescent="0.2">
      <c r="A368" s="11" t="str">
        <v>successful</v>
      </c>
      <c r="B368">
        <v>272</v>
      </c>
    </row>
    <row r="369" spans="1:2" x14ac:dyDescent="0.2">
      <c r="A369" s="11" t="str">
        <v>successful</v>
      </c>
      <c r="B369">
        <v>419</v>
      </c>
    </row>
    <row r="370" spans="1:2" x14ac:dyDescent="0.2">
      <c r="A370" s="11" t="str">
        <v>successful</v>
      </c>
      <c r="B370">
        <v>1621</v>
      </c>
    </row>
    <row r="371" spans="1:2" x14ac:dyDescent="0.2">
      <c r="A371" s="11" t="str">
        <v>successful</v>
      </c>
      <c r="B371">
        <v>1101</v>
      </c>
    </row>
    <row r="372" spans="1:2" x14ac:dyDescent="0.2">
      <c r="A372" s="11" t="str">
        <v>successful</v>
      </c>
      <c r="B372">
        <v>1073</v>
      </c>
    </row>
    <row r="373" spans="1:2" x14ac:dyDescent="0.2">
      <c r="A373" s="11" t="str">
        <v>successful</v>
      </c>
      <c r="B373">
        <v>331</v>
      </c>
    </row>
    <row r="374" spans="1:2" x14ac:dyDescent="0.2">
      <c r="A374" s="11" t="str">
        <v>successful</v>
      </c>
      <c r="B374">
        <v>1170</v>
      </c>
    </row>
    <row r="375" spans="1:2" x14ac:dyDescent="0.2">
      <c r="A375" s="11" t="str">
        <v>successful</v>
      </c>
      <c r="B375">
        <v>363</v>
      </c>
    </row>
    <row r="376" spans="1:2" x14ac:dyDescent="0.2">
      <c r="A376" s="11" t="str">
        <v>successful</v>
      </c>
      <c r="B376">
        <v>103</v>
      </c>
    </row>
    <row r="377" spans="1:2" x14ac:dyDescent="0.2">
      <c r="A377" s="11" t="str">
        <v>successful</v>
      </c>
      <c r="B377">
        <v>147</v>
      </c>
    </row>
    <row r="378" spans="1:2" x14ac:dyDescent="0.2">
      <c r="A378" s="11" t="str">
        <v>successful</v>
      </c>
      <c r="B378">
        <v>110</v>
      </c>
    </row>
    <row r="379" spans="1:2" x14ac:dyDescent="0.2">
      <c r="A379" s="11" t="str">
        <v>successful</v>
      </c>
      <c r="B379">
        <v>134</v>
      </c>
    </row>
    <row r="380" spans="1:2" x14ac:dyDescent="0.2">
      <c r="A380" s="11" t="str">
        <v>successful</v>
      </c>
      <c r="B380">
        <v>269</v>
      </c>
    </row>
    <row r="381" spans="1:2" x14ac:dyDescent="0.2">
      <c r="A381" s="11" t="str">
        <v>successful</v>
      </c>
      <c r="B381">
        <v>175</v>
      </c>
    </row>
    <row r="382" spans="1:2" x14ac:dyDescent="0.2">
      <c r="A382" s="11" t="str">
        <v>successful</v>
      </c>
      <c r="B382">
        <v>69</v>
      </c>
    </row>
    <row r="383" spans="1:2" x14ac:dyDescent="0.2">
      <c r="A383" s="11" t="str">
        <v>successful</v>
      </c>
      <c r="B383">
        <v>190</v>
      </c>
    </row>
    <row r="384" spans="1:2" x14ac:dyDescent="0.2">
      <c r="A384" s="11" t="str">
        <v>successful</v>
      </c>
      <c r="B384">
        <v>237</v>
      </c>
    </row>
    <row r="385" spans="1:2" x14ac:dyDescent="0.2">
      <c r="A385" s="11" t="str">
        <v>successful</v>
      </c>
      <c r="B385">
        <v>196</v>
      </c>
    </row>
    <row r="386" spans="1:2" x14ac:dyDescent="0.2">
      <c r="A386" s="11" t="str">
        <v>successful</v>
      </c>
      <c r="B386">
        <v>7295</v>
      </c>
    </row>
    <row r="387" spans="1:2" x14ac:dyDescent="0.2">
      <c r="A387" s="11" t="str">
        <v>successful</v>
      </c>
      <c r="B387">
        <v>2893</v>
      </c>
    </row>
    <row r="388" spans="1:2" x14ac:dyDescent="0.2">
      <c r="A388" s="11" t="str">
        <v>successful</v>
      </c>
      <c r="B388">
        <v>820</v>
      </c>
    </row>
    <row r="389" spans="1:2" x14ac:dyDescent="0.2">
      <c r="A389" s="11" t="str">
        <v>successful</v>
      </c>
      <c r="B389">
        <v>2038</v>
      </c>
    </row>
    <row r="390" spans="1:2" x14ac:dyDescent="0.2">
      <c r="A390" s="11" t="str">
        <v>successful</v>
      </c>
      <c r="B390">
        <v>116</v>
      </c>
    </row>
    <row r="391" spans="1:2" x14ac:dyDescent="0.2">
      <c r="A391" s="11" t="str">
        <v>successful</v>
      </c>
      <c r="B391">
        <v>1345</v>
      </c>
    </row>
    <row r="392" spans="1:2" x14ac:dyDescent="0.2">
      <c r="A392" s="11" t="str">
        <v>successful</v>
      </c>
      <c r="B392">
        <v>168</v>
      </c>
    </row>
    <row r="393" spans="1:2" x14ac:dyDescent="0.2">
      <c r="A393" s="11" t="str">
        <v>successful</v>
      </c>
      <c r="B393">
        <v>137</v>
      </c>
    </row>
    <row r="394" spans="1:2" x14ac:dyDescent="0.2">
      <c r="A394" s="11" t="str">
        <v>successful</v>
      </c>
      <c r="B394">
        <v>186</v>
      </c>
    </row>
    <row r="395" spans="1:2" x14ac:dyDescent="0.2">
      <c r="A395" s="11" t="str">
        <v>successful</v>
      </c>
      <c r="B395">
        <v>125</v>
      </c>
    </row>
    <row r="396" spans="1:2" x14ac:dyDescent="0.2">
      <c r="A396" s="11" t="str">
        <v>successful</v>
      </c>
      <c r="B396">
        <v>202</v>
      </c>
    </row>
    <row r="397" spans="1:2" x14ac:dyDescent="0.2">
      <c r="A397" s="11" t="str">
        <v>successful</v>
      </c>
      <c r="B397">
        <v>103</v>
      </c>
    </row>
    <row r="398" spans="1:2" x14ac:dyDescent="0.2">
      <c r="A398" s="11" t="str">
        <v>successful</v>
      </c>
      <c r="B398">
        <v>1785</v>
      </c>
    </row>
    <row r="399" spans="1:2" x14ac:dyDescent="0.2">
      <c r="A399" s="11" t="str">
        <v>successful</v>
      </c>
      <c r="B399">
        <v>157</v>
      </c>
    </row>
    <row r="400" spans="1:2" x14ac:dyDescent="0.2">
      <c r="A400" s="11" t="str">
        <v>successful</v>
      </c>
      <c r="B400">
        <v>555</v>
      </c>
    </row>
    <row r="401" spans="1:2" x14ac:dyDescent="0.2">
      <c r="A401" s="11" t="str">
        <v>successful</v>
      </c>
      <c r="B401">
        <v>297</v>
      </c>
    </row>
    <row r="402" spans="1:2" x14ac:dyDescent="0.2">
      <c r="A402" s="11" t="str">
        <v>successful</v>
      </c>
      <c r="B402">
        <v>123</v>
      </c>
    </row>
    <row r="403" spans="1:2" x14ac:dyDescent="0.2">
      <c r="A403" s="11" t="str">
        <v>successful</v>
      </c>
      <c r="B403">
        <v>3036</v>
      </c>
    </row>
    <row r="404" spans="1:2" x14ac:dyDescent="0.2">
      <c r="A404" s="11" t="str">
        <v>successful</v>
      </c>
      <c r="B404">
        <v>144</v>
      </c>
    </row>
    <row r="405" spans="1:2" x14ac:dyDescent="0.2">
      <c r="A405" s="11" t="str">
        <v>successful</v>
      </c>
      <c r="B405">
        <v>121</v>
      </c>
    </row>
    <row r="406" spans="1:2" x14ac:dyDescent="0.2">
      <c r="A406" s="11" t="str">
        <v>successful</v>
      </c>
      <c r="B406">
        <v>181</v>
      </c>
    </row>
    <row r="407" spans="1:2" x14ac:dyDescent="0.2">
      <c r="A407" s="11" t="str">
        <v>successful</v>
      </c>
      <c r="B407">
        <v>122</v>
      </c>
    </row>
    <row r="408" spans="1:2" x14ac:dyDescent="0.2">
      <c r="A408" s="11" t="str">
        <v>successful</v>
      </c>
      <c r="B408">
        <v>1071</v>
      </c>
    </row>
    <row r="409" spans="1:2" x14ac:dyDescent="0.2">
      <c r="A409" s="11" t="str">
        <v>successful</v>
      </c>
      <c r="B409">
        <v>980</v>
      </c>
    </row>
    <row r="410" spans="1:2" x14ac:dyDescent="0.2">
      <c r="A410" s="11" t="str">
        <v>successful</v>
      </c>
      <c r="B410">
        <v>536</v>
      </c>
    </row>
    <row r="411" spans="1:2" x14ac:dyDescent="0.2">
      <c r="A411" s="11" t="str">
        <v>successful</v>
      </c>
      <c r="B411">
        <v>1991</v>
      </c>
    </row>
    <row r="412" spans="1:2" x14ac:dyDescent="0.2">
      <c r="A412" s="11" t="str">
        <v>successful</v>
      </c>
      <c r="B412">
        <v>180</v>
      </c>
    </row>
    <row r="413" spans="1:2" x14ac:dyDescent="0.2">
      <c r="A413" s="11" t="str">
        <v>successful</v>
      </c>
      <c r="B413">
        <v>130</v>
      </c>
    </row>
    <row r="414" spans="1:2" x14ac:dyDescent="0.2">
      <c r="A414" s="11" t="str">
        <v>successful</v>
      </c>
      <c r="B414">
        <v>122</v>
      </c>
    </row>
    <row r="415" spans="1:2" x14ac:dyDescent="0.2">
      <c r="A415" s="11" t="str">
        <v>successful</v>
      </c>
      <c r="B415">
        <v>140</v>
      </c>
    </row>
    <row r="416" spans="1:2" x14ac:dyDescent="0.2">
      <c r="A416" s="11" t="str">
        <v>successful</v>
      </c>
      <c r="B416">
        <v>3388</v>
      </c>
    </row>
    <row r="417" spans="1:2" x14ac:dyDescent="0.2">
      <c r="A417" s="11" t="str">
        <v>successful</v>
      </c>
      <c r="B417">
        <v>280</v>
      </c>
    </row>
    <row r="418" spans="1:2" x14ac:dyDescent="0.2">
      <c r="A418" s="11" t="str">
        <v>successful</v>
      </c>
      <c r="B418">
        <v>366</v>
      </c>
    </row>
    <row r="419" spans="1:2" x14ac:dyDescent="0.2">
      <c r="A419" s="11" t="str">
        <v>successful</v>
      </c>
      <c r="B419">
        <v>270</v>
      </c>
    </row>
    <row r="420" spans="1:2" x14ac:dyDescent="0.2">
      <c r="A420" s="11" t="str">
        <v>successful</v>
      </c>
      <c r="B420">
        <v>137</v>
      </c>
    </row>
    <row r="421" spans="1:2" x14ac:dyDescent="0.2">
      <c r="A421" s="11" t="str">
        <v>successful</v>
      </c>
      <c r="B421">
        <v>3205</v>
      </c>
    </row>
    <row r="422" spans="1:2" x14ac:dyDescent="0.2">
      <c r="A422" s="11" t="str">
        <v>successful</v>
      </c>
      <c r="B422">
        <v>288</v>
      </c>
    </row>
    <row r="423" spans="1:2" x14ac:dyDescent="0.2">
      <c r="A423" s="11" t="str">
        <v>successful</v>
      </c>
      <c r="B423">
        <v>148</v>
      </c>
    </row>
    <row r="424" spans="1:2" x14ac:dyDescent="0.2">
      <c r="A424" s="11" t="str">
        <v>successful</v>
      </c>
      <c r="B424">
        <v>114</v>
      </c>
    </row>
    <row r="425" spans="1:2" x14ac:dyDescent="0.2">
      <c r="A425" s="11" t="str">
        <v>successful</v>
      </c>
      <c r="B425">
        <v>1518</v>
      </c>
    </row>
    <row r="426" spans="1:2" x14ac:dyDescent="0.2">
      <c r="A426" s="11" t="str">
        <v>successful</v>
      </c>
      <c r="B426">
        <v>166</v>
      </c>
    </row>
    <row r="427" spans="1:2" x14ac:dyDescent="0.2">
      <c r="A427" s="11" t="str">
        <v>successful</v>
      </c>
      <c r="B427">
        <v>100</v>
      </c>
    </row>
    <row r="428" spans="1:2" x14ac:dyDescent="0.2">
      <c r="A428" s="11" t="str">
        <v>successful</v>
      </c>
      <c r="B428">
        <v>235</v>
      </c>
    </row>
    <row r="429" spans="1:2" x14ac:dyDescent="0.2">
      <c r="A429" s="11" t="str">
        <v>successful</v>
      </c>
      <c r="B429">
        <v>148</v>
      </c>
    </row>
    <row r="430" spans="1:2" x14ac:dyDescent="0.2">
      <c r="A430" s="11" t="str">
        <v>successful</v>
      </c>
      <c r="B430">
        <v>198</v>
      </c>
    </row>
    <row r="431" spans="1:2" x14ac:dyDescent="0.2">
      <c r="A431" s="11" t="str">
        <v>successful</v>
      </c>
      <c r="B431">
        <v>150</v>
      </c>
    </row>
    <row r="432" spans="1:2" x14ac:dyDescent="0.2">
      <c r="A432" s="11" t="str">
        <v>successful</v>
      </c>
      <c r="B432">
        <v>216</v>
      </c>
    </row>
    <row r="433" spans="1:2" x14ac:dyDescent="0.2">
      <c r="A433" s="11" t="str">
        <v>successful</v>
      </c>
      <c r="B433">
        <v>5139</v>
      </c>
    </row>
    <row r="434" spans="1:2" x14ac:dyDescent="0.2">
      <c r="A434" s="11" t="str">
        <v>successful</v>
      </c>
      <c r="B434">
        <v>2353</v>
      </c>
    </row>
    <row r="435" spans="1:2" x14ac:dyDescent="0.2">
      <c r="A435" s="11" t="str">
        <v>successful</v>
      </c>
      <c r="B435">
        <v>78</v>
      </c>
    </row>
    <row r="436" spans="1:2" x14ac:dyDescent="0.2">
      <c r="A436" s="11" t="str">
        <v>successful</v>
      </c>
      <c r="B436">
        <v>174</v>
      </c>
    </row>
    <row r="437" spans="1:2" x14ac:dyDescent="0.2">
      <c r="A437" s="11" t="str">
        <v>successful</v>
      </c>
      <c r="B437">
        <v>164</v>
      </c>
    </row>
    <row r="438" spans="1:2" x14ac:dyDescent="0.2">
      <c r="A438" s="11" t="str">
        <v>successful</v>
      </c>
      <c r="B438">
        <v>161</v>
      </c>
    </row>
    <row r="439" spans="1:2" x14ac:dyDescent="0.2">
      <c r="A439" s="11" t="str">
        <v>successful</v>
      </c>
      <c r="B439">
        <v>138</v>
      </c>
    </row>
    <row r="440" spans="1:2" x14ac:dyDescent="0.2">
      <c r="A440" s="11" t="str">
        <v>successful</v>
      </c>
      <c r="B440">
        <v>3308</v>
      </c>
    </row>
    <row r="441" spans="1:2" x14ac:dyDescent="0.2">
      <c r="A441" s="11" t="str">
        <v>successful</v>
      </c>
      <c r="B441">
        <v>127</v>
      </c>
    </row>
    <row r="442" spans="1:2" x14ac:dyDescent="0.2">
      <c r="A442" s="11" t="str">
        <v>successful</v>
      </c>
      <c r="B442">
        <v>207</v>
      </c>
    </row>
    <row r="443" spans="1:2" x14ac:dyDescent="0.2">
      <c r="A443" s="11" t="str">
        <v>successful</v>
      </c>
      <c r="B443">
        <v>181</v>
      </c>
    </row>
    <row r="444" spans="1:2" x14ac:dyDescent="0.2">
      <c r="A444" s="11" t="str">
        <v>successful</v>
      </c>
      <c r="B444">
        <v>110</v>
      </c>
    </row>
    <row r="445" spans="1:2" x14ac:dyDescent="0.2">
      <c r="A445" s="11" t="str">
        <v>successful</v>
      </c>
      <c r="B445">
        <v>185</v>
      </c>
    </row>
    <row r="446" spans="1:2" x14ac:dyDescent="0.2">
      <c r="A446" s="11" t="str">
        <v>successful</v>
      </c>
      <c r="B446">
        <v>121</v>
      </c>
    </row>
    <row r="447" spans="1:2" x14ac:dyDescent="0.2">
      <c r="A447" s="11" t="str">
        <v>successful</v>
      </c>
      <c r="B447">
        <v>106</v>
      </c>
    </row>
    <row r="448" spans="1:2" x14ac:dyDescent="0.2">
      <c r="A448" s="11" t="str">
        <v>successful</v>
      </c>
      <c r="B448">
        <v>142</v>
      </c>
    </row>
    <row r="449" spans="1:2" x14ac:dyDescent="0.2">
      <c r="A449" s="11" t="str">
        <v>successful</v>
      </c>
      <c r="B449">
        <v>233</v>
      </c>
    </row>
    <row r="450" spans="1:2" x14ac:dyDescent="0.2">
      <c r="A450" s="11" t="str">
        <v>successful</v>
      </c>
      <c r="B450">
        <v>218</v>
      </c>
    </row>
    <row r="451" spans="1:2" x14ac:dyDescent="0.2">
      <c r="A451" s="11" t="str">
        <v>successful</v>
      </c>
      <c r="B451">
        <v>76</v>
      </c>
    </row>
    <row r="452" spans="1:2" x14ac:dyDescent="0.2">
      <c r="A452" s="11" t="str">
        <v>successful</v>
      </c>
      <c r="B452">
        <v>43</v>
      </c>
    </row>
    <row r="453" spans="1:2" x14ac:dyDescent="0.2">
      <c r="A453" s="11" t="str">
        <v>successful</v>
      </c>
      <c r="B453">
        <v>221</v>
      </c>
    </row>
    <row r="454" spans="1:2" x14ac:dyDescent="0.2">
      <c r="A454" s="11" t="str">
        <v>successful</v>
      </c>
      <c r="B454">
        <v>2805</v>
      </c>
    </row>
    <row r="455" spans="1:2" x14ac:dyDescent="0.2">
      <c r="A455" s="11" t="str">
        <v>successful</v>
      </c>
      <c r="B455">
        <v>68</v>
      </c>
    </row>
    <row r="456" spans="1:2" x14ac:dyDescent="0.2">
      <c r="A456" s="11" t="str">
        <v>successful</v>
      </c>
      <c r="B456">
        <v>183</v>
      </c>
    </row>
    <row r="457" spans="1:2" x14ac:dyDescent="0.2">
      <c r="A457" s="11" t="str">
        <v>successful</v>
      </c>
      <c r="B457">
        <v>133</v>
      </c>
    </row>
    <row r="458" spans="1:2" x14ac:dyDescent="0.2">
      <c r="A458" s="11" t="str">
        <v>successful</v>
      </c>
      <c r="B458">
        <v>2489</v>
      </c>
    </row>
    <row r="459" spans="1:2" x14ac:dyDescent="0.2">
      <c r="A459" s="11" t="str">
        <v>successful</v>
      </c>
      <c r="B459">
        <v>69</v>
      </c>
    </row>
    <row r="460" spans="1:2" x14ac:dyDescent="0.2">
      <c r="A460" s="11" t="str">
        <v>successful</v>
      </c>
      <c r="B460">
        <v>279</v>
      </c>
    </row>
    <row r="461" spans="1:2" x14ac:dyDescent="0.2">
      <c r="A461" s="11" t="str">
        <v>successful</v>
      </c>
      <c r="B461">
        <v>210</v>
      </c>
    </row>
    <row r="462" spans="1:2" x14ac:dyDescent="0.2">
      <c r="A462" s="11" t="str">
        <v>successful</v>
      </c>
      <c r="B462">
        <v>2100</v>
      </c>
    </row>
    <row r="463" spans="1:2" x14ac:dyDescent="0.2">
      <c r="A463" s="11" t="str">
        <v>successful</v>
      </c>
      <c r="B463">
        <v>252</v>
      </c>
    </row>
    <row r="464" spans="1:2" x14ac:dyDescent="0.2">
      <c r="A464" s="11" t="str">
        <v>successful</v>
      </c>
      <c r="B464">
        <v>1280</v>
      </c>
    </row>
    <row r="465" spans="1:2" x14ac:dyDescent="0.2">
      <c r="A465" s="11" t="str">
        <v>successful</v>
      </c>
      <c r="B465">
        <v>157</v>
      </c>
    </row>
    <row r="466" spans="1:2" x14ac:dyDescent="0.2">
      <c r="A466" s="11" t="str">
        <v>successful</v>
      </c>
      <c r="B466">
        <v>194</v>
      </c>
    </row>
    <row r="467" spans="1:2" x14ac:dyDescent="0.2">
      <c r="A467" s="11" t="str">
        <v>successful</v>
      </c>
      <c r="B467">
        <v>82</v>
      </c>
    </row>
    <row r="468" spans="1:2" x14ac:dyDescent="0.2">
      <c r="A468" s="11" t="str">
        <v>successful</v>
      </c>
      <c r="B468">
        <v>4233</v>
      </c>
    </row>
    <row r="469" spans="1:2" x14ac:dyDescent="0.2">
      <c r="A469" s="11" t="str">
        <v>successful</v>
      </c>
      <c r="B469">
        <v>1297</v>
      </c>
    </row>
    <row r="470" spans="1:2" x14ac:dyDescent="0.2">
      <c r="A470" s="11" t="str">
        <v>successful</v>
      </c>
      <c r="B470">
        <v>165</v>
      </c>
    </row>
    <row r="471" spans="1:2" x14ac:dyDescent="0.2">
      <c r="A471" s="11" t="str">
        <v>successful</v>
      </c>
      <c r="B471">
        <v>119</v>
      </c>
    </row>
    <row r="472" spans="1:2" x14ac:dyDescent="0.2">
      <c r="A472" s="11" t="str">
        <v>successful</v>
      </c>
      <c r="B472">
        <v>1797</v>
      </c>
    </row>
    <row r="473" spans="1:2" x14ac:dyDescent="0.2">
      <c r="A473" s="11" t="str">
        <v>successful</v>
      </c>
      <c r="B473">
        <v>261</v>
      </c>
    </row>
    <row r="474" spans="1:2" x14ac:dyDescent="0.2">
      <c r="A474" s="11" t="str">
        <v>successful</v>
      </c>
      <c r="B474">
        <v>157</v>
      </c>
    </row>
    <row r="475" spans="1:2" x14ac:dyDescent="0.2">
      <c r="A475" s="11" t="str">
        <v>successful</v>
      </c>
      <c r="B475">
        <v>3533</v>
      </c>
    </row>
    <row r="476" spans="1:2" x14ac:dyDescent="0.2">
      <c r="A476" s="11" t="str">
        <v>successful</v>
      </c>
      <c r="B476">
        <v>155</v>
      </c>
    </row>
    <row r="477" spans="1:2" x14ac:dyDescent="0.2">
      <c r="A477" s="11" t="str">
        <v>successful</v>
      </c>
      <c r="B477">
        <v>132</v>
      </c>
    </row>
    <row r="478" spans="1:2" x14ac:dyDescent="0.2">
      <c r="A478" s="11" t="str">
        <v>successful</v>
      </c>
      <c r="B478">
        <v>1354</v>
      </c>
    </row>
    <row r="479" spans="1:2" x14ac:dyDescent="0.2">
      <c r="A479" s="11" t="str">
        <v>successful</v>
      </c>
      <c r="B479">
        <v>48</v>
      </c>
    </row>
    <row r="480" spans="1:2" x14ac:dyDescent="0.2">
      <c r="A480" s="11" t="str">
        <v>successful</v>
      </c>
      <c r="B480">
        <v>110</v>
      </c>
    </row>
    <row r="481" spans="1:2" x14ac:dyDescent="0.2">
      <c r="A481" s="11" t="str">
        <v>successful</v>
      </c>
      <c r="B481">
        <v>172</v>
      </c>
    </row>
    <row r="482" spans="1:2" x14ac:dyDescent="0.2">
      <c r="A482" s="11" t="str">
        <v>successful</v>
      </c>
      <c r="B482">
        <v>307</v>
      </c>
    </row>
    <row r="483" spans="1:2" x14ac:dyDescent="0.2">
      <c r="A483" s="11" t="str">
        <v>successful</v>
      </c>
      <c r="B483">
        <v>160</v>
      </c>
    </row>
    <row r="484" spans="1:2" x14ac:dyDescent="0.2">
      <c r="A484" s="11" t="str">
        <v>successful</v>
      </c>
      <c r="B484">
        <v>1467</v>
      </c>
    </row>
    <row r="485" spans="1:2" x14ac:dyDescent="0.2">
      <c r="A485" s="11" t="str">
        <v>successful</v>
      </c>
      <c r="B485">
        <v>2662</v>
      </c>
    </row>
    <row r="486" spans="1:2" x14ac:dyDescent="0.2">
      <c r="A486" s="11" t="str">
        <v>successful</v>
      </c>
      <c r="B486">
        <v>452</v>
      </c>
    </row>
    <row r="487" spans="1:2" x14ac:dyDescent="0.2">
      <c r="A487" s="11" t="str">
        <v>successful</v>
      </c>
      <c r="B487">
        <v>158</v>
      </c>
    </row>
    <row r="488" spans="1:2" x14ac:dyDescent="0.2">
      <c r="A488" s="11" t="str">
        <v>successful</v>
      </c>
      <c r="B488">
        <v>225</v>
      </c>
    </row>
    <row r="489" spans="1:2" x14ac:dyDescent="0.2">
      <c r="A489" s="11" t="str">
        <v>successful</v>
      </c>
      <c r="B489">
        <v>65</v>
      </c>
    </row>
    <row r="490" spans="1:2" x14ac:dyDescent="0.2">
      <c r="A490" s="11" t="str">
        <v>successful</v>
      </c>
      <c r="B490">
        <v>163</v>
      </c>
    </row>
    <row r="491" spans="1:2" x14ac:dyDescent="0.2">
      <c r="A491" s="11" t="str">
        <v>successful</v>
      </c>
      <c r="B491">
        <v>85</v>
      </c>
    </row>
    <row r="492" spans="1:2" x14ac:dyDescent="0.2">
      <c r="A492" s="11" t="str">
        <v>successful</v>
      </c>
      <c r="B492">
        <v>217</v>
      </c>
    </row>
    <row r="493" spans="1:2" x14ac:dyDescent="0.2">
      <c r="A493" s="11" t="str">
        <v>successful</v>
      </c>
      <c r="B493">
        <v>150</v>
      </c>
    </row>
    <row r="494" spans="1:2" x14ac:dyDescent="0.2">
      <c r="A494" s="11" t="str">
        <v>successful</v>
      </c>
      <c r="B494">
        <v>3272</v>
      </c>
    </row>
    <row r="495" spans="1:2" x14ac:dyDescent="0.2">
      <c r="A495" s="11" t="str">
        <v>successful</v>
      </c>
      <c r="B495">
        <v>300</v>
      </c>
    </row>
    <row r="496" spans="1:2" x14ac:dyDescent="0.2">
      <c r="A496" s="11" t="str">
        <v>successful</v>
      </c>
      <c r="B496">
        <v>126</v>
      </c>
    </row>
    <row r="497" spans="1:2" x14ac:dyDescent="0.2">
      <c r="A497" s="11" t="str">
        <v>successful</v>
      </c>
      <c r="B497">
        <v>2320</v>
      </c>
    </row>
    <row r="498" spans="1:2" x14ac:dyDescent="0.2">
      <c r="A498" s="11" t="str">
        <v>successful</v>
      </c>
      <c r="B498">
        <v>81</v>
      </c>
    </row>
    <row r="499" spans="1:2" x14ac:dyDescent="0.2">
      <c r="A499" s="11" t="str">
        <v>successful</v>
      </c>
      <c r="B499">
        <v>1887</v>
      </c>
    </row>
    <row r="500" spans="1:2" x14ac:dyDescent="0.2">
      <c r="A500" s="11" t="str">
        <v>successful</v>
      </c>
      <c r="B500">
        <v>4358</v>
      </c>
    </row>
    <row r="501" spans="1:2" x14ac:dyDescent="0.2">
      <c r="A501" s="11" t="str">
        <v>successful</v>
      </c>
      <c r="B501">
        <v>53</v>
      </c>
    </row>
    <row r="502" spans="1:2" x14ac:dyDescent="0.2">
      <c r="A502" s="11" t="str">
        <v>successful</v>
      </c>
      <c r="B502">
        <v>2414</v>
      </c>
    </row>
    <row r="503" spans="1:2" x14ac:dyDescent="0.2">
      <c r="A503" s="11" t="str">
        <v>successful</v>
      </c>
      <c r="B503">
        <v>80</v>
      </c>
    </row>
    <row r="504" spans="1:2" x14ac:dyDescent="0.2">
      <c r="A504" s="11" t="str">
        <v>successful</v>
      </c>
      <c r="B504">
        <v>193</v>
      </c>
    </row>
    <row r="505" spans="1:2" x14ac:dyDescent="0.2">
      <c r="A505" s="11" t="str">
        <v>successful</v>
      </c>
      <c r="B505">
        <v>52</v>
      </c>
    </row>
    <row r="506" spans="1:2" x14ac:dyDescent="0.2">
      <c r="A506" s="11" t="str">
        <v>successful</v>
      </c>
      <c r="B506">
        <v>290</v>
      </c>
    </row>
    <row r="507" spans="1:2" x14ac:dyDescent="0.2">
      <c r="A507" s="11" t="str">
        <v>successful</v>
      </c>
      <c r="B507">
        <v>122</v>
      </c>
    </row>
    <row r="508" spans="1:2" x14ac:dyDescent="0.2">
      <c r="A508" s="11" t="str">
        <v>successful</v>
      </c>
      <c r="B508">
        <v>1470</v>
      </c>
    </row>
    <row r="509" spans="1:2" x14ac:dyDescent="0.2">
      <c r="A509" s="11" t="str">
        <v>successful</v>
      </c>
      <c r="B509">
        <v>165</v>
      </c>
    </row>
    <row r="510" spans="1:2" x14ac:dyDescent="0.2">
      <c r="A510" s="11" t="str">
        <v>successful</v>
      </c>
      <c r="B510">
        <v>182</v>
      </c>
    </row>
    <row r="511" spans="1:2" x14ac:dyDescent="0.2">
      <c r="A511" s="11" t="str">
        <v>successful</v>
      </c>
      <c r="B511">
        <v>199</v>
      </c>
    </row>
    <row r="512" spans="1:2" x14ac:dyDescent="0.2">
      <c r="A512" s="11" t="str">
        <v>successful</v>
      </c>
      <c r="B512">
        <v>56</v>
      </c>
    </row>
    <row r="513" spans="1:2" x14ac:dyDescent="0.2">
      <c r="A513" s="11" t="str">
        <v>successful</v>
      </c>
      <c r="B513">
        <v>1460</v>
      </c>
    </row>
    <row r="514" spans="1:2" x14ac:dyDescent="0.2">
      <c r="A514" s="11" t="str">
        <v>successful</v>
      </c>
      <c r="B514">
        <v>123</v>
      </c>
    </row>
    <row r="515" spans="1:2" x14ac:dyDescent="0.2">
      <c r="A515" s="11" t="str">
        <v>successful</v>
      </c>
      <c r="B515">
        <v>159</v>
      </c>
    </row>
    <row r="516" spans="1:2" x14ac:dyDescent="0.2">
      <c r="A516" s="11" t="str">
        <v>successful</v>
      </c>
      <c r="B516">
        <v>110</v>
      </c>
    </row>
    <row r="517" spans="1:2" x14ac:dyDescent="0.2">
      <c r="A517" s="11" t="str">
        <v>successful</v>
      </c>
      <c r="B517">
        <v>236</v>
      </c>
    </row>
    <row r="518" spans="1:2" x14ac:dyDescent="0.2">
      <c r="A518" s="11" t="str">
        <v>successful</v>
      </c>
      <c r="B518">
        <v>191</v>
      </c>
    </row>
    <row r="519" spans="1:2" x14ac:dyDescent="0.2">
      <c r="A519" s="11" t="str">
        <v>successful</v>
      </c>
      <c r="B519">
        <v>3934</v>
      </c>
    </row>
    <row r="520" spans="1:2" x14ac:dyDescent="0.2">
      <c r="A520" s="11" t="str">
        <v>successful</v>
      </c>
      <c r="B520">
        <v>80</v>
      </c>
    </row>
    <row r="521" spans="1:2" x14ac:dyDescent="0.2">
      <c r="A521" s="11" t="str">
        <v>successful</v>
      </c>
      <c r="B521">
        <v>462</v>
      </c>
    </row>
    <row r="522" spans="1:2" x14ac:dyDescent="0.2">
      <c r="A522" s="11" t="str">
        <v>successful</v>
      </c>
      <c r="B522">
        <v>179</v>
      </c>
    </row>
    <row r="523" spans="1:2" x14ac:dyDescent="0.2">
      <c r="A523" s="11" t="str">
        <v>successful</v>
      </c>
      <c r="B523">
        <v>1866</v>
      </c>
    </row>
    <row r="524" spans="1:2" x14ac:dyDescent="0.2">
      <c r="A524" s="11" t="str">
        <v>successful</v>
      </c>
      <c r="B524">
        <v>156</v>
      </c>
    </row>
    <row r="525" spans="1:2" x14ac:dyDescent="0.2">
      <c r="A525" s="11" t="str">
        <v>successful</v>
      </c>
      <c r="B525">
        <v>255</v>
      </c>
    </row>
    <row r="526" spans="1:2" x14ac:dyDescent="0.2">
      <c r="A526" s="11" t="str">
        <v>successful</v>
      </c>
      <c r="B526">
        <v>2261</v>
      </c>
    </row>
    <row r="527" spans="1:2" x14ac:dyDescent="0.2">
      <c r="A527" s="11" t="str">
        <v>successful</v>
      </c>
      <c r="B527">
        <v>40</v>
      </c>
    </row>
    <row r="528" spans="1:2" x14ac:dyDescent="0.2">
      <c r="A528" s="11" t="str">
        <v>successful</v>
      </c>
      <c r="B528">
        <v>2289</v>
      </c>
    </row>
    <row r="529" spans="1:2" x14ac:dyDescent="0.2">
      <c r="A529" s="11" t="str">
        <v>successful</v>
      </c>
      <c r="B529">
        <v>65</v>
      </c>
    </row>
    <row r="530" spans="1:2" x14ac:dyDescent="0.2">
      <c r="A530" s="11" t="str">
        <v>successful</v>
      </c>
      <c r="B530">
        <v>3777</v>
      </c>
    </row>
    <row r="531" spans="1:2" x14ac:dyDescent="0.2">
      <c r="A531" s="11" t="str">
        <v>successful</v>
      </c>
      <c r="B531">
        <v>184</v>
      </c>
    </row>
    <row r="532" spans="1:2" x14ac:dyDescent="0.2">
      <c r="A532" s="11" t="str">
        <v>successful</v>
      </c>
      <c r="B532">
        <v>85</v>
      </c>
    </row>
    <row r="533" spans="1:2" x14ac:dyDescent="0.2">
      <c r="A533" s="11" t="str">
        <v>successful</v>
      </c>
      <c r="B533">
        <v>144</v>
      </c>
    </row>
    <row r="534" spans="1:2" x14ac:dyDescent="0.2">
      <c r="A534" s="11" t="str">
        <v>successful</v>
      </c>
      <c r="B534">
        <v>1902</v>
      </c>
    </row>
    <row r="535" spans="1:2" x14ac:dyDescent="0.2">
      <c r="A535" s="11" t="str">
        <v>successful</v>
      </c>
      <c r="B535">
        <v>105</v>
      </c>
    </row>
    <row r="536" spans="1:2" x14ac:dyDescent="0.2">
      <c r="A536" s="11" t="str">
        <v>successful</v>
      </c>
      <c r="B536">
        <v>132</v>
      </c>
    </row>
    <row r="537" spans="1:2" x14ac:dyDescent="0.2">
      <c r="A537" s="11" t="str">
        <v>successful</v>
      </c>
      <c r="B537">
        <v>96</v>
      </c>
    </row>
    <row r="538" spans="1:2" x14ac:dyDescent="0.2">
      <c r="A538" s="11" t="str">
        <v>successful</v>
      </c>
      <c r="B538">
        <v>114</v>
      </c>
    </row>
    <row r="539" spans="1:2" x14ac:dyDescent="0.2">
      <c r="A539" s="11" t="str">
        <v>successful</v>
      </c>
      <c r="B539">
        <v>203</v>
      </c>
    </row>
    <row r="540" spans="1:2" x14ac:dyDescent="0.2">
      <c r="A540" s="11" t="str">
        <v>successful</v>
      </c>
      <c r="B540">
        <v>1559</v>
      </c>
    </row>
    <row r="541" spans="1:2" x14ac:dyDescent="0.2">
      <c r="A541" s="11" t="str">
        <v>successful</v>
      </c>
      <c r="B541">
        <v>1548</v>
      </c>
    </row>
    <row r="542" spans="1:2" x14ac:dyDescent="0.2">
      <c r="A542" s="11" t="str">
        <v>successful</v>
      </c>
      <c r="B542">
        <v>80</v>
      </c>
    </row>
    <row r="543" spans="1:2" x14ac:dyDescent="0.2">
      <c r="A543" s="11" t="str">
        <v>successful</v>
      </c>
      <c r="B543">
        <v>131</v>
      </c>
    </row>
    <row r="544" spans="1:2" x14ac:dyDescent="0.2">
      <c r="A544" s="11" t="str">
        <v>successful</v>
      </c>
      <c r="B544">
        <v>112</v>
      </c>
    </row>
    <row r="545" spans="1:2" x14ac:dyDescent="0.2">
      <c r="A545" s="11" t="str">
        <v>successful</v>
      </c>
      <c r="B545">
        <v>155</v>
      </c>
    </row>
    <row r="546" spans="1:2" x14ac:dyDescent="0.2">
      <c r="A546" s="11" t="str">
        <v>successful</v>
      </c>
      <c r="B546">
        <v>266</v>
      </c>
    </row>
    <row r="547" spans="1:2" x14ac:dyDescent="0.2">
      <c r="A547" s="11" t="str">
        <v>successful</v>
      </c>
      <c r="B547">
        <v>155</v>
      </c>
    </row>
    <row r="548" spans="1:2" x14ac:dyDescent="0.2">
      <c r="A548" s="11" t="str">
        <v>successful</v>
      </c>
      <c r="B548">
        <v>207</v>
      </c>
    </row>
    <row r="549" spans="1:2" x14ac:dyDescent="0.2">
      <c r="A549" s="11" t="str">
        <v>successful</v>
      </c>
      <c r="B549">
        <v>245</v>
      </c>
    </row>
    <row r="550" spans="1:2" x14ac:dyDescent="0.2">
      <c r="A550" s="11" t="str">
        <v>successful</v>
      </c>
      <c r="B550">
        <v>1573</v>
      </c>
    </row>
    <row r="551" spans="1:2" x14ac:dyDescent="0.2">
      <c r="A551" s="11" t="str">
        <v>successful</v>
      </c>
      <c r="B551">
        <v>114</v>
      </c>
    </row>
    <row r="552" spans="1:2" x14ac:dyDescent="0.2">
      <c r="A552" s="11" t="str">
        <v>successful</v>
      </c>
      <c r="B552">
        <v>93</v>
      </c>
    </row>
    <row r="553" spans="1:2" x14ac:dyDescent="0.2">
      <c r="A553" s="11" t="str">
        <v>successful</v>
      </c>
      <c r="B553">
        <v>1681</v>
      </c>
    </row>
    <row r="554" spans="1:2" x14ac:dyDescent="0.2">
      <c r="A554" s="11" t="str">
        <v>successful</v>
      </c>
      <c r="B554">
        <v>32</v>
      </c>
    </row>
    <row r="555" spans="1:2" x14ac:dyDescent="0.2">
      <c r="A555" s="11" t="str">
        <v>successful</v>
      </c>
      <c r="B555">
        <v>135</v>
      </c>
    </row>
    <row r="556" spans="1:2" x14ac:dyDescent="0.2">
      <c r="A556" s="11" t="str">
        <v>successful</v>
      </c>
      <c r="B556">
        <v>140</v>
      </c>
    </row>
    <row r="557" spans="1:2" x14ac:dyDescent="0.2">
      <c r="A557" s="11" t="str">
        <v>successful</v>
      </c>
      <c r="B557">
        <v>92</v>
      </c>
    </row>
    <row r="558" spans="1:2" x14ac:dyDescent="0.2">
      <c r="A558" s="11" t="str">
        <v>successful</v>
      </c>
      <c r="B558">
        <v>1015</v>
      </c>
    </row>
    <row r="559" spans="1:2" x14ac:dyDescent="0.2">
      <c r="A559" s="11" t="str">
        <v>successful</v>
      </c>
      <c r="B559">
        <v>323</v>
      </c>
    </row>
    <row r="560" spans="1:2" x14ac:dyDescent="0.2">
      <c r="A560" s="11" t="str">
        <v>successful</v>
      </c>
      <c r="B560">
        <v>2326</v>
      </c>
    </row>
    <row r="561" spans="1:2" x14ac:dyDescent="0.2">
      <c r="A561" s="11" t="str">
        <v>successful</v>
      </c>
      <c r="B561">
        <v>381</v>
      </c>
    </row>
    <row r="562" spans="1:2" x14ac:dyDescent="0.2">
      <c r="A562" s="11" t="str">
        <v>successful</v>
      </c>
      <c r="B562">
        <v>480</v>
      </c>
    </row>
    <row r="563" spans="1:2" x14ac:dyDescent="0.2">
      <c r="A563" s="11" t="str">
        <v>successful</v>
      </c>
      <c r="B563">
        <v>226</v>
      </c>
    </row>
    <row r="564" spans="1:2" x14ac:dyDescent="0.2">
      <c r="A564" s="11" t="str">
        <v>successful</v>
      </c>
      <c r="B564">
        <v>241</v>
      </c>
    </row>
    <row r="565" spans="1:2" x14ac:dyDescent="0.2">
      <c r="A565" s="11" t="str">
        <v>successful</v>
      </c>
      <c r="B565">
        <v>132</v>
      </c>
    </row>
    <row r="566" spans="1:2" x14ac:dyDescent="0.2">
      <c r="A566" s="11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Sheet2</vt:lpstr>
      <vt:lpstr>Pivot Table 1</vt:lpstr>
      <vt:lpstr>Pivot Table 2</vt:lpstr>
      <vt:lpstr>Pivot Table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Tyler Beringer</cp:lastModifiedBy>
  <dcterms:created xsi:type="dcterms:W3CDTF">2021-09-29T18:52:28Z</dcterms:created>
  <dcterms:modified xsi:type="dcterms:W3CDTF">2024-10-16T19:10:40Z</dcterms:modified>
</cp:coreProperties>
</file>