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R Projects\FACES\Documents\"/>
    </mc:Choice>
  </mc:AlternateContent>
  <xr:revisionPtr revIDLastSave="0" documentId="13_ncr:1_{4355F704-54CF-49D7-B6A6-57296D2A1F60}" xr6:coauthVersionLast="45" xr6:coauthVersionMax="45" xr10:uidLastSave="{00000000-0000-0000-0000-000000000000}"/>
  <bookViews>
    <workbookView xWindow="-120" yWindow="-120" windowWidth="24240" windowHeight="13740" xr2:uid="{826B293D-2D9D-4D58-8C14-43084D07B9C4}"/>
  </bookViews>
  <sheets>
    <sheet name="Power Calculation" sheetId="1" r:id="rId1"/>
    <sheet name="Population Info" sheetId="2" r:id="rId2"/>
    <sheet name="Data Pivot" sheetId="3" r:id="rId3"/>
  </sheets>
  <definedNames>
    <definedName name="_xlnm._FilterDatabase" localSheetId="2" hidden="1">'Data Pivot'!$A$1:$E$173</definedName>
  </definedName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J4" i="2"/>
  <c r="K4" i="2"/>
  <c r="L4" i="2"/>
  <c r="M4" i="2"/>
  <c r="H4" i="2"/>
  <c r="I11" i="2"/>
  <c r="I13" i="2" s="1"/>
  <c r="J11" i="2"/>
  <c r="J13" i="2" s="1"/>
  <c r="K11" i="2"/>
  <c r="K13" i="2" s="1"/>
  <c r="L11" i="2"/>
  <c r="L13" i="2" s="1"/>
  <c r="M11" i="2"/>
  <c r="M13" i="2" s="1"/>
  <c r="O4" i="2"/>
  <c r="P4" i="2"/>
  <c r="Q4" i="2"/>
  <c r="R4" i="2"/>
  <c r="S4" i="2"/>
  <c r="N4" i="2"/>
  <c r="C4" i="2"/>
  <c r="D4" i="2"/>
  <c r="E4" i="2"/>
  <c r="F4" i="2"/>
  <c r="G4" i="2"/>
  <c r="B4" i="2"/>
  <c r="AB11" i="3"/>
  <c r="AC11" i="3"/>
  <c r="AD11" i="3"/>
  <c r="AE11" i="3"/>
  <c r="AF11" i="3"/>
  <c r="AG11" i="3"/>
  <c r="AB12" i="3"/>
  <c r="AC12" i="3"/>
  <c r="AD12" i="3"/>
  <c r="AE12" i="3"/>
  <c r="AF12" i="3"/>
  <c r="AG12" i="3"/>
  <c r="AB13" i="3"/>
  <c r="AC13" i="3"/>
  <c r="AD13" i="3"/>
  <c r="AE13" i="3"/>
  <c r="AF13" i="3"/>
  <c r="AG13" i="3"/>
  <c r="AB14" i="3"/>
  <c r="AC14" i="3"/>
  <c r="AD14" i="3"/>
  <c r="AE14" i="3"/>
  <c r="AF14" i="3"/>
  <c r="AG14" i="3"/>
  <c r="E177" i="3"/>
  <c r="H10" i="2"/>
  <c r="I10" i="2"/>
  <c r="J10" i="2"/>
  <c r="K10" i="2"/>
  <c r="L10" i="2"/>
  <c r="M10" i="2"/>
  <c r="H11" i="2"/>
  <c r="H13" i="2" s="1"/>
  <c r="C11" i="2"/>
  <c r="C13" i="2" s="1"/>
  <c r="D11" i="2"/>
  <c r="D13" i="2" s="1"/>
  <c r="E11" i="2"/>
  <c r="E13" i="2" s="1"/>
  <c r="F11" i="2"/>
  <c r="F13" i="2" s="1"/>
  <c r="G11" i="2"/>
  <c r="G13" i="2" s="1"/>
  <c r="B11" i="2"/>
  <c r="B13" i="2" s="1"/>
  <c r="C10" i="2"/>
  <c r="C12" i="2" s="1"/>
  <c r="D10" i="2"/>
  <c r="D12" i="2" s="1"/>
  <c r="E10" i="2"/>
  <c r="E12" i="2" s="1"/>
  <c r="F10" i="2"/>
  <c r="G10" i="2"/>
  <c r="G12" i="2" s="1"/>
  <c r="B10" i="2"/>
  <c r="J3" i="1"/>
  <c r="O3" i="2"/>
  <c r="I15" i="2" s="1"/>
  <c r="P3" i="2"/>
  <c r="J15" i="2" s="1"/>
  <c r="Q3" i="2"/>
  <c r="K15" i="2" s="1"/>
  <c r="R3" i="2"/>
  <c r="L15" i="2" s="1"/>
  <c r="S3" i="2"/>
  <c r="M15" i="2" s="1"/>
  <c r="N3" i="2"/>
  <c r="H15" i="2" s="1"/>
  <c r="I3" i="2"/>
  <c r="J3" i="2"/>
  <c r="K3" i="2"/>
  <c r="E14" i="2" s="1"/>
  <c r="L3" i="2"/>
  <c r="F14" i="2" s="1"/>
  <c r="M3" i="2"/>
  <c r="H3" i="2"/>
  <c r="C3" i="2"/>
  <c r="C15" i="2" s="1"/>
  <c r="D3" i="2"/>
  <c r="D15" i="2" s="1"/>
  <c r="E3" i="2"/>
  <c r="E15" i="2" s="1"/>
  <c r="F3" i="2"/>
  <c r="F15" i="2" s="1"/>
  <c r="G3" i="2"/>
  <c r="G15" i="2" s="1"/>
  <c r="B3" i="2"/>
  <c r="B15" i="2" s="1"/>
  <c r="F12" i="2" l="1"/>
  <c r="B12" i="2"/>
  <c r="B17" i="2" s="1"/>
  <c r="B18" i="2" s="1"/>
  <c r="H16" i="2"/>
  <c r="J16" i="2"/>
  <c r="M16" i="2"/>
  <c r="I16" i="2"/>
  <c r="J17" i="2"/>
  <c r="J18" i="2" s="1"/>
  <c r="L17" i="2"/>
  <c r="D17" i="2"/>
  <c r="D18" i="2" s="1"/>
  <c r="H17" i="2"/>
  <c r="H18" i="2" s="1"/>
  <c r="G17" i="2"/>
  <c r="G18" i="2" s="1"/>
  <c r="C17" i="2"/>
  <c r="C18" i="2" s="1"/>
  <c r="M17" i="2"/>
  <c r="I17" i="2"/>
  <c r="I18" i="2" s="1"/>
  <c r="F17" i="2"/>
  <c r="F18" i="2" s="1"/>
  <c r="E17" i="2"/>
  <c r="K17" i="2"/>
  <c r="K18" i="2" s="1"/>
  <c r="C14" i="2"/>
  <c r="G14" i="2"/>
  <c r="B16" i="2"/>
  <c r="B14" i="2"/>
  <c r="D14" i="2"/>
  <c r="D16" i="2"/>
  <c r="F16" i="2"/>
  <c r="E16" i="2"/>
  <c r="L16" i="2"/>
  <c r="K16" i="2"/>
  <c r="G16" i="2"/>
  <c r="C16" i="2"/>
  <c r="J19" i="2"/>
  <c r="K16" i="1" s="1"/>
  <c r="M18" i="2" l="1"/>
  <c r="M19" i="2" s="1"/>
  <c r="K19" i="1" s="1"/>
  <c r="E18" i="2"/>
  <c r="E19" i="2" s="1"/>
  <c r="J17" i="1" s="1"/>
  <c r="L18" i="2"/>
  <c r="L19" i="2" s="1"/>
  <c r="K18" i="1" s="1"/>
  <c r="D19" i="2"/>
  <c r="J16" i="1" s="1"/>
  <c r="C19" i="2"/>
  <c r="J15" i="1" s="1"/>
  <c r="B19" i="2"/>
  <c r="J14" i="1" s="1"/>
  <c r="G19" i="2"/>
  <c r="J19" i="1" s="1"/>
  <c r="F19" i="2"/>
  <c r="J18" i="1" s="1"/>
  <c r="I19" i="2"/>
  <c r="K15" i="1" s="1"/>
  <c r="H19" i="2"/>
  <c r="K14" i="1" s="1"/>
  <c r="K19" i="2"/>
  <c r="K17" i="1" s="1"/>
</calcChain>
</file>

<file path=xl/sharedStrings.xml><?xml version="1.0" encoding="utf-8"?>
<sst xmlns="http://schemas.openxmlformats.org/spreadsheetml/2006/main" count="604" uniqueCount="41">
  <si>
    <t>Control</t>
  </si>
  <si>
    <t>Control Post</t>
  </si>
  <si>
    <t>Mean</t>
  </si>
  <si>
    <t>SD</t>
  </si>
  <si>
    <t>AKS</t>
  </si>
  <si>
    <t>FACES</t>
  </si>
  <si>
    <t>FES</t>
  </si>
  <si>
    <t>FPPS</t>
  </si>
  <si>
    <t>SCS</t>
  </si>
  <si>
    <t>SEAS</t>
  </si>
  <si>
    <t>Group</t>
  </si>
  <si>
    <t>Participant #</t>
  </si>
  <si>
    <t>Time</t>
  </si>
  <si>
    <t>Survey</t>
  </si>
  <si>
    <t>avg_resp</t>
  </si>
  <si>
    <t>Experimental</t>
  </si>
  <si>
    <t>Pre</t>
  </si>
  <si>
    <t>Post</t>
  </si>
  <si>
    <t>Grand Total</t>
  </si>
  <si>
    <t>Values</t>
  </si>
  <si>
    <t>StdDev of avg_resp</t>
  </si>
  <si>
    <t>Average Response</t>
  </si>
  <si>
    <t>Experimental Pre</t>
  </si>
  <si>
    <t>Experimental Post</t>
  </si>
  <si>
    <t>Experimental Pre-Post Test</t>
  </si>
  <si>
    <t>Experiment vs Control Group</t>
  </si>
  <si>
    <t>Total Participants</t>
  </si>
  <si>
    <t>Experiment Group Participants</t>
  </si>
  <si>
    <t>Control Group Participants</t>
  </si>
  <si>
    <t>Pooled SD</t>
  </si>
  <si>
    <t>Experimental Pre-Post</t>
  </si>
  <si>
    <t>Experimental vs Control</t>
  </si>
  <si>
    <t>n2</t>
  </si>
  <si>
    <t>n1</t>
  </si>
  <si>
    <t>Power</t>
  </si>
  <si>
    <t>Beta</t>
  </si>
  <si>
    <t>mu1</t>
  </si>
  <si>
    <t>mu2</t>
  </si>
  <si>
    <t>mu_net</t>
  </si>
  <si>
    <t>se2</t>
  </si>
  <si>
    <t>se1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</si>
</sst>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applyFont="1" applyBorder="1"/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arr" refreshedDate="44024.418595254632" createdVersion="6" refreshedVersion="6" minRefreshableVersion="3" recordCount="172" xr:uid="{FEA45155-97BD-4EEF-914D-E4E7893254A8}">
  <cacheSource type="worksheet">
    <worksheetSource ref="A1:E173" sheet="Data Pivot"/>
  </cacheSource>
  <cacheFields count="9">
    <cacheField name="Group" numFmtId="0">
      <sharedItems count="2">
        <s v="Experimental"/>
        <s v="Control"/>
      </sharedItems>
    </cacheField>
    <cacheField name="Participant #" numFmtId="0">
      <sharedItems containsSemiMixedTypes="0" containsString="0" containsNumber="1" containsInteger="1" minValue="1" maxValue="19"/>
    </cacheField>
    <cacheField name="Time" numFmtId="0">
      <sharedItems count="2">
        <s v="Pre"/>
        <s v="Post"/>
      </sharedItems>
    </cacheField>
    <cacheField name="Survey" numFmtId="0">
      <sharedItems count="6">
        <s v="FACES"/>
        <s v="AKS"/>
        <s v="FES"/>
        <s v="SCS"/>
        <s v="FPPS"/>
        <s v="SEAS"/>
      </sharedItems>
    </cacheField>
    <cacheField name="avg_resp" numFmtId="0">
      <sharedItems containsSemiMixedTypes="0" containsString="0" containsNumber="1" minValue="11" maxValue="163"/>
    </cacheField>
    <cacheField name="Sum" numFmtId="0">
      <sharedItems containsSemiMixedTypes="0" containsString="0" containsNumber="1" minValue="87" maxValue="1506.2222200000001"/>
    </cacheField>
    <cacheField name="n" numFmtId="0">
      <sharedItems containsSemiMixedTypes="0" containsString="0" containsNumber="1" containsInteger="1" minValue="4" maxValue="10"/>
    </cacheField>
    <cacheField name="mu" numFmtId="0">
      <sharedItems containsSemiMixedTypes="0" containsString="0" containsNumber="1" minValue="21.75" maxValue="150.62222200000002"/>
    </cacheField>
    <cacheField name="X-mu" numFmtId="0">
      <sharedItems containsSemiMixedTypes="0" containsString="0" containsNumber="1" minValue="1.5625E-2" maxValue="2171.55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n v="1"/>
    <x v="0"/>
    <x v="0"/>
    <n v="29"/>
    <n v="257"/>
    <n v="10"/>
    <n v="25.7"/>
    <n v="10.890000000000004"/>
  </r>
  <r>
    <x v="0"/>
    <n v="1"/>
    <x v="0"/>
    <x v="1"/>
    <n v="53"/>
    <n v="543"/>
    <n v="10"/>
    <n v="54.3"/>
    <n v="1.6899999999999926"/>
  </r>
  <r>
    <x v="0"/>
    <n v="1"/>
    <x v="0"/>
    <x v="2"/>
    <n v="153"/>
    <n v="1336"/>
    <n v="10"/>
    <n v="133.6"/>
    <n v="376.36000000000024"/>
  </r>
  <r>
    <x v="0"/>
    <n v="1"/>
    <x v="0"/>
    <x v="3"/>
    <n v="28"/>
    <n v="204"/>
    <n v="8"/>
    <n v="25.5"/>
    <n v="6.25"/>
  </r>
  <r>
    <x v="0"/>
    <n v="1"/>
    <x v="0"/>
    <x v="4"/>
    <n v="90"/>
    <n v="617"/>
    <n v="8"/>
    <n v="77.125"/>
    <n v="165.765625"/>
  </r>
  <r>
    <x v="0"/>
    <n v="1"/>
    <x v="0"/>
    <x v="5"/>
    <n v="46"/>
    <n v="292"/>
    <n v="8"/>
    <n v="36.5"/>
    <n v="90.25"/>
  </r>
  <r>
    <x v="0"/>
    <n v="1"/>
    <x v="1"/>
    <x v="0"/>
    <n v="34"/>
    <n v="288"/>
    <n v="10"/>
    <n v="28.8"/>
    <n v="27.039999999999992"/>
  </r>
  <r>
    <x v="0"/>
    <n v="1"/>
    <x v="1"/>
    <x v="1"/>
    <n v="63"/>
    <n v="575.66667000000007"/>
    <n v="10"/>
    <n v="57.56666700000001"/>
    <n v="29.521107488888894"/>
  </r>
  <r>
    <x v="0"/>
    <n v="1"/>
    <x v="1"/>
    <x v="2"/>
    <n v="163"/>
    <n v="1506.2222200000001"/>
    <n v="10"/>
    <n v="150.62222200000002"/>
    <n v="153.20938821728345"/>
  </r>
  <r>
    <x v="0"/>
    <n v="1"/>
    <x v="1"/>
    <x v="3"/>
    <n v="33"/>
    <n v="230"/>
    <n v="8"/>
    <n v="28.75"/>
    <n v="18.0625"/>
  </r>
  <r>
    <x v="0"/>
    <n v="1"/>
    <x v="1"/>
    <x v="4"/>
    <n v="90"/>
    <n v="642"/>
    <n v="8"/>
    <n v="80.25"/>
    <n v="95.0625"/>
  </r>
  <r>
    <x v="0"/>
    <n v="1"/>
    <x v="1"/>
    <x v="5"/>
    <n v="49"/>
    <n v="345"/>
    <n v="8"/>
    <n v="43.125"/>
    <n v="34.515625"/>
  </r>
  <r>
    <x v="0"/>
    <n v="2"/>
    <x v="0"/>
    <x v="0"/>
    <n v="23"/>
    <n v="257"/>
    <n v="10"/>
    <n v="25.7"/>
    <n v="7.2899999999999965"/>
  </r>
  <r>
    <x v="0"/>
    <n v="2"/>
    <x v="0"/>
    <x v="1"/>
    <n v="47"/>
    <n v="543"/>
    <n v="10"/>
    <n v="54.3"/>
    <n v="53.289999999999957"/>
  </r>
  <r>
    <x v="0"/>
    <n v="2"/>
    <x v="0"/>
    <x v="2"/>
    <n v="126"/>
    <n v="1336"/>
    <n v="10"/>
    <n v="133.6"/>
    <n v="57.759999999999913"/>
  </r>
  <r>
    <x v="0"/>
    <n v="2"/>
    <x v="0"/>
    <x v="3"/>
    <n v="25"/>
    <n v="204"/>
    <n v="8"/>
    <n v="25.5"/>
    <n v="0.25"/>
  </r>
  <r>
    <x v="0"/>
    <n v="2"/>
    <x v="0"/>
    <x v="4"/>
    <n v="72"/>
    <n v="617"/>
    <n v="8"/>
    <n v="77.125"/>
    <n v="26.265625"/>
  </r>
  <r>
    <x v="0"/>
    <n v="2"/>
    <x v="0"/>
    <x v="5"/>
    <n v="34"/>
    <n v="292"/>
    <n v="8"/>
    <n v="36.5"/>
    <n v="6.25"/>
  </r>
  <r>
    <x v="0"/>
    <n v="2"/>
    <x v="1"/>
    <x v="0"/>
    <n v="29"/>
    <n v="288"/>
    <n v="10"/>
    <n v="28.8"/>
    <n v="3.9999999999999716E-2"/>
  </r>
  <r>
    <x v="0"/>
    <n v="2"/>
    <x v="1"/>
    <x v="1"/>
    <n v="63"/>
    <n v="575.66667000000007"/>
    <n v="10"/>
    <n v="57.56666700000001"/>
    <n v="29.521107488888894"/>
  </r>
  <r>
    <x v="0"/>
    <n v="2"/>
    <x v="1"/>
    <x v="2"/>
    <n v="155"/>
    <n v="1506.2222200000001"/>
    <n v="10"/>
    <n v="150.62222200000002"/>
    <n v="19.164940217283807"/>
  </r>
  <r>
    <x v="0"/>
    <n v="2"/>
    <x v="1"/>
    <x v="3"/>
    <n v="33"/>
    <n v="230"/>
    <n v="8"/>
    <n v="28.75"/>
    <n v="18.0625"/>
  </r>
  <r>
    <x v="0"/>
    <n v="2"/>
    <x v="1"/>
    <x v="4"/>
    <n v="85"/>
    <n v="642"/>
    <n v="8"/>
    <n v="80.25"/>
    <n v="22.5625"/>
  </r>
  <r>
    <x v="0"/>
    <n v="2"/>
    <x v="1"/>
    <x v="5"/>
    <n v="40"/>
    <n v="345"/>
    <n v="8"/>
    <n v="43.125"/>
    <n v="9.765625"/>
  </r>
  <r>
    <x v="0"/>
    <n v="3"/>
    <x v="0"/>
    <x v="0"/>
    <n v="23"/>
    <n v="257"/>
    <n v="10"/>
    <n v="25.7"/>
    <n v="7.2899999999999965"/>
  </r>
  <r>
    <x v="0"/>
    <n v="3"/>
    <x v="0"/>
    <x v="1"/>
    <n v="59"/>
    <n v="543"/>
    <n v="10"/>
    <n v="54.3"/>
    <n v="22.090000000000028"/>
  </r>
  <r>
    <x v="0"/>
    <n v="3"/>
    <x v="0"/>
    <x v="2"/>
    <n v="146"/>
    <n v="1336"/>
    <n v="10"/>
    <n v="133.6"/>
    <n v="153.76000000000013"/>
  </r>
  <r>
    <x v="0"/>
    <n v="3"/>
    <x v="0"/>
    <x v="3"/>
    <n v="29"/>
    <n v="204"/>
    <n v="8"/>
    <n v="25.5"/>
    <n v="12.25"/>
  </r>
  <r>
    <x v="0"/>
    <n v="3"/>
    <x v="0"/>
    <x v="4"/>
    <n v="89"/>
    <n v="617"/>
    <n v="8"/>
    <n v="77.125"/>
    <n v="141.015625"/>
  </r>
  <r>
    <x v="0"/>
    <n v="3"/>
    <x v="0"/>
    <x v="5"/>
    <n v="41"/>
    <n v="292"/>
    <n v="8"/>
    <n v="36.5"/>
    <n v="20.25"/>
  </r>
  <r>
    <x v="0"/>
    <n v="3"/>
    <x v="1"/>
    <x v="0"/>
    <n v="35"/>
    <n v="288"/>
    <n v="10"/>
    <n v="28.8"/>
    <n v="38.439999999999991"/>
  </r>
  <r>
    <x v="0"/>
    <n v="3"/>
    <x v="1"/>
    <x v="1"/>
    <n v="57"/>
    <n v="575.66667000000007"/>
    <n v="10"/>
    <n v="57.56666700000001"/>
    <n v="0.32111148888901087"/>
  </r>
  <r>
    <x v="0"/>
    <n v="3"/>
    <x v="1"/>
    <x v="2"/>
    <n v="157"/>
    <n v="1506.2222200000001"/>
    <n v="10"/>
    <n v="150.62222200000002"/>
    <n v="40.676052217283718"/>
  </r>
  <r>
    <x v="0"/>
    <n v="3"/>
    <x v="1"/>
    <x v="3"/>
    <n v="29"/>
    <n v="230"/>
    <n v="8"/>
    <n v="28.75"/>
    <n v="6.25E-2"/>
  </r>
  <r>
    <x v="0"/>
    <n v="3"/>
    <x v="1"/>
    <x v="4"/>
    <n v="87"/>
    <n v="642"/>
    <n v="8"/>
    <n v="80.25"/>
    <n v="45.5625"/>
  </r>
  <r>
    <x v="0"/>
    <n v="3"/>
    <x v="1"/>
    <x v="5"/>
    <n v="43"/>
    <n v="345"/>
    <n v="8"/>
    <n v="43.125"/>
    <n v="1.5625E-2"/>
  </r>
  <r>
    <x v="0"/>
    <n v="4"/>
    <x v="0"/>
    <x v="0"/>
    <n v="26"/>
    <n v="257"/>
    <n v="10"/>
    <n v="25.7"/>
    <n v="9.0000000000000427E-2"/>
  </r>
  <r>
    <x v="0"/>
    <n v="4"/>
    <x v="0"/>
    <x v="1"/>
    <n v="41"/>
    <n v="543"/>
    <n v="10"/>
    <n v="54.3"/>
    <n v="176.88999999999993"/>
  </r>
  <r>
    <x v="0"/>
    <n v="4"/>
    <x v="0"/>
    <x v="2"/>
    <n v="136"/>
    <n v="1336"/>
    <n v="10"/>
    <n v="133.6"/>
    <n v="5.7600000000000273"/>
  </r>
  <r>
    <x v="0"/>
    <n v="4"/>
    <x v="0"/>
    <x v="3"/>
    <n v="33"/>
    <n v="204"/>
    <n v="8"/>
    <n v="25.5"/>
    <n v="56.25"/>
  </r>
  <r>
    <x v="0"/>
    <n v="4"/>
    <x v="0"/>
    <x v="4"/>
    <n v="89"/>
    <n v="617"/>
    <n v="8"/>
    <n v="77.125"/>
    <n v="141.015625"/>
  </r>
  <r>
    <x v="0"/>
    <n v="4"/>
    <x v="0"/>
    <x v="5"/>
    <n v="40"/>
    <n v="292"/>
    <n v="8"/>
    <n v="36.5"/>
    <n v="12.25"/>
  </r>
  <r>
    <x v="0"/>
    <n v="4"/>
    <x v="1"/>
    <x v="0"/>
    <n v="11"/>
    <n v="288"/>
    <n v="10"/>
    <n v="28.8"/>
    <n v="316.84000000000003"/>
  </r>
  <r>
    <x v="0"/>
    <n v="4"/>
    <x v="1"/>
    <x v="1"/>
    <n v="44"/>
    <n v="575.66667000000007"/>
    <n v="10"/>
    <n v="57.56666700000001"/>
    <n v="184.05445348888927"/>
  </r>
  <r>
    <x v="0"/>
    <n v="4"/>
    <x v="1"/>
    <x v="2"/>
    <n v="157"/>
    <n v="1506.2222200000001"/>
    <n v="10"/>
    <n v="150.62222200000002"/>
    <n v="40.676052217283718"/>
  </r>
  <r>
    <x v="0"/>
    <n v="4"/>
    <x v="1"/>
    <x v="3"/>
    <n v="34"/>
    <n v="230"/>
    <n v="8"/>
    <n v="28.75"/>
    <n v="27.5625"/>
  </r>
  <r>
    <x v="0"/>
    <n v="4"/>
    <x v="1"/>
    <x v="4"/>
    <n v="87"/>
    <n v="642"/>
    <n v="8"/>
    <n v="80.25"/>
    <n v="45.5625"/>
  </r>
  <r>
    <x v="0"/>
    <n v="4"/>
    <x v="1"/>
    <x v="5"/>
    <n v="48"/>
    <n v="345"/>
    <n v="8"/>
    <n v="43.125"/>
    <n v="23.765625"/>
  </r>
  <r>
    <x v="0"/>
    <n v="5"/>
    <x v="0"/>
    <x v="0"/>
    <n v="18"/>
    <n v="257"/>
    <n v="10"/>
    <n v="25.7"/>
    <n v="59.289999999999992"/>
  </r>
  <r>
    <x v="0"/>
    <n v="5"/>
    <x v="0"/>
    <x v="1"/>
    <n v="55"/>
    <n v="543"/>
    <n v="10"/>
    <n v="54.3"/>
    <n v="0.49000000000000399"/>
  </r>
  <r>
    <x v="0"/>
    <n v="5"/>
    <x v="0"/>
    <x v="2"/>
    <n v="87"/>
    <n v="1336"/>
    <n v="10"/>
    <n v="133.6"/>
    <n v="2171.5599999999995"/>
  </r>
  <r>
    <x v="0"/>
    <n v="5"/>
    <x v="0"/>
    <x v="3"/>
    <n v="17"/>
    <n v="204"/>
    <n v="8"/>
    <n v="25.5"/>
    <n v="72.25"/>
  </r>
  <r>
    <x v="0"/>
    <n v="5"/>
    <x v="0"/>
    <x v="4"/>
    <n v="65"/>
    <n v="617"/>
    <n v="8"/>
    <n v="77.125"/>
    <n v="147.015625"/>
  </r>
  <r>
    <x v="0"/>
    <n v="5"/>
    <x v="0"/>
    <x v="5"/>
    <n v="22"/>
    <n v="292"/>
    <n v="8"/>
    <n v="36.5"/>
    <n v="210.25"/>
  </r>
  <r>
    <x v="0"/>
    <n v="5"/>
    <x v="1"/>
    <x v="0"/>
    <n v="28"/>
    <n v="288"/>
    <n v="10"/>
    <n v="28.8"/>
    <n v="0.64000000000000112"/>
  </r>
  <r>
    <x v="0"/>
    <n v="5"/>
    <x v="1"/>
    <x v="1"/>
    <n v="52"/>
    <n v="575.66667000000007"/>
    <n v="10"/>
    <n v="57.56666700000001"/>
    <n v="30.987781488889105"/>
  </r>
  <r>
    <x v="0"/>
    <n v="5"/>
    <x v="1"/>
    <x v="2"/>
    <n v="132"/>
    <n v="1506.2222200000001"/>
    <n v="10"/>
    <n v="150.62222200000002"/>
    <n v="346.78715221728481"/>
  </r>
  <r>
    <x v="0"/>
    <n v="5"/>
    <x v="1"/>
    <x v="3"/>
    <n v="24"/>
    <n v="230"/>
    <n v="8"/>
    <n v="28.75"/>
    <n v="22.5625"/>
  </r>
  <r>
    <x v="0"/>
    <n v="5"/>
    <x v="1"/>
    <x v="4"/>
    <n v="73"/>
    <n v="642"/>
    <n v="8"/>
    <n v="80.25"/>
    <n v="52.5625"/>
  </r>
  <r>
    <x v="0"/>
    <n v="5"/>
    <x v="1"/>
    <x v="5"/>
    <n v="40"/>
    <n v="345"/>
    <n v="8"/>
    <n v="43.125"/>
    <n v="9.765625"/>
  </r>
  <r>
    <x v="0"/>
    <n v="6"/>
    <x v="0"/>
    <x v="0"/>
    <n v="29"/>
    <n v="257"/>
    <n v="10"/>
    <n v="25.7"/>
    <n v="10.890000000000004"/>
  </r>
  <r>
    <x v="0"/>
    <n v="6"/>
    <x v="0"/>
    <x v="1"/>
    <n v="59"/>
    <n v="543"/>
    <n v="10"/>
    <n v="54.3"/>
    <n v="22.090000000000028"/>
  </r>
  <r>
    <x v="0"/>
    <n v="6"/>
    <x v="0"/>
    <x v="2"/>
    <n v="133"/>
    <n v="1336"/>
    <n v="10"/>
    <n v="133.6"/>
    <n v="0.35999999999999316"/>
  </r>
  <r>
    <x v="0"/>
    <n v="6"/>
    <x v="1"/>
    <x v="0"/>
    <n v="32"/>
    <n v="288"/>
    <n v="10"/>
    <n v="28.8"/>
    <n v="10.239999999999995"/>
  </r>
  <r>
    <x v="0"/>
    <n v="6"/>
    <x v="1"/>
    <x v="1"/>
    <n v="62"/>
    <n v="575.66667000000007"/>
    <n v="10"/>
    <n v="57.56666700000001"/>
    <n v="19.654441488888914"/>
  </r>
  <r>
    <x v="0"/>
    <n v="6"/>
    <x v="1"/>
    <x v="2"/>
    <n v="142"/>
    <n v="1506.2222200000001"/>
    <n v="10"/>
    <n v="150.62222200000002"/>
    <n v="74.342712217284387"/>
  </r>
  <r>
    <x v="0"/>
    <n v="8"/>
    <x v="0"/>
    <x v="0"/>
    <n v="29"/>
    <n v="257"/>
    <n v="10"/>
    <n v="25.7"/>
    <n v="10.890000000000004"/>
  </r>
  <r>
    <x v="0"/>
    <n v="8"/>
    <x v="0"/>
    <x v="1"/>
    <n v="55"/>
    <n v="543"/>
    <n v="10"/>
    <n v="54.3"/>
    <n v="0.49000000000000399"/>
  </r>
  <r>
    <x v="0"/>
    <n v="8"/>
    <x v="0"/>
    <x v="2"/>
    <n v="156"/>
    <n v="1336"/>
    <n v="10"/>
    <n v="133.6"/>
    <n v="501.76000000000028"/>
  </r>
  <r>
    <x v="0"/>
    <n v="8"/>
    <x v="1"/>
    <x v="0"/>
    <n v="18"/>
    <n v="288"/>
    <n v="10"/>
    <n v="28.8"/>
    <n v="116.64000000000001"/>
  </r>
  <r>
    <x v="0"/>
    <n v="8"/>
    <x v="1"/>
    <x v="1"/>
    <n v="62.666670000000003"/>
    <n v="575.66667000000007"/>
    <n v="10"/>
    <n v="57.56666700000001"/>
    <n v="26.010030600008939"/>
  </r>
  <r>
    <x v="0"/>
    <n v="8"/>
    <x v="1"/>
    <x v="2"/>
    <n v="154.22221999999999"/>
    <n v="1506.2222200000001"/>
    <n v="10"/>
    <n v="150.62222200000002"/>
    <n v="12.95998560000379"/>
  </r>
  <r>
    <x v="0"/>
    <n v="9"/>
    <x v="0"/>
    <x v="0"/>
    <n v="26"/>
    <n v="257"/>
    <n v="10"/>
    <n v="25.7"/>
    <n v="9.0000000000000427E-2"/>
  </r>
  <r>
    <x v="0"/>
    <n v="9"/>
    <x v="0"/>
    <x v="1"/>
    <n v="63"/>
    <n v="543"/>
    <n v="10"/>
    <n v="54.3"/>
    <n v="75.690000000000055"/>
  </r>
  <r>
    <x v="0"/>
    <n v="9"/>
    <x v="0"/>
    <x v="2"/>
    <n v="149"/>
    <n v="1336"/>
    <n v="10"/>
    <n v="133.6"/>
    <n v="237.16000000000017"/>
  </r>
  <r>
    <x v="0"/>
    <n v="9"/>
    <x v="0"/>
    <x v="3"/>
    <n v="23"/>
    <n v="204"/>
    <n v="8"/>
    <n v="25.5"/>
    <n v="6.25"/>
  </r>
  <r>
    <x v="0"/>
    <n v="9"/>
    <x v="0"/>
    <x v="4"/>
    <n v="78"/>
    <n v="617"/>
    <n v="8"/>
    <n v="77.125"/>
    <n v="0.765625"/>
  </r>
  <r>
    <x v="0"/>
    <n v="9"/>
    <x v="0"/>
    <x v="5"/>
    <n v="35"/>
    <n v="292"/>
    <n v="8"/>
    <n v="36.5"/>
    <n v="2.25"/>
  </r>
  <r>
    <x v="0"/>
    <n v="9"/>
    <x v="1"/>
    <x v="0"/>
    <n v="35"/>
    <n v="288"/>
    <n v="10"/>
    <n v="28.8"/>
    <n v="38.439999999999991"/>
  </r>
  <r>
    <x v="0"/>
    <n v="9"/>
    <x v="1"/>
    <x v="1"/>
    <n v="58"/>
    <n v="575.66667000000007"/>
    <n v="10"/>
    <n v="57.56666700000001"/>
    <n v="0.18777748888899171"/>
  </r>
  <r>
    <x v="0"/>
    <n v="9"/>
    <x v="1"/>
    <x v="2"/>
    <n v="162"/>
    <n v="1506.2222200000001"/>
    <n v="10"/>
    <n v="150.62222200000002"/>
    <n v="129.45383221728349"/>
  </r>
  <r>
    <x v="0"/>
    <n v="9"/>
    <x v="1"/>
    <x v="3"/>
    <n v="24"/>
    <n v="230"/>
    <n v="8"/>
    <n v="28.75"/>
    <n v="22.5625"/>
  </r>
  <r>
    <x v="0"/>
    <n v="9"/>
    <x v="1"/>
    <x v="4"/>
    <n v="90"/>
    <n v="642"/>
    <n v="8"/>
    <n v="80.25"/>
    <n v="95.0625"/>
  </r>
  <r>
    <x v="0"/>
    <n v="9"/>
    <x v="1"/>
    <x v="5"/>
    <n v="47"/>
    <n v="345"/>
    <n v="8"/>
    <n v="43.125"/>
    <n v="15.015625"/>
  </r>
  <r>
    <x v="0"/>
    <n v="11"/>
    <x v="0"/>
    <x v="0"/>
    <n v="28"/>
    <n v="257"/>
    <n v="10"/>
    <n v="25.7"/>
    <n v="5.2900000000000036"/>
  </r>
  <r>
    <x v="0"/>
    <n v="11"/>
    <x v="0"/>
    <x v="1"/>
    <n v="54"/>
    <n v="543"/>
    <n v="10"/>
    <n v="54.3"/>
    <n v="8.999999999999829E-2"/>
  </r>
  <r>
    <x v="0"/>
    <n v="11"/>
    <x v="0"/>
    <x v="2"/>
    <n v="116"/>
    <n v="1336"/>
    <n v="10"/>
    <n v="133.6"/>
    <n v="309.75999999999982"/>
  </r>
  <r>
    <x v="0"/>
    <n v="11"/>
    <x v="0"/>
    <x v="3"/>
    <n v="18"/>
    <n v="204"/>
    <n v="8"/>
    <n v="25.5"/>
    <n v="56.25"/>
  </r>
  <r>
    <x v="0"/>
    <n v="11"/>
    <x v="0"/>
    <x v="4"/>
    <n v="69"/>
    <n v="617"/>
    <n v="8"/>
    <n v="77.125"/>
    <n v="66.015625"/>
  </r>
  <r>
    <x v="0"/>
    <n v="11"/>
    <x v="0"/>
    <x v="5"/>
    <n v="43"/>
    <n v="292"/>
    <n v="8"/>
    <n v="36.5"/>
    <n v="42.25"/>
  </r>
  <r>
    <x v="0"/>
    <n v="11"/>
    <x v="1"/>
    <x v="0"/>
    <n v="31"/>
    <n v="288"/>
    <n v="10"/>
    <n v="28.8"/>
    <n v="4.8399999999999972"/>
  </r>
  <r>
    <x v="0"/>
    <n v="11"/>
    <x v="1"/>
    <x v="1"/>
    <n v="58"/>
    <n v="575.66667000000007"/>
    <n v="10"/>
    <n v="57.56666700000001"/>
    <n v="0.18777748888899171"/>
  </r>
  <r>
    <x v="0"/>
    <n v="11"/>
    <x v="1"/>
    <x v="2"/>
    <n v="124"/>
    <n v="1506.2222200000001"/>
    <n v="10"/>
    <n v="150.62222200000002"/>
    <n v="708.74270421728522"/>
  </r>
  <r>
    <x v="0"/>
    <n v="11"/>
    <x v="1"/>
    <x v="3"/>
    <n v="19"/>
    <n v="230"/>
    <n v="8"/>
    <n v="28.75"/>
    <n v="95.0625"/>
  </r>
  <r>
    <x v="0"/>
    <n v="11"/>
    <x v="1"/>
    <x v="4"/>
    <n v="63"/>
    <n v="642"/>
    <n v="8"/>
    <n v="80.25"/>
    <n v="297.5625"/>
  </r>
  <r>
    <x v="0"/>
    <n v="11"/>
    <x v="1"/>
    <x v="5"/>
    <n v="38"/>
    <n v="345"/>
    <n v="8"/>
    <n v="43.125"/>
    <n v="26.265625"/>
  </r>
  <r>
    <x v="0"/>
    <n v="12"/>
    <x v="0"/>
    <x v="0"/>
    <n v="26"/>
    <n v="257"/>
    <n v="10"/>
    <n v="25.7"/>
    <n v="9.0000000000000427E-2"/>
  </r>
  <r>
    <x v="0"/>
    <n v="12"/>
    <x v="0"/>
    <x v="1"/>
    <n v="57"/>
    <n v="543"/>
    <n v="10"/>
    <n v="54.3"/>
    <n v="7.2900000000000151"/>
  </r>
  <r>
    <x v="0"/>
    <n v="12"/>
    <x v="0"/>
    <x v="2"/>
    <n v="134"/>
    <n v="1336"/>
    <n v="10"/>
    <n v="133.6"/>
    <n v="0.16000000000000456"/>
  </r>
  <r>
    <x v="0"/>
    <n v="12"/>
    <x v="0"/>
    <x v="3"/>
    <n v="31"/>
    <n v="204"/>
    <n v="8"/>
    <n v="25.5"/>
    <n v="30.25"/>
  </r>
  <r>
    <x v="0"/>
    <n v="12"/>
    <x v="0"/>
    <x v="4"/>
    <n v="65"/>
    <n v="617"/>
    <n v="8"/>
    <n v="77.125"/>
    <n v="147.015625"/>
  </r>
  <r>
    <x v="0"/>
    <n v="12"/>
    <x v="0"/>
    <x v="5"/>
    <n v="31"/>
    <n v="292"/>
    <n v="8"/>
    <n v="36.5"/>
    <n v="30.25"/>
  </r>
  <r>
    <x v="0"/>
    <n v="12"/>
    <x v="1"/>
    <x v="0"/>
    <n v="35"/>
    <n v="288"/>
    <n v="10"/>
    <n v="28.8"/>
    <n v="38.439999999999991"/>
  </r>
  <r>
    <x v="0"/>
    <n v="12"/>
    <x v="1"/>
    <x v="1"/>
    <n v="56"/>
    <n v="575.66667000000007"/>
    <n v="10"/>
    <n v="57.56666700000001"/>
    <n v="2.4544454888890299"/>
  </r>
  <r>
    <x v="0"/>
    <n v="12"/>
    <x v="1"/>
    <x v="2"/>
    <n v="160"/>
    <n v="1506.2222200000001"/>
    <n v="10"/>
    <n v="150.62222200000002"/>
    <n v="87.942720217283593"/>
  </r>
  <r>
    <x v="0"/>
    <n v="12"/>
    <x v="1"/>
    <x v="3"/>
    <n v="34"/>
    <n v="230"/>
    <n v="8"/>
    <n v="28.75"/>
    <n v="27.5625"/>
  </r>
  <r>
    <x v="0"/>
    <n v="12"/>
    <x v="1"/>
    <x v="4"/>
    <n v="67"/>
    <n v="642"/>
    <n v="8"/>
    <n v="80.25"/>
    <n v="175.5625"/>
  </r>
  <r>
    <x v="0"/>
    <n v="12"/>
    <x v="1"/>
    <x v="5"/>
    <n v="40"/>
    <n v="345"/>
    <n v="8"/>
    <n v="43.125"/>
    <n v="9.765625"/>
  </r>
  <r>
    <x v="1"/>
    <n v="13"/>
    <x v="0"/>
    <x v="0"/>
    <n v="33"/>
    <n v="152"/>
    <n v="6"/>
    <n v="25.333333333333332"/>
    <n v="58.777777777777793"/>
  </r>
  <r>
    <x v="1"/>
    <n v="13"/>
    <x v="0"/>
    <x v="1"/>
    <n v="52"/>
    <n v="344"/>
    <n v="6"/>
    <n v="57.333333333333336"/>
    <n v="28.444444444444471"/>
  </r>
  <r>
    <x v="1"/>
    <n v="13"/>
    <x v="0"/>
    <x v="2"/>
    <n v="148"/>
    <n v="761"/>
    <n v="6"/>
    <n v="126.83333333333333"/>
    <n v="448.027777777778"/>
  </r>
  <r>
    <x v="1"/>
    <n v="13"/>
    <x v="0"/>
    <x v="3"/>
    <n v="24"/>
    <n v="87"/>
    <n v="4"/>
    <n v="21.75"/>
    <n v="5.0625"/>
  </r>
  <r>
    <x v="1"/>
    <n v="13"/>
    <x v="0"/>
    <x v="4"/>
    <n v="66"/>
    <n v="228"/>
    <n v="4"/>
    <n v="57"/>
    <n v="81"/>
  </r>
  <r>
    <x v="1"/>
    <n v="13"/>
    <x v="0"/>
    <x v="5"/>
    <n v="43"/>
    <n v="216"/>
    <n v="6"/>
    <n v="36"/>
    <n v="49"/>
  </r>
  <r>
    <x v="1"/>
    <n v="13"/>
    <x v="1"/>
    <x v="0"/>
    <n v="33"/>
    <n v="153.6"/>
    <n v="6"/>
    <n v="25.599999999999998"/>
    <n v="54.760000000000034"/>
  </r>
  <r>
    <x v="1"/>
    <n v="13"/>
    <x v="1"/>
    <x v="1"/>
    <n v="58"/>
    <n v="344"/>
    <n v="6"/>
    <n v="57.333333333333336"/>
    <n v="0.44444444444444131"/>
  </r>
  <r>
    <x v="1"/>
    <n v="13"/>
    <x v="1"/>
    <x v="2"/>
    <n v="149"/>
    <n v="782"/>
    <n v="6"/>
    <n v="130.33333333333334"/>
    <n v="348.44444444444412"/>
  </r>
  <r>
    <x v="1"/>
    <n v="13"/>
    <x v="1"/>
    <x v="3"/>
    <n v="27"/>
    <n v="107"/>
    <n v="4"/>
    <n v="26.75"/>
    <n v="6.25E-2"/>
  </r>
  <r>
    <x v="1"/>
    <n v="13"/>
    <x v="1"/>
    <x v="4"/>
    <n v="67"/>
    <n v="246"/>
    <n v="4"/>
    <n v="61.5"/>
    <n v="30.25"/>
  </r>
  <r>
    <x v="1"/>
    <n v="13"/>
    <x v="1"/>
    <x v="5"/>
    <n v="45"/>
    <n v="216"/>
    <n v="6"/>
    <n v="36"/>
    <n v="81"/>
  </r>
  <r>
    <x v="1"/>
    <n v="14"/>
    <x v="0"/>
    <x v="0"/>
    <n v="33"/>
    <n v="152"/>
    <n v="6"/>
    <n v="25.333333333333332"/>
    <n v="58.777777777777793"/>
  </r>
  <r>
    <x v="1"/>
    <n v="14"/>
    <x v="0"/>
    <x v="1"/>
    <n v="56"/>
    <n v="344"/>
    <n v="6"/>
    <n v="57.333333333333336"/>
    <n v="1.7777777777777841"/>
  </r>
  <r>
    <x v="1"/>
    <n v="14"/>
    <x v="0"/>
    <x v="2"/>
    <n v="163"/>
    <n v="761"/>
    <n v="6"/>
    <n v="126.83333333333333"/>
    <n v="1308.0277777777781"/>
  </r>
  <r>
    <x v="1"/>
    <n v="14"/>
    <x v="0"/>
    <x v="3"/>
    <n v="26"/>
    <n v="87"/>
    <n v="4"/>
    <n v="21.75"/>
    <n v="18.0625"/>
  </r>
  <r>
    <x v="1"/>
    <n v="14"/>
    <x v="0"/>
    <x v="4"/>
    <n v="35"/>
    <n v="228"/>
    <n v="4"/>
    <n v="57"/>
    <n v="484"/>
  </r>
  <r>
    <x v="1"/>
    <n v="14"/>
    <x v="0"/>
    <x v="5"/>
    <n v="44"/>
    <n v="216"/>
    <n v="6"/>
    <n v="36"/>
    <n v="64"/>
  </r>
  <r>
    <x v="1"/>
    <n v="14"/>
    <x v="1"/>
    <x v="0"/>
    <n v="31.8"/>
    <n v="153.6"/>
    <n v="6"/>
    <n v="25.599999999999998"/>
    <n v="38.440000000000033"/>
  </r>
  <r>
    <x v="1"/>
    <n v="14"/>
    <x v="1"/>
    <x v="1"/>
    <n v="57"/>
    <n v="344"/>
    <n v="6"/>
    <n v="57.333333333333336"/>
    <n v="0.11111111111111269"/>
  </r>
  <r>
    <x v="1"/>
    <n v="14"/>
    <x v="1"/>
    <x v="2"/>
    <n v="163"/>
    <n v="782"/>
    <n v="6"/>
    <n v="130.33333333333334"/>
    <n v="1067.1111111111104"/>
  </r>
  <r>
    <x v="1"/>
    <n v="14"/>
    <x v="1"/>
    <x v="3"/>
    <n v="29"/>
    <n v="107"/>
    <n v="4"/>
    <n v="26.75"/>
    <n v="5.0625"/>
  </r>
  <r>
    <x v="1"/>
    <n v="14"/>
    <x v="1"/>
    <x v="4"/>
    <n v="49"/>
    <n v="246"/>
    <n v="4"/>
    <n v="61.5"/>
    <n v="156.25"/>
  </r>
  <r>
    <x v="1"/>
    <n v="14"/>
    <x v="1"/>
    <x v="5"/>
    <n v="44"/>
    <n v="216"/>
    <n v="6"/>
    <n v="36"/>
    <n v="64"/>
  </r>
  <r>
    <x v="1"/>
    <n v="15"/>
    <x v="0"/>
    <x v="0"/>
    <n v="19"/>
    <n v="152"/>
    <n v="6"/>
    <n v="25.333333333333332"/>
    <n v="40.111111111111093"/>
  </r>
  <r>
    <x v="1"/>
    <n v="15"/>
    <x v="0"/>
    <x v="1"/>
    <n v="59"/>
    <n v="344"/>
    <n v="6"/>
    <n v="57.333333333333336"/>
    <n v="2.7777777777777697"/>
  </r>
  <r>
    <x v="1"/>
    <n v="15"/>
    <x v="0"/>
    <x v="2"/>
    <n v="105"/>
    <n v="761"/>
    <n v="6"/>
    <n v="126.83333333333333"/>
    <n v="476.69444444444423"/>
  </r>
  <r>
    <x v="1"/>
    <n v="15"/>
    <x v="0"/>
    <x v="3"/>
    <n v="19"/>
    <n v="87"/>
    <n v="4"/>
    <n v="21.75"/>
    <n v="7.5625"/>
  </r>
  <r>
    <x v="1"/>
    <n v="15"/>
    <x v="0"/>
    <x v="4"/>
    <n v="60"/>
    <n v="228"/>
    <n v="4"/>
    <n v="57"/>
    <n v="9"/>
  </r>
  <r>
    <x v="1"/>
    <n v="15"/>
    <x v="0"/>
    <x v="5"/>
    <n v="24"/>
    <n v="216"/>
    <n v="6"/>
    <n v="36"/>
    <n v="144"/>
  </r>
  <r>
    <x v="1"/>
    <n v="15"/>
    <x v="1"/>
    <x v="0"/>
    <n v="25"/>
    <n v="153.6"/>
    <n v="6"/>
    <n v="25.599999999999998"/>
    <n v="0.35999999999999743"/>
  </r>
  <r>
    <x v="1"/>
    <n v="15"/>
    <x v="1"/>
    <x v="1"/>
    <n v="58"/>
    <n v="344"/>
    <n v="6"/>
    <n v="57.333333333333336"/>
    <n v="0.44444444444444131"/>
  </r>
  <r>
    <x v="1"/>
    <n v="15"/>
    <x v="1"/>
    <x v="2"/>
    <n v="116"/>
    <n v="782"/>
    <n v="6"/>
    <n v="130.33333333333334"/>
    <n v="205.44444444444471"/>
  </r>
  <r>
    <x v="1"/>
    <n v="15"/>
    <x v="1"/>
    <x v="3"/>
    <n v="35"/>
    <n v="107"/>
    <n v="4"/>
    <n v="26.75"/>
    <n v="68.0625"/>
  </r>
  <r>
    <x v="1"/>
    <n v="15"/>
    <x v="1"/>
    <x v="4"/>
    <n v="56"/>
    <n v="246"/>
    <n v="4"/>
    <n v="61.5"/>
    <n v="30.25"/>
  </r>
  <r>
    <x v="1"/>
    <n v="15"/>
    <x v="1"/>
    <x v="5"/>
    <n v="25"/>
    <n v="216"/>
    <n v="6"/>
    <n v="36"/>
    <n v="121"/>
  </r>
  <r>
    <x v="1"/>
    <n v="17"/>
    <x v="0"/>
    <x v="0"/>
    <n v="24"/>
    <n v="152"/>
    <n v="6"/>
    <n v="25.333333333333332"/>
    <n v="1.7777777777777746"/>
  </r>
  <r>
    <x v="1"/>
    <n v="17"/>
    <x v="0"/>
    <x v="1"/>
    <n v="59"/>
    <n v="344"/>
    <n v="6"/>
    <n v="57.333333333333336"/>
    <n v="2.7777777777777697"/>
  </r>
  <r>
    <x v="1"/>
    <n v="17"/>
    <x v="0"/>
    <x v="2"/>
    <n v="106"/>
    <n v="761"/>
    <n v="6"/>
    <n v="126.83333333333333"/>
    <n v="434.0277777777776"/>
  </r>
  <r>
    <x v="1"/>
    <n v="17"/>
    <x v="0"/>
    <x v="3"/>
    <n v="18"/>
    <n v="87"/>
    <n v="4"/>
    <n v="21.75"/>
    <n v="14.0625"/>
  </r>
  <r>
    <x v="1"/>
    <n v="17"/>
    <x v="0"/>
    <x v="4"/>
    <n v="67"/>
    <n v="228"/>
    <n v="4"/>
    <n v="57"/>
    <n v="100"/>
  </r>
  <r>
    <x v="1"/>
    <n v="17"/>
    <x v="0"/>
    <x v="5"/>
    <n v="32"/>
    <n v="216"/>
    <n v="6"/>
    <n v="36"/>
    <n v="16"/>
  </r>
  <r>
    <x v="1"/>
    <n v="17"/>
    <x v="1"/>
    <x v="0"/>
    <n v="23"/>
    <n v="153.6"/>
    <n v="6"/>
    <n v="25.599999999999998"/>
    <n v="6.7599999999999891"/>
  </r>
  <r>
    <x v="1"/>
    <n v="17"/>
    <x v="1"/>
    <x v="1"/>
    <n v="60"/>
    <n v="344"/>
    <n v="6"/>
    <n v="57.333333333333336"/>
    <n v="7.1111111111110983"/>
  </r>
  <r>
    <x v="1"/>
    <n v="17"/>
    <x v="1"/>
    <x v="2"/>
    <n v="102"/>
    <n v="782"/>
    <n v="6"/>
    <n v="130.33333333333334"/>
    <n v="802.77777777777828"/>
  </r>
  <r>
    <x v="1"/>
    <n v="17"/>
    <x v="1"/>
    <x v="3"/>
    <n v="16"/>
    <n v="107"/>
    <n v="4"/>
    <n v="26.75"/>
    <n v="115.5625"/>
  </r>
  <r>
    <x v="1"/>
    <n v="17"/>
    <x v="1"/>
    <x v="4"/>
    <n v="74"/>
    <n v="246"/>
    <n v="4"/>
    <n v="61.5"/>
    <n v="156.25"/>
  </r>
  <r>
    <x v="1"/>
    <n v="17"/>
    <x v="1"/>
    <x v="5"/>
    <n v="28"/>
    <n v="216"/>
    <n v="6"/>
    <n v="36"/>
    <n v="64"/>
  </r>
  <r>
    <x v="1"/>
    <n v="18"/>
    <x v="0"/>
    <x v="0"/>
    <n v="16"/>
    <n v="152"/>
    <n v="6"/>
    <n v="25.333333333333332"/>
    <n v="87.111111111111086"/>
  </r>
  <r>
    <x v="1"/>
    <n v="18"/>
    <x v="0"/>
    <x v="1"/>
    <n v="59"/>
    <n v="344"/>
    <n v="6"/>
    <n v="57.333333333333336"/>
    <n v="2.7777777777777697"/>
  </r>
  <r>
    <x v="1"/>
    <n v="18"/>
    <x v="0"/>
    <x v="2"/>
    <n v="91"/>
    <n v="761"/>
    <n v="6"/>
    <n v="126.83333333333333"/>
    <n v="1284.0277777777774"/>
  </r>
  <r>
    <x v="1"/>
    <n v="18"/>
    <x v="0"/>
    <x v="5"/>
    <n v="47"/>
    <n v="216"/>
    <n v="6"/>
    <n v="36"/>
    <n v="121"/>
  </r>
  <r>
    <x v="1"/>
    <n v="18"/>
    <x v="1"/>
    <x v="0"/>
    <n v="14"/>
    <n v="153.6"/>
    <n v="6"/>
    <n v="25.599999999999998"/>
    <n v="134.55999999999995"/>
  </r>
  <r>
    <x v="1"/>
    <n v="18"/>
    <x v="1"/>
    <x v="1"/>
    <n v="55"/>
    <n v="344"/>
    <n v="6"/>
    <n v="57.333333333333336"/>
    <n v="5.4444444444444553"/>
  </r>
  <r>
    <x v="1"/>
    <n v="18"/>
    <x v="1"/>
    <x v="2"/>
    <n v="97"/>
    <n v="782"/>
    <n v="6"/>
    <n v="130.33333333333334"/>
    <n v="1111.1111111111118"/>
  </r>
  <r>
    <x v="1"/>
    <n v="18"/>
    <x v="1"/>
    <x v="5"/>
    <n v="27"/>
    <n v="216"/>
    <n v="6"/>
    <n v="36"/>
    <n v="81"/>
  </r>
  <r>
    <x v="1"/>
    <n v="19"/>
    <x v="0"/>
    <x v="0"/>
    <n v="27"/>
    <n v="152"/>
    <n v="6"/>
    <n v="25.333333333333332"/>
    <n v="2.7777777777777817"/>
  </r>
  <r>
    <x v="1"/>
    <n v="19"/>
    <x v="0"/>
    <x v="1"/>
    <n v="59"/>
    <n v="344"/>
    <n v="6"/>
    <n v="57.333333333333336"/>
    <n v="2.7777777777777697"/>
  </r>
  <r>
    <x v="1"/>
    <n v="19"/>
    <x v="0"/>
    <x v="2"/>
    <n v="148"/>
    <n v="761"/>
    <n v="6"/>
    <n v="126.83333333333333"/>
    <n v="448.027777777778"/>
  </r>
  <r>
    <x v="1"/>
    <n v="19"/>
    <x v="0"/>
    <x v="5"/>
    <n v="26"/>
    <n v="216"/>
    <n v="6"/>
    <n v="36"/>
    <n v="100"/>
  </r>
  <r>
    <x v="1"/>
    <n v="19"/>
    <x v="1"/>
    <x v="0"/>
    <n v="26.8"/>
    <n v="153.6"/>
    <n v="6"/>
    <n v="25.599999999999998"/>
    <n v="1.4400000000000068"/>
  </r>
  <r>
    <x v="1"/>
    <n v="19"/>
    <x v="1"/>
    <x v="1"/>
    <n v="56"/>
    <n v="344"/>
    <n v="6"/>
    <n v="57.333333333333336"/>
    <n v="1.7777777777777841"/>
  </r>
  <r>
    <x v="1"/>
    <n v="19"/>
    <x v="1"/>
    <x v="2"/>
    <n v="155"/>
    <n v="782"/>
    <n v="6"/>
    <n v="130.33333333333334"/>
    <n v="608.444444444444"/>
  </r>
  <r>
    <x v="1"/>
    <n v="19"/>
    <x v="1"/>
    <x v="5"/>
    <n v="47"/>
    <n v="216"/>
    <n v="6"/>
    <n v="36"/>
    <n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C756-41FB-4E24-B20A-D7E93B652855}" name="PivotTable2" cacheId="11" dataPosition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gridDropZones="1" multipleFieldFilters="0">
  <location ref="H1:U8" firstHeaderRow="1" firstDataRow="3" firstDataCol="2"/>
  <pivotFields count="9">
    <pivotField axis="axisRow" compact="0" outline="0" showAll="0" defaultSubtotal="0">
      <items count="2">
        <item x="1"/>
        <item x="0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7">
        <item x="1"/>
        <item x="0"/>
        <item x="2"/>
        <item x="4"/>
        <item x="3"/>
        <item x="5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5">
    <i>
      <x/>
      <x/>
    </i>
    <i r="1">
      <x v="1"/>
    </i>
    <i>
      <x v="1"/>
      <x/>
    </i>
    <i r="1">
      <x v="1"/>
    </i>
    <i t="grand">
      <x/>
    </i>
  </rowItems>
  <colFields count="2">
    <field x="-2"/>
    <field x="3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Average Response" fld="4" subtotal="average" baseField="2" baseItem="0"/>
    <dataField name="StdDev of avg_resp" fld="4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1387-AD77-4CD9-B8DB-6B085614197B}">
  <sheetPr>
    <tabColor theme="5" tint="-0.499984740745262"/>
  </sheetPr>
  <dimension ref="H1:N19"/>
  <sheetViews>
    <sheetView showGridLines="0" showRowColHeaders="0" tabSelected="1" workbookViewId="0"/>
  </sheetViews>
  <sheetFormatPr defaultRowHeight="15" x14ac:dyDescent="0.25"/>
  <cols>
    <col min="8" max="8" width="21.28515625" customWidth="1"/>
    <col min="9" max="9" width="12.7109375" customWidth="1"/>
    <col min="10" max="10" width="16.42578125" bestFit="1" customWidth="1"/>
    <col min="11" max="11" width="14.85546875" customWidth="1"/>
    <col min="12" max="12" width="17.5703125" customWidth="1"/>
    <col min="13" max="13" width="19" customWidth="1"/>
  </cols>
  <sheetData>
    <row r="1" spans="8:14" ht="15.75" thickBot="1" x14ac:dyDescent="0.3"/>
    <row r="2" spans="8:14" x14ac:dyDescent="0.25">
      <c r="J2" s="10" t="s">
        <v>26</v>
      </c>
      <c r="K2" s="7"/>
    </row>
    <row r="3" spans="8:14" ht="20.25" thickBot="1" x14ac:dyDescent="0.35">
      <c r="J3" s="11">
        <f>I7+K7</f>
        <v>60</v>
      </c>
      <c r="K3" s="7"/>
    </row>
    <row r="4" spans="8:14" x14ac:dyDescent="0.25">
      <c r="J4" s="7"/>
      <c r="K4" s="7"/>
    </row>
    <row r="5" spans="8:14" ht="37.5" customHeight="1" thickBot="1" x14ac:dyDescent="0.3">
      <c r="N5" s="9"/>
    </row>
    <row r="6" spans="8:14" ht="45.75" thickBot="1" x14ac:dyDescent="0.3">
      <c r="I6" s="16" t="s">
        <v>27</v>
      </c>
      <c r="K6" s="16" t="s">
        <v>28</v>
      </c>
      <c r="M6" s="9"/>
    </row>
    <row r="7" spans="8:14" ht="20.25" thickBot="1" x14ac:dyDescent="0.35">
      <c r="I7" s="11">
        <v>30</v>
      </c>
      <c r="K7" s="11">
        <v>30</v>
      </c>
      <c r="M7" s="7"/>
    </row>
    <row r="8" spans="8:14" x14ac:dyDescent="0.25">
      <c r="I8" s="7"/>
      <c r="N8" s="7"/>
    </row>
    <row r="9" spans="8:14" x14ac:dyDescent="0.25">
      <c r="H9" s="7"/>
      <c r="I9" s="7"/>
      <c r="M9" s="7"/>
      <c r="N9" s="7"/>
    </row>
    <row r="10" spans="8:14" x14ac:dyDescent="0.25">
      <c r="H10" s="7"/>
      <c r="I10" s="7"/>
      <c r="M10" s="7"/>
    </row>
    <row r="12" spans="8:14" ht="34.5" customHeight="1" thickBot="1" x14ac:dyDescent="0.3"/>
    <row r="13" spans="8:14" ht="30.75" thickBot="1" x14ac:dyDescent="0.3">
      <c r="I13" s="19"/>
      <c r="J13" s="17" t="s">
        <v>24</v>
      </c>
      <c r="K13" s="18" t="s">
        <v>25</v>
      </c>
      <c r="M13" s="8"/>
    </row>
    <row r="14" spans="8:14" x14ac:dyDescent="0.25">
      <c r="H14" s="1"/>
      <c r="I14" s="20" t="s">
        <v>4</v>
      </c>
      <c r="J14" s="12">
        <f>'Population Info'!B19</f>
        <v>0.99816158477936479</v>
      </c>
      <c r="K14" s="13">
        <f>'Population Info'!H19</f>
        <v>0.52188317388204541</v>
      </c>
    </row>
    <row r="15" spans="8:14" x14ac:dyDescent="0.25">
      <c r="H15" s="1"/>
      <c r="I15" s="20" t="s">
        <v>5</v>
      </c>
      <c r="J15" s="12">
        <f>'Population Info'!C19</f>
        <v>0.9966921477284173</v>
      </c>
      <c r="K15" s="13">
        <f>'Population Info'!I19</f>
        <v>0.72480923996299229</v>
      </c>
    </row>
    <row r="16" spans="8:14" x14ac:dyDescent="0.25">
      <c r="H16" s="1"/>
      <c r="I16" s="20" t="s">
        <v>6</v>
      </c>
      <c r="J16" s="12">
        <f>'Population Info'!D19</f>
        <v>0.99999996037365657</v>
      </c>
      <c r="K16" s="13">
        <f>'Population Info'!J19</f>
        <v>0.99007137039896365</v>
      </c>
    </row>
    <row r="17" spans="8:11" x14ac:dyDescent="0.25">
      <c r="H17" s="1"/>
      <c r="I17" s="20" t="s">
        <v>7</v>
      </c>
      <c r="J17" s="12">
        <f>'Population Info'!E19</f>
        <v>0.9417711740964696</v>
      </c>
      <c r="K17" s="13">
        <f>'Population Info'!K19</f>
        <v>0.99830166236386864</v>
      </c>
    </row>
    <row r="18" spans="8:11" x14ac:dyDescent="0.25">
      <c r="H18" s="1"/>
      <c r="I18" s="20" t="s">
        <v>8</v>
      </c>
      <c r="J18" s="12">
        <f>'Population Info'!F19</f>
        <v>0.99892026845744408</v>
      </c>
      <c r="K18" s="13">
        <f>'Population Info'!L19</f>
        <v>0.95623954133335842</v>
      </c>
    </row>
    <row r="19" spans="8:11" ht="15.75" thickBot="1" x14ac:dyDescent="0.3">
      <c r="H19" s="1"/>
      <c r="I19" s="21" t="s">
        <v>9</v>
      </c>
      <c r="J19" s="14">
        <f>'Population Info'!G19</f>
        <v>0.99999999718190213</v>
      </c>
      <c r="K19" s="15">
        <f>'Population Info'!M19</f>
        <v>0.98472423442626567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EA13-16F9-4254-9330-1DAECD7EC503}">
  <sheetPr>
    <tabColor rgb="FF00B050"/>
  </sheetPr>
  <dimension ref="A1:S19"/>
  <sheetViews>
    <sheetView workbookViewId="0">
      <selection activeCell="F32" sqref="F32"/>
    </sheetView>
  </sheetViews>
  <sheetFormatPr defaultRowHeight="15" x14ac:dyDescent="0.25"/>
  <cols>
    <col min="1" max="1" width="10" bestFit="1" customWidth="1"/>
    <col min="2" max="2" width="12" bestFit="1" customWidth="1"/>
    <col min="3" max="7" width="8.140625" customWidth="1"/>
    <col min="8" max="8" width="12" bestFit="1" customWidth="1"/>
    <col min="9" max="13" width="9" customWidth="1"/>
    <col min="14" max="14" width="11.85546875" bestFit="1" customWidth="1"/>
  </cols>
  <sheetData>
    <row r="1" spans="1:19" x14ac:dyDescent="0.25">
      <c r="B1" s="2" t="s">
        <v>22</v>
      </c>
      <c r="C1" s="2"/>
      <c r="D1" s="2"/>
      <c r="E1" s="2"/>
      <c r="F1" s="2"/>
      <c r="G1" s="2"/>
      <c r="H1" s="2" t="s">
        <v>23</v>
      </c>
      <c r="I1" s="2"/>
      <c r="J1" s="2"/>
      <c r="K1" s="2"/>
      <c r="L1" s="2"/>
      <c r="M1" s="2"/>
      <c r="N1" s="2" t="s">
        <v>1</v>
      </c>
      <c r="O1" s="2"/>
      <c r="P1" s="2"/>
      <c r="Q1" s="2"/>
      <c r="R1" s="2"/>
      <c r="S1" s="2"/>
    </row>
    <row r="2" spans="1:19" x14ac:dyDescent="0.2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</row>
    <row r="3" spans="1:19" x14ac:dyDescent="0.25">
      <c r="A3" s="1" t="s">
        <v>2</v>
      </c>
      <c r="B3">
        <f>'Data Pivot'!J6</f>
        <v>54.3</v>
      </c>
      <c r="C3">
        <f>'Data Pivot'!K6</f>
        <v>25.7</v>
      </c>
      <c r="D3">
        <f>'Data Pivot'!L6</f>
        <v>133.6</v>
      </c>
      <c r="E3">
        <f>'Data Pivot'!M6</f>
        <v>77.125</v>
      </c>
      <c r="F3">
        <f>'Data Pivot'!N6</f>
        <v>25.5</v>
      </c>
      <c r="G3">
        <f>'Data Pivot'!O6</f>
        <v>36.5</v>
      </c>
      <c r="H3">
        <f>'Data Pivot'!J7</f>
        <v>57.56666700000001</v>
      </c>
      <c r="I3">
        <f>'Data Pivot'!K7</f>
        <v>28.8</v>
      </c>
      <c r="J3">
        <f>'Data Pivot'!L7</f>
        <v>150.62222200000002</v>
      </c>
      <c r="K3">
        <f>'Data Pivot'!M7</f>
        <v>80.25</v>
      </c>
      <c r="L3">
        <f>'Data Pivot'!N7</f>
        <v>28.75</v>
      </c>
      <c r="M3">
        <f>'Data Pivot'!O7</f>
        <v>43.125</v>
      </c>
      <c r="N3">
        <f>'Data Pivot'!J4</f>
        <v>57.333333333333336</v>
      </c>
      <c r="O3">
        <f>'Data Pivot'!K4</f>
        <v>25.333333333333332</v>
      </c>
      <c r="P3">
        <f>'Data Pivot'!L4</f>
        <v>126.83333333333333</v>
      </c>
      <c r="Q3">
        <f>'Data Pivot'!M4</f>
        <v>57</v>
      </c>
      <c r="R3">
        <f>'Data Pivot'!N4</f>
        <v>21.75</v>
      </c>
      <c r="S3">
        <f>'Data Pivot'!O4</f>
        <v>36</v>
      </c>
    </row>
    <row r="4" spans="1:19" x14ac:dyDescent="0.25">
      <c r="A4" s="1" t="s">
        <v>3</v>
      </c>
      <c r="B4">
        <f>'Data Pivot'!P6</f>
        <v>6.3254336698056486</v>
      </c>
      <c r="C4">
        <f>'Data Pivot'!Q6</f>
        <v>3.5292429153510527</v>
      </c>
      <c r="D4">
        <f>'Data Pivot'!R6</f>
        <v>20.586943003326684</v>
      </c>
      <c r="E4">
        <f>'Data Pivot'!S6</f>
        <v>10.920982425718719</v>
      </c>
      <c r="F4">
        <f>'Data Pivot'!T6</f>
        <v>5.8554004376911992</v>
      </c>
      <c r="G4">
        <f>'Data Pivot'!U6</f>
        <v>7.6904393335398691</v>
      </c>
      <c r="H4">
        <f>'Data Pivot'!P7</f>
        <v>5.9898064706262577</v>
      </c>
      <c r="I4">
        <f>'Data Pivot'!Q7</f>
        <v>8.1076095942844564</v>
      </c>
      <c r="J4">
        <f>'Data Pivot'!R7</f>
        <v>13.391355169808127</v>
      </c>
      <c r="K4">
        <f>'Data Pivot'!S7</f>
        <v>10.88577052853862</v>
      </c>
      <c r="L4">
        <f>'Data Pivot'!T7</f>
        <v>5.7507763451058125</v>
      </c>
      <c r="M4">
        <f>'Data Pivot'!U7</f>
        <v>4.2907708265199025</v>
      </c>
      <c r="N4">
        <f>'Data Pivot'!P4</f>
        <v>2.875181153713001</v>
      </c>
      <c r="O4">
        <f>'Data Pivot'!Q4</f>
        <v>7.061633427661528</v>
      </c>
      <c r="P4">
        <f>'Data Pivot'!R4</f>
        <v>29.660860855117907</v>
      </c>
      <c r="Q4">
        <f>'Data Pivot'!S4</f>
        <v>14.98888477061141</v>
      </c>
      <c r="R4">
        <f>'Data Pivot'!T4</f>
        <v>3.8622100754188224</v>
      </c>
      <c r="S4">
        <f>'Data Pivot'!U4</f>
        <v>9.9398189118313418</v>
      </c>
    </row>
    <row r="8" spans="1:19" x14ac:dyDescent="0.25">
      <c r="B8" s="2" t="s">
        <v>30</v>
      </c>
      <c r="C8" s="2"/>
      <c r="D8" s="2"/>
      <c r="E8" s="2"/>
      <c r="F8" s="2"/>
      <c r="G8" s="2"/>
      <c r="H8" s="2" t="s">
        <v>31</v>
      </c>
      <c r="I8" s="2"/>
      <c r="J8" s="2"/>
      <c r="K8" s="2"/>
      <c r="L8" s="2"/>
      <c r="M8" s="2"/>
    </row>
    <row r="9" spans="1:19" x14ac:dyDescent="0.25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4</v>
      </c>
      <c r="I9" s="1" t="s">
        <v>5</v>
      </c>
      <c r="J9" s="1" t="s">
        <v>6</v>
      </c>
      <c r="K9" s="1" t="s">
        <v>7</v>
      </c>
      <c r="L9" s="1" t="s">
        <v>8</v>
      </c>
      <c r="M9" s="1" t="s">
        <v>9</v>
      </c>
    </row>
    <row r="10" spans="1:19" x14ac:dyDescent="0.25">
      <c r="A10" t="s">
        <v>32</v>
      </c>
      <c r="B10" s="1">
        <f>('Power Calculation'!$I$7)</f>
        <v>30</v>
      </c>
      <c r="C10" s="1">
        <f>('Power Calculation'!$I$7)</f>
        <v>30</v>
      </c>
      <c r="D10" s="1">
        <f>('Power Calculation'!$I$7)</f>
        <v>30</v>
      </c>
      <c r="E10" s="1">
        <f>('Power Calculation'!$I$7)</f>
        <v>30</v>
      </c>
      <c r="F10" s="1">
        <f>('Power Calculation'!$I$7)</f>
        <v>30</v>
      </c>
      <c r="G10" s="1">
        <f>('Power Calculation'!$I$7)</f>
        <v>30</v>
      </c>
      <c r="H10" s="1">
        <f>('Power Calculation'!$I$7)</f>
        <v>30</v>
      </c>
      <c r="I10" s="1">
        <f>('Power Calculation'!$I$7)</f>
        <v>30</v>
      </c>
      <c r="J10" s="1">
        <f>('Power Calculation'!$I$7)</f>
        <v>30</v>
      </c>
      <c r="K10" s="1">
        <f>('Power Calculation'!$I$7)</f>
        <v>30</v>
      </c>
      <c r="L10" s="1">
        <f>('Power Calculation'!$I$7)</f>
        <v>30</v>
      </c>
      <c r="M10" s="1">
        <f>('Power Calculation'!$I$7)</f>
        <v>30</v>
      </c>
    </row>
    <row r="11" spans="1:19" x14ac:dyDescent="0.25">
      <c r="A11" t="s">
        <v>33</v>
      </c>
      <c r="B11" s="1">
        <f>('Power Calculation'!$I$7)</f>
        <v>30</v>
      </c>
      <c r="C11" s="1">
        <f>('Power Calculation'!$I$7)</f>
        <v>30</v>
      </c>
      <c r="D11" s="1">
        <f>('Power Calculation'!$I$7)</f>
        <v>30</v>
      </c>
      <c r="E11" s="1">
        <f>('Power Calculation'!$I$7)</f>
        <v>30</v>
      </c>
      <c r="F11" s="1">
        <f>('Power Calculation'!$I$7)</f>
        <v>30</v>
      </c>
      <c r="G11" s="1">
        <f>('Power Calculation'!$I$7)</f>
        <v>30</v>
      </c>
      <c r="H11" s="1">
        <f>'Power Calculation'!$K$7</f>
        <v>30</v>
      </c>
      <c r="I11" s="1">
        <f>'Power Calculation'!$K$7</f>
        <v>30</v>
      </c>
      <c r="J11" s="1">
        <f>'Power Calculation'!$K$7</f>
        <v>30</v>
      </c>
      <c r="K11" s="1">
        <f>'Power Calculation'!$K$7</f>
        <v>30</v>
      </c>
      <c r="L11" s="1">
        <f>'Power Calculation'!$K$7</f>
        <v>30</v>
      </c>
      <c r="M11" s="1">
        <f>'Power Calculation'!$K$7</f>
        <v>30</v>
      </c>
    </row>
    <row r="12" spans="1:19" x14ac:dyDescent="0.25">
      <c r="A12" t="s">
        <v>39</v>
      </c>
      <c r="B12" s="1">
        <f>H4/SQRT(B10)</f>
        <v>1.0935840396841354</v>
      </c>
      <c r="C12" s="1">
        <f t="shared" ref="C12:G12" si="0">I4/SQRT(C10)</f>
        <v>1.4802402207449683</v>
      </c>
      <c r="D12" s="1">
        <f t="shared" si="0"/>
        <v>2.4449157673557784</v>
      </c>
      <c r="E12" s="1">
        <f t="shared" si="0"/>
        <v>1.9874606914351789</v>
      </c>
      <c r="F12" s="1">
        <f t="shared" si="0"/>
        <v>1.049943309127189</v>
      </c>
      <c r="G12" s="1">
        <f t="shared" si="0"/>
        <v>0.78338399025667882</v>
      </c>
      <c r="H12" s="1">
        <v>5.9898064706262577</v>
      </c>
      <c r="I12" s="1">
        <v>8.1076095942844564</v>
      </c>
      <c r="J12" s="1">
        <v>13.391355169808127</v>
      </c>
      <c r="K12" s="1">
        <v>10.88577052853862</v>
      </c>
      <c r="L12" s="1">
        <v>5.7507763451058125</v>
      </c>
      <c r="M12" s="1">
        <v>4.2907708265199025</v>
      </c>
    </row>
    <row r="13" spans="1:19" x14ac:dyDescent="0.25">
      <c r="A13" t="s">
        <v>40</v>
      </c>
      <c r="B13" s="1">
        <f>B4/SQRT(B11)</f>
        <v>1.1548609023184127</v>
      </c>
      <c r="C13" s="1">
        <f t="shared" ref="C13:G13" si="1">C4/SQRT(C11)</f>
        <v>0.64434865188435564</v>
      </c>
      <c r="D13" s="1">
        <f t="shared" si="1"/>
        <v>3.7586443576650592</v>
      </c>
      <c r="E13" s="1">
        <f t="shared" si="1"/>
        <v>1.9938894748945433</v>
      </c>
      <c r="F13" s="1">
        <f t="shared" si="1"/>
        <v>1.0690449676496976</v>
      </c>
      <c r="G13" s="1">
        <f t="shared" si="1"/>
        <v>1.4040757000349273</v>
      </c>
      <c r="H13" s="1">
        <f>N4/SQRT(H11)</f>
        <v>0.52493385826744632</v>
      </c>
      <c r="I13" s="1">
        <f t="shared" ref="I13:M13" si="2">O4/SQRT(I11)</f>
        <v>1.2892719737209148</v>
      </c>
      <c r="J13" s="1">
        <f t="shared" si="2"/>
        <v>5.415307521790016</v>
      </c>
      <c r="K13" s="1">
        <f t="shared" si="2"/>
        <v>2.7365834335698387</v>
      </c>
      <c r="L13" s="1">
        <f t="shared" si="2"/>
        <v>0.70513986004353935</v>
      </c>
      <c r="M13" s="1">
        <f t="shared" si="2"/>
        <v>1.8147543451754933</v>
      </c>
    </row>
    <row r="14" spans="1:19" x14ac:dyDescent="0.25">
      <c r="A14" t="s">
        <v>37</v>
      </c>
      <c r="B14" s="1">
        <f t="shared" ref="B14:G14" si="3">H3</f>
        <v>57.56666700000001</v>
      </c>
      <c r="C14" s="1">
        <f t="shared" si="3"/>
        <v>28.8</v>
      </c>
      <c r="D14" s="1">
        <f t="shared" si="3"/>
        <v>150.62222200000002</v>
      </c>
      <c r="E14" s="1">
        <f t="shared" si="3"/>
        <v>80.25</v>
      </c>
      <c r="F14" s="1">
        <f t="shared" si="3"/>
        <v>28.75</v>
      </c>
      <c r="G14" s="1">
        <f t="shared" si="3"/>
        <v>43.125</v>
      </c>
      <c r="H14" s="1">
        <v>57.56666700000001</v>
      </c>
      <c r="I14" s="1">
        <v>28.8</v>
      </c>
      <c r="J14" s="1">
        <v>150.62222200000002</v>
      </c>
      <c r="K14" s="1">
        <v>80.25</v>
      </c>
      <c r="L14" s="1">
        <v>28.75</v>
      </c>
      <c r="M14" s="1">
        <v>43.125</v>
      </c>
    </row>
    <row r="15" spans="1:19" x14ac:dyDescent="0.25">
      <c r="A15" t="s">
        <v>36</v>
      </c>
      <c r="B15" s="1">
        <f t="shared" ref="B15:G15" si="4">B3</f>
        <v>54.3</v>
      </c>
      <c r="C15" s="1">
        <f t="shared" si="4"/>
        <v>25.7</v>
      </c>
      <c r="D15" s="1">
        <f t="shared" si="4"/>
        <v>133.6</v>
      </c>
      <c r="E15" s="1">
        <f t="shared" si="4"/>
        <v>77.125</v>
      </c>
      <c r="F15" s="1">
        <f t="shared" si="4"/>
        <v>25.5</v>
      </c>
      <c r="G15" s="1">
        <f t="shared" si="4"/>
        <v>36.5</v>
      </c>
      <c r="H15" s="1">
        <f t="shared" ref="H15:M15" si="5">N3</f>
        <v>57.333333333333336</v>
      </c>
      <c r="I15" s="1">
        <f t="shared" si="5"/>
        <v>25.333333333333332</v>
      </c>
      <c r="J15" s="1">
        <f t="shared" si="5"/>
        <v>126.83333333333333</v>
      </c>
      <c r="K15" s="1">
        <f t="shared" si="5"/>
        <v>57</v>
      </c>
      <c r="L15" s="1">
        <f t="shared" si="5"/>
        <v>21.75</v>
      </c>
      <c r="M15" s="1">
        <f t="shared" si="5"/>
        <v>36</v>
      </c>
    </row>
    <row r="16" spans="1:19" x14ac:dyDescent="0.25">
      <c r="A16" t="s">
        <v>38</v>
      </c>
      <c r="B16">
        <f t="shared" ref="B16:G16" si="6">H3-B3</f>
        <v>3.2666670000000124</v>
      </c>
      <c r="C16">
        <f t="shared" si="6"/>
        <v>3.1000000000000014</v>
      </c>
      <c r="D16">
        <f t="shared" si="6"/>
        <v>17.022222000000028</v>
      </c>
      <c r="E16">
        <f t="shared" si="6"/>
        <v>3.125</v>
      </c>
      <c r="F16">
        <f t="shared" si="6"/>
        <v>3.25</v>
      </c>
      <c r="G16">
        <f t="shared" si="6"/>
        <v>6.625</v>
      </c>
      <c r="H16">
        <f t="shared" ref="H16:M16" si="7">H3-N3</f>
        <v>0.23333366666667388</v>
      </c>
      <c r="I16">
        <f t="shared" si="7"/>
        <v>3.4666666666666686</v>
      </c>
      <c r="J16">
        <f t="shared" si="7"/>
        <v>23.788888666666693</v>
      </c>
      <c r="K16">
        <f t="shared" si="7"/>
        <v>23.25</v>
      </c>
      <c r="L16">
        <f t="shared" si="7"/>
        <v>7</v>
      </c>
      <c r="M16">
        <f t="shared" si="7"/>
        <v>7.125</v>
      </c>
    </row>
    <row r="17" spans="1:13" x14ac:dyDescent="0.25">
      <c r="A17" t="s">
        <v>29</v>
      </c>
      <c r="B17">
        <f>SQRT(((B10-1)*B12^2+(B11-1)*B13^2)/(B10+B11-2))</f>
        <v>1.124639888043184</v>
      </c>
      <c r="C17">
        <f t="shared" ref="C17:M17" si="8">SQRT(((C10-1)*C12^2+(C11-1)*C13^2)/(C10+C11-2))</f>
        <v>1.1415551445936152</v>
      </c>
      <c r="D17">
        <f t="shared" si="8"/>
        <v>3.1705693902572363</v>
      </c>
      <c r="E17">
        <f t="shared" si="8"/>
        <v>1.9906776783416291</v>
      </c>
      <c r="F17">
        <f t="shared" si="8"/>
        <v>1.0595371855763476</v>
      </c>
      <c r="G17">
        <f t="shared" si="8"/>
        <v>1.1369078783303086</v>
      </c>
      <c r="H17">
        <f t="shared" si="8"/>
        <v>4.2516665621325327</v>
      </c>
      <c r="I17">
        <f t="shared" si="8"/>
        <v>5.8049787060572235</v>
      </c>
      <c r="J17">
        <f t="shared" si="8"/>
        <v>10.214057686333636</v>
      </c>
      <c r="K17">
        <f t="shared" si="8"/>
        <v>7.9369039583734686</v>
      </c>
      <c r="L17">
        <f t="shared" si="8"/>
        <v>4.0968677543735037</v>
      </c>
      <c r="M17">
        <f t="shared" si="8"/>
        <v>3.2942410065937513</v>
      </c>
    </row>
    <row r="18" spans="1:13" x14ac:dyDescent="0.25">
      <c r="A18" t="s">
        <v>35</v>
      </c>
      <c r="B18">
        <f>_xlfn.NORM.DIST(B15,B14,B17,TRUE)</f>
        <v>1.8384152206352429E-3</v>
      </c>
      <c r="C18">
        <f t="shared" ref="C18:M18" si="9">_xlfn.NORM.DIST(C15,C14,C17,TRUE)</f>
        <v>3.3078522715827476E-3</v>
      </c>
      <c r="D18">
        <f t="shared" si="9"/>
        <v>3.9626343467787088E-8</v>
      </c>
      <c r="E18">
        <f t="shared" si="9"/>
        <v>5.8228825903530457E-2</v>
      </c>
      <c r="F18">
        <f t="shared" si="9"/>
        <v>1.0797315425559409E-3</v>
      </c>
      <c r="G18">
        <f t="shared" si="9"/>
        <v>2.8180978338419339E-9</v>
      </c>
      <c r="H18">
        <f t="shared" si="9"/>
        <v>0.47811682611795459</v>
      </c>
      <c r="I18">
        <f t="shared" si="9"/>
        <v>0.27519076003700771</v>
      </c>
      <c r="J18">
        <f t="shared" si="9"/>
        <v>9.928629601036314E-3</v>
      </c>
      <c r="K18">
        <f t="shared" si="9"/>
        <v>1.6983376361313877E-3</v>
      </c>
      <c r="L18">
        <f t="shared" si="9"/>
        <v>4.3760458666641605E-2</v>
      </c>
      <c r="M18">
        <f t="shared" si="9"/>
        <v>1.5275765573734361E-2</v>
      </c>
    </row>
    <row r="19" spans="1:13" x14ac:dyDescent="0.25">
      <c r="A19" t="s">
        <v>34</v>
      </c>
      <c r="B19">
        <f>1-B18</f>
        <v>0.99816158477936479</v>
      </c>
      <c r="C19">
        <f t="shared" ref="C19:G19" si="10">1-C18</f>
        <v>0.9966921477284173</v>
      </c>
      <c r="D19">
        <f t="shared" si="10"/>
        <v>0.99999996037365657</v>
      </c>
      <c r="E19">
        <f t="shared" si="10"/>
        <v>0.9417711740964696</v>
      </c>
      <c r="F19">
        <f t="shared" si="10"/>
        <v>0.99892026845744408</v>
      </c>
      <c r="G19">
        <f t="shared" si="10"/>
        <v>0.99999999718190213</v>
      </c>
      <c r="H19">
        <f>1-H18</f>
        <v>0.52188317388204541</v>
      </c>
      <c r="I19">
        <f t="shared" ref="I19:M19" si="11">1-I18</f>
        <v>0.72480923996299229</v>
      </c>
      <c r="J19">
        <f t="shared" si="11"/>
        <v>0.99007137039896365</v>
      </c>
      <c r="K19">
        <f t="shared" si="11"/>
        <v>0.99830166236386864</v>
      </c>
      <c r="L19">
        <f t="shared" si="11"/>
        <v>0.95623954133335842</v>
      </c>
      <c r="M19">
        <f t="shared" si="11"/>
        <v>0.98472423442626567</v>
      </c>
    </row>
  </sheetData>
  <mergeCells count="5">
    <mergeCell ref="B1:G1"/>
    <mergeCell ref="H1:M1"/>
    <mergeCell ref="N1:S1"/>
    <mergeCell ref="B8:G8"/>
    <mergeCell ref="H8:M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18C5-D870-4763-BFCF-781D59903081}">
  <sheetPr>
    <tabColor rgb="FF0070C0"/>
  </sheetPr>
  <dimension ref="A1:AG177"/>
  <sheetViews>
    <sheetView workbookViewId="0">
      <selection activeCell="J3" sqref="J3"/>
    </sheetView>
  </sheetViews>
  <sheetFormatPr defaultRowHeight="15" x14ac:dyDescent="0.25"/>
  <cols>
    <col min="7" max="7" width="12" customWidth="1"/>
    <col min="8" max="8" width="14.7109375" bestFit="1" customWidth="1"/>
    <col min="9" max="9" width="7.7109375" bestFit="1" customWidth="1"/>
    <col min="10" max="33" width="18.140625" bestFit="1" customWidth="1"/>
  </cols>
  <sheetData>
    <row r="1" spans="1:33" ht="21.75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J1" s="5" t="s">
        <v>19</v>
      </c>
      <c r="K1" s="5" t="s">
        <v>13</v>
      </c>
    </row>
    <row r="2" spans="1:33" ht="15.75" thickBot="1" x14ac:dyDescent="0.3">
      <c r="A2" s="4" t="s">
        <v>15</v>
      </c>
      <c r="B2" s="4">
        <v>1</v>
      </c>
      <c r="C2" s="4" t="s">
        <v>16</v>
      </c>
      <c r="D2" s="4" t="s">
        <v>5</v>
      </c>
      <c r="E2" s="4">
        <v>29</v>
      </c>
      <c r="J2" t="s">
        <v>21</v>
      </c>
      <c r="P2" t="s">
        <v>20</v>
      </c>
    </row>
    <row r="3" spans="1:33" ht="15.75" thickBot="1" x14ac:dyDescent="0.3">
      <c r="A3" s="4" t="s">
        <v>15</v>
      </c>
      <c r="B3" s="4">
        <v>1</v>
      </c>
      <c r="C3" s="4" t="s">
        <v>16</v>
      </c>
      <c r="D3" s="4" t="s">
        <v>4</v>
      </c>
      <c r="E3" s="4">
        <v>53</v>
      </c>
      <c r="G3" s="6"/>
      <c r="H3" s="5" t="s">
        <v>10</v>
      </c>
      <c r="I3" s="5" t="s">
        <v>12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4</v>
      </c>
      <c r="Q3" t="s">
        <v>5</v>
      </c>
      <c r="R3" t="s">
        <v>6</v>
      </c>
      <c r="S3" t="s">
        <v>7</v>
      </c>
      <c r="T3" t="s">
        <v>8</v>
      </c>
      <c r="U3" t="s">
        <v>9</v>
      </c>
    </row>
    <row r="4" spans="1:33" ht="15.75" thickBot="1" x14ac:dyDescent="0.3">
      <c r="A4" s="4" t="s">
        <v>15</v>
      </c>
      <c r="B4" s="4">
        <v>1</v>
      </c>
      <c r="C4" s="4" t="s">
        <v>16</v>
      </c>
      <c r="D4" s="4" t="s">
        <v>6</v>
      </c>
      <c r="E4" s="4">
        <v>153</v>
      </c>
      <c r="G4" s="6"/>
      <c r="H4" t="s">
        <v>0</v>
      </c>
      <c r="I4" t="s">
        <v>16</v>
      </c>
      <c r="J4" s="6">
        <v>57.333333333333336</v>
      </c>
      <c r="K4" s="6">
        <v>25.333333333333332</v>
      </c>
      <c r="L4" s="6">
        <v>126.83333333333333</v>
      </c>
      <c r="M4" s="6">
        <v>57</v>
      </c>
      <c r="N4" s="6">
        <v>21.75</v>
      </c>
      <c r="O4" s="6">
        <v>36</v>
      </c>
      <c r="P4" s="6">
        <v>2.875181153713001</v>
      </c>
      <c r="Q4" s="6">
        <v>7.061633427661528</v>
      </c>
      <c r="R4" s="6">
        <v>29.660860855117907</v>
      </c>
      <c r="S4" s="6">
        <v>14.98888477061141</v>
      </c>
      <c r="T4" s="6">
        <v>3.8622100754188224</v>
      </c>
      <c r="U4" s="6">
        <v>9.9398189118313418</v>
      </c>
    </row>
    <row r="5" spans="1:33" ht="15.75" thickBot="1" x14ac:dyDescent="0.3">
      <c r="A5" s="4" t="s">
        <v>15</v>
      </c>
      <c r="B5" s="4">
        <v>1</v>
      </c>
      <c r="C5" s="4" t="s">
        <v>16</v>
      </c>
      <c r="D5" s="4" t="s">
        <v>8</v>
      </c>
      <c r="E5" s="4">
        <v>28</v>
      </c>
      <c r="G5" s="6"/>
      <c r="I5" t="s">
        <v>17</v>
      </c>
      <c r="J5" s="6">
        <v>57.333333333333336</v>
      </c>
      <c r="K5" s="6">
        <v>25.599999999999998</v>
      </c>
      <c r="L5" s="6">
        <v>130.33333333333334</v>
      </c>
      <c r="M5" s="6">
        <v>61.5</v>
      </c>
      <c r="N5" s="6">
        <v>26.75</v>
      </c>
      <c r="O5" s="6">
        <v>36</v>
      </c>
      <c r="P5" s="6">
        <v>1.751190071541757</v>
      </c>
      <c r="Q5" s="6">
        <v>6.8748818171660186</v>
      </c>
      <c r="R5" s="6">
        <v>28.786570943178795</v>
      </c>
      <c r="S5" s="6">
        <v>11.150485789118488</v>
      </c>
      <c r="T5" s="6">
        <v>7.932002689527196</v>
      </c>
      <c r="U5" s="6">
        <v>10.315037566582102</v>
      </c>
    </row>
    <row r="6" spans="1:33" ht="15.75" thickBot="1" x14ac:dyDescent="0.3">
      <c r="A6" s="4" t="s">
        <v>15</v>
      </c>
      <c r="B6" s="4">
        <v>1</v>
      </c>
      <c r="C6" s="4" t="s">
        <v>16</v>
      </c>
      <c r="D6" s="4" t="s">
        <v>7</v>
      </c>
      <c r="E6" s="4">
        <v>90</v>
      </c>
      <c r="G6" s="6"/>
      <c r="H6" t="s">
        <v>15</v>
      </c>
      <c r="I6" t="s">
        <v>16</v>
      </c>
      <c r="J6" s="6">
        <v>54.3</v>
      </c>
      <c r="K6" s="6">
        <v>25.7</v>
      </c>
      <c r="L6" s="6">
        <v>133.6</v>
      </c>
      <c r="M6" s="6">
        <v>77.125</v>
      </c>
      <c r="N6" s="6">
        <v>25.5</v>
      </c>
      <c r="O6" s="6">
        <v>36.5</v>
      </c>
      <c r="P6" s="6">
        <v>6.3254336698056486</v>
      </c>
      <c r="Q6" s="6">
        <v>3.5292429153510527</v>
      </c>
      <c r="R6" s="6">
        <v>20.586943003326684</v>
      </c>
      <c r="S6" s="6">
        <v>10.920982425718719</v>
      </c>
      <c r="T6" s="6">
        <v>5.8554004376911992</v>
      </c>
      <c r="U6" s="6">
        <v>7.6904393335398691</v>
      </c>
    </row>
    <row r="7" spans="1:33" ht="15.75" thickBot="1" x14ac:dyDescent="0.3">
      <c r="A7" s="4" t="s">
        <v>15</v>
      </c>
      <c r="B7" s="4">
        <v>1</v>
      </c>
      <c r="C7" s="4" t="s">
        <v>16</v>
      </c>
      <c r="D7" s="4" t="s">
        <v>9</v>
      </c>
      <c r="E7" s="4">
        <v>46</v>
      </c>
      <c r="G7" s="6"/>
      <c r="I7" t="s">
        <v>17</v>
      </c>
      <c r="J7" s="6">
        <v>57.56666700000001</v>
      </c>
      <c r="K7" s="6">
        <v>28.8</v>
      </c>
      <c r="L7" s="6">
        <v>150.62222200000002</v>
      </c>
      <c r="M7" s="6">
        <v>80.25</v>
      </c>
      <c r="N7" s="6">
        <v>28.75</v>
      </c>
      <c r="O7" s="6">
        <v>43.125</v>
      </c>
      <c r="P7" s="6">
        <v>5.9898064706262577</v>
      </c>
      <c r="Q7" s="6">
        <v>8.1076095942844564</v>
      </c>
      <c r="R7" s="6">
        <v>13.391355169808127</v>
      </c>
      <c r="S7" s="6">
        <v>10.88577052853862</v>
      </c>
      <c r="T7" s="6">
        <v>5.7507763451058125</v>
      </c>
      <c r="U7" s="6">
        <v>4.2907708265199025</v>
      </c>
    </row>
    <row r="8" spans="1:33" ht="15.75" thickBot="1" x14ac:dyDescent="0.3">
      <c r="A8" s="4" t="s">
        <v>15</v>
      </c>
      <c r="B8" s="4">
        <v>1</v>
      </c>
      <c r="C8" s="4" t="s">
        <v>17</v>
      </c>
      <c r="D8" s="4" t="s">
        <v>5</v>
      </c>
      <c r="E8" s="4">
        <v>34</v>
      </c>
      <c r="G8" s="6"/>
      <c r="H8" t="s">
        <v>18</v>
      </c>
      <c r="J8" s="6">
        <v>56.458333437500002</v>
      </c>
      <c r="K8" s="6">
        <v>26.581250000000001</v>
      </c>
      <c r="L8" s="6">
        <v>137.03819437499999</v>
      </c>
      <c r="M8" s="6">
        <v>72.208333333333329</v>
      </c>
      <c r="N8" s="6">
        <v>26.166666666666668</v>
      </c>
      <c r="O8" s="6">
        <v>38.178571428571431</v>
      </c>
      <c r="P8" s="6">
        <v>5.104464407818023</v>
      </c>
      <c r="Q8" s="6">
        <v>6.3790704904853222</v>
      </c>
      <c r="R8" s="6">
        <v>23.299285728910359</v>
      </c>
      <c r="S8" s="6">
        <v>14.455265827542824</v>
      </c>
      <c r="T8" s="6">
        <v>6.0481162476367372</v>
      </c>
      <c r="U8" s="6">
        <v>8.2643974099909201</v>
      </c>
    </row>
    <row r="9" spans="1:33" ht="15.75" thickBot="1" x14ac:dyDescent="0.3">
      <c r="A9" s="4" t="s">
        <v>15</v>
      </c>
      <c r="B9" s="4">
        <v>1</v>
      </c>
      <c r="C9" s="4" t="s">
        <v>17</v>
      </c>
      <c r="D9" s="4" t="s">
        <v>4</v>
      </c>
      <c r="E9" s="4">
        <v>63</v>
      </c>
      <c r="G9" s="6"/>
    </row>
    <row r="10" spans="1:33" ht="15.75" thickBot="1" x14ac:dyDescent="0.3">
      <c r="A10" s="4" t="s">
        <v>15</v>
      </c>
      <c r="B10" s="4">
        <v>1</v>
      </c>
      <c r="C10" s="4" t="s">
        <v>17</v>
      </c>
      <c r="D10" s="4" t="s">
        <v>6</v>
      </c>
      <c r="E10" s="4">
        <v>163</v>
      </c>
      <c r="G10" s="6"/>
    </row>
    <row r="11" spans="1:33" ht="15.75" thickBot="1" x14ac:dyDescent="0.3">
      <c r="A11" s="4" t="s">
        <v>15</v>
      </c>
      <c r="B11" s="4">
        <v>1</v>
      </c>
      <c r="C11" s="4" t="s">
        <v>17</v>
      </c>
      <c r="D11" s="4" t="s">
        <v>8</v>
      </c>
      <c r="E11" s="4">
        <v>33</v>
      </c>
      <c r="G11" s="6"/>
      <c r="AB11">
        <f>SQRT(P4)</f>
        <v>1.6956359142554751</v>
      </c>
      <c r="AC11">
        <f>SQRT(Q4)</f>
        <v>2.6573734076455136</v>
      </c>
      <c r="AD11">
        <f>SQRT(R4)</f>
        <v>5.4461785551997748</v>
      </c>
      <c r="AE11">
        <f>SQRT(S4)</f>
        <v>3.8715481103315001</v>
      </c>
      <c r="AF11">
        <f>SQRT(T4)</f>
        <v>1.9652506393381031</v>
      </c>
      <c r="AG11">
        <f>SQRT(U4)</f>
        <v>3.1527478351164309</v>
      </c>
    </row>
    <row r="12" spans="1:33" ht="15.75" thickBot="1" x14ac:dyDescent="0.3">
      <c r="A12" s="4" t="s">
        <v>15</v>
      </c>
      <c r="B12" s="4">
        <v>1</v>
      </c>
      <c r="C12" s="4" t="s">
        <v>17</v>
      </c>
      <c r="D12" s="4" t="s">
        <v>7</v>
      </c>
      <c r="E12" s="4">
        <v>90</v>
      </c>
      <c r="G12" s="6"/>
      <c r="AB12">
        <f>SQRT(P5)</f>
        <v>1.3233253838500028</v>
      </c>
      <c r="AC12">
        <f>SQRT(Q5)</f>
        <v>2.6219995837463475</v>
      </c>
      <c r="AD12">
        <f>SQRT(R5)</f>
        <v>5.3653118216165963</v>
      </c>
      <c r="AE12">
        <f>SQRT(S5)</f>
        <v>3.3392343118024059</v>
      </c>
      <c r="AF12">
        <f>SQRT(T5)</f>
        <v>2.8163811335696729</v>
      </c>
      <c r="AG12">
        <f>SQRT(U5)</f>
        <v>3.2117032189450665</v>
      </c>
    </row>
    <row r="13" spans="1:33" ht="15.75" thickBot="1" x14ac:dyDescent="0.3">
      <c r="A13" s="4" t="s">
        <v>15</v>
      </c>
      <c r="B13" s="4">
        <v>1</v>
      </c>
      <c r="C13" s="4" t="s">
        <v>17</v>
      </c>
      <c r="D13" s="4" t="s">
        <v>9</v>
      </c>
      <c r="E13" s="4">
        <v>49</v>
      </c>
      <c r="G13" s="6"/>
      <c r="AB13">
        <f>SQRT(P6)</f>
        <v>2.5150414847086813</v>
      </c>
      <c r="AC13">
        <f>SQRT(Q6)</f>
        <v>1.8786279342517647</v>
      </c>
      <c r="AD13">
        <f>SQRT(R6)</f>
        <v>4.5372836591210257</v>
      </c>
      <c r="AE13">
        <f>SQRT(S6)</f>
        <v>3.3046909728019531</v>
      </c>
      <c r="AF13">
        <f>SQRT(T6)</f>
        <v>2.4197934700488797</v>
      </c>
      <c r="AG13">
        <f>SQRT(U6)</f>
        <v>2.7731641375042821</v>
      </c>
    </row>
    <row r="14" spans="1:33" ht="15.75" thickBot="1" x14ac:dyDescent="0.3">
      <c r="A14" s="4" t="s">
        <v>15</v>
      </c>
      <c r="B14" s="4">
        <v>2</v>
      </c>
      <c r="C14" s="4" t="s">
        <v>16</v>
      </c>
      <c r="D14" s="4" t="s">
        <v>5</v>
      </c>
      <c r="E14" s="4">
        <v>23</v>
      </c>
      <c r="G14" s="6"/>
      <c r="AB14">
        <f>SQRT(P7)</f>
        <v>2.4474081128055163</v>
      </c>
      <c r="AC14">
        <f>SQRT(Q7)</f>
        <v>2.8473864497613346</v>
      </c>
      <c r="AD14">
        <f>SQRT(R7)</f>
        <v>3.6594200592181445</v>
      </c>
      <c r="AE14">
        <f>SQRT(S7)</f>
        <v>3.2993591087571263</v>
      </c>
      <c r="AF14">
        <f>SQRT(T7)</f>
        <v>2.3980776353374829</v>
      </c>
      <c r="AG14">
        <f>SQRT(U7)</f>
        <v>2.07141758863825</v>
      </c>
    </row>
    <row r="15" spans="1:33" ht="15.75" thickBot="1" x14ac:dyDescent="0.3">
      <c r="A15" s="4" t="s">
        <v>15</v>
      </c>
      <c r="B15" s="4">
        <v>2</v>
      </c>
      <c r="C15" s="4" t="s">
        <v>16</v>
      </c>
      <c r="D15" s="4" t="s">
        <v>4</v>
      </c>
      <c r="E15" s="4">
        <v>47</v>
      </c>
      <c r="G15" s="6"/>
    </row>
    <row r="16" spans="1:33" ht="15.75" thickBot="1" x14ac:dyDescent="0.3">
      <c r="A16" s="4" t="s">
        <v>15</v>
      </c>
      <c r="B16" s="4">
        <v>2</v>
      </c>
      <c r="C16" s="4" t="s">
        <v>16</v>
      </c>
      <c r="D16" s="4" t="s">
        <v>6</v>
      </c>
      <c r="E16" s="4">
        <v>126</v>
      </c>
      <c r="G16" s="6"/>
      <c r="L16" s="5"/>
      <c r="M16" s="5"/>
      <c r="N16" s="5"/>
      <c r="O16" s="5"/>
      <c r="P16" s="5"/>
    </row>
    <row r="17" spans="1:7" ht="15.75" thickBot="1" x14ac:dyDescent="0.3">
      <c r="A17" s="4" t="s">
        <v>15</v>
      </c>
      <c r="B17" s="4">
        <v>2</v>
      </c>
      <c r="C17" s="4" t="s">
        <v>16</v>
      </c>
      <c r="D17" s="4" t="s">
        <v>8</v>
      </c>
      <c r="E17" s="4">
        <v>25</v>
      </c>
      <c r="G17" s="6"/>
    </row>
    <row r="18" spans="1:7" ht="15.75" thickBot="1" x14ac:dyDescent="0.3">
      <c r="A18" s="4" t="s">
        <v>15</v>
      </c>
      <c r="B18" s="4">
        <v>2</v>
      </c>
      <c r="C18" s="4" t="s">
        <v>16</v>
      </c>
      <c r="D18" s="4" t="s">
        <v>7</v>
      </c>
      <c r="E18" s="4">
        <v>72</v>
      </c>
      <c r="G18" s="6"/>
    </row>
    <row r="19" spans="1:7" ht="15.75" thickBot="1" x14ac:dyDescent="0.3">
      <c r="A19" s="4" t="s">
        <v>15</v>
      </c>
      <c r="B19" s="4">
        <v>2</v>
      </c>
      <c r="C19" s="4" t="s">
        <v>16</v>
      </c>
      <c r="D19" s="4" t="s">
        <v>9</v>
      </c>
      <c r="E19" s="4">
        <v>34</v>
      </c>
      <c r="G19" s="6"/>
    </row>
    <row r="20" spans="1:7" ht="15.75" thickBot="1" x14ac:dyDescent="0.3">
      <c r="A20" s="4" t="s">
        <v>15</v>
      </c>
      <c r="B20" s="4">
        <v>2</v>
      </c>
      <c r="C20" s="4" t="s">
        <v>17</v>
      </c>
      <c r="D20" s="4" t="s">
        <v>5</v>
      </c>
      <c r="E20" s="4">
        <v>29</v>
      </c>
      <c r="G20" s="6"/>
    </row>
    <row r="21" spans="1:7" ht="15.75" thickBot="1" x14ac:dyDescent="0.3">
      <c r="A21" s="4" t="s">
        <v>15</v>
      </c>
      <c r="B21" s="4">
        <v>2</v>
      </c>
      <c r="C21" s="4" t="s">
        <v>17</v>
      </c>
      <c r="D21" s="4" t="s">
        <v>4</v>
      </c>
      <c r="E21" s="4">
        <v>63</v>
      </c>
      <c r="G21" s="6"/>
    </row>
    <row r="22" spans="1:7" ht="15.75" thickBot="1" x14ac:dyDescent="0.3">
      <c r="A22" s="4" t="s">
        <v>15</v>
      </c>
      <c r="B22" s="4">
        <v>2</v>
      </c>
      <c r="C22" s="4" t="s">
        <v>17</v>
      </c>
      <c r="D22" s="4" t="s">
        <v>6</v>
      </c>
      <c r="E22" s="4">
        <v>155</v>
      </c>
      <c r="G22" s="6"/>
    </row>
    <row r="23" spans="1:7" ht="15.75" thickBot="1" x14ac:dyDescent="0.3">
      <c r="A23" s="4" t="s">
        <v>15</v>
      </c>
      <c r="B23" s="4">
        <v>2</v>
      </c>
      <c r="C23" s="4" t="s">
        <v>17</v>
      </c>
      <c r="D23" s="4" t="s">
        <v>8</v>
      </c>
      <c r="E23" s="4">
        <v>33</v>
      </c>
      <c r="G23" s="6"/>
    </row>
    <row r="24" spans="1:7" ht="15.75" thickBot="1" x14ac:dyDescent="0.3">
      <c r="A24" s="4" t="s">
        <v>15</v>
      </c>
      <c r="B24" s="4">
        <v>2</v>
      </c>
      <c r="C24" s="4" t="s">
        <v>17</v>
      </c>
      <c r="D24" s="4" t="s">
        <v>7</v>
      </c>
      <c r="E24" s="4">
        <v>85</v>
      </c>
      <c r="G24" s="6"/>
    </row>
    <row r="25" spans="1:7" ht="15.75" thickBot="1" x14ac:dyDescent="0.3">
      <c r="A25" s="4" t="s">
        <v>15</v>
      </c>
      <c r="B25" s="4">
        <v>2</v>
      </c>
      <c r="C25" s="4" t="s">
        <v>17</v>
      </c>
      <c r="D25" s="4" t="s">
        <v>9</v>
      </c>
      <c r="E25" s="4">
        <v>40</v>
      </c>
      <c r="G25" s="6"/>
    </row>
    <row r="26" spans="1:7" ht="15.75" thickBot="1" x14ac:dyDescent="0.3">
      <c r="A26" s="4" t="s">
        <v>15</v>
      </c>
      <c r="B26" s="4">
        <v>3</v>
      </c>
      <c r="C26" s="4" t="s">
        <v>16</v>
      </c>
      <c r="D26" s="4" t="s">
        <v>5</v>
      </c>
      <c r="E26" s="4">
        <v>23</v>
      </c>
      <c r="G26" s="6"/>
    </row>
    <row r="27" spans="1:7" ht="15.75" thickBot="1" x14ac:dyDescent="0.3">
      <c r="A27" s="4" t="s">
        <v>15</v>
      </c>
      <c r="B27" s="4">
        <v>3</v>
      </c>
      <c r="C27" s="4" t="s">
        <v>16</v>
      </c>
      <c r="D27" s="4" t="s">
        <v>4</v>
      </c>
      <c r="E27" s="4">
        <v>59</v>
      </c>
      <c r="G27" s="6"/>
    </row>
    <row r="28" spans="1:7" ht="15.75" thickBot="1" x14ac:dyDescent="0.3">
      <c r="A28" s="4" t="s">
        <v>15</v>
      </c>
      <c r="B28" s="4">
        <v>3</v>
      </c>
      <c r="C28" s="4" t="s">
        <v>16</v>
      </c>
      <c r="D28" s="4" t="s">
        <v>6</v>
      </c>
      <c r="E28" s="4">
        <v>146</v>
      </c>
      <c r="G28" s="6"/>
    </row>
    <row r="29" spans="1:7" ht="15.75" thickBot="1" x14ac:dyDescent="0.3">
      <c r="A29" s="4" t="s">
        <v>15</v>
      </c>
      <c r="B29" s="4">
        <v>3</v>
      </c>
      <c r="C29" s="4" t="s">
        <v>16</v>
      </c>
      <c r="D29" s="4" t="s">
        <v>8</v>
      </c>
      <c r="E29" s="4">
        <v>29</v>
      </c>
      <c r="G29" s="6"/>
    </row>
    <row r="30" spans="1:7" ht="15.75" thickBot="1" x14ac:dyDescent="0.3">
      <c r="A30" s="4" t="s">
        <v>15</v>
      </c>
      <c r="B30" s="4">
        <v>3</v>
      </c>
      <c r="C30" s="4" t="s">
        <v>16</v>
      </c>
      <c r="D30" s="4" t="s">
        <v>7</v>
      </c>
      <c r="E30" s="4">
        <v>89</v>
      </c>
      <c r="G30" s="6"/>
    </row>
    <row r="31" spans="1:7" ht="15.75" thickBot="1" x14ac:dyDescent="0.3">
      <c r="A31" s="4" t="s">
        <v>15</v>
      </c>
      <c r="B31" s="4">
        <v>3</v>
      </c>
      <c r="C31" s="4" t="s">
        <v>16</v>
      </c>
      <c r="D31" s="4" t="s">
        <v>9</v>
      </c>
      <c r="E31" s="4">
        <v>41</v>
      </c>
      <c r="G31" s="6"/>
    </row>
    <row r="32" spans="1:7" ht="15.75" thickBot="1" x14ac:dyDescent="0.3">
      <c r="A32" s="4" t="s">
        <v>15</v>
      </c>
      <c r="B32" s="4">
        <v>3</v>
      </c>
      <c r="C32" s="4" t="s">
        <v>17</v>
      </c>
      <c r="D32" s="4" t="s">
        <v>5</v>
      </c>
      <c r="E32" s="4">
        <v>35</v>
      </c>
    </row>
    <row r="33" spans="1:5" ht="15.75" thickBot="1" x14ac:dyDescent="0.3">
      <c r="A33" s="4" t="s">
        <v>15</v>
      </c>
      <c r="B33" s="4">
        <v>3</v>
      </c>
      <c r="C33" s="4" t="s">
        <v>17</v>
      </c>
      <c r="D33" s="4" t="s">
        <v>4</v>
      </c>
      <c r="E33" s="4">
        <v>57</v>
      </c>
    </row>
    <row r="34" spans="1:5" ht="15.75" thickBot="1" x14ac:dyDescent="0.3">
      <c r="A34" s="4" t="s">
        <v>15</v>
      </c>
      <c r="B34" s="4">
        <v>3</v>
      </c>
      <c r="C34" s="4" t="s">
        <v>17</v>
      </c>
      <c r="D34" s="4" t="s">
        <v>6</v>
      </c>
      <c r="E34" s="4">
        <v>157</v>
      </c>
    </row>
    <row r="35" spans="1:5" ht="15.75" thickBot="1" x14ac:dyDescent="0.3">
      <c r="A35" s="4" t="s">
        <v>15</v>
      </c>
      <c r="B35" s="4">
        <v>3</v>
      </c>
      <c r="C35" s="4" t="s">
        <v>17</v>
      </c>
      <c r="D35" s="4" t="s">
        <v>8</v>
      </c>
      <c r="E35" s="4">
        <v>29</v>
      </c>
    </row>
    <row r="36" spans="1:5" ht="15.75" thickBot="1" x14ac:dyDescent="0.3">
      <c r="A36" s="4" t="s">
        <v>15</v>
      </c>
      <c r="B36" s="4">
        <v>3</v>
      </c>
      <c r="C36" s="4" t="s">
        <v>17</v>
      </c>
      <c r="D36" s="4" t="s">
        <v>7</v>
      </c>
      <c r="E36" s="4">
        <v>87</v>
      </c>
    </row>
    <row r="37" spans="1:5" ht="15.75" thickBot="1" x14ac:dyDescent="0.3">
      <c r="A37" s="4" t="s">
        <v>15</v>
      </c>
      <c r="B37" s="4">
        <v>3</v>
      </c>
      <c r="C37" s="4" t="s">
        <v>17</v>
      </c>
      <c r="D37" s="4" t="s">
        <v>9</v>
      </c>
      <c r="E37" s="4">
        <v>43</v>
      </c>
    </row>
    <row r="38" spans="1:5" ht="15.75" thickBot="1" x14ac:dyDescent="0.3">
      <c r="A38" s="4" t="s">
        <v>15</v>
      </c>
      <c r="B38" s="4">
        <v>4</v>
      </c>
      <c r="C38" s="4" t="s">
        <v>16</v>
      </c>
      <c r="D38" s="4" t="s">
        <v>5</v>
      </c>
      <c r="E38" s="4">
        <v>26</v>
      </c>
    </row>
    <row r="39" spans="1:5" ht="15.75" thickBot="1" x14ac:dyDescent="0.3">
      <c r="A39" s="4" t="s">
        <v>15</v>
      </c>
      <c r="B39" s="4">
        <v>4</v>
      </c>
      <c r="C39" s="4" t="s">
        <v>16</v>
      </c>
      <c r="D39" s="4" t="s">
        <v>4</v>
      </c>
      <c r="E39" s="4">
        <v>41</v>
      </c>
    </row>
    <row r="40" spans="1:5" ht="15.75" thickBot="1" x14ac:dyDescent="0.3">
      <c r="A40" s="4" t="s">
        <v>15</v>
      </c>
      <c r="B40" s="4">
        <v>4</v>
      </c>
      <c r="C40" s="4" t="s">
        <v>16</v>
      </c>
      <c r="D40" s="4" t="s">
        <v>6</v>
      </c>
      <c r="E40" s="4">
        <v>136</v>
      </c>
    </row>
    <row r="41" spans="1:5" ht="15.75" thickBot="1" x14ac:dyDescent="0.3">
      <c r="A41" s="4" t="s">
        <v>15</v>
      </c>
      <c r="B41" s="4">
        <v>4</v>
      </c>
      <c r="C41" s="4" t="s">
        <v>16</v>
      </c>
      <c r="D41" s="4" t="s">
        <v>8</v>
      </c>
      <c r="E41" s="4">
        <v>33</v>
      </c>
    </row>
    <row r="42" spans="1:5" ht="15.75" thickBot="1" x14ac:dyDescent="0.3">
      <c r="A42" s="4" t="s">
        <v>15</v>
      </c>
      <c r="B42" s="4">
        <v>4</v>
      </c>
      <c r="C42" s="4" t="s">
        <v>16</v>
      </c>
      <c r="D42" s="4" t="s">
        <v>7</v>
      </c>
      <c r="E42" s="4">
        <v>89</v>
      </c>
    </row>
    <row r="43" spans="1:5" ht="15.75" thickBot="1" x14ac:dyDescent="0.3">
      <c r="A43" s="4" t="s">
        <v>15</v>
      </c>
      <c r="B43" s="4">
        <v>4</v>
      </c>
      <c r="C43" s="4" t="s">
        <v>16</v>
      </c>
      <c r="D43" s="4" t="s">
        <v>9</v>
      </c>
      <c r="E43" s="4">
        <v>40</v>
      </c>
    </row>
    <row r="44" spans="1:5" ht="15.75" thickBot="1" x14ac:dyDescent="0.3">
      <c r="A44" s="4" t="s">
        <v>15</v>
      </c>
      <c r="B44" s="4">
        <v>4</v>
      </c>
      <c r="C44" s="4" t="s">
        <v>17</v>
      </c>
      <c r="D44" s="4" t="s">
        <v>5</v>
      </c>
      <c r="E44" s="4">
        <v>11</v>
      </c>
    </row>
    <row r="45" spans="1:5" ht="15.75" thickBot="1" x14ac:dyDescent="0.3">
      <c r="A45" s="4" t="s">
        <v>15</v>
      </c>
      <c r="B45" s="4">
        <v>4</v>
      </c>
      <c r="C45" s="4" t="s">
        <v>17</v>
      </c>
      <c r="D45" s="4" t="s">
        <v>4</v>
      </c>
      <c r="E45" s="4">
        <v>44</v>
      </c>
    </row>
    <row r="46" spans="1:5" ht="15.75" thickBot="1" x14ac:dyDescent="0.3">
      <c r="A46" s="4" t="s">
        <v>15</v>
      </c>
      <c r="B46" s="4">
        <v>4</v>
      </c>
      <c r="C46" s="4" t="s">
        <v>17</v>
      </c>
      <c r="D46" s="4" t="s">
        <v>6</v>
      </c>
      <c r="E46" s="4">
        <v>157</v>
      </c>
    </row>
    <row r="47" spans="1:5" ht="15.75" thickBot="1" x14ac:dyDescent="0.3">
      <c r="A47" s="4" t="s">
        <v>15</v>
      </c>
      <c r="B47" s="4">
        <v>4</v>
      </c>
      <c r="C47" s="4" t="s">
        <v>17</v>
      </c>
      <c r="D47" s="4" t="s">
        <v>8</v>
      </c>
      <c r="E47" s="4">
        <v>34</v>
      </c>
    </row>
    <row r="48" spans="1:5" ht="15.75" thickBot="1" x14ac:dyDescent="0.3">
      <c r="A48" s="4" t="s">
        <v>15</v>
      </c>
      <c r="B48" s="4">
        <v>4</v>
      </c>
      <c r="C48" s="4" t="s">
        <v>17</v>
      </c>
      <c r="D48" s="4" t="s">
        <v>7</v>
      </c>
      <c r="E48" s="4">
        <v>87</v>
      </c>
    </row>
    <row r="49" spans="1:5" ht="15.75" thickBot="1" x14ac:dyDescent="0.3">
      <c r="A49" s="4" t="s">
        <v>15</v>
      </c>
      <c r="B49" s="4">
        <v>4</v>
      </c>
      <c r="C49" s="4" t="s">
        <v>17</v>
      </c>
      <c r="D49" s="4" t="s">
        <v>9</v>
      </c>
      <c r="E49" s="4">
        <v>48</v>
      </c>
    </row>
    <row r="50" spans="1:5" ht="15.75" thickBot="1" x14ac:dyDescent="0.3">
      <c r="A50" s="4" t="s">
        <v>15</v>
      </c>
      <c r="B50" s="4">
        <v>5</v>
      </c>
      <c r="C50" s="4" t="s">
        <v>16</v>
      </c>
      <c r="D50" s="4" t="s">
        <v>5</v>
      </c>
      <c r="E50" s="4">
        <v>18</v>
      </c>
    </row>
    <row r="51" spans="1:5" ht="15.75" thickBot="1" x14ac:dyDescent="0.3">
      <c r="A51" s="4" t="s">
        <v>15</v>
      </c>
      <c r="B51" s="4">
        <v>5</v>
      </c>
      <c r="C51" s="4" t="s">
        <v>16</v>
      </c>
      <c r="D51" s="4" t="s">
        <v>4</v>
      </c>
      <c r="E51" s="4">
        <v>55</v>
      </c>
    </row>
    <row r="52" spans="1:5" ht="15.75" thickBot="1" x14ac:dyDescent="0.3">
      <c r="A52" s="4" t="s">
        <v>15</v>
      </c>
      <c r="B52" s="4">
        <v>5</v>
      </c>
      <c r="C52" s="4" t="s">
        <v>16</v>
      </c>
      <c r="D52" s="4" t="s">
        <v>6</v>
      </c>
      <c r="E52" s="4">
        <v>87</v>
      </c>
    </row>
    <row r="53" spans="1:5" ht="15.75" thickBot="1" x14ac:dyDescent="0.3">
      <c r="A53" s="4" t="s">
        <v>15</v>
      </c>
      <c r="B53" s="4">
        <v>5</v>
      </c>
      <c r="C53" s="4" t="s">
        <v>16</v>
      </c>
      <c r="D53" s="4" t="s">
        <v>8</v>
      </c>
      <c r="E53" s="4">
        <v>17</v>
      </c>
    </row>
    <row r="54" spans="1:5" ht="15.75" thickBot="1" x14ac:dyDescent="0.3">
      <c r="A54" s="4" t="s">
        <v>15</v>
      </c>
      <c r="B54" s="4">
        <v>5</v>
      </c>
      <c r="C54" s="4" t="s">
        <v>16</v>
      </c>
      <c r="D54" s="4" t="s">
        <v>7</v>
      </c>
      <c r="E54" s="4">
        <v>65</v>
      </c>
    </row>
    <row r="55" spans="1:5" ht="15.75" thickBot="1" x14ac:dyDescent="0.3">
      <c r="A55" s="4" t="s">
        <v>15</v>
      </c>
      <c r="B55" s="4">
        <v>5</v>
      </c>
      <c r="C55" s="4" t="s">
        <v>16</v>
      </c>
      <c r="D55" s="4" t="s">
        <v>9</v>
      </c>
      <c r="E55" s="4">
        <v>22</v>
      </c>
    </row>
    <row r="56" spans="1:5" ht="15.75" thickBot="1" x14ac:dyDescent="0.3">
      <c r="A56" s="4" t="s">
        <v>15</v>
      </c>
      <c r="B56" s="4">
        <v>5</v>
      </c>
      <c r="C56" s="4" t="s">
        <v>17</v>
      </c>
      <c r="D56" s="4" t="s">
        <v>5</v>
      </c>
      <c r="E56" s="4">
        <v>28</v>
      </c>
    </row>
    <row r="57" spans="1:5" ht="15.75" thickBot="1" x14ac:dyDescent="0.3">
      <c r="A57" s="4" t="s">
        <v>15</v>
      </c>
      <c r="B57" s="4">
        <v>5</v>
      </c>
      <c r="C57" s="4" t="s">
        <v>17</v>
      </c>
      <c r="D57" s="4" t="s">
        <v>4</v>
      </c>
      <c r="E57" s="4">
        <v>52</v>
      </c>
    </row>
    <row r="58" spans="1:5" ht="15.75" thickBot="1" x14ac:dyDescent="0.3">
      <c r="A58" s="4" t="s">
        <v>15</v>
      </c>
      <c r="B58" s="4">
        <v>5</v>
      </c>
      <c r="C58" s="4" t="s">
        <v>17</v>
      </c>
      <c r="D58" s="4" t="s">
        <v>6</v>
      </c>
      <c r="E58" s="4">
        <v>132</v>
      </c>
    </row>
    <row r="59" spans="1:5" ht="15.75" thickBot="1" x14ac:dyDescent="0.3">
      <c r="A59" s="4" t="s">
        <v>15</v>
      </c>
      <c r="B59" s="4">
        <v>5</v>
      </c>
      <c r="C59" s="4" t="s">
        <v>17</v>
      </c>
      <c r="D59" s="4" t="s">
        <v>8</v>
      </c>
      <c r="E59" s="4">
        <v>24</v>
      </c>
    </row>
    <row r="60" spans="1:5" ht="15.75" thickBot="1" x14ac:dyDescent="0.3">
      <c r="A60" s="4" t="s">
        <v>15</v>
      </c>
      <c r="B60" s="4">
        <v>5</v>
      </c>
      <c r="C60" s="4" t="s">
        <v>17</v>
      </c>
      <c r="D60" s="4" t="s">
        <v>7</v>
      </c>
      <c r="E60" s="4">
        <v>73</v>
      </c>
    </row>
    <row r="61" spans="1:5" ht="15.75" thickBot="1" x14ac:dyDescent="0.3">
      <c r="A61" s="4" t="s">
        <v>15</v>
      </c>
      <c r="B61" s="4">
        <v>5</v>
      </c>
      <c r="C61" s="4" t="s">
        <v>17</v>
      </c>
      <c r="D61" s="4" t="s">
        <v>9</v>
      </c>
      <c r="E61" s="4">
        <v>40</v>
      </c>
    </row>
    <row r="62" spans="1:5" ht="15.75" thickBot="1" x14ac:dyDescent="0.3">
      <c r="A62" s="4" t="s">
        <v>15</v>
      </c>
      <c r="B62" s="4">
        <v>6</v>
      </c>
      <c r="C62" s="4" t="s">
        <v>16</v>
      </c>
      <c r="D62" s="4" t="s">
        <v>5</v>
      </c>
      <c r="E62" s="4">
        <v>29</v>
      </c>
    </row>
    <row r="63" spans="1:5" ht="15.75" thickBot="1" x14ac:dyDescent="0.3">
      <c r="A63" s="4" t="s">
        <v>15</v>
      </c>
      <c r="B63" s="4">
        <v>6</v>
      </c>
      <c r="C63" s="4" t="s">
        <v>16</v>
      </c>
      <c r="D63" s="4" t="s">
        <v>4</v>
      </c>
      <c r="E63" s="4">
        <v>59</v>
      </c>
    </row>
    <row r="64" spans="1:5" ht="15.75" thickBot="1" x14ac:dyDescent="0.3">
      <c r="A64" s="4" t="s">
        <v>15</v>
      </c>
      <c r="B64" s="4">
        <v>6</v>
      </c>
      <c r="C64" s="4" t="s">
        <v>16</v>
      </c>
      <c r="D64" s="4" t="s">
        <v>6</v>
      </c>
      <c r="E64" s="4">
        <v>133</v>
      </c>
    </row>
    <row r="65" spans="1:5" ht="15.75" thickBot="1" x14ac:dyDescent="0.3">
      <c r="A65" s="4" t="s">
        <v>15</v>
      </c>
      <c r="B65" s="4">
        <v>6</v>
      </c>
      <c r="C65" s="4" t="s">
        <v>17</v>
      </c>
      <c r="D65" s="4" t="s">
        <v>5</v>
      </c>
      <c r="E65" s="4">
        <v>32</v>
      </c>
    </row>
    <row r="66" spans="1:5" ht="15.75" thickBot="1" x14ac:dyDescent="0.3">
      <c r="A66" s="4" t="s">
        <v>15</v>
      </c>
      <c r="B66" s="4">
        <v>6</v>
      </c>
      <c r="C66" s="4" t="s">
        <v>17</v>
      </c>
      <c r="D66" s="4" t="s">
        <v>4</v>
      </c>
      <c r="E66" s="4">
        <v>62</v>
      </c>
    </row>
    <row r="67" spans="1:5" ht="15.75" thickBot="1" x14ac:dyDescent="0.3">
      <c r="A67" s="4" t="s">
        <v>15</v>
      </c>
      <c r="B67" s="4">
        <v>6</v>
      </c>
      <c r="C67" s="4" t="s">
        <v>17</v>
      </c>
      <c r="D67" s="4" t="s">
        <v>6</v>
      </c>
      <c r="E67" s="4">
        <v>142</v>
      </c>
    </row>
    <row r="68" spans="1:5" ht="15.75" thickBot="1" x14ac:dyDescent="0.3">
      <c r="A68" s="4" t="s">
        <v>15</v>
      </c>
      <c r="B68" s="4">
        <v>8</v>
      </c>
      <c r="C68" s="4" t="s">
        <v>16</v>
      </c>
      <c r="D68" s="4" t="s">
        <v>5</v>
      </c>
      <c r="E68" s="4">
        <v>29</v>
      </c>
    </row>
    <row r="69" spans="1:5" ht="15.75" thickBot="1" x14ac:dyDescent="0.3">
      <c r="A69" s="4" t="s">
        <v>15</v>
      </c>
      <c r="B69" s="4">
        <v>8</v>
      </c>
      <c r="C69" s="4" t="s">
        <v>16</v>
      </c>
      <c r="D69" s="4" t="s">
        <v>4</v>
      </c>
      <c r="E69" s="4">
        <v>55</v>
      </c>
    </row>
    <row r="70" spans="1:5" ht="15.75" thickBot="1" x14ac:dyDescent="0.3">
      <c r="A70" s="4" t="s">
        <v>15</v>
      </c>
      <c r="B70" s="4">
        <v>8</v>
      </c>
      <c r="C70" s="4" t="s">
        <v>16</v>
      </c>
      <c r="D70" s="4" t="s">
        <v>6</v>
      </c>
      <c r="E70" s="4">
        <v>156</v>
      </c>
    </row>
    <row r="71" spans="1:5" ht="15.75" thickBot="1" x14ac:dyDescent="0.3">
      <c r="A71" s="4" t="s">
        <v>15</v>
      </c>
      <c r="B71" s="4">
        <v>8</v>
      </c>
      <c r="C71" s="4" t="s">
        <v>17</v>
      </c>
      <c r="D71" s="4" t="s">
        <v>5</v>
      </c>
      <c r="E71" s="4">
        <v>18</v>
      </c>
    </row>
    <row r="72" spans="1:5" ht="15.75" thickBot="1" x14ac:dyDescent="0.3">
      <c r="A72" s="4" t="s">
        <v>15</v>
      </c>
      <c r="B72" s="4">
        <v>8</v>
      </c>
      <c r="C72" s="4" t="s">
        <v>17</v>
      </c>
      <c r="D72" s="4" t="s">
        <v>4</v>
      </c>
      <c r="E72" s="4">
        <v>62.666670000000003</v>
      </c>
    </row>
    <row r="73" spans="1:5" ht="15.75" thickBot="1" x14ac:dyDescent="0.3">
      <c r="A73" s="4" t="s">
        <v>15</v>
      </c>
      <c r="B73" s="4">
        <v>8</v>
      </c>
      <c r="C73" s="4" t="s">
        <v>17</v>
      </c>
      <c r="D73" s="4" t="s">
        <v>6</v>
      </c>
      <c r="E73" s="4">
        <v>154.22221999999999</v>
      </c>
    </row>
    <row r="74" spans="1:5" ht="15.75" thickBot="1" x14ac:dyDescent="0.3">
      <c r="A74" s="4" t="s">
        <v>15</v>
      </c>
      <c r="B74" s="4">
        <v>9</v>
      </c>
      <c r="C74" s="4" t="s">
        <v>16</v>
      </c>
      <c r="D74" s="4" t="s">
        <v>5</v>
      </c>
      <c r="E74" s="4">
        <v>26</v>
      </c>
    </row>
    <row r="75" spans="1:5" ht="15.75" thickBot="1" x14ac:dyDescent="0.3">
      <c r="A75" s="4" t="s">
        <v>15</v>
      </c>
      <c r="B75" s="4">
        <v>9</v>
      </c>
      <c r="C75" s="4" t="s">
        <v>16</v>
      </c>
      <c r="D75" s="4" t="s">
        <v>4</v>
      </c>
      <c r="E75" s="4">
        <v>63</v>
      </c>
    </row>
    <row r="76" spans="1:5" ht="15.75" thickBot="1" x14ac:dyDescent="0.3">
      <c r="A76" s="4" t="s">
        <v>15</v>
      </c>
      <c r="B76" s="4">
        <v>9</v>
      </c>
      <c r="C76" s="4" t="s">
        <v>16</v>
      </c>
      <c r="D76" s="4" t="s">
        <v>6</v>
      </c>
      <c r="E76" s="4">
        <v>149</v>
      </c>
    </row>
    <row r="77" spans="1:5" ht="15.75" thickBot="1" x14ac:dyDescent="0.3">
      <c r="A77" s="4" t="s">
        <v>15</v>
      </c>
      <c r="B77" s="4">
        <v>9</v>
      </c>
      <c r="C77" s="4" t="s">
        <v>16</v>
      </c>
      <c r="D77" s="4" t="s">
        <v>8</v>
      </c>
      <c r="E77" s="4">
        <v>23</v>
      </c>
    </row>
    <row r="78" spans="1:5" ht="15.75" thickBot="1" x14ac:dyDescent="0.3">
      <c r="A78" s="4" t="s">
        <v>15</v>
      </c>
      <c r="B78" s="4">
        <v>9</v>
      </c>
      <c r="C78" s="4" t="s">
        <v>16</v>
      </c>
      <c r="D78" s="4" t="s">
        <v>7</v>
      </c>
      <c r="E78" s="4">
        <v>78</v>
      </c>
    </row>
    <row r="79" spans="1:5" ht="15.75" thickBot="1" x14ac:dyDescent="0.3">
      <c r="A79" s="4" t="s">
        <v>15</v>
      </c>
      <c r="B79" s="4">
        <v>9</v>
      </c>
      <c r="C79" s="4" t="s">
        <v>16</v>
      </c>
      <c r="D79" s="4" t="s">
        <v>9</v>
      </c>
      <c r="E79" s="4">
        <v>35</v>
      </c>
    </row>
    <row r="80" spans="1:5" ht="15.75" thickBot="1" x14ac:dyDescent="0.3">
      <c r="A80" s="4" t="s">
        <v>15</v>
      </c>
      <c r="B80" s="4">
        <v>9</v>
      </c>
      <c r="C80" s="4" t="s">
        <v>17</v>
      </c>
      <c r="D80" s="4" t="s">
        <v>5</v>
      </c>
      <c r="E80" s="4">
        <v>35</v>
      </c>
    </row>
    <row r="81" spans="1:5" ht="15.75" thickBot="1" x14ac:dyDescent="0.3">
      <c r="A81" s="4" t="s">
        <v>15</v>
      </c>
      <c r="B81" s="4">
        <v>9</v>
      </c>
      <c r="C81" s="4" t="s">
        <v>17</v>
      </c>
      <c r="D81" s="4" t="s">
        <v>4</v>
      </c>
      <c r="E81" s="4">
        <v>58</v>
      </c>
    </row>
    <row r="82" spans="1:5" ht="15.75" thickBot="1" x14ac:dyDescent="0.3">
      <c r="A82" s="4" t="s">
        <v>15</v>
      </c>
      <c r="B82" s="4">
        <v>9</v>
      </c>
      <c r="C82" s="4" t="s">
        <v>17</v>
      </c>
      <c r="D82" s="4" t="s">
        <v>6</v>
      </c>
      <c r="E82" s="4">
        <v>162</v>
      </c>
    </row>
    <row r="83" spans="1:5" ht="15.75" thickBot="1" x14ac:dyDescent="0.3">
      <c r="A83" s="4" t="s">
        <v>15</v>
      </c>
      <c r="B83" s="4">
        <v>9</v>
      </c>
      <c r="C83" s="4" t="s">
        <v>17</v>
      </c>
      <c r="D83" s="4" t="s">
        <v>8</v>
      </c>
      <c r="E83" s="4">
        <v>24</v>
      </c>
    </row>
    <row r="84" spans="1:5" ht="15.75" thickBot="1" x14ac:dyDescent="0.3">
      <c r="A84" s="4" t="s">
        <v>15</v>
      </c>
      <c r="B84" s="4">
        <v>9</v>
      </c>
      <c r="C84" s="4" t="s">
        <v>17</v>
      </c>
      <c r="D84" s="4" t="s">
        <v>7</v>
      </c>
      <c r="E84" s="4">
        <v>90</v>
      </c>
    </row>
    <row r="85" spans="1:5" ht="15.75" thickBot="1" x14ac:dyDescent="0.3">
      <c r="A85" s="4" t="s">
        <v>15</v>
      </c>
      <c r="B85" s="4">
        <v>9</v>
      </c>
      <c r="C85" s="4" t="s">
        <v>17</v>
      </c>
      <c r="D85" s="4" t="s">
        <v>9</v>
      </c>
      <c r="E85" s="4">
        <v>47</v>
      </c>
    </row>
    <row r="86" spans="1:5" ht="15.75" thickBot="1" x14ac:dyDescent="0.3">
      <c r="A86" s="4" t="s">
        <v>15</v>
      </c>
      <c r="B86" s="4">
        <v>11</v>
      </c>
      <c r="C86" s="4" t="s">
        <v>16</v>
      </c>
      <c r="D86" s="4" t="s">
        <v>5</v>
      </c>
      <c r="E86" s="4">
        <v>28</v>
      </c>
    </row>
    <row r="87" spans="1:5" ht="15.75" thickBot="1" x14ac:dyDescent="0.3">
      <c r="A87" s="4" t="s">
        <v>15</v>
      </c>
      <c r="B87" s="4">
        <v>11</v>
      </c>
      <c r="C87" s="4" t="s">
        <v>16</v>
      </c>
      <c r="D87" s="4" t="s">
        <v>4</v>
      </c>
      <c r="E87" s="4">
        <v>54</v>
      </c>
    </row>
    <row r="88" spans="1:5" ht="15.75" thickBot="1" x14ac:dyDescent="0.3">
      <c r="A88" s="4" t="s">
        <v>15</v>
      </c>
      <c r="B88" s="4">
        <v>11</v>
      </c>
      <c r="C88" s="4" t="s">
        <v>16</v>
      </c>
      <c r="D88" s="4" t="s">
        <v>6</v>
      </c>
      <c r="E88" s="4">
        <v>116</v>
      </c>
    </row>
    <row r="89" spans="1:5" ht="15.75" thickBot="1" x14ac:dyDescent="0.3">
      <c r="A89" s="4" t="s">
        <v>15</v>
      </c>
      <c r="B89" s="4">
        <v>11</v>
      </c>
      <c r="C89" s="4" t="s">
        <v>16</v>
      </c>
      <c r="D89" s="4" t="s">
        <v>8</v>
      </c>
      <c r="E89" s="4">
        <v>18</v>
      </c>
    </row>
    <row r="90" spans="1:5" ht="15.75" thickBot="1" x14ac:dyDescent="0.3">
      <c r="A90" s="4" t="s">
        <v>15</v>
      </c>
      <c r="B90" s="4">
        <v>11</v>
      </c>
      <c r="C90" s="4" t="s">
        <v>16</v>
      </c>
      <c r="D90" s="4" t="s">
        <v>7</v>
      </c>
      <c r="E90" s="4">
        <v>69</v>
      </c>
    </row>
    <row r="91" spans="1:5" ht="15.75" thickBot="1" x14ac:dyDescent="0.3">
      <c r="A91" s="4" t="s">
        <v>15</v>
      </c>
      <c r="B91" s="4">
        <v>11</v>
      </c>
      <c r="C91" s="4" t="s">
        <v>16</v>
      </c>
      <c r="D91" s="4" t="s">
        <v>9</v>
      </c>
      <c r="E91" s="4">
        <v>43</v>
      </c>
    </row>
    <row r="92" spans="1:5" ht="15.75" thickBot="1" x14ac:dyDescent="0.3">
      <c r="A92" s="4" t="s">
        <v>15</v>
      </c>
      <c r="B92" s="4">
        <v>11</v>
      </c>
      <c r="C92" s="4" t="s">
        <v>17</v>
      </c>
      <c r="D92" s="4" t="s">
        <v>5</v>
      </c>
      <c r="E92" s="4">
        <v>31</v>
      </c>
    </row>
    <row r="93" spans="1:5" ht="15.75" thickBot="1" x14ac:dyDescent="0.3">
      <c r="A93" s="4" t="s">
        <v>15</v>
      </c>
      <c r="B93" s="4">
        <v>11</v>
      </c>
      <c r="C93" s="4" t="s">
        <v>17</v>
      </c>
      <c r="D93" s="4" t="s">
        <v>4</v>
      </c>
      <c r="E93" s="4">
        <v>58</v>
      </c>
    </row>
    <row r="94" spans="1:5" ht="15.75" thickBot="1" x14ac:dyDescent="0.3">
      <c r="A94" s="4" t="s">
        <v>15</v>
      </c>
      <c r="B94" s="4">
        <v>11</v>
      </c>
      <c r="C94" s="4" t="s">
        <v>17</v>
      </c>
      <c r="D94" s="4" t="s">
        <v>6</v>
      </c>
      <c r="E94" s="4">
        <v>124</v>
      </c>
    </row>
    <row r="95" spans="1:5" ht="15.75" thickBot="1" x14ac:dyDescent="0.3">
      <c r="A95" s="4" t="s">
        <v>15</v>
      </c>
      <c r="B95" s="4">
        <v>11</v>
      </c>
      <c r="C95" s="4" t="s">
        <v>17</v>
      </c>
      <c r="D95" s="4" t="s">
        <v>8</v>
      </c>
      <c r="E95" s="4">
        <v>19</v>
      </c>
    </row>
    <row r="96" spans="1:5" ht="15.75" thickBot="1" x14ac:dyDescent="0.3">
      <c r="A96" s="4" t="s">
        <v>15</v>
      </c>
      <c r="B96" s="4">
        <v>11</v>
      </c>
      <c r="C96" s="4" t="s">
        <v>17</v>
      </c>
      <c r="D96" s="4" t="s">
        <v>7</v>
      </c>
      <c r="E96" s="4">
        <v>63</v>
      </c>
    </row>
    <row r="97" spans="1:5" ht="15.75" thickBot="1" x14ac:dyDescent="0.3">
      <c r="A97" s="4" t="s">
        <v>15</v>
      </c>
      <c r="B97" s="4">
        <v>11</v>
      </c>
      <c r="C97" s="4" t="s">
        <v>17</v>
      </c>
      <c r="D97" s="4" t="s">
        <v>9</v>
      </c>
      <c r="E97" s="4">
        <v>38</v>
      </c>
    </row>
    <row r="98" spans="1:5" ht="15.75" thickBot="1" x14ac:dyDescent="0.3">
      <c r="A98" s="4" t="s">
        <v>15</v>
      </c>
      <c r="B98" s="4">
        <v>12</v>
      </c>
      <c r="C98" s="4" t="s">
        <v>16</v>
      </c>
      <c r="D98" s="4" t="s">
        <v>5</v>
      </c>
      <c r="E98" s="4">
        <v>26</v>
      </c>
    </row>
    <row r="99" spans="1:5" ht="15.75" thickBot="1" x14ac:dyDescent="0.3">
      <c r="A99" s="4" t="s">
        <v>15</v>
      </c>
      <c r="B99" s="4">
        <v>12</v>
      </c>
      <c r="C99" s="4" t="s">
        <v>16</v>
      </c>
      <c r="D99" s="4" t="s">
        <v>4</v>
      </c>
      <c r="E99" s="4">
        <v>57</v>
      </c>
    </row>
    <row r="100" spans="1:5" ht="15.75" thickBot="1" x14ac:dyDescent="0.3">
      <c r="A100" s="4" t="s">
        <v>15</v>
      </c>
      <c r="B100" s="4">
        <v>12</v>
      </c>
      <c r="C100" s="4" t="s">
        <v>16</v>
      </c>
      <c r="D100" s="4" t="s">
        <v>6</v>
      </c>
      <c r="E100" s="4">
        <v>134</v>
      </c>
    </row>
    <row r="101" spans="1:5" ht="15.75" thickBot="1" x14ac:dyDescent="0.3">
      <c r="A101" s="4" t="s">
        <v>15</v>
      </c>
      <c r="B101" s="4">
        <v>12</v>
      </c>
      <c r="C101" s="4" t="s">
        <v>16</v>
      </c>
      <c r="D101" s="4" t="s">
        <v>8</v>
      </c>
      <c r="E101" s="4">
        <v>31</v>
      </c>
    </row>
    <row r="102" spans="1:5" ht="15.75" thickBot="1" x14ac:dyDescent="0.3">
      <c r="A102" s="4" t="s">
        <v>15</v>
      </c>
      <c r="B102" s="4">
        <v>12</v>
      </c>
      <c r="C102" s="4" t="s">
        <v>16</v>
      </c>
      <c r="D102" s="4" t="s">
        <v>7</v>
      </c>
      <c r="E102" s="4">
        <v>65</v>
      </c>
    </row>
    <row r="103" spans="1:5" ht="15.75" thickBot="1" x14ac:dyDescent="0.3">
      <c r="A103" s="4" t="s">
        <v>15</v>
      </c>
      <c r="B103" s="4">
        <v>12</v>
      </c>
      <c r="C103" s="4" t="s">
        <v>16</v>
      </c>
      <c r="D103" s="4" t="s">
        <v>9</v>
      </c>
      <c r="E103" s="4">
        <v>31</v>
      </c>
    </row>
    <row r="104" spans="1:5" ht="15.75" thickBot="1" x14ac:dyDescent="0.3">
      <c r="A104" s="4" t="s">
        <v>15</v>
      </c>
      <c r="B104" s="4">
        <v>12</v>
      </c>
      <c r="C104" s="4" t="s">
        <v>17</v>
      </c>
      <c r="D104" s="4" t="s">
        <v>5</v>
      </c>
      <c r="E104" s="4">
        <v>35</v>
      </c>
    </row>
    <row r="105" spans="1:5" ht="15.75" thickBot="1" x14ac:dyDescent="0.3">
      <c r="A105" s="4" t="s">
        <v>15</v>
      </c>
      <c r="B105" s="4">
        <v>12</v>
      </c>
      <c r="C105" s="4" t="s">
        <v>17</v>
      </c>
      <c r="D105" s="4" t="s">
        <v>4</v>
      </c>
      <c r="E105" s="4">
        <v>56</v>
      </c>
    </row>
    <row r="106" spans="1:5" ht="15.75" thickBot="1" x14ac:dyDescent="0.3">
      <c r="A106" s="4" t="s">
        <v>15</v>
      </c>
      <c r="B106" s="4">
        <v>12</v>
      </c>
      <c r="C106" s="4" t="s">
        <v>17</v>
      </c>
      <c r="D106" s="4" t="s">
        <v>6</v>
      </c>
      <c r="E106" s="4">
        <v>160</v>
      </c>
    </row>
    <row r="107" spans="1:5" ht="15.75" thickBot="1" x14ac:dyDescent="0.3">
      <c r="A107" s="4" t="s">
        <v>15</v>
      </c>
      <c r="B107" s="4">
        <v>12</v>
      </c>
      <c r="C107" s="4" t="s">
        <v>17</v>
      </c>
      <c r="D107" s="4" t="s">
        <v>8</v>
      </c>
      <c r="E107" s="4">
        <v>34</v>
      </c>
    </row>
    <row r="108" spans="1:5" ht="15.75" thickBot="1" x14ac:dyDescent="0.3">
      <c r="A108" s="4" t="s">
        <v>15</v>
      </c>
      <c r="B108" s="4">
        <v>12</v>
      </c>
      <c r="C108" s="4" t="s">
        <v>17</v>
      </c>
      <c r="D108" s="4" t="s">
        <v>7</v>
      </c>
      <c r="E108" s="4">
        <v>67</v>
      </c>
    </row>
    <row r="109" spans="1:5" ht="15.75" thickBot="1" x14ac:dyDescent="0.3">
      <c r="A109" s="4" t="s">
        <v>15</v>
      </c>
      <c r="B109" s="4">
        <v>12</v>
      </c>
      <c r="C109" s="4" t="s">
        <v>17</v>
      </c>
      <c r="D109" s="4" t="s">
        <v>9</v>
      </c>
      <c r="E109" s="4">
        <v>40</v>
      </c>
    </row>
    <row r="110" spans="1:5" ht="15.75" thickBot="1" x14ac:dyDescent="0.3">
      <c r="A110" s="4" t="s">
        <v>0</v>
      </c>
      <c r="B110" s="4">
        <v>13</v>
      </c>
      <c r="C110" s="4" t="s">
        <v>16</v>
      </c>
      <c r="D110" s="4" t="s">
        <v>5</v>
      </c>
      <c r="E110" s="4">
        <v>33</v>
      </c>
    </row>
    <row r="111" spans="1:5" ht="15.75" thickBot="1" x14ac:dyDescent="0.3">
      <c r="A111" s="4" t="s">
        <v>0</v>
      </c>
      <c r="B111" s="4">
        <v>13</v>
      </c>
      <c r="C111" s="4" t="s">
        <v>16</v>
      </c>
      <c r="D111" s="4" t="s">
        <v>4</v>
      </c>
      <c r="E111" s="4">
        <v>52</v>
      </c>
    </row>
    <row r="112" spans="1:5" ht="15.75" thickBot="1" x14ac:dyDescent="0.3">
      <c r="A112" s="4" t="s">
        <v>0</v>
      </c>
      <c r="B112" s="4">
        <v>13</v>
      </c>
      <c r="C112" s="4" t="s">
        <v>16</v>
      </c>
      <c r="D112" s="4" t="s">
        <v>6</v>
      </c>
      <c r="E112" s="4">
        <v>148</v>
      </c>
    </row>
    <row r="113" spans="1:5" ht="15.75" thickBot="1" x14ac:dyDescent="0.3">
      <c r="A113" s="4" t="s">
        <v>0</v>
      </c>
      <c r="B113" s="4">
        <v>13</v>
      </c>
      <c r="C113" s="4" t="s">
        <v>16</v>
      </c>
      <c r="D113" s="4" t="s">
        <v>8</v>
      </c>
      <c r="E113" s="4">
        <v>24</v>
      </c>
    </row>
    <row r="114" spans="1:5" ht="15.75" thickBot="1" x14ac:dyDescent="0.3">
      <c r="A114" s="4" t="s">
        <v>0</v>
      </c>
      <c r="B114" s="4">
        <v>13</v>
      </c>
      <c r="C114" s="4" t="s">
        <v>16</v>
      </c>
      <c r="D114" s="4" t="s">
        <v>7</v>
      </c>
      <c r="E114" s="4">
        <v>66</v>
      </c>
    </row>
    <row r="115" spans="1:5" ht="15.75" thickBot="1" x14ac:dyDescent="0.3">
      <c r="A115" s="4" t="s">
        <v>0</v>
      </c>
      <c r="B115" s="4">
        <v>13</v>
      </c>
      <c r="C115" s="4" t="s">
        <v>16</v>
      </c>
      <c r="D115" s="4" t="s">
        <v>9</v>
      </c>
      <c r="E115" s="4">
        <v>43</v>
      </c>
    </row>
    <row r="116" spans="1:5" ht="15.75" thickBot="1" x14ac:dyDescent="0.3">
      <c r="A116" s="4" t="s">
        <v>0</v>
      </c>
      <c r="B116" s="4">
        <v>13</v>
      </c>
      <c r="C116" s="4" t="s">
        <v>17</v>
      </c>
      <c r="D116" s="4" t="s">
        <v>5</v>
      </c>
      <c r="E116" s="4">
        <v>33</v>
      </c>
    </row>
    <row r="117" spans="1:5" ht="15.75" thickBot="1" x14ac:dyDescent="0.3">
      <c r="A117" s="4" t="s">
        <v>0</v>
      </c>
      <c r="B117" s="4">
        <v>13</v>
      </c>
      <c r="C117" s="4" t="s">
        <v>17</v>
      </c>
      <c r="D117" s="4" t="s">
        <v>4</v>
      </c>
      <c r="E117" s="4">
        <v>58</v>
      </c>
    </row>
    <row r="118" spans="1:5" ht="15.75" thickBot="1" x14ac:dyDescent="0.3">
      <c r="A118" s="4" t="s">
        <v>0</v>
      </c>
      <c r="B118" s="4">
        <v>13</v>
      </c>
      <c r="C118" s="4" t="s">
        <v>17</v>
      </c>
      <c r="D118" s="4" t="s">
        <v>6</v>
      </c>
      <c r="E118" s="4">
        <v>149</v>
      </c>
    </row>
    <row r="119" spans="1:5" ht="15.75" thickBot="1" x14ac:dyDescent="0.3">
      <c r="A119" s="4" t="s">
        <v>0</v>
      </c>
      <c r="B119" s="4">
        <v>13</v>
      </c>
      <c r="C119" s="4" t="s">
        <v>17</v>
      </c>
      <c r="D119" s="4" t="s">
        <v>8</v>
      </c>
      <c r="E119" s="4">
        <v>27</v>
      </c>
    </row>
    <row r="120" spans="1:5" ht="15.75" thickBot="1" x14ac:dyDescent="0.3">
      <c r="A120" s="4" t="s">
        <v>0</v>
      </c>
      <c r="B120" s="4">
        <v>13</v>
      </c>
      <c r="C120" s="4" t="s">
        <v>17</v>
      </c>
      <c r="D120" s="4" t="s">
        <v>7</v>
      </c>
      <c r="E120" s="4">
        <v>67</v>
      </c>
    </row>
    <row r="121" spans="1:5" ht="15.75" thickBot="1" x14ac:dyDescent="0.3">
      <c r="A121" s="4" t="s">
        <v>0</v>
      </c>
      <c r="B121" s="4">
        <v>13</v>
      </c>
      <c r="C121" s="4" t="s">
        <v>17</v>
      </c>
      <c r="D121" s="4" t="s">
        <v>9</v>
      </c>
      <c r="E121" s="4">
        <v>45</v>
      </c>
    </row>
    <row r="122" spans="1:5" ht="15.75" thickBot="1" x14ac:dyDescent="0.3">
      <c r="A122" s="4" t="s">
        <v>0</v>
      </c>
      <c r="B122" s="4">
        <v>14</v>
      </c>
      <c r="C122" s="4" t="s">
        <v>16</v>
      </c>
      <c r="D122" s="4" t="s">
        <v>5</v>
      </c>
      <c r="E122" s="4">
        <v>33</v>
      </c>
    </row>
    <row r="123" spans="1:5" ht="15.75" thickBot="1" x14ac:dyDescent="0.3">
      <c r="A123" s="4" t="s">
        <v>0</v>
      </c>
      <c r="B123" s="4">
        <v>14</v>
      </c>
      <c r="C123" s="4" t="s">
        <v>16</v>
      </c>
      <c r="D123" s="4" t="s">
        <v>4</v>
      </c>
      <c r="E123" s="4">
        <v>56</v>
      </c>
    </row>
    <row r="124" spans="1:5" ht="15.75" thickBot="1" x14ac:dyDescent="0.3">
      <c r="A124" s="4" t="s">
        <v>0</v>
      </c>
      <c r="B124" s="4">
        <v>14</v>
      </c>
      <c r="C124" s="4" t="s">
        <v>16</v>
      </c>
      <c r="D124" s="4" t="s">
        <v>6</v>
      </c>
      <c r="E124" s="4">
        <v>163</v>
      </c>
    </row>
    <row r="125" spans="1:5" ht="15.75" thickBot="1" x14ac:dyDescent="0.3">
      <c r="A125" s="4" t="s">
        <v>0</v>
      </c>
      <c r="B125" s="4">
        <v>14</v>
      </c>
      <c r="C125" s="4" t="s">
        <v>16</v>
      </c>
      <c r="D125" s="4" t="s">
        <v>8</v>
      </c>
      <c r="E125" s="4">
        <v>26</v>
      </c>
    </row>
    <row r="126" spans="1:5" ht="15.75" thickBot="1" x14ac:dyDescent="0.3">
      <c r="A126" s="4" t="s">
        <v>0</v>
      </c>
      <c r="B126" s="4">
        <v>14</v>
      </c>
      <c r="C126" s="4" t="s">
        <v>16</v>
      </c>
      <c r="D126" s="4" t="s">
        <v>7</v>
      </c>
      <c r="E126" s="4">
        <v>35</v>
      </c>
    </row>
    <row r="127" spans="1:5" ht="15.75" thickBot="1" x14ac:dyDescent="0.3">
      <c r="A127" s="4" t="s">
        <v>0</v>
      </c>
      <c r="B127" s="4">
        <v>14</v>
      </c>
      <c r="C127" s="4" t="s">
        <v>16</v>
      </c>
      <c r="D127" s="4" t="s">
        <v>9</v>
      </c>
      <c r="E127" s="4">
        <v>44</v>
      </c>
    </row>
    <row r="128" spans="1:5" ht="15.75" thickBot="1" x14ac:dyDescent="0.3">
      <c r="A128" s="4" t="s">
        <v>0</v>
      </c>
      <c r="B128" s="4">
        <v>14</v>
      </c>
      <c r="C128" s="4" t="s">
        <v>17</v>
      </c>
      <c r="D128" s="4" t="s">
        <v>5</v>
      </c>
      <c r="E128" s="4">
        <v>31.8</v>
      </c>
    </row>
    <row r="129" spans="1:5" ht="15.75" thickBot="1" x14ac:dyDescent="0.3">
      <c r="A129" s="4" t="s">
        <v>0</v>
      </c>
      <c r="B129" s="4">
        <v>14</v>
      </c>
      <c r="C129" s="4" t="s">
        <v>17</v>
      </c>
      <c r="D129" s="4" t="s">
        <v>4</v>
      </c>
      <c r="E129" s="4">
        <v>57</v>
      </c>
    </row>
    <row r="130" spans="1:5" ht="15.75" thickBot="1" x14ac:dyDescent="0.3">
      <c r="A130" s="4" t="s">
        <v>0</v>
      </c>
      <c r="B130" s="4">
        <v>14</v>
      </c>
      <c r="C130" s="4" t="s">
        <v>17</v>
      </c>
      <c r="D130" s="4" t="s">
        <v>6</v>
      </c>
      <c r="E130" s="4">
        <v>163</v>
      </c>
    </row>
    <row r="131" spans="1:5" ht="15.75" thickBot="1" x14ac:dyDescent="0.3">
      <c r="A131" s="4" t="s">
        <v>0</v>
      </c>
      <c r="B131" s="4">
        <v>14</v>
      </c>
      <c r="C131" s="4" t="s">
        <v>17</v>
      </c>
      <c r="D131" s="4" t="s">
        <v>8</v>
      </c>
      <c r="E131" s="4">
        <v>29</v>
      </c>
    </row>
    <row r="132" spans="1:5" ht="15.75" thickBot="1" x14ac:dyDescent="0.3">
      <c r="A132" s="4" t="s">
        <v>0</v>
      </c>
      <c r="B132" s="4">
        <v>14</v>
      </c>
      <c r="C132" s="4" t="s">
        <v>17</v>
      </c>
      <c r="D132" s="4" t="s">
        <v>7</v>
      </c>
      <c r="E132" s="4">
        <v>49</v>
      </c>
    </row>
    <row r="133" spans="1:5" ht="15.75" thickBot="1" x14ac:dyDescent="0.3">
      <c r="A133" s="4" t="s">
        <v>0</v>
      </c>
      <c r="B133" s="4">
        <v>14</v>
      </c>
      <c r="C133" s="4" t="s">
        <v>17</v>
      </c>
      <c r="D133" s="4" t="s">
        <v>9</v>
      </c>
      <c r="E133" s="4">
        <v>44</v>
      </c>
    </row>
    <row r="134" spans="1:5" ht="15.75" thickBot="1" x14ac:dyDescent="0.3">
      <c r="A134" s="4" t="s">
        <v>0</v>
      </c>
      <c r="B134" s="4">
        <v>15</v>
      </c>
      <c r="C134" s="4" t="s">
        <v>16</v>
      </c>
      <c r="D134" s="4" t="s">
        <v>5</v>
      </c>
      <c r="E134" s="4">
        <v>19</v>
      </c>
    </row>
    <row r="135" spans="1:5" ht="15.75" thickBot="1" x14ac:dyDescent="0.3">
      <c r="A135" s="4" t="s">
        <v>0</v>
      </c>
      <c r="B135" s="4">
        <v>15</v>
      </c>
      <c r="C135" s="4" t="s">
        <v>16</v>
      </c>
      <c r="D135" s="4" t="s">
        <v>4</v>
      </c>
      <c r="E135" s="4">
        <v>59</v>
      </c>
    </row>
    <row r="136" spans="1:5" ht="15.75" thickBot="1" x14ac:dyDescent="0.3">
      <c r="A136" s="4" t="s">
        <v>0</v>
      </c>
      <c r="B136" s="4">
        <v>15</v>
      </c>
      <c r="C136" s="4" t="s">
        <v>16</v>
      </c>
      <c r="D136" s="4" t="s">
        <v>6</v>
      </c>
      <c r="E136" s="4">
        <v>105</v>
      </c>
    </row>
    <row r="137" spans="1:5" ht="15.75" thickBot="1" x14ac:dyDescent="0.3">
      <c r="A137" s="4" t="s">
        <v>0</v>
      </c>
      <c r="B137" s="4">
        <v>15</v>
      </c>
      <c r="C137" s="4" t="s">
        <v>16</v>
      </c>
      <c r="D137" s="4" t="s">
        <v>8</v>
      </c>
      <c r="E137" s="4">
        <v>19</v>
      </c>
    </row>
    <row r="138" spans="1:5" ht="15.75" thickBot="1" x14ac:dyDescent="0.3">
      <c r="A138" s="4" t="s">
        <v>0</v>
      </c>
      <c r="B138" s="4">
        <v>15</v>
      </c>
      <c r="C138" s="4" t="s">
        <v>16</v>
      </c>
      <c r="D138" s="4" t="s">
        <v>7</v>
      </c>
      <c r="E138" s="4">
        <v>60</v>
      </c>
    </row>
    <row r="139" spans="1:5" ht="15.75" thickBot="1" x14ac:dyDescent="0.3">
      <c r="A139" s="4" t="s">
        <v>0</v>
      </c>
      <c r="B139" s="4">
        <v>15</v>
      </c>
      <c r="C139" s="4" t="s">
        <v>16</v>
      </c>
      <c r="D139" s="4" t="s">
        <v>9</v>
      </c>
      <c r="E139" s="4">
        <v>24</v>
      </c>
    </row>
    <row r="140" spans="1:5" ht="15.75" thickBot="1" x14ac:dyDescent="0.3">
      <c r="A140" s="4" t="s">
        <v>0</v>
      </c>
      <c r="B140" s="4">
        <v>15</v>
      </c>
      <c r="C140" s="4" t="s">
        <v>17</v>
      </c>
      <c r="D140" s="4" t="s">
        <v>5</v>
      </c>
      <c r="E140" s="4">
        <v>25</v>
      </c>
    </row>
    <row r="141" spans="1:5" ht="15.75" thickBot="1" x14ac:dyDescent="0.3">
      <c r="A141" s="4" t="s">
        <v>0</v>
      </c>
      <c r="B141" s="4">
        <v>15</v>
      </c>
      <c r="C141" s="4" t="s">
        <v>17</v>
      </c>
      <c r="D141" s="4" t="s">
        <v>4</v>
      </c>
      <c r="E141" s="4">
        <v>58</v>
      </c>
    </row>
    <row r="142" spans="1:5" ht="15.75" thickBot="1" x14ac:dyDescent="0.3">
      <c r="A142" s="4" t="s">
        <v>0</v>
      </c>
      <c r="B142" s="4">
        <v>15</v>
      </c>
      <c r="C142" s="4" t="s">
        <v>17</v>
      </c>
      <c r="D142" s="4" t="s">
        <v>6</v>
      </c>
      <c r="E142" s="4">
        <v>116</v>
      </c>
    </row>
    <row r="143" spans="1:5" ht="15.75" thickBot="1" x14ac:dyDescent="0.3">
      <c r="A143" s="4" t="s">
        <v>0</v>
      </c>
      <c r="B143" s="4">
        <v>15</v>
      </c>
      <c r="C143" s="4" t="s">
        <v>17</v>
      </c>
      <c r="D143" s="4" t="s">
        <v>8</v>
      </c>
      <c r="E143" s="4">
        <v>35</v>
      </c>
    </row>
    <row r="144" spans="1:5" ht="15.75" thickBot="1" x14ac:dyDescent="0.3">
      <c r="A144" s="4" t="s">
        <v>0</v>
      </c>
      <c r="B144" s="4">
        <v>15</v>
      </c>
      <c r="C144" s="4" t="s">
        <v>17</v>
      </c>
      <c r="D144" s="4" t="s">
        <v>7</v>
      </c>
      <c r="E144" s="4">
        <v>56</v>
      </c>
    </row>
    <row r="145" spans="1:5" ht="15.75" thickBot="1" x14ac:dyDescent="0.3">
      <c r="A145" s="4" t="s">
        <v>0</v>
      </c>
      <c r="B145" s="4">
        <v>15</v>
      </c>
      <c r="C145" s="4" t="s">
        <v>17</v>
      </c>
      <c r="D145" s="4" t="s">
        <v>9</v>
      </c>
      <c r="E145" s="4">
        <v>25</v>
      </c>
    </row>
    <row r="146" spans="1:5" ht="15.75" thickBot="1" x14ac:dyDescent="0.3">
      <c r="A146" s="4" t="s">
        <v>0</v>
      </c>
      <c r="B146" s="4">
        <v>17</v>
      </c>
      <c r="C146" s="4" t="s">
        <v>16</v>
      </c>
      <c r="D146" s="4" t="s">
        <v>5</v>
      </c>
      <c r="E146" s="4">
        <v>24</v>
      </c>
    </row>
    <row r="147" spans="1:5" ht="15.75" thickBot="1" x14ac:dyDescent="0.3">
      <c r="A147" s="4" t="s">
        <v>0</v>
      </c>
      <c r="B147" s="4">
        <v>17</v>
      </c>
      <c r="C147" s="4" t="s">
        <v>16</v>
      </c>
      <c r="D147" s="4" t="s">
        <v>4</v>
      </c>
      <c r="E147" s="4">
        <v>59</v>
      </c>
    </row>
    <row r="148" spans="1:5" ht="15.75" thickBot="1" x14ac:dyDescent="0.3">
      <c r="A148" s="4" t="s">
        <v>0</v>
      </c>
      <c r="B148" s="4">
        <v>17</v>
      </c>
      <c r="C148" s="4" t="s">
        <v>16</v>
      </c>
      <c r="D148" s="4" t="s">
        <v>6</v>
      </c>
      <c r="E148" s="4">
        <v>106</v>
      </c>
    </row>
    <row r="149" spans="1:5" ht="15.75" thickBot="1" x14ac:dyDescent="0.3">
      <c r="A149" s="4" t="s">
        <v>0</v>
      </c>
      <c r="B149" s="4">
        <v>17</v>
      </c>
      <c r="C149" s="4" t="s">
        <v>16</v>
      </c>
      <c r="D149" s="4" t="s">
        <v>8</v>
      </c>
      <c r="E149" s="4">
        <v>18</v>
      </c>
    </row>
    <row r="150" spans="1:5" ht="15.75" thickBot="1" x14ac:dyDescent="0.3">
      <c r="A150" s="4" t="s">
        <v>0</v>
      </c>
      <c r="B150" s="4">
        <v>17</v>
      </c>
      <c r="C150" s="4" t="s">
        <v>16</v>
      </c>
      <c r="D150" s="4" t="s">
        <v>7</v>
      </c>
      <c r="E150" s="4">
        <v>67</v>
      </c>
    </row>
    <row r="151" spans="1:5" ht="15.75" thickBot="1" x14ac:dyDescent="0.3">
      <c r="A151" s="4" t="s">
        <v>0</v>
      </c>
      <c r="B151" s="4">
        <v>17</v>
      </c>
      <c r="C151" s="4" t="s">
        <v>16</v>
      </c>
      <c r="D151" s="4" t="s">
        <v>9</v>
      </c>
      <c r="E151" s="4">
        <v>32</v>
      </c>
    </row>
    <row r="152" spans="1:5" ht="15.75" thickBot="1" x14ac:dyDescent="0.3">
      <c r="A152" s="4" t="s">
        <v>0</v>
      </c>
      <c r="B152" s="4">
        <v>17</v>
      </c>
      <c r="C152" s="4" t="s">
        <v>17</v>
      </c>
      <c r="D152" s="4" t="s">
        <v>5</v>
      </c>
      <c r="E152" s="4">
        <v>23</v>
      </c>
    </row>
    <row r="153" spans="1:5" ht="15.75" thickBot="1" x14ac:dyDescent="0.3">
      <c r="A153" s="4" t="s">
        <v>0</v>
      </c>
      <c r="B153" s="4">
        <v>17</v>
      </c>
      <c r="C153" s="4" t="s">
        <v>17</v>
      </c>
      <c r="D153" s="4" t="s">
        <v>4</v>
      </c>
      <c r="E153" s="4">
        <v>60</v>
      </c>
    </row>
    <row r="154" spans="1:5" ht="15.75" thickBot="1" x14ac:dyDescent="0.3">
      <c r="A154" s="4" t="s">
        <v>0</v>
      </c>
      <c r="B154" s="4">
        <v>17</v>
      </c>
      <c r="C154" s="4" t="s">
        <v>17</v>
      </c>
      <c r="D154" s="4" t="s">
        <v>6</v>
      </c>
      <c r="E154" s="4">
        <v>102</v>
      </c>
    </row>
    <row r="155" spans="1:5" ht="15.75" thickBot="1" x14ac:dyDescent="0.3">
      <c r="A155" s="4" t="s">
        <v>0</v>
      </c>
      <c r="B155" s="4">
        <v>17</v>
      </c>
      <c r="C155" s="4" t="s">
        <v>17</v>
      </c>
      <c r="D155" s="4" t="s">
        <v>8</v>
      </c>
      <c r="E155" s="4">
        <v>16</v>
      </c>
    </row>
    <row r="156" spans="1:5" ht="15.75" thickBot="1" x14ac:dyDescent="0.3">
      <c r="A156" s="4" t="s">
        <v>0</v>
      </c>
      <c r="B156" s="4">
        <v>17</v>
      </c>
      <c r="C156" s="4" t="s">
        <v>17</v>
      </c>
      <c r="D156" s="4" t="s">
        <v>7</v>
      </c>
      <c r="E156" s="4">
        <v>74</v>
      </c>
    </row>
    <row r="157" spans="1:5" ht="15.75" thickBot="1" x14ac:dyDescent="0.3">
      <c r="A157" s="4" t="s">
        <v>0</v>
      </c>
      <c r="B157" s="4">
        <v>17</v>
      </c>
      <c r="C157" s="4" t="s">
        <v>17</v>
      </c>
      <c r="D157" s="4" t="s">
        <v>9</v>
      </c>
      <c r="E157" s="4">
        <v>28</v>
      </c>
    </row>
    <row r="158" spans="1:5" ht="15.75" thickBot="1" x14ac:dyDescent="0.3">
      <c r="A158" s="4" t="s">
        <v>0</v>
      </c>
      <c r="B158" s="4">
        <v>18</v>
      </c>
      <c r="C158" s="4" t="s">
        <v>16</v>
      </c>
      <c r="D158" s="4" t="s">
        <v>5</v>
      </c>
      <c r="E158" s="4">
        <v>16</v>
      </c>
    </row>
    <row r="159" spans="1:5" ht="15.75" thickBot="1" x14ac:dyDescent="0.3">
      <c r="A159" s="4" t="s">
        <v>0</v>
      </c>
      <c r="B159" s="4">
        <v>18</v>
      </c>
      <c r="C159" s="4" t="s">
        <v>16</v>
      </c>
      <c r="D159" s="4" t="s">
        <v>4</v>
      </c>
      <c r="E159" s="4">
        <v>59</v>
      </c>
    </row>
    <row r="160" spans="1:5" ht="15.75" thickBot="1" x14ac:dyDescent="0.3">
      <c r="A160" s="4" t="s">
        <v>0</v>
      </c>
      <c r="B160" s="4">
        <v>18</v>
      </c>
      <c r="C160" s="4" t="s">
        <v>16</v>
      </c>
      <c r="D160" s="4" t="s">
        <v>6</v>
      </c>
      <c r="E160" s="4">
        <v>91</v>
      </c>
    </row>
    <row r="161" spans="1:5" ht="15.75" thickBot="1" x14ac:dyDescent="0.3">
      <c r="A161" s="4" t="s">
        <v>0</v>
      </c>
      <c r="B161" s="4">
        <v>18</v>
      </c>
      <c r="C161" s="4" t="s">
        <v>16</v>
      </c>
      <c r="D161" s="4" t="s">
        <v>9</v>
      </c>
      <c r="E161" s="4">
        <v>47</v>
      </c>
    </row>
    <row r="162" spans="1:5" ht="15.75" thickBot="1" x14ac:dyDescent="0.3">
      <c r="A162" s="4" t="s">
        <v>0</v>
      </c>
      <c r="B162" s="4">
        <v>18</v>
      </c>
      <c r="C162" s="4" t="s">
        <v>17</v>
      </c>
      <c r="D162" s="4" t="s">
        <v>5</v>
      </c>
      <c r="E162" s="4">
        <v>14</v>
      </c>
    </row>
    <row r="163" spans="1:5" ht="15.75" thickBot="1" x14ac:dyDescent="0.3">
      <c r="A163" s="4" t="s">
        <v>0</v>
      </c>
      <c r="B163" s="4">
        <v>18</v>
      </c>
      <c r="C163" s="4" t="s">
        <v>17</v>
      </c>
      <c r="D163" s="4" t="s">
        <v>4</v>
      </c>
      <c r="E163" s="4">
        <v>55</v>
      </c>
    </row>
    <row r="164" spans="1:5" ht="15.75" thickBot="1" x14ac:dyDescent="0.3">
      <c r="A164" s="4" t="s">
        <v>0</v>
      </c>
      <c r="B164" s="4">
        <v>18</v>
      </c>
      <c r="C164" s="4" t="s">
        <v>17</v>
      </c>
      <c r="D164" s="4" t="s">
        <v>6</v>
      </c>
      <c r="E164" s="4">
        <v>97</v>
      </c>
    </row>
    <row r="165" spans="1:5" ht="15.75" thickBot="1" x14ac:dyDescent="0.3">
      <c r="A165" s="4" t="s">
        <v>0</v>
      </c>
      <c r="B165" s="4">
        <v>18</v>
      </c>
      <c r="C165" s="4" t="s">
        <v>17</v>
      </c>
      <c r="D165" s="4" t="s">
        <v>9</v>
      </c>
      <c r="E165" s="4">
        <v>27</v>
      </c>
    </row>
    <row r="166" spans="1:5" ht="15.75" thickBot="1" x14ac:dyDescent="0.3">
      <c r="A166" s="4" t="s">
        <v>0</v>
      </c>
      <c r="B166" s="4">
        <v>19</v>
      </c>
      <c r="C166" s="4" t="s">
        <v>16</v>
      </c>
      <c r="D166" s="4" t="s">
        <v>5</v>
      </c>
      <c r="E166" s="4">
        <v>27</v>
      </c>
    </row>
    <row r="167" spans="1:5" ht="15.75" thickBot="1" x14ac:dyDescent="0.3">
      <c r="A167" s="4" t="s">
        <v>0</v>
      </c>
      <c r="B167" s="4">
        <v>19</v>
      </c>
      <c r="C167" s="4" t="s">
        <v>16</v>
      </c>
      <c r="D167" s="4" t="s">
        <v>4</v>
      </c>
      <c r="E167" s="4">
        <v>59</v>
      </c>
    </row>
    <row r="168" spans="1:5" ht="15.75" thickBot="1" x14ac:dyDescent="0.3">
      <c r="A168" s="4" t="s">
        <v>0</v>
      </c>
      <c r="B168" s="4">
        <v>19</v>
      </c>
      <c r="C168" s="4" t="s">
        <v>16</v>
      </c>
      <c r="D168" s="4" t="s">
        <v>6</v>
      </c>
      <c r="E168" s="4">
        <v>148</v>
      </c>
    </row>
    <row r="169" spans="1:5" ht="15.75" thickBot="1" x14ac:dyDescent="0.3">
      <c r="A169" s="4" t="s">
        <v>0</v>
      </c>
      <c r="B169" s="4">
        <v>19</v>
      </c>
      <c r="C169" s="4" t="s">
        <v>16</v>
      </c>
      <c r="D169" s="4" t="s">
        <v>9</v>
      </c>
      <c r="E169" s="4">
        <v>26</v>
      </c>
    </row>
    <row r="170" spans="1:5" ht="15.75" thickBot="1" x14ac:dyDescent="0.3">
      <c r="A170" s="4" t="s">
        <v>0</v>
      </c>
      <c r="B170" s="4">
        <v>19</v>
      </c>
      <c r="C170" s="4" t="s">
        <v>17</v>
      </c>
      <c r="D170" s="4" t="s">
        <v>5</v>
      </c>
      <c r="E170" s="4">
        <v>26.8</v>
      </c>
    </row>
    <row r="171" spans="1:5" ht="15.75" thickBot="1" x14ac:dyDescent="0.3">
      <c r="A171" s="4" t="s">
        <v>0</v>
      </c>
      <c r="B171" s="4">
        <v>19</v>
      </c>
      <c r="C171" s="4" t="s">
        <v>17</v>
      </c>
      <c r="D171" s="4" t="s">
        <v>4</v>
      </c>
      <c r="E171" s="4">
        <v>56</v>
      </c>
    </row>
    <row r="172" spans="1:5" ht="15.75" thickBot="1" x14ac:dyDescent="0.3">
      <c r="A172" s="4" t="s">
        <v>0</v>
      </c>
      <c r="B172" s="4">
        <v>19</v>
      </c>
      <c r="C172" s="4" t="s">
        <v>17</v>
      </c>
      <c r="D172" s="4" t="s">
        <v>6</v>
      </c>
      <c r="E172" s="4">
        <v>155</v>
      </c>
    </row>
    <row r="173" spans="1:5" ht="15.75" thickBot="1" x14ac:dyDescent="0.3">
      <c r="A173" s="4" t="s">
        <v>0</v>
      </c>
      <c r="B173" s="4">
        <v>19</v>
      </c>
      <c r="C173" s="4" t="s">
        <v>17</v>
      </c>
      <c r="D173" s="4" t="s">
        <v>9</v>
      </c>
      <c r="E173" s="4">
        <v>47</v>
      </c>
    </row>
    <row r="177" spans="5:5" x14ac:dyDescent="0.25">
      <c r="E177">
        <f>_xlfn.STDEV.S(E112:E168)</f>
        <v>39.341649220749765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Calculation</vt:lpstr>
      <vt:lpstr>Population Info</vt:lpstr>
      <vt:lpstr>Data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Carr</dc:creator>
  <cp:lastModifiedBy>James Carr</cp:lastModifiedBy>
  <dcterms:created xsi:type="dcterms:W3CDTF">2020-07-12T12:31:58Z</dcterms:created>
  <dcterms:modified xsi:type="dcterms:W3CDTF">2020-07-12T14:52:16Z</dcterms:modified>
</cp:coreProperties>
</file>