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2B16F36C-FD56-407A-BFE1-35E09F6B013C}" xr6:coauthVersionLast="47" xr6:coauthVersionMax="47" xr10:uidLastSave="{00000000-0000-0000-0000-000000000000}"/>
  <bookViews>
    <workbookView xWindow="-108" yWindow="-108" windowWidth="23256" windowHeight="12456" tabRatio="697" activeTab="4" xr2:uid="{00000000-000D-0000-FFFF-FFFF00000000}"/>
  </bookViews>
  <sheets>
    <sheet name="Hoja de Control" sheetId="2" r:id="rId1"/>
    <sheet name="Inventario" sheetId="4" r:id="rId2"/>
    <sheet name="Recurso" sheetId="12" r:id="rId3"/>
    <sheet name="Presupuesto" sheetId="6" r:id="rId4"/>
    <sheet name="Costos" sheetId="8" r:id="rId5"/>
  </sheets>
  <definedNames>
    <definedName name="_xlnm.Print_Area" localSheetId="0">'Hoja de Control'!$B$2:$F$30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8" l="1"/>
  <c r="E57" i="8" s="1"/>
  <c r="E54" i="8"/>
  <c r="E55" i="8"/>
  <c r="E52" i="8"/>
  <c r="B56" i="6"/>
  <c r="B62" i="8" l="1"/>
  <c r="B61" i="8"/>
  <c r="D32" i="8"/>
  <c r="D31" i="8"/>
  <c r="D30" i="8"/>
  <c r="D29" i="8"/>
  <c r="D20" i="8"/>
  <c r="D19" i="8"/>
  <c r="D18" i="8"/>
  <c r="D14" i="8"/>
  <c r="D13" i="8"/>
  <c r="D12" i="8"/>
  <c r="D11" i="8"/>
  <c r="D10" i="8"/>
  <c r="D9" i="8"/>
  <c r="B60" i="8" l="1"/>
  <c r="C59" i="8" s="1"/>
</calcChain>
</file>

<file path=xl/sharedStrings.xml><?xml version="1.0" encoding="utf-8"?>
<sst xmlns="http://schemas.openxmlformats.org/spreadsheetml/2006/main" count="347" uniqueCount="110">
  <si>
    <t>Cronograma de Actividades</t>
  </si>
  <si>
    <t>HOJA DE CONTROL</t>
  </si>
  <si>
    <t>Organismo</t>
  </si>
  <si>
    <t>Proyecto</t>
  </si>
  <si>
    <t>Entregable</t>
  </si>
  <si>
    <t>Autor</t>
  </si>
  <si>
    <t>Versión / Edición</t>
  </si>
  <si>
    <t>0100</t>
  </si>
  <si>
    <t>Fecha Versión</t>
  </si>
  <si>
    <t>Aprobado Por</t>
  </si>
  <si>
    <t>Fecha Aprobación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</si>
  <si>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</si>
  <si>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</si>
  <si>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</si>
  <si>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</si>
  <si>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</si>
  <si>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</si>
  <si>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</si>
  <si>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</si>
  <si>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</si>
  <si>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</si>
  <si>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</si>
  <si>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</si>
  <si>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Inventario</t>
  </si>
  <si>
    <t>Recursos</t>
  </si>
  <si>
    <t>Presupuesto</t>
  </si>
  <si>
    <t>Costos</t>
  </si>
  <si>
    <t>SOFTWARE</t>
  </si>
  <si>
    <t>Computador</t>
  </si>
  <si>
    <t>RECURSOS TECNOLÓGICOS</t>
  </si>
  <si>
    <t>COSTOS FIJOS</t>
  </si>
  <si>
    <t>ARRIENDO</t>
  </si>
  <si>
    <t>TRANSPORTE</t>
  </si>
  <si>
    <t>ALIMENTACIÓN</t>
  </si>
  <si>
    <t>SUBTOTALES</t>
  </si>
  <si>
    <t>RECURSOS HUMANOS</t>
  </si>
  <si>
    <t>LOCK INVENTORY</t>
  </si>
  <si>
    <t>ISAPHONE</t>
  </si>
  <si>
    <t>28/09/2022</t>
  </si>
  <si>
    <t>GAES</t>
  </si>
  <si>
    <t>Julian David Herreño Scarpretta</t>
  </si>
  <si>
    <t>Joan Steven Ramirez Rodriguez</t>
  </si>
  <si>
    <t>Ana Valeria Mendoza Cipagauta</t>
  </si>
  <si>
    <t>Juan Diego Corredor Leon</t>
  </si>
  <si>
    <t>HARDWARE</t>
  </si>
  <si>
    <t>DISPOSITIVOS FINALES</t>
  </si>
  <si>
    <t>Nombre</t>
  </si>
  <si>
    <t>Descripcion</t>
  </si>
  <si>
    <t>Cpu</t>
  </si>
  <si>
    <t>Disco duro</t>
  </si>
  <si>
    <t>Memoria Ram</t>
  </si>
  <si>
    <t>500 gb</t>
  </si>
  <si>
    <t>Router</t>
  </si>
  <si>
    <t>servicio de internet claro</t>
  </si>
  <si>
    <t>Dispositivos pasivos</t>
  </si>
  <si>
    <t>Cable de red</t>
  </si>
  <si>
    <t>utp 6A</t>
  </si>
  <si>
    <t>Conectores</t>
  </si>
  <si>
    <t>Plug Rj45</t>
  </si>
  <si>
    <t>Computadores/servidores</t>
  </si>
  <si>
    <t>sistema operativo</t>
  </si>
  <si>
    <t>windows 10</t>
  </si>
  <si>
    <t>licencia de antivirus</t>
  </si>
  <si>
    <t>Conexión a internet</t>
  </si>
  <si>
    <t xml:space="preserve">internet fibra optica de 300 megas </t>
  </si>
  <si>
    <t>Servidor fisico</t>
  </si>
  <si>
    <t>Dispositivos intermediarios</t>
  </si>
  <si>
    <t>Cantidad</t>
  </si>
  <si>
    <t>Monitor</t>
  </si>
  <si>
    <t>teclado</t>
  </si>
  <si>
    <t>mouse</t>
  </si>
  <si>
    <t>500 gb ssd</t>
  </si>
  <si>
    <t>8 gb</t>
  </si>
  <si>
    <t>intel core i3</t>
  </si>
  <si>
    <t>Memoria ram</t>
  </si>
  <si>
    <t>genius</t>
  </si>
  <si>
    <t>Model:399B</t>
  </si>
  <si>
    <t>QBEX 21IN</t>
  </si>
  <si>
    <t>15mts</t>
  </si>
  <si>
    <t xml:space="preserve">Impresora </t>
  </si>
  <si>
    <t>termica Epson tm H6000IV</t>
  </si>
  <si>
    <t xml:space="preserve">Lector de codigo de barras </t>
  </si>
  <si>
    <t>Scaner Sat Ld101r Plus laser usb</t>
  </si>
  <si>
    <t>epson tx115</t>
  </si>
  <si>
    <t>Recursos Humanos (profesionales que se requieren para desarrollar las actividades del cronograma Gannt</t>
  </si>
  <si>
    <t>profesionales:</t>
  </si>
  <si>
    <t>Nombres</t>
  </si>
  <si>
    <t>Salario</t>
  </si>
  <si>
    <t>gestion de proyectos</t>
  </si>
  <si>
    <t>analista de software</t>
  </si>
  <si>
    <t>diseñador web (front-end)</t>
  </si>
  <si>
    <t>gestor de bases de datos</t>
  </si>
  <si>
    <t>Johan Steven Ramirez Rodriguez</t>
  </si>
  <si>
    <t>COSTO UNITARIO</t>
  </si>
  <si>
    <t>CANTIDAD PERSONAS</t>
  </si>
  <si>
    <t>CANTIDAD MESES</t>
  </si>
  <si>
    <t>CAFETERIA</t>
  </si>
  <si>
    <t>Subtotal</t>
  </si>
  <si>
    <t>DESCRIPCION</t>
  </si>
  <si>
    <t>COMPUTADOR</t>
  </si>
  <si>
    <t>TOTAL PRO</t>
  </si>
  <si>
    <t>TOTAL COSTOS</t>
  </si>
  <si>
    <t xml:space="preserve">servicio de internet </t>
  </si>
  <si>
    <t xml:space="preserve"> antivirus</t>
  </si>
  <si>
    <t>AVG</t>
  </si>
  <si>
    <t xml:space="preserve"> Epson tm H6000IV</t>
  </si>
  <si>
    <t>Impresora termica</t>
  </si>
  <si>
    <t>total 24 meses</t>
  </si>
  <si>
    <t>total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</si>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</sst>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"/>
  </numFmts>
  <fonts count="25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u/>
      <sz val="16"/>
      <name val="Calibri"/>
      <family val="2"/>
    </font>
    <font>
      <b/>
      <i/>
      <u/>
      <sz val="16"/>
      <color theme="1"/>
      <name val="Arial Narrow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</fills>
  <borders count="90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rgb="FFA5A5A5"/>
      </right>
      <top style="double">
        <color rgb="FFA5A5A5"/>
      </top>
      <bottom/>
      <diagonal/>
    </border>
    <border>
      <left/>
      <right/>
      <top style="double">
        <color rgb="FFA5A5A5"/>
      </top>
      <bottom/>
      <diagonal/>
    </border>
    <border>
      <left style="double">
        <color rgb="FFA5A5A5"/>
      </left>
      <right/>
      <top style="double">
        <color rgb="FFA5A5A5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9" fontId="15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0" applyFont="1"/>
    <xf numFmtId="0" fontId="5" fillId="0" borderId="0" xfId="1" applyFont="1" applyFill="1" applyBorder="1"/>
    <xf numFmtId="0" fontId="5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/>
    <xf numFmtId="0" fontId="10" fillId="0" borderId="0" xfId="1" applyFont="1" applyFill="1" applyBorder="1"/>
    <xf numFmtId="0" fontId="5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2" fillId="0" borderId="0" xfId="2" applyFont="1" applyFill="1" applyBorder="1" applyAlignment="1" applyProtection="1">
      <alignment vertical="center"/>
    </xf>
    <xf numFmtId="0" fontId="12" fillId="0" borderId="0" xfId="2" applyFont="1" applyFill="1" applyBorder="1" applyAlignment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14" xfId="1" applyNumberFormat="1" applyFont="1" applyFill="1" applyBorder="1" applyAlignment="1">
      <alignment horizontal="center" vertical="center" wrapText="1"/>
    </xf>
    <xf numFmtId="49" fontId="8" fillId="0" borderId="15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/>
    <xf numFmtId="49" fontId="8" fillId="0" borderId="19" xfId="1" applyNumberFormat="1" applyFont="1" applyFill="1" applyBorder="1" applyAlignment="1">
      <alignment horizontal="center" vertical="center" wrapText="1"/>
    </xf>
    <xf numFmtId="49" fontId="8" fillId="0" borderId="20" xfId="1" applyNumberFormat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7" fillId="0" borderId="0" xfId="0" applyFont="1"/>
    <xf numFmtId="0" fontId="4" fillId="0" borderId="16" xfId="0" applyFont="1" applyBorder="1" applyAlignment="1"/>
    <xf numFmtId="0" fontId="4" fillId="0" borderId="0" xfId="0" applyFont="1" applyAlignment="1">
      <alignment horizontal="left"/>
    </xf>
    <xf numFmtId="0" fontId="5" fillId="0" borderId="22" xfId="0" applyFont="1" applyBorder="1"/>
    <xf numFmtId="0" fontId="5" fillId="0" borderId="23" xfId="0" applyFont="1" applyBorder="1"/>
    <xf numFmtId="0" fontId="11" fillId="0" borderId="23" xfId="0" applyFont="1" applyBorder="1" applyAlignment="1">
      <alignment vertical="center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8" fillId="0" borderId="27" xfId="0" applyFont="1" applyBorder="1" applyAlignment="1"/>
    <xf numFmtId="0" fontId="19" fillId="0" borderId="22" xfId="0" applyFont="1" applyBorder="1"/>
    <xf numFmtId="0" fontId="19" fillId="0" borderId="23" xfId="0" applyFont="1" applyBorder="1"/>
    <xf numFmtId="0" fontId="18" fillId="0" borderId="24" xfId="0" applyFont="1" applyBorder="1" applyAlignment="1"/>
    <xf numFmtId="0" fontId="0" fillId="0" borderId="0" xfId="0" applyBorder="1"/>
    <xf numFmtId="0" fontId="3" fillId="0" borderId="3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9" fillId="0" borderId="40" xfId="0" applyFont="1" applyBorder="1"/>
    <xf numFmtId="0" fontId="19" fillId="0" borderId="0" xfId="0" applyFont="1" applyBorder="1"/>
    <xf numFmtId="0" fontId="20" fillId="0" borderId="0" xfId="0" applyFont="1" applyBorder="1"/>
    <xf numFmtId="0" fontId="3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9" fillId="0" borderId="65" xfId="0" applyFont="1" applyBorder="1"/>
    <xf numFmtId="0" fontId="19" fillId="0" borderId="66" xfId="0" applyFont="1" applyBorder="1"/>
    <xf numFmtId="0" fontId="4" fillId="0" borderId="37" xfId="0" applyFont="1" applyBorder="1" applyAlignment="1">
      <alignment horizontal="center"/>
    </xf>
    <xf numFmtId="0" fontId="4" fillId="0" borderId="37" xfId="0" applyFont="1" applyBorder="1"/>
    <xf numFmtId="164" fontId="3" fillId="0" borderId="37" xfId="0" applyNumberFormat="1" applyFont="1" applyBorder="1"/>
    <xf numFmtId="164" fontId="3" fillId="0" borderId="37" xfId="0" applyNumberFormat="1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164" fontId="3" fillId="0" borderId="62" xfId="0" applyNumberFormat="1" applyFont="1" applyBorder="1" applyAlignment="1">
      <alignment horizontal="center"/>
    </xf>
    <xf numFmtId="0" fontId="4" fillId="0" borderId="62" xfId="0" applyFont="1" applyBorder="1"/>
    <xf numFmtId="0" fontId="3" fillId="0" borderId="48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19" fillId="0" borderId="70" xfId="0" applyFont="1" applyBorder="1"/>
    <xf numFmtId="0" fontId="19" fillId="0" borderId="71" xfId="0" applyFont="1" applyBorder="1"/>
    <xf numFmtId="0" fontId="3" fillId="0" borderId="49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4" fillId="0" borderId="76" xfId="0" applyFont="1" applyBorder="1"/>
    <xf numFmtId="0" fontId="4" fillId="0" borderId="51" xfId="0" applyFont="1" applyBorder="1" applyAlignment="1">
      <alignment horizontal="center"/>
    </xf>
    <xf numFmtId="0" fontId="4" fillId="0" borderId="53" xfId="0" applyFont="1" applyBorder="1"/>
    <xf numFmtId="0" fontId="20" fillId="0" borderId="77" xfId="0" applyFont="1" applyBorder="1" applyAlignment="1">
      <alignment horizontal="center"/>
    </xf>
    <xf numFmtId="0" fontId="4" fillId="0" borderId="0" xfId="0" applyFont="1" applyBorder="1"/>
    <xf numFmtId="0" fontId="3" fillId="0" borderId="60" xfId="0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" fillId="0" borderId="78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0" fontId="24" fillId="0" borderId="80" xfId="0" applyFont="1" applyBorder="1" applyAlignment="1">
      <alignment horizontal="center"/>
    </xf>
    <xf numFmtId="0" fontId="4" fillId="0" borderId="81" xfId="0" applyFont="1" applyBorder="1" applyAlignment="1">
      <alignment horizontal="center"/>
    </xf>
    <xf numFmtId="164" fontId="3" fillId="0" borderId="82" xfId="0" applyNumberFormat="1" applyFont="1" applyBorder="1" applyAlignment="1">
      <alignment horizontal="center"/>
    </xf>
    <xf numFmtId="0" fontId="4" fillId="0" borderId="83" xfId="0" applyFont="1" applyBorder="1" applyAlignment="1">
      <alignment horizontal="center"/>
    </xf>
    <xf numFmtId="164" fontId="3" fillId="0" borderId="84" xfId="0" applyNumberFormat="1" applyFont="1" applyBorder="1" applyAlignment="1">
      <alignment horizontal="center"/>
    </xf>
    <xf numFmtId="0" fontId="23" fillId="0" borderId="85" xfId="0" applyFont="1" applyBorder="1" applyAlignment="1">
      <alignment horizontal="center"/>
    </xf>
    <xf numFmtId="164" fontId="4" fillId="0" borderId="86" xfId="0" applyNumberFormat="1" applyFont="1" applyBorder="1" applyAlignment="1">
      <alignment horizontal="center"/>
    </xf>
    <xf numFmtId="164" fontId="4" fillId="0" borderId="0" xfId="0" applyNumberFormat="1" applyFont="1"/>
    <xf numFmtId="0" fontId="23" fillId="0" borderId="34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87" xfId="0" applyFont="1" applyBorder="1" applyAlignment="1">
      <alignment horizontal="center"/>
    </xf>
    <xf numFmtId="164" fontId="4" fillId="0" borderId="88" xfId="0" applyNumberFormat="1" applyFont="1" applyBorder="1"/>
    <xf numFmtId="164" fontId="4" fillId="0" borderId="89" xfId="0" applyNumberFormat="1" applyFont="1" applyBorder="1"/>
    <xf numFmtId="164" fontId="4" fillId="0" borderId="41" xfId="0" applyNumberFormat="1" applyFont="1" applyBorder="1"/>
    <xf numFmtId="0" fontId="4" fillId="0" borderId="41" xfId="0" applyFont="1" applyBorder="1"/>
    <xf numFmtId="0" fontId="6" fillId="0" borderId="0" xfId="1" applyFont="1" applyFill="1" applyBorder="1" applyAlignment="1">
      <alignment horizontal="center"/>
    </xf>
    <xf numFmtId="0" fontId="5" fillId="0" borderId="16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/>
    <xf numFmtId="0" fontId="7" fillId="3" borderId="30" xfId="0" applyFont="1" applyFill="1" applyBorder="1" applyAlignment="1">
      <alignment horizontal="left" vertical="center"/>
    </xf>
    <xf numFmtId="0" fontId="19" fillId="0" borderId="29" xfId="0" applyFont="1" applyBorder="1"/>
    <xf numFmtId="0" fontId="19" fillId="0" borderId="28" xfId="0" applyFont="1" applyBorder="1"/>
    <xf numFmtId="0" fontId="8" fillId="0" borderId="7" xfId="1" applyFont="1" applyFill="1" applyBorder="1" applyAlignment="1">
      <alignment horizontal="left" vertical="center" wrapText="1"/>
    </xf>
    <xf numFmtId="0" fontId="8" fillId="0" borderId="17" xfId="1" applyFont="1" applyFill="1" applyBorder="1" applyAlignment="1">
      <alignment horizontal="left" vertical="center" wrapText="1"/>
    </xf>
    <xf numFmtId="0" fontId="13" fillId="0" borderId="0" xfId="1" applyFont="1" applyFill="1" applyBorder="1" applyAlignment="1">
      <alignment horizontal="center" wrapText="1"/>
    </xf>
    <xf numFmtId="0" fontId="7" fillId="2" borderId="12" xfId="1" applyFont="1" applyFill="1" applyBorder="1" applyAlignment="1">
      <alignment horizontal="center" vertical="center"/>
    </xf>
    <xf numFmtId="49" fontId="8" fillId="0" borderId="15" xfId="1" applyNumberFormat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21" xfId="1" applyFont="1" applyFill="1" applyBorder="1" applyAlignment="1">
      <alignment horizontal="left" vertical="center" wrapText="1"/>
    </xf>
    <xf numFmtId="49" fontId="8" fillId="0" borderId="7" xfId="1" applyNumberFormat="1" applyFont="1" applyFill="1" applyBorder="1" applyAlignment="1">
      <alignment horizontal="center" vertical="center" wrapText="1"/>
    </xf>
    <xf numFmtId="49" fontId="8" fillId="0" borderId="17" xfId="1" applyNumberFormat="1" applyFont="1" applyFill="1" applyBorder="1" applyAlignment="1">
      <alignment horizontal="center" vertical="center" wrapText="1"/>
    </xf>
    <xf numFmtId="0" fontId="5" fillId="0" borderId="10" xfId="1" applyFont="1" applyFill="1" applyBorder="1"/>
    <xf numFmtId="0" fontId="5" fillId="0" borderId="18" xfId="1" applyFont="1" applyFill="1" applyBorder="1"/>
    <xf numFmtId="0" fontId="3" fillId="0" borderId="42" xfId="0" applyFont="1" applyBorder="1" applyAlignment="1">
      <alignment horizontal="center" vertical="center"/>
    </xf>
    <xf numFmtId="0" fontId="19" fillId="0" borderId="45" xfId="0" applyFont="1" applyBorder="1"/>
    <xf numFmtId="0" fontId="3" fillId="0" borderId="50" xfId="0" applyFont="1" applyBorder="1" applyAlignment="1">
      <alignment horizontal="center" vertical="center"/>
    </xf>
    <xf numFmtId="0" fontId="19" fillId="0" borderId="54" xfId="0" applyFont="1" applyBorder="1"/>
    <xf numFmtId="0" fontId="4" fillId="0" borderId="31" xfId="0" applyFont="1" applyBorder="1" applyAlignment="1">
      <alignment horizontal="center" vertical="center"/>
    </xf>
    <xf numFmtId="0" fontId="19" fillId="0" borderId="32" xfId="0" applyFont="1" applyBorder="1"/>
    <xf numFmtId="0" fontId="19" fillId="0" borderId="40" xfId="0" applyFont="1" applyBorder="1"/>
    <xf numFmtId="0" fontId="19" fillId="0" borderId="39" xfId="0" applyFont="1" applyBorder="1"/>
    <xf numFmtId="0" fontId="19" fillId="0" borderId="57" xfId="0" applyFont="1" applyBorder="1"/>
    <xf numFmtId="0" fontId="19" fillId="0" borderId="58" xfId="0" applyFont="1" applyBorder="1"/>
    <xf numFmtId="0" fontId="4" fillId="0" borderId="46" xfId="0" applyFont="1" applyBorder="1" applyAlignment="1">
      <alignment horizontal="center" vertical="center"/>
    </xf>
    <xf numFmtId="0" fontId="19" fillId="0" borderId="47" xfId="0" applyFont="1" applyBorder="1"/>
    <xf numFmtId="0" fontId="19" fillId="0" borderId="56" xfId="0" applyFont="1" applyBorder="1"/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65" xfId="0" applyFont="1" applyBorder="1" applyAlignment="1">
      <alignment horizontal="center"/>
    </xf>
  </cellXfs>
  <cellStyles count="5">
    <cellStyle name="Excel_BuiltIn_Hyperlink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Porcentaje 2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721178</xdr:colOff>
      <xdr:row>0</xdr:row>
      <xdr:rowOff>68035</xdr:rowOff>
    </xdr:from>
    <xdr:to>
      <xdr:col>1</xdr:col>
      <xdr:colOff>1115786</xdr:colOff>
      <xdr:row>4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68035"/>
          <a:ext cx="1197429" cy="1197429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149501</xdr:colOff>
      <xdr:row>1</xdr:row>
      <xdr:rowOff>32302</xdr:rowOff>
    </xdr:from>
    <xdr:to>
      <xdr:col>0</xdr:col>
      <xdr:colOff>581024</xdr:colOff>
      <xdr:row>2</xdr:row>
      <xdr:rowOff>207064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01" y="90280"/>
          <a:ext cx="431523" cy="431523"/>
        </a:xfrm>
        <a:prstGeom prst="ellipse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58614</xdr:colOff>
      <xdr:row>0</xdr:row>
      <xdr:rowOff>43962</xdr:rowOff>
    </xdr:from>
    <xdr:ext cx="534865" cy="53486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4" y="43962"/>
          <a:ext cx="534865" cy="534865"/>
        </a:xfrm>
        <a:prstGeom prst="ellipse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9525</xdr:rowOff>
    </xdr:from>
    <xdr:to>
      <xdr:col>0</xdr:col>
      <xdr:colOff>621846</xdr:colOff>
      <xdr:row>2</xdr:row>
      <xdr:rowOff>238125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6675"/>
          <a:ext cx="485775" cy="485775"/>
        </a:xfrm>
        <a:prstGeom prst="ellipse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0</xdr:col>
      <xdr:colOff>574221</xdr:colOff>
      <xdr:row>3</xdr:row>
      <xdr:rowOff>1360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5"/>
          <a:ext cx="488496" cy="487135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3"/>
  <sheetViews>
    <sheetView showGridLines="0" zoomScale="70" zoomScaleNormal="70" workbookViewId="0">
      <selection activeCell="H12" sqref="H12"/>
    </sheetView>
  </sheetViews>
  <sheetFormatPr baseColWidth="10" defaultColWidth="11.44140625" defaultRowHeight="13.8"/>
  <cols>
    <col min="1" max="1" width="12" style="2" customWidth="1"/>
    <col min="2" max="2" width="30.109375" style="2" customWidth="1"/>
    <col min="3" max="3" width="27.33203125" style="2" customWidth="1"/>
    <col min="4" max="4" width="28" style="2" customWidth="1"/>
    <col min="5" max="5" width="26.33203125" style="2" customWidth="1"/>
    <col min="6" max="6" width="35.109375" style="2" customWidth="1"/>
    <col min="7" max="8" width="12" style="2" customWidth="1"/>
    <col min="9" max="9" width="16.6640625" style="2" customWidth="1"/>
    <col min="10" max="10" width="19.109375" style="2" customWidth="1"/>
    <col min="11" max="11" width="15.109375" style="2" customWidth="1"/>
    <col min="12" max="12" width="18.5546875" style="2" customWidth="1"/>
    <col min="13" max="256" width="12" style="2" customWidth="1"/>
    <col min="257" max="257" width="12.5546875" style="2" customWidth="1"/>
    <col min="258" max="16384" width="11.44140625" style="2"/>
  </cols>
  <sheetData>
    <row r="2" spans="2:8">
      <c r="B2" s="121"/>
      <c r="C2" s="121"/>
      <c r="D2" s="121"/>
      <c r="E2" s="121"/>
      <c r="F2" s="121"/>
    </row>
    <row r="3" spans="2:8" ht="30">
      <c r="B3" s="119" t="s">
        <v>36</v>
      </c>
      <c r="C3" s="119"/>
      <c r="D3" s="119"/>
      <c r="E3" s="119"/>
      <c r="F3" s="119"/>
    </row>
    <row r="4" spans="2:8" ht="30">
      <c r="B4" s="119" t="s">
        <v>0</v>
      </c>
      <c r="C4" s="119"/>
      <c r="D4" s="119"/>
      <c r="E4" s="119"/>
      <c r="F4" s="119"/>
    </row>
    <row r="5" spans="2:8" ht="14.4" thickBot="1">
      <c r="B5" s="120"/>
      <c r="C5" s="120"/>
      <c r="D5" s="120"/>
      <c r="E5" s="120"/>
      <c r="F5" s="120"/>
      <c r="G5" s="20"/>
      <c r="H5" s="20"/>
    </row>
    <row r="6" spans="2:8" ht="14.4" thickTop="1">
      <c r="F6" s="3"/>
    </row>
    <row r="8" spans="2:8" ht="30">
      <c r="B8" s="128" t="s">
        <v>1</v>
      </c>
      <c r="C8" s="128"/>
      <c r="D8" s="128"/>
      <c r="E8" s="128"/>
      <c r="F8" s="128"/>
    </row>
    <row r="10" spans="2:8" ht="14.4" thickBot="1"/>
    <row r="11" spans="2:8" ht="18.600000000000001" thickTop="1">
      <c r="B11" s="12" t="s">
        <v>2</v>
      </c>
      <c r="C11" s="131"/>
      <c r="D11" s="132"/>
      <c r="E11" s="132"/>
      <c r="F11" s="133"/>
    </row>
    <row r="12" spans="2:8" ht="18">
      <c r="B12" s="13" t="s">
        <v>3</v>
      </c>
      <c r="C12" s="126" t="s">
        <v>36</v>
      </c>
      <c r="D12" s="134"/>
      <c r="E12" s="134"/>
      <c r="F12" s="135"/>
    </row>
    <row r="13" spans="2:8" ht="18.600000000000001" thickBot="1">
      <c r="B13" s="13" t="s">
        <v>4</v>
      </c>
      <c r="C13" s="126" t="s">
        <v>0</v>
      </c>
      <c r="D13" s="134"/>
      <c r="E13" s="136"/>
      <c r="F13" s="135"/>
    </row>
    <row r="14" spans="2:8" ht="19.95" customHeight="1" thickTop="1">
      <c r="B14" s="13" t="s">
        <v>5</v>
      </c>
      <c r="C14" s="126" t="s">
        <v>37</v>
      </c>
      <c r="D14" s="127"/>
      <c r="E14" s="23" t="s">
        <v>8</v>
      </c>
      <c r="F14" s="21" t="s">
        <v>38</v>
      </c>
    </row>
    <row r="15" spans="2:8" ht="19.95" customHeight="1">
      <c r="B15" s="13" t="s">
        <v>6</v>
      </c>
      <c r="C15" s="137" t="s">
        <v>7</v>
      </c>
      <c r="D15" s="138"/>
      <c r="E15" s="24" t="s">
        <v>10</v>
      </c>
      <c r="F15" s="21" t="s">
        <v>38</v>
      </c>
    </row>
    <row r="16" spans="2:8" ht="19.95" customHeight="1" thickBot="1">
      <c r="B16" s="14" t="s">
        <v>9</v>
      </c>
      <c r="C16" s="139"/>
      <c r="D16" s="140"/>
      <c r="E16" s="25" t="s">
        <v>11</v>
      </c>
      <c r="F16" s="22" t="s">
        <v>12</v>
      </c>
    </row>
    <row r="17" spans="1:16" ht="16.2" thickTop="1">
      <c r="B17" s="4"/>
      <c r="C17" s="122"/>
      <c r="D17" s="122"/>
    </row>
    <row r="18" spans="1:16" ht="19.95" customHeight="1"/>
    <row r="19" spans="1:16" ht="19.95" customHeight="1">
      <c r="B19" s="5" t="s">
        <v>13</v>
      </c>
      <c r="P19" s="6" t="s">
        <v>14</v>
      </c>
    </row>
    <row r="20" spans="1:16" ht="19.95" customHeight="1" thickBot="1"/>
    <row r="21" spans="1:16" ht="30" customHeight="1" thickTop="1" thickBot="1">
      <c r="B21" s="15" t="s">
        <v>15</v>
      </c>
      <c r="C21" s="16" t="s">
        <v>16</v>
      </c>
      <c r="D21" s="129" t="s">
        <v>17</v>
      </c>
      <c r="E21" s="129"/>
      <c r="F21" s="17" t="s">
        <v>18</v>
      </c>
    </row>
    <row r="22" spans="1:16" ht="19.95" customHeight="1" thickTop="1">
      <c r="B22" s="18" t="s">
        <v>7</v>
      </c>
      <c r="C22" s="19" t="s">
        <v>19</v>
      </c>
      <c r="D22" s="130" t="s">
        <v>39</v>
      </c>
      <c r="E22" s="130"/>
      <c r="F22" s="21" t="s">
        <v>38</v>
      </c>
    </row>
    <row r="23" spans="1:16" ht="19.95" customHeight="1"/>
    <row r="24" spans="1:16" ht="19.95" customHeight="1">
      <c r="B24" s="5" t="s">
        <v>20</v>
      </c>
    </row>
    <row r="25" spans="1:16" ht="30" customHeight="1" thickBot="1"/>
    <row r="26" spans="1:16" ht="19.95" customHeight="1" thickTop="1">
      <c r="B26" s="123" t="s">
        <v>21</v>
      </c>
      <c r="C26" s="124"/>
      <c r="D26" s="124"/>
      <c r="E26" s="124"/>
      <c r="F26" s="125"/>
    </row>
    <row r="27" spans="1:16" ht="25.5" customHeight="1">
      <c r="B27" s="38" t="s">
        <v>42</v>
      </c>
      <c r="C27" s="37"/>
      <c r="D27" s="37"/>
      <c r="E27" s="37"/>
      <c r="F27" s="36"/>
    </row>
    <row r="28" spans="1:16" ht="25.5" customHeight="1">
      <c r="B28" s="35" t="s">
        <v>43</v>
      </c>
      <c r="C28" s="37"/>
      <c r="D28" s="37"/>
      <c r="E28" s="37"/>
      <c r="F28" s="36"/>
      <c r="J28" s="2" t="s">
        <v>22</v>
      </c>
    </row>
    <row r="29" spans="1:16" ht="25.5" customHeight="1">
      <c r="B29" s="35" t="s">
        <v>41</v>
      </c>
      <c r="C29" s="34"/>
      <c r="D29" s="34"/>
      <c r="E29" s="34"/>
      <c r="F29" s="33"/>
    </row>
    <row r="30" spans="1:16" ht="25.5" customHeight="1">
      <c r="B30" s="32" t="s">
        <v>40</v>
      </c>
      <c r="C30" s="31"/>
      <c r="D30" s="30"/>
      <c r="E30" s="30"/>
      <c r="F30" s="29"/>
    </row>
    <row r="31" spans="1:16" ht="19.95" customHeight="1">
      <c r="A31" s="7"/>
      <c r="B31" s="7"/>
    </row>
    <row r="32" spans="1:16" ht="19.95" customHeight="1">
      <c r="A32" s="7"/>
      <c r="B32" s="7"/>
      <c r="C32" s="8"/>
    </row>
    <row r="33" spans="1:13" ht="19.95" customHeight="1">
      <c r="B33" s="7"/>
    </row>
    <row r="34" spans="1:13" ht="19.95" customHeight="1">
      <c r="A34" s="7"/>
      <c r="B34" s="7"/>
      <c r="K34" s="6"/>
      <c r="L34" s="6"/>
      <c r="M34" s="6"/>
    </row>
    <row r="35" spans="1:13" ht="19.95" customHeight="1">
      <c r="A35" s="7"/>
      <c r="C35" s="7"/>
      <c r="K35" s="6"/>
      <c r="L35" s="6"/>
      <c r="M35" s="6"/>
    </row>
    <row r="36" spans="1:13" ht="19.95" customHeight="1">
      <c r="A36" s="7"/>
      <c r="B36" s="7"/>
      <c r="C36" s="7"/>
      <c r="K36" s="6"/>
      <c r="L36" s="6"/>
      <c r="M36" s="6"/>
    </row>
    <row r="37" spans="1:13" ht="19.95" customHeight="1">
      <c r="A37" s="7"/>
      <c r="B37" s="7"/>
      <c r="C37" s="8"/>
      <c r="K37" s="6"/>
      <c r="L37" s="6"/>
      <c r="M37" s="6"/>
    </row>
    <row r="38" spans="1:13" ht="19.95" customHeight="1">
      <c r="A38" s="7"/>
      <c r="B38" s="7"/>
      <c r="K38" s="6"/>
      <c r="L38" s="6"/>
    </row>
    <row r="39" spans="1:13" ht="19.95" customHeight="1">
      <c r="B39" s="7"/>
      <c r="K39" s="6"/>
      <c r="L39" s="6"/>
    </row>
    <row r="40" spans="1:13" ht="19.95" customHeight="1">
      <c r="B40" s="9"/>
      <c r="K40" s="6"/>
      <c r="L40" s="6"/>
    </row>
    <row r="41" spans="1:13" ht="19.95" customHeight="1">
      <c r="B41" s="10"/>
      <c r="K41" s="6"/>
      <c r="L41" s="6"/>
    </row>
    <row r="42" spans="1:13" ht="19.95" customHeight="1">
      <c r="F42" s="9"/>
      <c r="K42" s="6"/>
      <c r="L42" s="6"/>
    </row>
    <row r="43" spans="1:13" ht="19.95" customHeight="1">
      <c r="B43" s="10"/>
      <c r="K43" s="6"/>
      <c r="L43" s="6"/>
    </row>
    <row r="44" spans="1:13" ht="19.95" customHeight="1">
      <c r="F44" s="8"/>
      <c r="K44" s="6"/>
      <c r="L44" s="6"/>
    </row>
    <row r="45" spans="1:13" ht="19.95" customHeight="1">
      <c r="B45" s="10"/>
      <c r="F45" s="7"/>
      <c r="G45" s="8"/>
      <c r="K45" s="6"/>
      <c r="L45" s="6"/>
    </row>
    <row r="46" spans="1:13" ht="19.95" customHeight="1">
      <c r="F46" s="7"/>
      <c r="G46" s="8"/>
      <c r="K46" s="6"/>
      <c r="L46" s="6"/>
    </row>
    <row r="47" spans="1:13" ht="19.95" customHeight="1">
      <c r="B47" s="11"/>
      <c r="F47" s="7"/>
      <c r="K47" s="6"/>
      <c r="L47" s="6"/>
    </row>
    <row r="48" spans="1:13" ht="19.95" customHeight="1">
      <c r="F48" s="9"/>
      <c r="K48" s="6"/>
      <c r="L48" s="6"/>
    </row>
    <row r="49" spans="2:12" ht="19.95" customHeight="1">
      <c r="B49" s="11"/>
      <c r="K49" s="6"/>
      <c r="L49" s="6"/>
    </row>
    <row r="50" spans="2:12" ht="19.95" customHeight="1">
      <c r="K50" s="6"/>
      <c r="L50" s="6"/>
    </row>
    <row r="51" spans="2:12" ht="19.95" customHeight="1">
      <c r="B51" s="11"/>
    </row>
    <row r="52" spans="2:12" ht="19.95" customHeight="1"/>
    <row r="53" spans="2:12" ht="19.95" customHeight="1">
      <c r="B53" s="11"/>
    </row>
    <row r="54" spans="2:12" ht="19.95" customHeight="1"/>
    <row r="55" spans="2:12" ht="19.95" customHeight="1">
      <c r="B55" s="11"/>
    </row>
    <row r="56" spans="2:12" ht="19.95" customHeight="1"/>
    <row r="57" spans="2:12" ht="19.95" customHeight="1">
      <c r="B57" s="11"/>
    </row>
    <row r="58" spans="2:12" ht="19.95" customHeight="1"/>
    <row r="59" spans="2:12" ht="19.95" customHeight="1">
      <c r="B59" s="11"/>
    </row>
    <row r="60" spans="2:12" ht="19.95" customHeight="1"/>
    <row r="61" spans="2:12" ht="19.95" customHeight="1">
      <c r="B61" s="11"/>
    </row>
    <row r="62" spans="2:12" ht="19.95" customHeight="1"/>
    <row r="63" spans="2:12" ht="19.95" customHeight="1">
      <c r="B63" s="11"/>
    </row>
    <row r="64" spans="2:12" ht="19.95" customHeight="1"/>
    <row r="65" spans="2:3" ht="14.4">
      <c r="B65" s="11"/>
    </row>
    <row r="67" spans="2:3" ht="14.4">
      <c r="B67" s="11"/>
    </row>
    <row r="69" spans="2:3" ht="14.4">
      <c r="B69" s="11"/>
    </row>
    <row r="71" spans="2:3" ht="14.4">
      <c r="B71" s="11"/>
    </row>
    <row r="72" spans="2:3">
      <c r="B72" s="8"/>
    </row>
    <row r="73" spans="2:3">
      <c r="C73" s="8"/>
    </row>
  </sheetData>
  <mergeCells count="15">
    <mergeCell ref="B26:F26"/>
    <mergeCell ref="C14:D14"/>
    <mergeCell ref="B8:F8"/>
    <mergeCell ref="D21:E21"/>
    <mergeCell ref="D22:E22"/>
    <mergeCell ref="C11:F11"/>
    <mergeCell ref="C12:F12"/>
    <mergeCell ref="C13:F13"/>
    <mergeCell ref="C15:D15"/>
    <mergeCell ref="C16:D16"/>
    <mergeCell ref="B3:F3"/>
    <mergeCell ref="B4:F4"/>
    <mergeCell ref="B5:F5"/>
    <mergeCell ref="B2:F2"/>
    <mergeCell ref="C17:D17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opLeftCell="A29" zoomScale="145" zoomScaleNormal="145" workbookViewId="0">
      <selection activeCell="D47" sqref="D47"/>
    </sheetView>
  </sheetViews>
  <sheetFormatPr baseColWidth="10" defaultColWidth="9.109375" defaultRowHeight="13.8"/>
  <cols>
    <col min="1" max="1" width="49.6640625" style="1" bestFit="1" customWidth="1"/>
    <col min="2" max="2" width="32.33203125" style="1" bestFit="1" customWidth="1"/>
    <col min="3" max="3" width="16.44140625" style="1" bestFit="1" customWidth="1"/>
    <col min="4" max="4" width="12" style="1" bestFit="1" customWidth="1"/>
    <col min="5" max="5" width="10.88671875" style="1" bestFit="1" customWidth="1"/>
    <col min="6" max="16384" width="9.109375" style="1"/>
  </cols>
  <sheetData>
    <row r="1" spans="1:16" ht="5.0999999999999996" customHeight="1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6" s="26" customFormat="1" ht="20.399999999999999">
      <c r="A2" s="155" t="s">
        <v>36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6" s="26" customFormat="1" ht="20.399999999999999">
      <c r="A3" s="155" t="s">
        <v>23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</row>
    <row r="4" spans="1:16" ht="5.0999999999999996" customHeight="1" thickBo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4.4" thickTop="1">
      <c r="A5" s="154" t="s">
        <v>29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6" spans="1:16" ht="21">
      <c r="A6" s="156" t="s">
        <v>44</v>
      </c>
      <c r="B6" s="157"/>
      <c r="C6" s="157"/>
      <c r="D6" s="157"/>
      <c r="E6" s="46"/>
    </row>
    <row r="7" spans="1:16" ht="14.4">
      <c r="A7" s="45"/>
      <c r="C7" s="46"/>
      <c r="D7" s="46"/>
      <c r="E7" s="46"/>
    </row>
    <row r="8" spans="1:16" ht="15" thickBot="1">
      <c r="A8" s="47" t="s">
        <v>45</v>
      </c>
      <c r="B8" s="47"/>
      <c r="C8" s="46"/>
      <c r="D8" s="46"/>
      <c r="E8" s="46"/>
    </row>
    <row r="9" spans="1:16" ht="15" thickBot="1">
      <c r="A9" s="46"/>
      <c r="B9" s="65" t="s">
        <v>28</v>
      </c>
      <c r="C9" s="46"/>
      <c r="D9" s="46"/>
      <c r="E9" s="46"/>
    </row>
    <row r="10" spans="1:16" ht="14.4">
      <c r="A10" s="57" t="s">
        <v>46</v>
      </c>
      <c r="B10" s="50" t="s">
        <v>47</v>
      </c>
      <c r="C10" s="63" t="s">
        <v>67</v>
      </c>
    </row>
    <row r="11" spans="1:16">
      <c r="A11" s="58" t="s">
        <v>48</v>
      </c>
      <c r="B11" s="42" t="s">
        <v>73</v>
      </c>
      <c r="C11" s="51">
        <v>2</v>
      </c>
    </row>
    <row r="12" spans="1:16">
      <c r="A12" s="59" t="s">
        <v>74</v>
      </c>
      <c r="B12" s="44" t="s">
        <v>72</v>
      </c>
      <c r="C12" s="52">
        <v>2</v>
      </c>
    </row>
    <row r="13" spans="1:16">
      <c r="A13" s="59" t="s">
        <v>49</v>
      </c>
      <c r="B13" s="44" t="s">
        <v>71</v>
      </c>
      <c r="C13" s="52">
        <v>2</v>
      </c>
    </row>
    <row r="14" spans="1:16">
      <c r="A14" s="59" t="s">
        <v>70</v>
      </c>
      <c r="B14" s="44" t="s">
        <v>75</v>
      </c>
      <c r="C14" s="52">
        <v>2</v>
      </c>
    </row>
    <row r="15" spans="1:16">
      <c r="A15" s="59" t="s">
        <v>69</v>
      </c>
      <c r="B15" s="44" t="s">
        <v>76</v>
      </c>
      <c r="C15" s="52">
        <v>2</v>
      </c>
    </row>
    <row r="16" spans="1:16" ht="14.4" thickBot="1">
      <c r="A16" s="60" t="s">
        <v>68</v>
      </c>
      <c r="B16" s="61" t="s">
        <v>77</v>
      </c>
      <c r="C16" s="55">
        <v>2</v>
      </c>
    </row>
    <row r="17" spans="1:4" ht="15" thickBot="1">
      <c r="A17" s="46"/>
      <c r="B17" s="49"/>
      <c r="C17" s="49"/>
      <c r="D17" s="49"/>
    </row>
    <row r="18" spans="1:4" ht="15" thickBot="1">
      <c r="A18" s="46"/>
      <c r="B18" s="64" t="s">
        <v>65</v>
      </c>
      <c r="C18" s="49"/>
      <c r="D18" s="49"/>
    </row>
    <row r="19" spans="1:4" ht="14.4">
      <c r="A19" s="57" t="s">
        <v>46</v>
      </c>
      <c r="B19" s="50" t="s">
        <v>47</v>
      </c>
      <c r="C19" s="63" t="s">
        <v>67</v>
      </c>
    </row>
    <row r="20" spans="1:4">
      <c r="A20" s="59" t="s">
        <v>48</v>
      </c>
      <c r="B20" s="42" t="s">
        <v>73</v>
      </c>
      <c r="C20" s="52">
        <v>2</v>
      </c>
    </row>
    <row r="21" spans="1:4">
      <c r="A21" s="59" t="s">
        <v>50</v>
      </c>
      <c r="B21" s="43" t="s">
        <v>72</v>
      </c>
      <c r="C21" s="52">
        <v>2</v>
      </c>
    </row>
    <row r="22" spans="1:4" ht="14.4" thickBot="1">
      <c r="A22" s="60" t="s">
        <v>49</v>
      </c>
      <c r="B22" s="54" t="s">
        <v>51</v>
      </c>
      <c r="C22" s="55">
        <v>2</v>
      </c>
    </row>
    <row r="23" spans="1:4" ht="14.4" thickBot="1">
      <c r="A23" s="49"/>
      <c r="B23" s="49"/>
      <c r="C23" s="49"/>
    </row>
    <row r="24" spans="1:4" ht="14.4" thickBot="1">
      <c r="B24" s="62" t="s">
        <v>66</v>
      </c>
      <c r="C24" s="49"/>
    </row>
    <row r="25" spans="1:4" ht="14.4">
      <c r="A25" s="57" t="s">
        <v>46</v>
      </c>
      <c r="B25" s="50" t="s">
        <v>47</v>
      </c>
      <c r="C25" s="63" t="s">
        <v>67</v>
      </c>
    </row>
    <row r="26" spans="1:4" ht="14.4" thickBot="1">
      <c r="A26" s="66" t="s">
        <v>52</v>
      </c>
      <c r="B26" s="67" t="s">
        <v>102</v>
      </c>
      <c r="C26" s="68">
        <v>1</v>
      </c>
    </row>
    <row r="27" spans="1:4" ht="14.4" thickBot="1">
      <c r="A27" s="49"/>
      <c r="B27" s="49"/>
      <c r="C27" s="49"/>
    </row>
    <row r="28" spans="1:4" ht="14.4" thickBot="1">
      <c r="B28" s="62" t="s">
        <v>54</v>
      </c>
      <c r="C28" s="49"/>
    </row>
    <row r="29" spans="1:4" ht="14.4">
      <c r="A29" s="57" t="s">
        <v>46</v>
      </c>
      <c r="B29" s="50" t="s">
        <v>47</v>
      </c>
      <c r="C29" s="63" t="s">
        <v>67</v>
      </c>
    </row>
    <row r="30" spans="1:4">
      <c r="A30" s="58" t="s">
        <v>55</v>
      </c>
      <c r="B30" s="41" t="s">
        <v>56</v>
      </c>
      <c r="C30" s="51" t="s">
        <v>78</v>
      </c>
    </row>
    <row r="31" spans="1:4">
      <c r="A31" s="59" t="s">
        <v>57</v>
      </c>
      <c r="B31" s="43" t="s">
        <v>58</v>
      </c>
      <c r="C31" s="52">
        <v>4</v>
      </c>
    </row>
    <row r="32" spans="1:4">
      <c r="A32" s="59" t="s">
        <v>106</v>
      </c>
      <c r="B32" s="43" t="s">
        <v>105</v>
      </c>
      <c r="C32" s="52">
        <v>1</v>
      </c>
    </row>
    <row r="33" spans="1:5">
      <c r="A33" s="59" t="s">
        <v>81</v>
      </c>
      <c r="B33" s="43" t="s">
        <v>82</v>
      </c>
      <c r="C33" s="52">
        <v>1</v>
      </c>
    </row>
    <row r="34" spans="1:5" ht="14.4" thickBot="1">
      <c r="A34" s="60" t="s">
        <v>79</v>
      </c>
      <c r="B34" s="54" t="s">
        <v>83</v>
      </c>
      <c r="C34" s="55">
        <v>1</v>
      </c>
    </row>
    <row r="35" spans="1:5" ht="15" thickBot="1">
      <c r="A35" s="46"/>
      <c r="B35" s="49"/>
      <c r="C35" s="49"/>
      <c r="D35" s="49"/>
    </row>
    <row r="36" spans="1:5" ht="21" thickBot="1">
      <c r="A36" s="46"/>
      <c r="B36" s="46"/>
      <c r="C36" s="56" t="s">
        <v>27</v>
      </c>
      <c r="D36" s="49"/>
      <c r="E36" s="49"/>
    </row>
    <row r="37" spans="1:5" ht="14.4">
      <c r="A37" s="141" t="s">
        <v>59</v>
      </c>
      <c r="B37" s="50" t="s">
        <v>46</v>
      </c>
      <c r="C37" s="50" t="s">
        <v>47</v>
      </c>
      <c r="D37" s="63" t="s">
        <v>67</v>
      </c>
    </row>
    <row r="38" spans="1:5">
      <c r="A38" s="142"/>
      <c r="B38" s="41" t="s">
        <v>60</v>
      </c>
      <c r="C38" s="41" t="s">
        <v>61</v>
      </c>
      <c r="D38" s="51">
        <v>2</v>
      </c>
    </row>
    <row r="39" spans="1:5">
      <c r="A39" s="142"/>
      <c r="B39" s="43" t="s">
        <v>62</v>
      </c>
      <c r="C39" s="43" t="s">
        <v>104</v>
      </c>
      <c r="D39" s="52">
        <v>2</v>
      </c>
    </row>
    <row r="40" spans="1:5">
      <c r="A40" s="143" t="s">
        <v>63</v>
      </c>
      <c r="B40" s="145" t="s">
        <v>64</v>
      </c>
      <c r="C40" s="146"/>
      <c r="D40" s="151">
        <v>1</v>
      </c>
    </row>
    <row r="41" spans="1:5" ht="14.4" thickBot="1">
      <c r="A41" s="144"/>
      <c r="B41" s="149"/>
      <c r="C41" s="150"/>
      <c r="D41" s="153"/>
    </row>
  </sheetData>
  <mergeCells count="9">
    <mergeCell ref="A37:A39"/>
    <mergeCell ref="A40:A41"/>
    <mergeCell ref="B40:C41"/>
    <mergeCell ref="D40:D41"/>
    <mergeCell ref="A1:M1"/>
    <mergeCell ref="A2:P2"/>
    <mergeCell ref="A3:P3"/>
    <mergeCell ref="A5:P5"/>
    <mergeCell ref="A6:D6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topLeftCell="A34" zoomScale="130" zoomScaleNormal="130" workbookViewId="0">
      <selection activeCell="D42" sqref="D42"/>
    </sheetView>
  </sheetViews>
  <sheetFormatPr baseColWidth="10" defaultRowHeight="14.4"/>
  <cols>
    <col min="1" max="1" width="23.88671875" bestFit="1" customWidth="1"/>
    <col min="2" max="2" width="27.5546875" bestFit="1" customWidth="1"/>
    <col min="3" max="3" width="28.33203125" bestFit="1" customWidth="1"/>
    <col min="4" max="4" width="11.44140625" bestFit="1" customWidth="1"/>
  </cols>
  <sheetData>
    <row r="1" spans="1:16" ht="20.399999999999999">
      <c r="A1" s="155" t="s">
        <v>36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 spans="1:16" ht="20.399999999999999">
      <c r="A2" s="155" t="s">
        <v>24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6" ht="1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15" thickTop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54" t="s">
        <v>29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7" spans="1:16" ht="15" thickBot="1"/>
    <row r="8" spans="1:16" ht="15" thickBot="1">
      <c r="A8" s="46"/>
      <c r="B8" s="65" t="s">
        <v>28</v>
      </c>
      <c r="C8" s="46"/>
      <c r="D8" s="46"/>
    </row>
    <row r="9" spans="1:16">
      <c r="A9" s="57" t="s">
        <v>46</v>
      </c>
      <c r="B9" s="50" t="s">
        <v>47</v>
      </c>
      <c r="C9" s="63" t="s">
        <v>67</v>
      </c>
      <c r="D9" s="1"/>
    </row>
    <row r="10" spans="1:16">
      <c r="A10" s="58" t="s">
        <v>48</v>
      </c>
      <c r="B10" s="42" t="s">
        <v>73</v>
      </c>
      <c r="C10" s="51">
        <v>2</v>
      </c>
      <c r="D10" s="1"/>
    </row>
    <row r="11" spans="1:16">
      <c r="A11" s="59" t="s">
        <v>74</v>
      </c>
      <c r="B11" s="44" t="s">
        <v>72</v>
      </c>
      <c r="C11" s="52">
        <v>2</v>
      </c>
      <c r="D11" s="1"/>
    </row>
    <row r="12" spans="1:16">
      <c r="A12" s="59" t="s">
        <v>49</v>
      </c>
      <c r="B12" s="44" t="s">
        <v>71</v>
      </c>
      <c r="C12" s="52">
        <v>2</v>
      </c>
      <c r="D12" s="1"/>
    </row>
    <row r="13" spans="1:16">
      <c r="A13" s="59" t="s">
        <v>70</v>
      </c>
      <c r="B13" s="44" t="s">
        <v>75</v>
      </c>
      <c r="C13" s="52">
        <v>2</v>
      </c>
      <c r="D13" s="1"/>
    </row>
    <row r="14" spans="1:16">
      <c r="A14" s="59" t="s">
        <v>69</v>
      </c>
      <c r="B14" s="44" t="s">
        <v>76</v>
      </c>
      <c r="C14" s="52">
        <v>2</v>
      </c>
      <c r="D14" s="1"/>
    </row>
    <row r="15" spans="1:16" ht="15" thickBot="1">
      <c r="A15" s="60" t="s">
        <v>68</v>
      </c>
      <c r="B15" s="61" t="s">
        <v>77</v>
      </c>
      <c r="C15" s="55">
        <v>2</v>
      </c>
      <c r="D15" s="1"/>
    </row>
    <row r="16" spans="1:16" ht="15" thickBot="1">
      <c r="A16" s="46"/>
      <c r="B16" s="49"/>
      <c r="C16" s="49"/>
      <c r="D16" s="49"/>
    </row>
    <row r="17" spans="1:4" ht="15" thickBot="1">
      <c r="A17" s="46"/>
      <c r="B17" s="64" t="s">
        <v>65</v>
      </c>
      <c r="C17" s="49"/>
      <c r="D17" s="49"/>
    </row>
    <row r="18" spans="1:4">
      <c r="A18" s="57" t="s">
        <v>46</v>
      </c>
      <c r="B18" s="50" t="s">
        <v>47</v>
      </c>
      <c r="C18" s="63" t="s">
        <v>67</v>
      </c>
      <c r="D18" s="1"/>
    </row>
    <row r="19" spans="1:4">
      <c r="A19" s="59" t="s">
        <v>48</v>
      </c>
      <c r="B19" s="42" t="s">
        <v>73</v>
      </c>
      <c r="C19" s="52">
        <v>2</v>
      </c>
      <c r="D19" s="1"/>
    </row>
    <row r="20" spans="1:4">
      <c r="A20" s="59" t="s">
        <v>50</v>
      </c>
      <c r="B20" s="43" t="s">
        <v>72</v>
      </c>
      <c r="C20" s="52">
        <v>2</v>
      </c>
      <c r="D20" s="1"/>
    </row>
    <row r="21" spans="1:4" ht="15" thickBot="1">
      <c r="A21" s="60" t="s">
        <v>49</v>
      </c>
      <c r="B21" s="54" t="s">
        <v>51</v>
      </c>
      <c r="C21" s="55">
        <v>2</v>
      </c>
      <c r="D21" s="1"/>
    </row>
    <row r="22" spans="1:4" ht="15" thickBot="1">
      <c r="A22" s="49"/>
      <c r="B22" s="49"/>
      <c r="C22" s="49"/>
      <c r="D22" s="1"/>
    </row>
    <row r="23" spans="1:4" ht="15" thickBot="1">
      <c r="A23" s="1"/>
      <c r="B23" s="62" t="s">
        <v>66</v>
      </c>
      <c r="C23" s="49"/>
      <c r="D23" s="1"/>
    </row>
    <row r="24" spans="1:4">
      <c r="A24" s="57" t="s">
        <v>46</v>
      </c>
      <c r="B24" s="50" t="s">
        <v>47</v>
      </c>
      <c r="C24" s="63" t="s">
        <v>67</v>
      </c>
      <c r="D24" s="1"/>
    </row>
    <row r="25" spans="1:4" ht="15" thickBot="1">
      <c r="A25" s="66" t="s">
        <v>52</v>
      </c>
      <c r="B25" s="67" t="s">
        <v>53</v>
      </c>
      <c r="C25" s="68">
        <v>1</v>
      </c>
      <c r="D25" s="1"/>
    </row>
    <row r="26" spans="1:4" ht="15" thickBot="1">
      <c r="A26" s="49"/>
      <c r="B26" s="49"/>
      <c r="C26" s="49"/>
      <c r="D26" s="1"/>
    </row>
    <row r="27" spans="1:4" ht="15" thickBot="1">
      <c r="A27" s="1"/>
      <c r="B27" s="62" t="s">
        <v>54</v>
      </c>
      <c r="C27" s="49"/>
      <c r="D27" s="1"/>
    </row>
    <row r="28" spans="1:4">
      <c r="A28" s="57" t="s">
        <v>46</v>
      </c>
      <c r="B28" s="50" t="s">
        <v>47</v>
      </c>
      <c r="C28" s="63" t="s">
        <v>67</v>
      </c>
      <c r="D28" s="1"/>
    </row>
    <row r="29" spans="1:4">
      <c r="A29" s="58" t="s">
        <v>55</v>
      </c>
      <c r="B29" s="41" t="s">
        <v>56</v>
      </c>
      <c r="C29" s="51" t="s">
        <v>78</v>
      </c>
      <c r="D29" s="1"/>
    </row>
    <row r="30" spans="1:4">
      <c r="A30" s="59" t="s">
        <v>57</v>
      </c>
      <c r="B30" s="43" t="s">
        <v>58</v>
      </c>
      <c r="C30" s="52">
        <v>4</v>
      </c>
      <c r="D30" s="1"/>
    </row>
    <row r="31" spans="1:4">
      <c r="A31" s="59" t="s">
        <v>79</v>
      </c>
      <c r="B31" s="43" t="s">
        <v>80</v>
      </c>
      <c r="C31" s="52">
        <v>1</v>
      </c>
      <c r="D31" s="1"/>
    </row>
    <row r="32" spans="1:4">
      <c r="A32" s="59" t="s">
        <v>81</v>
      </c>
      <c r="B32" s="43" t="s">
        <v>82</v>
      </c>
      <c r="C32" s="52">
        <v>1</v>
      </c>
      <c r="D32" s="1"/>
    </row>
    <row r="33" spans="1:4" ht="15" thickBot="1">
      <c r="A33" s="60" t="s">
        <v>79</v>
      </c>
      <c r="B33" s="54" t="s">
        <v>83</v>
      </c>
      <c r="C33" s="55">
        <v>1</v>
      </c>
      <c r="D33" s="1"/>
    </row>
    <row r="34" spans="1:4" ht="15" thickBot="1">
      <c r="A34" s="46"/>
      <c r="B34" s="49"/>
      <c r="C34" s="49"/>
      <c r="D34" s="49"/>
    </row>
    <row r="35" spans="1:4" ht="21" thickBot="1">
      <c r="A35" s="46"/>
      <c r="B35" s="46"/>
      <c r="C35" s="56" t="s">
        <v>27</v>
      </c>
      <c r="D35" s="49"/>
    </row>
    <row r="36" spans="1:4">
      <c r="A36" s="141" t="s">
        <v>59</v>
      </c>
      <c r="B36" s="50" t="s">
        <v>46</v>
      </c>
      <c r="C36" s="50" t="s">
        <v>47</v>
      </c>
      <c r="D36" s="63" t="s">
        <v>67</v>
      </c>
    </row>
    <row r="37" spans="1:4">
      <c r="A37" s="142"/>
      <c r="B37" s="41" t="s">
        <v>60</v>
      </c>
      <c r="C37" s="41" t="s">
        <v>61</v>
      </c>
      <c r="D37" s="51">
        <v>2</v>
      </c>
    </row>
    <row r="38" spans="1:4">
      <c r="A38" s="142"/>
      <c r="B38" s="43" t="s">
        <v>62</v>
      </c>
      <c r="C38" s="43" t="s">
        <v>104</v>
      </c>
      <c r="D38" s="52">
        <v>2</v>
      </c>
    </row>
    <row r="39" spans="1:4">
      <c r="A39" s="143" t="s">
        <v>63</v>
      </c>
      <c r="B39" s="145" t="s">
        <v>64</v>
      </c>
      <c r="C39" s="146"/>
      <c r="D39" s="151">
        <v>1</v>
      </c>
    </row>
    <row r="40" spans="1:4" ht="15" thickBot="1">
      <c r="A40" s="144"/>
      <c r="B40" s="149"/>
      <c r="C40" s="150"/>
      <c r="D40" s="153"/>
    </row>
    <row r="42" spans="1:4">
      <c r="B42" s="69"/>
      <c r="C42" s="69"/>
      <c r="D42" s="70"/>
    </row>
    <row r="43" spans="1:4">
      <c r="A43" s="158" t="s">
        <v>84</v>
      </c>
      <c r="B43" s="159"/>
      <c r="C43" s="159"/>
      <c r="D43" s="159"/>
    </row>
    <row r="44" spans="1:4">
      <c r="A44" s="40" t="s">
        <v>85</v>
      </c>
      <c r="B44" s="40" t="s">
        <v>109</v>
      </c>
      <c r="C44" s="40" t="s">
        <v>86</v>
      </c>
      <c r="D44" s="40" t="s">
        <v>87</v>
      </c>
    </row>
    <row r="45" spans="1:4">
      <c r="A45" s="71">
        <v>1</v>
      </c>
      <c r="B45" s="72" t="s">
        <v>88</v>
      </c>
      <c r="C45" s="72" t="s">
        <v>40</v>
      </c>
      <c r="D45" s="73">
        <v>1750000</v>
      </c>
    </row>
    <row r="46" spans="1:4">
      <c r="A46" s="71">
        <v>2</v>
      </c>
      <c r="B46" s="72" t="s">
        <v>89</v>
      </c>
      <c r="C46" s="72" t="s">
        <v>92</v>
      </c>
      <c r="D46" s="73">
        <v>1750000</v>
      </c>
    </row>
    <row r="47" spans="1:4">
      <c r="A47" s="71">
        <v>3</v>
      </c>
      <c r="B47" s="72" t="s">
        <v>90</v>
      </c>
      <c r="C47" t="s">
        <v>42</v>
      </c>
      <c r="D47" s="73">
        <v>1750000</v>
      </c>
    </row>
    <row r="48" spans="1:4">
      <c r="A48" s="71">
        <v>4</v>
      </c>
      <c r="B48" s="72" t="s">
        <v>91</v>
      </c>
      <c r="C48" s="72" t="s">
        <v>43</v>
      </c>
      <c r="D48" s="73">
        <v>1750000</v>
      </c>
    </row>
  </sheetData>
  <mergeCells count="8">
    <mergeCell ref="A43:D43"/>
    <mergeCell ref="A1:P1"/>
    <mergeCell ref="A2:P2"/>
    <mergeCell ref="A5:P5"/>
    <mergeCell ref="A39:A40"/>
    <mergeCell ref="B39:C40"/>
    <mergeCell ref="D39:D40"/>
    <mergeCell ref="A36:A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6"/>
  <sheetViews>
    <sheetView topLeftCell="A36" zoomScale="110" zoomScaleNormal="110" workbookViewId="0">
      <selection activeCell="B57" sqref="B57"/>
    </sheetView>
  </sheetViews>
  <sheetFormatPr baseColWidth="10" defaultColWidth="9.109375" defaultRowHeight="13.8"/>
  <cols>
    <col min="1" max="1" width="31" style="1" bestFit="1" customWidth="1"/>
    <col min="2" max="2" width="32" style="1" bestFit="1" customWidth="1"/>
    <col min="3" max="3" width="33" style="1" bestFit="1" customWidth="1"/>
    <col min="4" max="4" width="18.88671875" style="1" bestFit="1" customWidth="1"/>
    <col min="5" max="16384" width="9.109375" style="1"/>
  </cols>
  <sheetData>
    <row r="1" spans="1:16" ht="5.0999999999999996" customHeight="1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6" s="26" customFormat="1" ht="20.399999999999999">
      <c r="A2" s="155" t="s">
        <v>36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6" s="26" customFormat="1" ht="20.399999999999999">
      <c r="A3" s="155" t="s">
        <v>25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</row>
    <row r="4" spans="1:16" ht="5.0999999999999996" customHeight="1" thickBo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4.4" thickTop="1">
      <c r="A5" s="154" t="s">
        <v>29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6" spans="1:16" ht="14.4" thickBot="1"/>
    <row r="7" spans="1:16" ht="15" thickBot="1">
      <c r="A7" s="46"/>
      <c r="B7" s="65" t="s">
        <v>28</v>
      </c>
      <c r="C7" s="46"/>
      <c r="D7" s="46"/>
    </row>
    <row r="8" spans="1:16" ht="14.4">
      <c r="A8" s="57" t="s">
        <v>46</v>
      </c>
      <c r="B8" s="50" t="s">
        <v>47</v>
      </c>
      <c r="C8" s="63" t="s">
        <v>67</v>
      </c>
    </row>
    <row r="9" spans="1:16">
      <c r="A9" s="58" t="s">
        <v>48</v>
      </c>
      <c r="B9" s="42" t="s">
        <v>73</v>
      </c>
      <c r="C9" s="51">
        <v>2</v>
      </c>
    </row>
    <row r="10" spans="1:16">
      <c r="A10" s="59" t="s">
        <v>74</v>
      </c>
      <c r="B10" s="44" t="s">
        <v>72</v>
      </c>
      <c r="C10" s="52">
        <v>2</v>
      </c>
    </row>
    <row r="11" spans="1:16">
      <c r="A11" s="59" t="s">
        <v>49</v>
      </c>
      <c r="B11" s="44" t="s">
        <v>71</v>
      </c>
      <c r="C11" s="52">
        <v>2</v>
      </c>
    </row>
    <row r="12" spans="1:16">
      <c r="A12" s="59" t="s">
        <v>70</v>
      </c>
      <c r="B12" s="44" t="s">
        <v>75</v>
      </c>
      <c r="C12" s="52">
        <v>2</v>
      </c>
    </row>
    <row r="13" spans="1:16">
      <c r="A13" s="59" t="s">
        <v>69</v>
      </c>
      <c r="B13" s="44" t="s">
        <v>76</v>
      </c>
      <c r="C13" s="52">
        <v>2</v>
      </c>
    </row>
    <row r="14" spans="1:16" ht="14.4" thickBot="1">
      <c r="A14" s="60" t="s">
        <v>68</v>
      </c>
      <c r="B14" s="61" t="s">
        <v>77</v>
      </c>
      <c r="C14" s="55">
        <v>2</v>
      </c>
    </row>
    <row r="15" spans="1:16" ht="15" thickBot="1">
      <c r="A15" s="46"/>
      <c r="B15" s="49"/>
      <c r="C15" s="49"/>
      <c r="D15" s="49"/>
    </row>
    <row r="16" spans="1:16" ht="15" thickBot="1">
      <c r="A16" s="46"/>
      <c r="B16" s="64" t="s">
        <v>65</v>
      </c>
      <c r="C16" s="49"/>
      <c r="D16" s="49"/>
    </row>
    <row r="17" spans="1:3" ht="14.4">
      <c r="A17" s="57" t="s">
        <v>46</v>
      </c>
      <c r="B17" s="50" t="s">
        <v>47</v>
      </c>
      <c r="C17" s="63" t="s">
        <v>67</v>
      </c>
    </row>
    <row r="18" spans="1:3">
      <c r="A18" s="59" t="s">
        <v>48</v>
      </c>
      <c r="B18" s="42" t="s">
        <v>73</v>
      </c>
      <c r="C18" s="52">
        <v>2</v>
      </c>
    </row>
    <row r="19" spans="1:3">
      <c r="A19" s="59" t="s">
        <v>50</v>
      </c>
      <c r="B19" s="43" t="s">
        <v>72</v>
      </c>
      <c r="C19" s="52">
        <v>2</v>
      </c>
    </row>
    <row r="20" spans="1:3" ht="14.4" thickBot="1">
      <c r="A20" s="60" t="s">
        <v>49</v>
      </c>
      <c r="B20" s="54" t="s">
        <v>51</v>
      </c>
      <c r="C20" s="55">
        <v>2</v>
      </c>
    </row>
    <row r="21" spans="1:3" ht="14.4" thickBot="1">
      <c r="A21" s="49"/>
      <c r="B21" s="49"/>
      <c r="C21" s="49"/>
    </row>
    <row r="22" spans="1:3" ht="14.4" thickBot="1">
      <c r="B22" s="62" t="s">
        <v>66</v>
      </c>
      <c r="C22" s="49"/>
    </row>
    <row r="23" spans="1:3" ht="14.4">
      <c r="A23" s="57" t="s">
        <v>46</v>
      </c>
      <c r="B23" s="50" t="s">
        <v>47</v>
      </c>
      <c r="C23" s="63" t="s">
        <v>67</v>
      </c>
    </row>
    <row r="24" spans="1:3" ht="14.4" thickBot="1">
      <c r="A24" s="66" t="s">
        <v>52</v>
      </c>
      <c r="B24" s="67" t="s">
        <v>53</v>
      </c>
      <c r="C24" s="68">
        <v>1</v>
      </c>
    </row>
    <row r="25" spans="1:3" ht="14.4" thickBot="1">
      <c r="A25" s="49"/>
      <c r="B25" s="49"/>
      <c r="C25" s="49"/>
    </row>
    <row r="26" spans="1:3" ht="14.4" thickBot="1">
      <c r="B26" s="62" t="s">
        <v>54</v>
      </c>
      <c r="C26" s="49"/>
    </row>
    <row r="27" spans="1:3" ht="14.4">
      <c r="A27" s="57" t="s">
        <v>46</v>
      </c>
      <c r="B27" s="50" t="s">
        <v>47</v>
      </c>
      <c r="C27" s="63" t="s">
        <v>67</v>
      </c>
    </row>
    <row r="28" spans="1:3">
      <c r="A28" s="58" t="s">
        <v>55</v>
      </c>
      <c r="B28" s="41" t="s">
        <v>56</v>
      </c>
      <c r="C28" s="51" t="s">
        <v>78</v>
      </c>
    </row>
    <row r="29" spans="1:3">
      <c r="A29" s="59" t="s">
        <v>57</v>
      </c>
      <c r="B29" s="43" t="s">
        <v>58</v>
      </c>
      <c r="C29" s="52">
        <v>4</v>
      </c>
    </row>
    <row r="30" spans="1:3">
      <c r="A30" s="59" t="s">
        <v>79</v>
      </c>
      <c r="B30" s="43" t="s">
        <v>80</v>
      </c>
      <c r="C30" s="52">
        <v>1</v>
      </c>
    </row>
    <row r="31" spans="1:3">
      <c r="A31" s="59" t="s">
        <v>81</v>
      </c>
      <c r="B31" s="43" t="s">
        <v>82</v>
      </c>
      <c r="C31" s="52">
        <v>1</v>
      </c>
    </row>
    <row r="32" spans="1:3" ht="14.4" thickBot="1">
      <c r="A32" s="60" t="s">
        <v>79</v>
      </c>
      <c r="B32" s="54" t="s">
        <v>83</v>
      </c>
      <c r="C32" s="55">
        <v>1</v>
      </c>
    </row>
    <row r="33" spans="1:4" ht="15" thickBot="1">
      <c r="A33" s="46"/>
      <c r="B33" s="49"/>
      <c r="C33" s="49"/>
      <c r="D33" s="49"/>
    </row>
    <row r="34" spans="1:4" ht="21" thickBot="1">
      <c r="A34" s="46"/>
      <c r="B34" s="46"/>
      <c r="C34" s="56" t="s">
        <v>27</v>
      </c>
      <c r="D34" s="49"/>
    </row>
    <row r="35" spans="1:4" ht="14.4">
      <c r="A35" s="141" t="s">
        <v>59</v>
      </c>
      <c r="B35" s="50" t="s">
        <v>46</v>
      </c>
      <c r="C35" s="50" t="s">
        <v>47</v>
      </c>
      <c r="D35" s="63" t="s">
        <v>67</v>
      </c>
    </row>
    <row r="36" spans="1:4">
      <c r="A36" s="142"/>
      <c r="B36" s="41" t="s">
        <v>60</v>
      </c>
      <c r="C36" s="41" t="s">
        <v>61</v>
      </c>
      <c r="D36" s="51">
        <v>2</v>
      </c>
    </row>
    <row r="37" spans="1:4">
      <c r="A37" s="142"/>
      <c r="B37" s="43" t="s">
        <v>62</v>
      </c>
      <c r="C37" s="43" t="s">
        <v>104</v>
      </c>
      <c r="D37" s="52">
        <v>2</v>
      </c>
    </row>
    <row r="38" spans="1:4">
      <c r="A38" s="142"/>
      <c r="B38" s="145" t="s">
        <v>64</v>
      </c>
      <c r="C38" s="146"/>
      <c r="D38" s="151">
        <v>1</v>
      </c>
    </row>
    <row r="39" spans="1:4">
      <c r="A39" s="143" t="s">
        <v>63</v>
      </c>
      <c r="B39" s="147"/>
      <c r="C39" s="148"/>
      <c r="D39" s="152"/>
    </row>
    <row r="40" spans="1:4" ht="14.4" thickBot="1">
      <c r="A40" s="142"/>
      <c r="B40" s="149"/>
      <c r="C40" s="150"/>
      <c r="D40" s="153"/>
    </row>
    <row r="41" spans="1:4" ht="15" thickBot="1">
      <c r="A41" s="144"/>
      <c r="B41"/>
      <c r="C41"/>
      <c r="D41"/>
    </row>
    <row r="42" spans="1:4" ht="15" thickBot="1">
      <c r="A42"/>
      <c r="B42"/>
      <c r="C42"/>
      <c r="D42"/>
    </row>
    <row r="43" spans="1:4" ht="15" thickBot="1">
      <c r="A43"/>
      <c r="B43" s="83"/>
      <c r="C43" s="83"/>
      <c r="D43" s="84"/>
    </row>
    <row r="44" spans="1:4" ht="14.4" thickBot="1">
      <c r="A44" s="82" t="s">
        <v>84</v>
      </c>
      <c r="B44" s="48"/>
      <c r="C44" s="48" t="s">
        <v>86</v>
      </c>
      <c r="D44" s="85" t="s">
        <v>87</v>
      </c>
    </row>
    <row r="45" spans="1:4">
      <c r="A45" s="79" t="s">
        <v>85</v>
      </c>
      <c r="B45" s="72" t="s">
        <v>88</v>
      </c>
      <c r="C45" s="72" t="s">
        <v>40</v>
      </c>
      <c r="D45" s="73">
        <v>1750000</v>
      </c>
    </row>
    <row r="46" spans="1:4">
      <c r="A46" s="75">
        <v>1</v>
      </c>
      <c r="B46" s="72" t="s">
        <v>89</v>
      </c>
      <c r="C46" s="72" t="s">
        <v>92</v>
      </c>
      <c r="D46" s="73">
        <v>1750000</v>
      </c>
    </row>
    <row r="47" spans="1:4" ht="14.4">
      <c r="A47" s="75">
        <v>2</v>
      </c>
      <c r="B47" s="72" t="s">
        <v>90</v>
      </c>
      <c r="C47" s="39" t="s">
        <v>42</v>
      </c>
      <c r="D47" s="73">
        <v>1750000</v>
      </c>
    </row>
    <row r="48" spans="1:4" ht="14.4" thickBot="1">
      <c r="A48" s="75">
        <v>3</v>
      </c>
      <c r="B48" s="78" t="s">
        <v>91</v>
      </c>
      <c r="C48" s="78" t="s">
        <v>43</v>
      </c>
      <c r="D48" s="73">
        <v>1750000</v>
      </c>
    </row>
    <row r="49" spans="1:4" ht="14.4" thickBot="1">
      <c r="A49" s="66">
        <v>4</v>
      </c>
    </row>
    <row r="50" spans="1:4" ht="15" thickBot="1">
      <c r="B50" s="83"/>
      <c r="C50" s="83"/>
      <c r="D50" s="84"/>
    </row>
    <row r="51" spans="1:4" ht="15" thickBot="1">
      <c r="A51" s="82" t="s">
        <v>30</v>
      </c>
      <c r="B51" s="80" t="s">
        <v>93</v>
      </c>
      <c r="C51" s="80" t="s">
        <v>94</v>
      </c>
      <c r="D51" s="81" t="s">
        <v>95</v>
      </c>
    </row>
    <row r="52" spans="1:4">
      <c r="A52" s="75" t="s">
        <v>31</v>
      </c>
      <c r="B52" s="74">
        <v>1800000</v>
      </c>
      <c r="C52" s="71">
        <v>4</v>
      </c>
      <c r="D52" s="76">
        <v>24</v>
      </c>
    </row>
    <row r="53" spans="1:4">
      <c r="A53" s="75" t="s">
        <v>32</v>
      </c>
      <c r="B53" s="74">
        <v>150000</v>
      </c>
      <c r="C53" s="71">
        <v>4</v>
      </c>
      <c r="D53" s="76">
        <v>24</v>
      </c>
    </row>
    <row r="54" spans="1:4">
      <c r="A54" s="75" t="s">
        <v>33</v>
      </c>
      <c r="B54" s="74">
        <v>150000</v>
      </c>
      <c r="C54" s="71">
        <v>4</v>
      </c>
      <c r="D54" s="76">
        <v>24</v>
      </c>
    </row>
    <row r="55" spans="1:4" ht="14.4" thickBot="1">
      <c r="A55" s="66" t="s">
        <v>96</v>
      </c>
      <c r="B55" s="77">
        <v>250000</v>
      </c>
      <c r="C55" s="67">
        <v>4</v>
      </c>
      <c r="D55" s="68">
        <v>24</v>
      </c>
    </row>
    <row r="56" spans="1:4">
      <c r="B56" s="111">
        <f>SUM(B52:B55)</f>
        <v>2350000</v>
      </c>
    </row>
  </sheetData>
  <mergeCells count="8">
    <mergeCell ref="A39:A41"/>
    <mergeCell ref="B38:C40"/>
    <mergeCell ref="D38:D40"/>
    <mergeCell ref="A1:M1"/>
    <mergeCell ref="A2:P2"/>
    <mergeCell ref="A3:P3"/>
    <mergeCell ref="A5:P5"/>
    <mergeCell ref="A35:A3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tabSelected="1" topLeftCell="A39" zoomScale="110" zoomScaleNormal="110" workbookViewId="0">
      <selection activeCell="F61" sqref="F61"/>
    </sheetView>
  </sheetViews>
  <sheetFormatPr baseColWidth="10" defaultColWidth="9.109375" defaultRowHeight="13.8"/>
  <cols>
    <col min="1" max="1" width="23.88671875" style="1" bestFit="1" customWidth="1"/>
    <col min="2" max="2" width="51.5546875" style="1" bestFit="1" customWidth="1"/>
    <col min="3" max="3" width="30.44140625" style="1" customWidth="1"/>
    <col min="4" max="4" width="16.5546875" style="1" bestFit="1" customWidth="1"/>
    <col min="5" max="6" width="12.44140625" style="1" bestFit="1" customWidth="1"/>
    <col min="7" max="7" width="15" style="1" customWidth="1"/>
    <col min="8" max="9" width="9.88671875" style="1" bestFit="1" customWidth="1"/>
    <col min="10" max="10" width="19.44140625" style="1" bestFit="1" customWidth="1"/>
    <col min="11" max="16384" width="9.109375" style="1"/>
  </cols>
  <sheetData>
    <row r="1" spans="1:16" ht="5.0999999999999996" customHeight="1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6" s="26" customFormat="1" ht="20.399999999999999">
      <c r="A2" s="155" t="s">
        <v>36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6" s="26" customFormat="1" ht="20.399999999999999">
      <c r="A3" s="155" t="s">
        <v>26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</row>
    <row r="4" spans="1:16" ht="5.0999999999999996" customHeight="1" thickBo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4.4" thickTop="1"/>
    <row r="6" spans="1:16" ht="14.4" thickBot="1">
      <c r="A6" s="154" t="s">
        <v>29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 ht="15" thickBot="1">
      <c r="A7" s="46"/>
      <c r="B7" s="86" t="s">
        <v>28</v>
      </c>
      <c r="C7" s="46"/>
      <c r="D7" s="46"/>
    </row>
    <row r="8" spans="1:16" ht="14.4">
      <c r="A8" s="87" t="s">
        <v>46</v>
      </c>
      <c r="B8" s="88" t="s">
        <v>47</v>
      </c>
      <c r="C8" s="89" t="s">
        <v>67</v>
      </c>
      <c r="D8" s="90" t="s">
        <v>97</v>
      </c>
    </row>
    <row r="9" spans="1:16">
      <c r="A9" s="91" t="s">
        <v>48</v>
      </c>
      <c r="B9" s="49" t="s">
        <v>73</v>
      </c>
      <c r="C9" s="49">
        <v>2</v>
      </c>
      <c r="D9" s="92">
        <f>640000*C9</f>
        <v>1280000</v>
      </c>
    </row>
    <row r="10" spans="1:16">
      <c r="A10" s="91" t="s">
        <v>74</v>
      </c>
      <c r="B10" s="49" t="s">
        <v>72</v>
      </c>
      <c r="C10" s="49">
        <v>2</v>
      </c>
      <c r="D10" s="92">
        <f>144000*C10</f>
        <v>288000</v>
      </c>
    </row>
    <row r="11" spans="1:16">
      <c r="A11" s="91" t="s">
        <v>49</v>
      </c>
      <c r="B11" s="49" t="s">
        <v>71</v>
      </c>
      <c r="C11" s="49">
        <v>2</v>
      </c>
      <c r="D11" s="92">
        <f>315000*C11</f>
        <v>630000</v>
      </c>
    </row>
    <row r="12" spans="1:16">
      <c r="A12" s="91" t="s">
        <v>70</v>
      </c>
      <c r="B12" s="49" t="s">
        <v>75</v>
      </c>
      <c r="C12" s="49">
        <v>2</v>
      </c>
      <c r="D12" s="92">
        <f>17000*C12</f>
        <v>34000</v>
      </c>
    </row>
    <row r="13" spans="1:16" s="28" customFormat="1">
      <c r="A13" s="91" t="s">
        <v>69</v>
      </c>
      <c r="B13" s="49" t="s">
        <v>76</v>
      </c>
      <c r="C13" s="49">
        <v>2</v>
      </c>
      <c r="D13" s="92">
        <f>86000*C13</f>
        <v>172000</v>
      </c>
    </row>
    <row r="14" spans="1:16" ht="14.4" thickBot="1">
      <c r="A14" s="93" t="s">
        <v>68</v>
      </c>
      <c r="B14" s="53" t="s">
        <v>77</v>
      </c>
      <c r="C14" s="53">
        <v>2</v>
      </c>
      <c r="D14" s="94">
        <f>500000*C14</f>
        <v>1000000</v>
      </c>
    </row>
    <row r="15" spans="1:16" ht="15" thickBot="1">
      <c r="A15" s="46"/>
      <c r="B15" s="49"/>
      <c r="C15" s="49"/>
      <c r="D15" s="49"/>
    </row>
    <row r="16" spans="1:16" ht="15" thickBot="1">
      <c r="A16" s="46"/>
      <c r="B16" s="97" t="s">
        <v>65</v>
      </c>
      <c r="C16" s="49"/>
      <c r="D16" s="49"/>
    </row>
    <row r="17" spans="1:4" ht="14.4">
      <c r="A17" s="87" t="s">
        <v>46</v>
      </c>
      <c r="B17" s="88" t="s">
        <v>47</v>
      </c>
      <c r="C17" s="89" t="s">
        <v>67</v>
      </c>
      <c r="D17" s="90" t="s">
        <v>97</v>
      </c>
    </row>
    <row r="18" spans="1:4">
      <c r="A18" s="91" t="s">
        <v>48</v>
      </c>
      <c r="B18" s="49" t="s">
        <v>73</v>
      </c>
      <c r="C18" s="49">
        <v>2</v>
      </c>
      <c r="D18" s="92">
        <f>640000*C18</f>
        <v>1280000</v>
      </c>
    </row>
    <row r="19" spans="1:4">
      <c r="A19" s="91" t="s">
        <v>50</v>
      </c>
      <c r="B19" s="49" t="s">
        <v>72</v>
      </c>
      <c r="C19" s="49">
        <v>2</v>
      </c>
      <c r="D19" s="92">
        <f>144000*C19</f>
        <v>288000</v>
      </c>
    </row>
    <row r="20" spans="1:4" ht="14.4" thickBot="1">
      <c r="A20" s="93" t="s">
        <v>49</v>
      </c>
      <c r="B20" s="53" t="s">
        <v>51</v>
      </c>
      <c r="C20" s="53">
        <v>2</v>
      </c>
      <c r="D20" s="94">
        <f>315000*C20</f>
        <v>630000</v>
      </c>
    </row>
    <row r="21" spans="1:4" ht="14.4" thickBot="1">
      <c r="A21" s="49"/>
      <c r="B21" s="49"/>
      <c r="C21" s="49"/>
      <c r="D21" s="96"/>
    </row>
    <row r="22" spans="1:4" ht="14.4" thickBot="1">
      <c r="B22" s="62" t="s">
        <v>66</v>
      </c>
      <c r="C22" s="49"/>
      <c r="D22" s="96"/>
    </row>
    <row r="23" spans="1:4" ht="14.4">
      <c r="A23" s="57" t="s">
        <v>46</v>
      </c>
      <c r="B23" s="98" t="s">
        <v>47</v>
      </c>
      <c r="C23" s="99" t="s">
        <v>67</v>
      </c>
    </row>
    <row r="24" spans="1:4" ht="14.4" thickBot="1">
      <c r="A24" s="66" t="s">
        <v>52</v>
      </c>
      <c r="B24" s="67" t="s">
        <v>53</v>
      </c>
      <c r="C24" s="55">
        <v>1</v>
      </c>
    </row>
    <row r="25" spans="1:4" ht="14.4" thickBot="1">
      <c r="A25" s="49"/>
      <c r="B25" s="49"/>
      <c r="C25" s="49"/>
    </row>
    <row r="26" spans="1:4" ht="14.4" thickBot="1">
      <c r="B26" s="62" t="s">
        <v>54</v>
      </c>
      <c r="C26" s="49"/>
    </row>
    <row r="27" spans="1:4" ht="14.4">
      <c r="A27" s="57" t="s">
        <v>46</v>
      </c>
      <c r="B27" s="50" t="s">
        <v>47</v>
      </c>
      <c r="C27" s="95" t="s">
        <v>67</v>
      </c>
      <c r="D27" s="100" t="s">
        <v>97</v>
      </c>
    </row>
    <row r="28" spans="1:4">
      <c r="A28" s="58" t="s">
        <v>55</v>
      </c>
      <c r="B28" s="41" t="s">
        <v>56</v>
      </c>
      <c r="C28" s="51" t="s">
        <v>78</v>
      </c>
      <c r="D28" s="92">
        <v>18000</v>
      </c>
    </row>
    <row r="29" spans="1:4">
      <c r="A29" s="59" t="s">
        <v>57</v>
      </c>
      <c r="B29" s="43" t="s">
        <v>58</v>
      </c>
      <c r="C29" s="52">
        <v>4</v>
      </c>
      <c r="D29" s="92">
        <f>5000*C29</f>
        <v>20000</v>
      </c>
    </row>
    <row r="30" spans="1:4">
      <c r="A30" s="59" t="s">
        <v>79</v>
      </c>
      <c r="B30" s="43" t="s">
        <v>80</v>
      </c>
      <c r="C30" s="52">
        <v>1</v>
      </c>
      <c r="D30" s="92">
        <f>1800000*C30</f>
        <v>1800000</v>
      </c>
    </row>
    <row r="31" spans="1:4">
      <c r="A31" s="59" t="s">
        <v>81</v>
      </c>
      <c r="B31" s="43" t="s">
        <v>82</v>
      </c>
      <c r="C31" s="52">
        <v>1</v>
      </c>
      <c r="D31" s="92">
        <f>100000*C31</f>
        <v>100000</v>
      </c>
    </row>
    <row r="32" spans="1:4" ht="14.4" thickBot="1">
      <c r="A32" s="60" t="s">
        <v>79</v>
      </c>
      <c r="B32" s="54" t="s">
        <v>83</v>
      </c>
      <c r="C32" s="55">
        <v>1</v>
      </c>
      <c r="D32" s="94">
        <f>230000*C32</f>
        <v>230000</v>
      </c>
    </row>
    <row r="33" spans="1:4" ht="15" thickBot="1">
      <c r="A33" s="46"/>
      <c r="B33" s="49"/>
      <c r="C33" s="49"/>
    </row>
    <row r="34" spans="1:4" ht="21" thickBot="1">
      <c r="A34" s="46"/>
      <c r="B34" s="46"/>
      <c r="C34" s="56" t="s">
        <v>27</v>
      </c>
      <c r="D34" s="49"/>
    </row>
    <row r="35" spans="1:4" ht="14.4">
      <c r="A35" s="141" t="s">
        <v>59</v>
      </c>
      <c r="B35" s="50" t="s">
        <v>46</v>
      </c>
      <c r="C35" s="50" t="s">
        <v>47</v>
      </c>
      <c r="D35" s="63" t="s">
        <v>67</v>
      </c>
    </row>
    <row r="36" spans="1:4">
      <c r="A36" s="142"/>
      <c r="B36" s="41" t="s">
        <v>60</v>
      </c>
      <c r="C36" s="41" t="s">
        <v>61</v>
      </c>
      <c r="D36" s="51">
        <v>2</v>
      </c>
    </row>
    <row r="37" spans="1:4">
      <c r="A37" s="142"/>
      <c r="B37" s="43" t="s">
        <v>103</v>
      </c>
      <c r="C37" s="43" t="s">
        <v>104</v>
      </c>
      <c r="D37" s="52">
        <v>2</v>
      </c>
    </row>
    <row r="38" spans="1:4">
      <c r="A38" s="142"/>
      <c r="B38" s="145" t="s">
        <v>64</v>
      </c>
      <c r="C38" s="146"/>
      <c r="D38" s="151">
        <v>1</v>
      </c>
    </row>
    <row r="39" spans="1:4">
      <c r="A39" s="143" t="s">
        <v>63</v>
      </c>
      <c r="B39" s="147"/>
      <c r="C39" s="148"/>
      <c r="D39" s="152"/>
    </row>
    <row r="40" spans="1:4" ht="14.4" thickBot="1">
      <c r="A40" s="142"/>
      <c r="B40" s="149"/>
      <c r="C40" s="150"/>
      <c r="D40" s="153"/>
    </row>
    <row r="41" spans="1:4" ht="15" thickBot="1">
      <c r="A41" s="144"/>
      <c r="B41"/>
      <c r="C41"/>
      <c r="D41"/>
    </row>
    <row r="42" spans="1:4" ht="15" thickBot="1">
      <c r="A42"/>
      <c r="B42"/>
      <c r="C42"/>
      <c r="D42"/>
    </row>
    <row r="43" spans="1:4" ht="15" thickBot="1">
      <c r="A43"/>
      <c r="B43" s="83"/>
      <c r="C43" s="83"/>
      <c r="D43" s="84"/>
    </row>
    <row r="44" spans="1:4" ht="14.4" thickBot="1">
      <c r="A44" s="82" t="s">
        <v>84</v>
      </c>
      <c r="B44" s="48"/>
      <c r="C44" s="48" t="s">
        <v>86</v>
      </c>
      <c r="D44" s="85" t="s">
        <v>87</v>
      </c>
    </row>
    <row r="45" spans="1:4">
      <c r="A45" s="79" t="s">
        <v>85</v>
      </c>
      <c r="B45" s="72" t="s">
        <v>88</v>
      </c>
      <c r="C45" s="72" t="s">
        <v>40</v>
      </c>
      <c r="D45" s="73">
        <v>1750000</v>
      </c>
    </row>
    <row r="46" spans="1:4">
      <c r="A46" s="75">
        <v>1</v>
      </c>
      <c r="B46" s="72" t="s">
        <v>89</v>
      </c>
      <c r="C46" s="72" t="s">
        <v>92</v>
      </c>
      <c r="D46" s="73">
        <v>1750000</v>
      </c>
    </row>
    <row r="47" spans="1:4" ht="14.4">
      <c r="A47" s="75">
        <v>2</v>
      </c>
      <c r="B47" s="72" t="s">
        <v>90</v>
      </c>
      <c r="C47" s="39" t="s">
        <v>42</v>
      </c>
      <c r="D47" s="73">
        <v>1750000</v>
      </c>
    </row>
    <row r="48" spans="1:4" ht="14.4" thickBot="1">
      <c r="A48" s="75">
        <v>3</v>
      </c>
      <c r="B48" s="78" t="s">
        <v>91</v>
      </c>
      <c r="C48" s="78" t="s">
        <v>43</v>
      </c>
      <c r="D48" s="73">
        <v>1750000</v>
      </c>
    </row>
    <row r="49" spans="1:5" ht="14.4" thickBot="1">
      <c r="A49" s="66">
        <v>4</v>
      </c>
    </row>
    <row r="50" spans="1:5" ht="15" thickBot="1">
      <c r="B50" s="83"/>
      <c r="C50" s="83"/>
      <c r="D50" s="84"/>
    </row>
    <row r="51" spans="1:5" ht="15" thickBot="1">
      <c r="A51" s="82" t="s">
        <v>30</v>
      </c>
      <c r="B51" s="80" t="s">
        <v>93</v>
      </c>
      <c r="C51" s="80" t="s">
        <v>94</v>
      </c>
      <c r="D51" s="112" t="s">
        <v>95</v>
      </c>
      <c r="E51" s="118" t="s">
        <v>107</v>
      </c>
    </row>
    <row r="52" spans="1:5">
      <c r="A52" s="79"/>
      <c r="C52" s="71"/>
      <c r="D52" s="113">
        <v>24</v>
      </c>
      <c r="E52" s="115">
        <f>D52*B53</f>
        <v>36000000</v>
      </c>
    </row>
    <row r="53" spans="1:5">
      <c r="A53" s="75" t="s">
        <v>31</v>
      </c>
      <c r="B53" s="74">
        <v>1500000</v>
      </c>
      <c r="C53" s="71">
        <v>4</v>
      </c>
      <c r="D53" s="113">
        <v>24</v>
      </c>
      <c r="E53" s="115">
        <f>D53*B54</f>
        <v>3600000</v>
      </c>
    </row>
    <row r="54" spans="1:5">
      <c r="A54" s="75" t="s">
        <v>32</v>
      </c>
      <c r="B54" s="74">
        <v>150000</v>
      </c>
      <c r="C54" s="71">
        <v>4</v>
      </c>
      <c r="D54" s="113">
        <v>24</v>
      </c>
      <c r="E54" s="115">
        <f>D54*B55</f>
        <v>3600000</v>
      </c>
    </row>
    <row r="55" spans="1:5" ht="14.4" thickBot="1">
      <c r="A55" s="75" t="s">
        <v>33</v>
      </c>
      <c r="B55" s="74">
        <v>150000</v>
      </c>
      <c r="C55" s="67">
        <v>4</v>
      </c>
      <c r="D55" s="114">
        <v>24</v>
      </c>
      <c r="E55" s="115">
        <f>D55*B56</f>
        <v>6000000</v>
      </c>
    </row>
    <row r="56" spans="1:5" ht="14.4" thickBot="1">
      <c r="A56" s="66" t="s">
        <v>96</v>
      </c>
      <c r="B56" s="77">
        <v>250000</v>
      </c>
      <c r="C56" s="49"/>
      <c r="D56" s="49"/>
      <c r="E56" s="117" t="s">
        <v>108</v>
      </c>
    </row>
    <row r="57" spans="1:5" ht="14.4" thickBot="1">
      <c r="A57" s="49"/>
      <c r="B57" s="102"/>
      <c r="E57" s="116">
        <f>SUM(E52:E55)</f>
        <v>49200000</v>
      </c>
    </row>
    <row r="58" spans="1:5" ht="15" thickBot="1">
      <c r="B58" s="97" t="s">
        <v>101</v>
      </c>
      <c r="C58" s="109" t="s">
        <v>100</v>
      </c>
      <c r="D58" s="101"/>
    </row>
    <row r="59" spans="1:5" ht="15" thickBot="1">
      <c r="A59" s="103" t="s">
        <v>98</v>
      </c>
      <c r="B59" s="104" t="s">
        <v>34</v>
      </c>
      <c r="C59" s="110">
        <f>SUM(B60,B61,B62,E57)</f>
        <v>66020000</v>
      </c>
      <c r="D59" s="49"/>
    </row>
    <row r="60" spans="1:5">
      <c r="A60" s="105" t="s">
        <v>99</v>
      </c>
      <c r="B60" s="106">
        <f>SUM(D9:D14,D18:D20,D28:D32)</f>
        <v>7770000</v>
      </c>
      <c r="C60" s="49"/>
      <c r="D60" s="49"/>
    </row>
    <row r="61" spans="1:5">
      <c r="A61" s="105" t="s">
        <v>35</v>
      </c>
      <c r="B61" s="106">
        <f>SUM(D45:D48)</f>
        <v>7000000</v>
      </c>
      <c r="C61" s="49"/>
      <c r="D61" s="49"/>
    </row>
    <row r="62" spans="1:5" ht="14.4" thickBot="1">
      <c r="A62" s="107" t="s">
        <v>30</v>
      </c>
      <c r="B62" s="108">
        <f>SUM(B53:B56)</f>
        <v>2050000</v>
      </c>
    </row>
  </sheetData>
  <mergeCells count="8">
    <mergeCell ref="A39:A41"/>
    <mergeCell ref="B38:C40"/>
    <mergeCell ref="D38:D40"/>
    <mergeCell ref="A1:M1"/>
    <mergeCell ref="A2:P2"/>
    <mergeCell ref="A3:P3"/>
    <mergeCell ref="A6:P6"/>
    <mergeCell ref="A35:A3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ignoredErrors>
    <ignoredError sqref="D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 de Control</vt:lpstr>
      <vt:lpstr>Inventario</vt:lpstr>
      <vt:lpstr>Recurso</vt:lpstr>
      <vt:lpstr>Presupuesto</vt:lpstr>
      <vt:lpstr>Costos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2022-09-29T01:43:13Z</dcterms:modified>
</cp:coreProperties>
</file>