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vierkorn\Downloads\"/>
    </mc:Choice>
  </mc:AlternateContent>
  <bookViews>
    <workbookView xWindow="0" yWindow="0" windowWidth="22560" windowHeight="11170"/>
  </bookViews>
  <sheets>
    <sheet name="Kennziffern_Weiterführung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9" i="2" l="1"/>
  <c r="I37" i="2"/>
  <c r="G35" i="2"/>
  <c r="G37" i="2"/>
  <c r="G39" i="2"/>
  <c r="G32" i="2" l="1"/>
  <c r="G22" i="2"/>
  <c r="G23" i="2"/>
  <c r="G33" i="2"/>
  <c r="I33" i="2"/>
  <c r="I23" i="2"/>
  <c r="I35" i="2" l="1"/>
  <c r="B33" i="2"/>
  <c r="D33" i="2" s="1"/>
  <c r="D23" i="2"/>
  <c r="B23" i="2" s="1"/>
  <c r="B22" i="2" s="1"/>
  <c r="I13" i="2"/>
  <c r="G13" i="2"/>
  <c r="B13" i="2"/>
  <c r="D13" i="2" s="1"/>
  <c r="D3" i="2" s="1"/>
  <c r="D32" i="2" l="1"/>
</calcChain>
</file>

<file path=xl/sharedStrings.xml><?xml version="1.0" encoding="utf-8"?>
<sst xmlns="http://schemas.openxmlformats.org/spreadsheetml/2006/main" count="85" uniqueCount="39">
  <si>
    <t>Bilanz zum xx.xx.20xx (Vorjahr)</t>
  </si>
  <si>
    <t>Bilanz zum xx.xx.20xx (Berichtsjahr)</t>
  </si>
  <si>
    <t>Aktiva</t>
  </si>
  <si>
    <t>Passiva</t>
  </si>
  <si>
    <t>Vermögen</t>
  </si>
  <si>
    <t>Eigenkapital</t>
  </si>
  <si>
    <t>I. Anlagevermögen</t>
  </si>
  <si>
    <t>Ladenausstattung</t>
  </si>
  <si>
    <t>Fremdkapital</t>
  </si>
  <si>
    <t>Werkstatteinrichtung</t>
  </si>
  <si>
    <t>Verbindlichkeiten gg. Kreditinstituten</t>
  </si>
  <si>
    <t>Fuhrpark</t>
  </si>
  <si>
    <t>II Umlaufvermögen</t>
  </si>
  <si>
    <t>Verbindlichkeiten aus LuL</t>
  </si>
  <si>
    <t>Waren</t>
  </si>
  <si>
    <t>Forderungen aus LuL</t>
  </si>
  <si>
    <t>Bankguthaben</t>
  </si>
  <si>
    <t>Kassenbestand</t>
  </si>
  <si>
    <t>Soll</t>
  </si>
  <si>
    <t>Haben</t>
  </si>
  <si>
    <t>Wareneinsatz</t>
  </si>
  <si>
    <t>Umsatzerlöse</t>
  </si>
  <si>
    <t>Mieten</t>
  </si>
  <si>
    <t>Sonstige Erträge aus Serviceleistungen</t>
  </si>
  <si>
    <t>Gehälter</t>
  </si>
  <si>
    <t>Abschreibungen</t>
  </si>
  <si>
    <t>Zinsaufwendungen</t>
  </si>
  <si>
    <t>Gewinn</t>
  </si>
  <si>
    <t>GuV Vorjahr Sparte B2B</t>
  </si>
  <si>
    <t>GuV Berichtsjahr Sparte B2B</t>
  </si>
  <si>
    <t>GuV Vorjahr Ladengeschäft</t>
  </si>
  <si>
    <t>GuV Berichtsjahr Sparte Ladengeschäft</t>
  </si>
  <si>
    <t>Verlust</t>
  </si>
  <si>
    <t>Umsatzrentabilität B2B</t>
  </si>
  <si>
    <t>Umsatzrentabilität Laden</t>
  </si>
  <si>
    <t>Wirtschaftlichkeit B2B</t>
  </si>
  <si>
    <t>Wirtschaftlichkeit Laden</t>
  </si>
  <si>
    <t>Cashflow B2B</t>
  </si>
  <si>
    <t>Cashflow Laden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</si>
</sst>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[$€-407]_-;\-* #,##0.00\ [$€-407]_-;_-* &quot;-&quot;??\ [$€-407]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doubleAccounting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164" fontId="0" fillId="0" borderId="0" xfId="0" applyNumberFormat="1"/>
    <xf numFmtId="0" fontId="2" fillId="0" borderId="4" xfId="0" applyFont="1" applyBorder="1"/>
    <xf numFmtId="164" fontId="0" fillId="0" borderId="7" xfId="0" applyNumberFormat="1" applyBorder="1"/>
    <xf numFmtId="0" fontId="2" fillId="0" borderId="6" xfId="0" applyFont="1" applyBorder="1"/>
    <xf numFmtId="0" fontId="0" fillId="0" borderId="1" xfId="0" applyBorder="1"/>
    <xf numFmtId="0" fontId="0" fillId="0" borderId="6" xfId="0" applyBorder="1" applyAlignment="1">
      <alignment horizontal="center"/>
    </xf>
    <xf numFmtId="164" fontId="3" fillId="0" borderId="3" xfId="0" applyNumberFormat="1" applyFont="1" applyBorder="1"/>
    <xf numFmtId="0" fontId="0" fillId="0" borderId="7" xfId="0" applyBorder="1" applyAlignment="1">
      <alignment horizontal="center"/>
    </xf>
    <xf numFmtId="0" fontId="2" fillId="0" borderId="5" xfId="0" applyFont="1" applyBorder="1"/>
    <xf numFmtId="0" fontId="2" fillId="0" borderId="7" xfId="0" applyFont="1" applyBorder="1"/>
    <xf numFmtId="164" fontId="2" fillId="0" borderId="7" xfId="0" applyNumberFormat="1" applyFont="1" applyBorder="1"/>
    <xf numFmtId="0" fontId="5" fillId="0" borderId="6" xfId="0" applyFont="1" applyBorder="1"/>
    <xf numFmtId="164" fontId="2" fillId="0" borderId="5" xfId="0" applyNumberFormat="1" applyFont="1" applyBorder="1"/>
    <xf numFmtId="0" fontId="2" fillId="0" borderId="7" xfId="0" applyFont="1" applyBorder="1" applyAlignment="1">
      <alignment horizontal="center"/>
    </xf>
    <xf numFmtId="164" fontId="5" fillId="0" borderId="7" xfId="0" applyNumberFormat="1" applyFont="1" applyBorder="1"/>
    <xf numFmtId="0" fontId="2" fillId="0" borderId="1" xfId="0" applyFont="1" applyBorder="1"/>
    <xf numFmtId="164" fontId="6" fillId="0" borderId="7" xfId="0" applyNumberFormat="1" applyFont="1" applyBorder="1"/>
    <xf numFmtId="164" fontId="7" fillId="0" borderId="7" xfId="0" applyNumberFormat="1" applyFont="1" applyBorder="1"/>
    <xf numFmtId="164" fontId="4" fillId="0" borderId="7" xfId="0" applyNumberFormat="1" applyFont="1" applyBorder="1"/>
    <xf numFmtId="164" fontId="2" fillId="0" borderId="7" xfId="0" applyNumberFormat="1" applyFont="1" applyBorder="1" applyAlignment="1">
      <alignment horizontal="center"/>
    </xf>
    <xf numFmtId="0" fontId="2" fillId="0" borderId="6" xfId="0" applyFont="1" applyBorder="1" applyAlignment="1">
      <alignment horizontal="left" wrapText="1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left" wrapText="1"/>
    </xf>
    <xf numFmtId="164" fontId="2" fillId="0" borderId="7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164" fontId="2" fillId="0" borderId="8" xfId="1" applyNumberFormat="1" applyFont="1" applyBorder="1" applyAlignment="1">
      <alignment horizontal="center" vertical="center"/>
    </xf>
    <xf numFmtId="164" fontId="2" fillId="0" borderId="11" xfId="1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8" xfId="1" applyNumberFormat="1" applyFont="1" applyBorder="1" applyAlignment="1">
      <alignment horizontal="center" vertical="center"/>
    </xf>
    <xf numFmtId="0" fontId="7" fillId="0" borderId="6" xfId="0" applyFont="1" applyBorder="1"/>
    <xf numFmtId="0" fontId="8" fillId="0" borderId="0" xfId="0" applyFont="1"/>
    <xf numFmtId="10" fontId="2" fillId="0" borderId="13" xfId="1" applyNumberFormat="1" applyFont="1" applyBorder="1" applyAlignment="1">
      <alignment horizontal="center" vertical="center"/>
    </xf>
    <xf numFmtId="10" fontId="2" fillId="0" borderId="8" xfId="1" applyNumberFormat="1" applyFont="1" applyBorder="1" applyAlignment="1">
      <alignment horizontal="center" vertic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topLeftCell="A9" zoomScale="93" workbookViewId="0">
      <selection activeCell="J42" sqref="J42"/>
    </sheetView>
  </sheetViews>
  <sheetFormatPr baseColWidth="10" defaultColWidth="11.453125" defaultRowHeight="14.5" x14ac:dyDescent="0.35"/>
  <cols>
    <col min="1" max="1" width="19.54296875" customWidth="1"/>
    <col min="2" max="2" width="21.7265625" customWidth="1"/>
    <col min="3" max="3" width="19.1796875" customWidth="1"/>
    <col min="4" max="4" width="27.81640625" customWidth="1"/>
    <col min="6" max="6" width="21.1796875" customWidth="1"/>
    <col min="7" max="7" width="19.1796875" customWidth="1"/>
    <col min="8" max="8" width="17.81640625" customWidth="1"/>
    <col min="9" max="9" width="24.7265625" customWidth="1"/>
  </cols>
  <sheetData>
    <row r="1" spans="1:9" ht="15" thickBot="1" x14ac:dyDescent="0.4">
      <c r="A1" s="22" t="s">
        <v>0</v>
      </c>
      <c r="B1" s="23"/>
      <c r="C1" s="23"/>
      <c r="D1" s="24"/>
      <c r="F1" s="22" t="s">
        <v>1</v>
      </c>
      <c r="G1" s="23"/>
      <c r="H1" s="23"/>
      <c r="I1" s="24"/>
    </row>
    <row r="2" spans="1:9" ht="15" thickBot="1" x14ac:dyDescent="0.4">
      <c r="A2" s="25" t="s">
        <v>2</v>
      </c>
      <c r="B2" s="26"/>
      <c r="C2" s="25" t="s">
        <v>3</v>
      </c>
      <c r="D2" s="26"/>
      <c r="F2" s="25" t="s">
        <v>2</v>
      </c>
      <c r="G2" s="26"/>
      <c r="H2" s="25" t="s">
        <v>3</v>
      </c>
      <c r="I2" s="26"/>
    </row>
    <row r="3" spans="1:9" x14ac:dyDescent="0.35">
      <c r="A3" s="2" t="s">
        <v>4</v>
      </c>
      <c r="B3" s="9"/>
      <c r="C3" s="2" t="s">
        <v>5</v>
      </c>
      <c r="D3" s="13">
        <f>D13-D9-D7</f>
        <v>118500</v>
      </c>
      <c r="F3" s="2" t="s">
        <v>4</v>
      </c>
      <c r="G3" s="9"/>
      <c r="H3" s="2" t="s">
        <v>5</v>
      </c>
      <c r="I3" s="13">
        <v>138500</v>
      </c>
    </row>
    <row r="4" spans="1:9" x14ac:dyDescent="0.35">
      <c r="A4" s="4" t="s">
        <v>6</v>
      </c>
      <c r="B4" s="10"/>
      <c r="C4" s="4"/>
      <c r="D4" s="11"/>
      <c r="F4" s="4" t="s">
        <v>6</v>
      </c>
      <c r="G4" s="10"/>
      <c r="H4" s="4"/>
      <c r="I4" s="11"/>
    </row>
    <row r="5" spans="1:9" x14ac:dyDescent="0.35">
      <c r="A5" s="4" t="s">
        <v>7</v>
      </c>
      <c r="B5" s="11">
        <v>82000</v>
      </c>
      <c r="C5" s="4" t="s">
        <v>8</v>
      </c>
      <c r="D5" s="14"/>
      <c r="F5" s="4" t="s">
        <v>7</v>
      </c>
      <c r="G5" s="11">
        <v>70000</v>
      </c>
      <c r="H5" s="4" t="s">
        <v>8</v>
      </c>
      <c r="I5" s="14"/>
    </row>
    <row r="6" spans="1:9" x14ac:dyDescent="0.35">
      <c r="A6" s="4" t="s">
        <v>9</v>
      </c>
      <c r="B6" s="11">
        <v>50000</v>
      </c>
      <c r="C6" s="27" t="s">
        <v>10</v>
      </c>
      <c r="D6" s="14"/>
      <c r="F6" s="4" t="s">
        <v>9</v>
      </c>
      <c r="G6" s="11">
        <v>40000</v>
      </c>
      <c r="H6" s="27" t="s">
        <v>10</v>
      </c>
      <c r="I6" s="14"/>
    </row>
    <row r="7" spans="1:9" x14ac:dyDescent="0.35">
      <c r="A7" s="4" t="s">
        <v>11</v>
      </c>
      <c r="B7" s="11">
        <v>70000</v>
      </c>
      <c r="C7" s="27"/>
      <c r="D7" s="20">
        <v>175000</v>
      </c>
      <c r="F7" s="4" t="s">
        <v>11</v>
      </c>
      <c r="G7" s="11">
        <v>60000</v>
      </c>
      <c r="H7" s="27"/>
      <c r="I7" s="20">
        <v>165000</v>
      </c>
    </row>
    <row r="8" spans="1:9" x14ac:dyDescent="0.35">
      <c r="A8" s="4" t="s">
        <v>12</v>
      </c>
      <c r="B8" s="11"/>
      <c r="C8" s="27" t="s">
        <v>13</v>
      </c>
      <c r="D8" s="20"/>
      <c r="F8" s="4" t="s">
        <v>12</v>
      </c>
      <c r="G8" s="11"/>
      <c r="H8" s="27" t="s">
        <v>13</v>
      </c>
      <c r="I8" s="20"/>
    </row>
    <row r="9" spans="1:9" x14ac:dyDescent="0.35">
      <c r="A9" s="4" t="s">
        <v>14</v>
      </c>
      <c r="B9" s="11">
        <v>150000</v>
      </c>
      <c r="C9" s="27"/>
      <c r="D9" s="17">
        <v>125000</v>
      </c>
      <c r="F9" s="4" t="s">
        <v>14</v>
      </c>
      <c r="G9" s="11">
        <v>208500</v>
      </c>
      <c r="H9" s="27"/>
      <c r="I9" s="17">
        <v>130000</v>
      </c>
    </row>
    <row r="10" spans="1:9" x14ac:dyDescent="0.35">
      <c r="A10" s="4" t="s">
        <v>15</v>
      </c>
      <c r="B10" s="11">
        <v>25000</v>
      </c>
      <c r="C10" s="21"/>
      <c r="D10" s="20"/>
      <c r="F10" s="4" t="s">
        <v>15</v>
      </c>
      <c r="G10" s="11">
        <v>45000</v>
      </c>
      <c r="H10" s="21"/>
      <c r="I10" s="20"/>
    </row>
    <row r="11" spans="1:9" x14ac:dyDescent="0.35">
      <c r="A11" s="4" t="s">
        <v>16</v>
      </c>
      <c r="B11" s="11">
        <v>40000</v>
      </c>
      <c r="C11" s="27"/>
      <c r="D11" s="28"/>
      <c r="F11" s="4" t="s">
        <v>16</v>
      </c>
      <c r="G11" s="11">
        <v>8000</v>
      </c>
      <c r="H11" s="27"/>
      <c r="I11" s="28"/>
    </row>
    <row r="12" spans="1:9" ht="15" thickBot="1" x14ac:dyDescent="0.4">
      <c r="A12" s="4" t="s">
        <v>17</v>
      </c>
      <c r="B12" s="11">
        <v>1500</v>
      </c>
      <c r="C12" s="27"/>
      <c r="D12" s="28"/>
      <c r="F12" s="4" t="s">
        <v>17</v>
      </c>
      <c r="G12" s="11">
        <v>2000</v>
      </c>
      <c r="H12" s="27"/>
      <c r="I12" s="28"/>
    </row>
    <row r="13" spans="1:9" ht="16.5" thickBot="1" x14ac:dyDescent="0.55000000000000004">
      <c r="A13" s="16"/>
      <c r="B13" s="7">
        <f>SUM(B5:B12)</f>
        <v>418500</v>
      </c>
      <c r="C13" s="16"/>
      <c r="D13" s="7">
        <f>B13</f>
        <v>418500</v>
      </c>
      <c r="F13" s="16"/>
      <c r="G13" s="7">
        <f>SUM(G5:G12)</f>
        <v>433500</v>
      </c>
      <c r="H13" s="16"/>
      <c r="I13" s="7">
        <f>SUM(I3:I12)</f>
        <v>433500</v>
      </c>
    </row>
    <row r="14" spans="1:9" ht="15" thickBot="1" x14ac:dyDescent="0.4"/>
    <row r="15" spans="1:9" ht="15" thickBot="1" x14ac:dyDescent="0.4">
      <c r="A15" s="22" t="s">
        <v>28</v>
      </c>
      <c r="B15" s="23"/>
      <c r="C15" s="23"/>
      <c r="D15" s="24"/>
      <c r="F15" s="22" t="s">
        <v>29</v>
      </c>
      <c r="G15" s="23"/>
      <c r="H15" s="23"/>
      <c r="I15" s="24"/>
    </row>
    <row r="16" spans="1:9" ht="15" thickBot="1" x14ac:dyDescent="0.4">
      <c r="A16" s="25" t="s">
        <v>18</v>
      </c>
      <c r="B16" s="26"/>
      <c r="C16" s="29" t="s">
        <v>19</v>
      </c>
      <c r="D16" s="26"/>
      <c r="F16" s="25" t="s">
        <v>18</v>
      </c>
      <c r="G16" s="26"/>
      <c r="H16" s="29" t="s">
        <v>19</v>
      </c>
      <c r="I16" s="26"/>
    </row>
    <row r="17" spans="1:9" x14ac:dyDescent="0.35">
      <c r="A17" s="2" t="s">
        <v>20</v>
      </c>
      <c r="B17" s="13">
        <v>750000</v>
      </c>
      <c r="C17" s="2" t="s">
        <v>21</v>
      </c>
      <c r="D17" s="13">
        <v>900000</v>
      </c>
      <c r="F17" s="2" t="s">
        <v>20</v>
      </c>
      <c r="G17" s="13">
        <v>800000</v>
      </c>
      <c r="H17" s="2" t="s">
        <v>21</v>
      </c>
      <c r="I17" s="18">
        <v>930000</v>
      </c>
    </row>
    <row r="18" spans="1:9" x14ac:dyDescent="0.35">
      <c r="A18" s="4" t="s">
        <v>22</v>
      </c>
      <c r="B18" s="11">
        <v>5000</v>
      </c>
      <c r="C18" s="27" t="s">
        <v>23</v>
      </c>
      <c r="D18" s="11">
        <v>25000</v>
      </c>
      <c r="F18" s="4" t="s">
        <v>22</v>
      </c>
      <c r="G18" s="11">
        <v>5000</v>
      </c>
      <c r="H18" s="27" t="s">
        <v>23</v>
      </c>
      <c r="I18" s="11">
        <v>30000</v>
      </c>
    </row>
    <row r="19" spans="1:9" x14ac:dyDescent="0.35">
      <c r="A19" s="4" t="s">
        <v>24</v>
      </c>
      <c r="B19" s="11">
        <v>25000</v>
      </c>
      <c r="C19" s="27"/>
      <c r="D19" s="14"/>
      <c r="F19" s="4" t="s">
        <v>24</v>
      </c>
      <c r="G19" s="11">
        <v>35000</v>
      </c>
      <c r="H19" s="27"/>
      <c r="I19" s="14"/>
    </row>
    <row r="20" spans="1:9" x14ac:dyDescent="0.35">
      <c r="A20" s="4" t="s">
        <v>25</v>
      </c>
      <c r="B20" s="11">
        <v>5000</v>
      </c>
      <c r="C20" s="6"/>
      <c r="D20" s="8"/>
      <c r="F20" s="4" t="s">
        <v>25</v>
      </c>
      <c r="G20" s="11">
        <v>6000</v>
      </c>
      <c r="H20" s="6"/>
      <c r="I20" s="8"/>
    </row>
    <row r="21" spans="1:9" x14ac:dyDescent="0.35">
      <c r="A21" s="4" t="s">
        <v>26</v>
      </c>
      <c r="B21" s="11">
        <v>15000</v>
      </c>
      <c r="C21" s="6"/>
      <c r="D21" s="8"/>
      <c r="F21" s="4" t="s">
        <v>26</v>
      </c>
      <c r="G21" s="11">
        <v>15000</v>
      </c>
      <c r="H21" s="6"/>
      <c r="I21" s="8"/>
    </row>
    <row r="22" spans="1:9" ht="15" thickBot="1" x14ac:dyDescent="0.4">
      <c r="A22" s="12" t="s">
        <v>27</v>
      </c>
      <c r="B22" s="15">
        <f>B23-B17-B18-B19-B20-B21</f>
        <v>125000</v>
      </c>
      <c r="C22" s="4"/>
      <c r="D22" s="3"/>
      <c r="F22" s="12" t="s">
        <v>27</v>
      </c>
      <c r="G22" s="15">
        <f>G23-SUM(G17:G21)</f>
        <v>99000</v>
      </c>
      <c r="H22" s="4"/>
      <c r="I22" s="3"/>
    </row>
    <row r="23" spans="1:9" ht="16.5" thickBot="1" x14ac:dyDescent="0.55000000000000004">
      <c r="A23" s="5"/>
      <c r="B23" s="7">
        <f>D23</f>
        <v>925000</v>
      </c>
      <c r="C23" s="5"/>
      <c r="D23" s="7">
        <f>SUM(D17:D22)</f>
        <v>925000</v>
      </c>
      <c r="F23" s="5"/>
      <c r="G23" s="7">
        <f>I23</f>
        <v>960000</v>
      </c>
      <c r="H23" s="5"/>
      <c r="I23" s="7">
        <f>SUM(I17:I18)</f>
        <v>960000</v>
      </c>
    </row>
    <row r="24" spans="1:9" ht="15" thickBot="1" x14ac:dyDescent="0.4"/>
    <row r="25" spans="1:9" ht="15" thickBot="1" x14ac:dyDescent="0.4">
      <c r="A25" s="22" t="s">
        <v>30</v>
      </c>
      <c r="B25" s="23"/>
      <c r="C25" s="23"/>
      <c r="D25" s="24"/>
      <c r="F25" s="22" t="s">
        <v>31</v>
      </c>
      <c r="G25" s="23"/>
      <c r="H25" s="23"/>
      <c r="I25" s="24"/>
    </row>
    <row r="26" spans="1:9" ht="15" thickBot="1" x14ac:dyDescent="0.4">
      <c r="A26" s="25" t="s">
        <v>18</v>
      </c>
      <c r="B26" s="26"/>
      <c r="C26" s="29" t="s">
        <v>19</v>
      </c>
      <c r="D26" s="26"/>
      <c r="F26" s="25" t="s">
        <v>18</v>
      </c>
      <c r="G26" s="26"/>
      <c r="H26" s="29" t="s">
        <v>19</v>
      </c>
      <c r="I26" s="26"/>
    </row>
    <row r="27" spans="1:9" x14ac:dyDescent="0.35">
      <c r="A27" s="2" t="s">
        <v>20</v>
      </c>
      <c r="B27" s="11">
        <v>160000</v>
      </c>
      <c r="C27" s="2" t="s">
        <v>21</v>
      </c>
      <c r="D27" s="13">
        <v>200000</v>
      </c>
      <c r="F27" s="2" t="s">
        <v>20</v>
      </c>
      <c r="G27" s="13">
        <v>250000</v>
      </c>
      <c r="H27" s="2" t="s">
        <v>21</v>
      </c>
      <c r="I27" s="18">
        <v>270000</v>
      </c>
    </row>
    <row r="28" spans="1:9" x14ac:dyDescent="0.35">
      <c r="A28" s="4" t="s">
        <v>22</v>
      </c>
      <c r="B28" s="11">
        <v>15000</v>
      </c>
      <c r="C28" s="27" t="s">
        <v>23</v>
      </c>
      <c r="D28" s="11">
        <v>0</v>
      </c>
      <c r="F28" s="4" t="s">
        <v>22</v>
      </c>
      <c r="G28" s="11">
        <v>15000</v>
      </c>
      <c r="H28" s="27" t="s">
        <v>23</v>
      </c>
      <c r="I28" s="11">
        <v>0</v>
      </c>
    </row>
    <row r="29" spans="1:9" x14ac:dyDescent="0.35">
      <c r="A29" s="4" t="s">
        <v>24</v>
      </c>
      <c r="B29" s="11">
        <v>40000</v>
      </c>
      <c r="C29" s="27"/>
      <c r="D29" s="14"/>
      <c r="F29" s="4" t="s">
        <v>24</v>
      </c>
      <c r="G29" s="11">
        <v>43000</v>
      </c>
      <c r="H29" s="27"/>
      <c r="I29" s="14"/>
    </row>
    <row r="30" spans="1:9" x14ac:dyDescent="0.35">
      <c r="A30" s="4" t="s">
        <v>25</v>
      </c>
      <c r="B30" s="11">
        <v>20000</v>
      </c>
      <c r="C30" s="6"/>
      <c r="D30" s="8"/>
      <c r="F30" s="4" t="s">
        <v>25</v>
      </c>
      <c r="G30" s="11">
        <v>26000</v>
      </c>
      <c r="H30" s="6"/>
      <c r="I30" s="8"/>
    </row>
    <row r="31" spans="1:9" x14ac:dyDescent="0.35">
      <c r="A31" s="4" t="s">
        <v>26</v>
      </c>
      <c r="B31" s="11">
        <v>15000</v>
      </c>
      <c r="C31" s="6"/>
      <c r="D31" s="8"/>
      <c r="F31" s="4" t="s">
        <v>26</v>
      </c>
      <c r="G31" s="11">
        <v>15000</v>
      </c>
      <c r="H31" s="6"/>
      <c r="I31" s="8"/>
    </row>
    <row r="32" spans="1:9" ht="15" thickBot="1" x14ac:dyDescent="0.4">
      <c r="A32" s="39" t="s">
        <v>32</v>
      </c>
      <c r="B32" s="18"/>
      <c r="C32" s="39" t="s">
        <v>32</v>
      </c>
      <c r="D32" s="18">
        <f>D33-D27</f>
        <v>50000</v>
      </c>
      <c r="E32" s="40"/>
      <c r="F32" s="39" t="s">
        <v>32</v>
      </c>
      <c r="G32" s="18">
        <f>G33-SUM(G27:G31)</f>
        <v>-79000</v>
      </c>
      <c r="H32" s="4"/>
      <c r="I32" s="19"/>
    </row>
    <row r="33" spans="1:9" ht="16.5" thickBot="1" x14ac:dyDescent="0.55000000000000004">
      <c r="A33" s="5"/>
      <c r="B33" s="7">
        <f>SUM(B27:B32)</f>
        <v>250000</v>
      </c>
      <c r="C33" s="5"/>
      <c r="D33" s="7">
        <f>B33</f>
        <v>250000</v>
      </c>
      <c r="F33" s="5"/>
      <c r="G33" s="7">
        <f>I33</f>
        <v>270000</v>
      </c>
      <c r="H33" s="5"/>
      <c r="I33" s="7">
        <f>SUM(I27:I28)</f>
        <v>270000</v>
      </c>
    </row>
    <row r="34" spans="1:9" ht="15" thickBot="1" x14ac:dyDescent="0.4"/>
    <row r="35" spans="1:9" x14ac:dyDescent="0.35">
      <c r="F35" s="36" t="s">
        <v>33</v>
      </c>
      <c r="G35" s="41">
        <f>G22/G23</f>
        <v>0.10312499999999999</v>
      </c>
      <c r="H35" s="37" t="s">
        <v>34</v>
      </c>
      <c r="I35" s="41">
        <f>G32/G33</f>
        <v>-0.29259259259259257</v>
      </c>
    </row>
    <row r="36" spans="1:9" x14ac:dyDescent="0.35">
      <c r="F36" s="30"/>
      <c r="G36" s="42"/>
      <c r="H36" s="34"/>
      <c r="I36" s="42"/>
    </row>
    <row r="37" spans="1:9" x14ac:dyDescent="0.35">
      <c r="C37" s="1"/>
      <c r="F37" s="30" t="s">
        <v>35</v>
      </c>
      <c r="G37" s="38">
        <f>G23/SUM(G17:G21)</f>
        <v>1.1149825783972125</v>
      </c>
      <c r="H37" s="34" t="s">
        <v>36</v>
      </c>
      <c r="I37" s="38">
        <f>G33/SUM(G27:G31)</f>
        <v>0.77363896848137537</v>
      </c>
    </row>
    <row r="38" spans="1:9" x14ac:dyDescent="0.35">
      <c r="F38" s="30"/>
      <c r="G38" s="38"/>
      <c r="H38" s="34"/>
      <c r="I38" s="38"/>
    </row>
    <row r="39" spans="1:9" x14ac:dyDescent="0.35">
      <c r="F39" s="30" t="s">
        <v>37</v>
      </c>
      <c r="G39" s="32">
        <f>G20+G22</f>
        <v>105000</v>
      </c>
      <c r="H39" s="34" t="s">
        <v>38</v>
      </c>
      <c r="I39" s="32">
        <f>G32+G30</f>
        <v>-53000</v>
      </c>
    </row>
    <row r="40" spans="1:9" ht="15" thickBot="1" x14ac:dyDescent="0.4">
      <c r="F40" s="31"/>
      <c r="G40" s="33"/>
      <c r="H40" s="35"/>
      <c r="I40" s="33"/>
    </row>
  </sheetData>
  <mergeCells count="42">
    <mergeCell ref="F39:F40"/>
    <mergeCell ref="G39:G40"/>
    <mergeCell ref="H39:H40"/>
    <mergeCell ref="I39:I40"/>
    <mergeCell ref="F35:F36"/>
    <mergeCell ref="G35:G36"/>
    <mergeCell ref="H35:H36"/>
    <mergeCell ref="I35:I36"/>
    <mergeCell ref="F37:F38"/>
    <mergeCell ref="G37:G38"/>
    <mergeCell ref="H37:H38"/>
    <mergeCell ref="I37:I38"/>
    <mergeCell ref="C18:C19"/>
    <mergeCell ref="H18:H19"/>
    <mergeCell ref="A25:D25"/>
    <mergeCell ref="A26:B26"/>
    <mergeCell ref="C26:D26"/>
    <mergeCell ref="C28:C29"/>
    <mergeCell ref="F25:I25"/>
    <mergeCell ref="F26:G26"/>
    <mergeCell ref="H26:I26"/>
    <mergeCell ref="H28:H29"/>
    <mergeCell ref="I11:I12"/>
    <mergeCell ref="A15:D15"/>
    <mergeCell ref="F15:I15"/>
    <mergeCell ref="A16:B16"/>
    <mergeCell ref="C16:D16"/>
    <mergeCell ref="F16:G16"/>
    <mergeCell ref="H16:I16"/>
    <mergeCell ref="C6:C7"/>
    <mergeCell ref="H6:H7"/>
    <mergeCell ref="C8:C9"/>
    <mergeCell ref="H8:H9"/>
    <mergeCell ref="C11:C12"/>
    <mergeCell ref="D11:D12"/>
    <mergeCell ref="H11:H12"/>
    <mergeCell ref="A1:D1"/>
    <mergeCell ref="F1:I1"/>
    <mergeCell ref="A2:B2"/>
    <mergeCell ref="C2:D2"/>
    <mergeCell ref="F2:G2"/>
    <mergeCell ref="H2:I2"/>
  </mergeCell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778540B2080AC4699F6973A21A8B2C4" ma:contentTypeVersion="5" ma:contentTypeDescription="Ein neues Dokument erstellen." ma:contentTypeScope="" ma:versionID="a9889018e8d9234cfb6d7b8b36a6b884">
  <xsd:schema xmlns:xsd="http://www.w3.org/2001/XMLSchema" xmlns:xs="http://www.w3.org/2001/XMLSchema" xmlns:p="http://schemas.microsoft.com/office/2006/metadata/properties" xmlns:ns2="b4c98488-0836-4f03-bc77-3a992c274457" xmlns:ns3="2c7c7348-aa3c-42f1-afc7-c32df70e3738" targetNamespace="http://schemas.microsoft.com/office/2006/metadata/properties" ma:root="true" ma:fieldsID="5edded5e497d8b1bf53a02ba259df8ab" ns2:_="" ns3:_="">
    <xsd:import namespace="b4c98488-0836-4f03-bc77-3a992c274457"/>
    <xsd:import namespace="2c7c7348-aa3c-42f1-afc7-c32df70e37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c98488-0836-4f03-bc77-3a992c2744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7c7348-aa3c-42f1-afc7-c32df70e373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c7c7348-aa3c-42f1-afc7-c32df70e3738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3AA2EB69-5BB8-4E44-8D9C-EC9572948A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c98488-0836-4f03-bc77-3a992c274457"/>
    <ds:schemaRef ds:uri="2c7c7348-aa3c-42f1-afc7-c32df70e37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2A0C09-F88F-47E7-81E6-A1AAFF1582C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586AC75-CB49-4E9D-A479-B448F141B72E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2c7c7348-aa3c-42f1-afc7-c32df70e3738"/>
    <ds:schemaRef ds:uri="b4c98488-0836-4f03-bc77-3a992c274457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Kennziffern_Weiterführung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Paul Vierkorn</cp:lastModifiedBy>
  <cp:revision/>
  <dcterms:created xsi:type="dcterms:W3CDTF">2019-05-30T09:11:09Z</dcterms:created>
  <dcterms:modified xsi:type="dcterms:W3CDTF">2024-10-14T10:49:23Z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0x0101006778540B2080AC4699F6973A21A8B2C4</vt:lpwstr>
  </property>
  <property fmtid="{D5CDD505-2E9C-101B-9397-08002B2CF9AE}" pid="3" name="ComplianceAssetId">
    <vt:lpwstr/>
  </property>
</Properties>
</file>