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/>
  <xr:revisionPtr revIDLastSave="768" documentId="11_0B1D56BE9CDCCE836B02CE7A5FB0D4A9BBFD1C62" xr6:coauthVersionLast="47" xr6:coauthVersionMax="47" xr10:uidLastSave="{A34D6E2F-81D9-4522-9151-E146861CBFBE}"/>
  <bookViews>
    <workbookView xWindow="240" yWindow="105" windowWidth="14805" windowHeight="8010" firstSheet="5" activeTab="5" xr2:uid="{00000000-000D-0000-FFFF-FFFF00000000}"/>
  </bookViews>
  <sheets>
    <sheet name="Project 1" sheetId="1" r:id="rId1"/>
    <sheet name="Sheet2" sheetId="3" r:id="rId2"/>
    <sheet name="Sheet1" sheetId="2" r:id="rId3"/>
    <sheet name="Sheet3" sheetId="4" r:id="rId4"/>
    <sheet name="Database" sheetId="5" r:id="rId5"/>
    <sheet name="ReportCard" sheetId="6" r:id="rId6"/>
  </sheets>
  <definedNames>
    <definedName name="_xlnm._FilterDatabase" localSheetId="0" hidden="1">'Project 1'!$N$10:$N$10</definedName>
  </definedNames>
  <calcPr calcId="191028"/>
  <pivotCaches>
    <pivotCache cacheId="16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6" l="1"/>
  <c r="J18" i="6"/>
  <c r="J19" i="6"/>
  <c r="J20" i="6"/>
  <c r="J16" i="6"/>
  <c r="I17" i="6"/>
  <c r="I18" i="6"/>
  <c r="I19" i="6"/>
  <c r="I20" i="6"/>
  <c r="I16" i="6"/>
  <c r="E13" i="6"/>
  <c r="E12" i="6"/>
  <c r="E11" i="6"/>
  <c r="E10" i="6"/>
  <c r="L4" i="1"/>
  <c r="K4" i="1"/>
  <c r="K5" i="1"/>
  <c r="K6" i="1"/>
  <c r="K7" i="1"/>
  <c r="K8" i="1"/>
  <c r="K9" i="1"/>
  <c r="K10" i="1"/>
  <c r="K11" i="1"/>
  <c r="K12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<sst xmlns="http://schemas.openxmlformats.org/spreadsheetml/2006/main" count="224" uniqueCount="141">
  <si>
    <t>SCHOOL MANAGEMENT SHEET</t>
  </si>
  <si>
    <t>S:No</t>
  </si>
  <si>
    <t>Student Name</t>
  </si>
  <si>
    <t>Father Name</t>
  </si>
  <si>
    <t>Mother Name</t>
  </si>
  <si>
    <t>Class</t>
  </si>
  <si>
    <t>Fee Date</t>
  </si>
  <si>
    <t>Pay Date</t>
  </si>
  <si>
    <t>Grades</t>
  </si>
  <si>
    <t>Fees</t>
  </si>
  <si>
    <t>Extra</t>
  </si>
  <si>
    <t>Total</t>
  </si>
  <si>
    <t>Full Name</t>
  </si>
  <si>
    <t>Rizwan</t>
  </si>
  <si>
    <t>Rashid</t>
  </si>
  <si>
    <t>Saima</t>
  </si>
  <si>
    <t>21-2-2023</t>
  </si>
  <si>
    <t>A</t>
  </si>
  <si>
    <t>Hasnain</t>
  </si>
  <si>
    <t>Hafeez</t>
  </si>
  <si>
    <t>Hafsa</t>
  </si>
  <si>
    <t>13-2-2003</t>
  </si>
  <si>
    <t>21-2-2024</t>
  </si>
  <si>
    <t>B</t>
  </si>
  <si>
    <t>Ali</t>
  </si>
  <si>
    <t>Salman</t>
  </si>
  <si>
    <t>Amna</t>
  </si>
  <si>
    <t>13-3-2004</t>
  </si>
  <si>
    <t>21-2-2025</t>
  </si>
  <si>
    <t>C</t>
  </si>
  <si>
    <t>Hussain</t>
  </si>
  <si>
    <t>Abdein</t>
  </si>
  <si>
    <t>Maria</t>
  </si>
  <si>
    <t>13-2-2005</t>
  </si>
  <si>
    <t>21-2-2026</t>
  </si>
  <si>
    <t>D</t>
  </si>
  <si>
    <t>Tahir</t>
  </si>
  <si>
    <t>Abbas</t>
  </si>
  <si>
    <t>Mehwish</t>
  </si>
  <si>
    <t>13-2-2006</t>
  </si>
  <si>
    <t>21-2-2027</t>
  </si>
  <si>
    <t>A+</t>
  </si>
  <si>
    <t>Khawar</t>
  </si>
  <si>
    <t>Farooq</t>
  </si>
  <si>
    <t>Kawal</t>
  </si>
  <si>
    <t>13-6-2007</t>
  </si>
  <si>
    <t>21-2-2028</t>
  </si>
  <si>
    <t>C-</t>
  </si>
  <si>
    <t>Mubashir</t>
  </si>
  <si>
    <t>Uddin</t>
  </si>
  <si>
    <t>Iqra</t>
  </si>
  <si>
    <t>13-2-2008</t>
  </si>
  <si>
    <t>21-2-2029</t>
  </si>
  <si>
    <t>B+</t>
  </si>
  <si>
    <t>Hassan</t>
  </si>
  <si>
    <t>Sheikh</t>
  </si>
  <si>
    <t>Arooba</t>
  </si>
  <si>
    <t>13-2-2009</t>
  </si>
  <si>
    <t>21-2-2030</t>
  </si>
  <si>
    <t>Rayan</t>
  </si>
  <si>
    <t>Qureshi</t>
  </si>
  <si>
    <t>Urooj</t>
  </si>
  <si>
    <t>13-2-2010</t>
  </si>
  <si>
    <t>21-2-2031</t>
  </si>
  <si>
    <t>C+</t>
  </si>
  <si>
    <t>THIS IS A COMPLETE SHEET OF STUDENTS IN OUR SCHOOL</t>
  </si>
  <si>
    <t>Gender</t>
  </si>
  <si>
    <t>F</t>
  </si>
  <si>
    <t>Name</t>
  </si>
  <si>
    <t>Sum of Final Test</t>
  </si>
  <si>
    <t>Champa</t>
  </si>
  <si>
    <t>Gopi</t>
  </si>
  <si>
    <t>Indu</t>
  </si>
  <si>
    <t>Lalita</t>
  </si>
  <si>
    <t>Student2</t>
  </si>
  <si>
    <t>Student4</t>
  </si>
  <si>
    <t>Student5</t>
  </si>
  <si>
    <t>Student8</t>
  </si>
  <si>
    <t>Sudevi</t>
  </si>
  <si>
    <t>Vidya</t>
  </si>
  <si>
    <t>Visakha</t>
  </si>
  <si>
    <t>Vrinda</t>
  </si>
  <si>
    <t>Grand Total</t>
  </si>
  <si>
    <t>Age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</si>
  <si>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</si>
  <si>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</si>
  <si>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</si>
  <si>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</si>
  <si>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</si>
  <si>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</si>
  <si>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</si>
  <si>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</si>
  <si>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</si>
  <si>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Jal</t>
  </si>
  <si>
    <t>Gopal</t>
  </si>
  <si>
    <t>Agni</t>
  </si>
  <si>
    <t>Hari</t>
  </si>
  <si>
    <t>Keshav</t>
  </si>
  <si>
    <t>Madhav</t>
  </si>
  <si>
    <t>Sam</t>
  </si>
  <si>
    <t>RNM</t>
  </si>
  <si>
    <t>Student1</t>
  </si>
  <si>
    <t>Varun</t>
  </si>
  <si>
    <t>S NO</t>
  </si>
  <si>
    <t>ROLL NO</t>
  </si>
  <si>
    <t>STUDENT NAME</t>
  </si>
  <si>
    <t>FATHER NAME</t>
  </si>
  <si>
    <t>DOB</t>
  </si>
  <si>
    <t>CLASS</t>
  </si>
  <si>
    <t>ENGLISH</t>
  </si>
  <si>
    <t>URDU</t>
  </si>
  <si>
    <t>SCIENCE</t>
  </si>
  <si>
    <t>MATHS</t>
  </si>
  <si>
    <t>PST</t>
  </si>
  <si>
    <t>10th</t>
  </si>
  <si>
    <t>14/11/2004</t>
  </si>
  <si>
    <t>11th</t>
  </si>
  <si>
    <t>16/09/2003</t>
  </si>
  <si>
    <t>Abedein</t>
  </si>
  <si>
    <t>Shabbir</t>
  </si>
  <si>
    <t>Murtuza</t>
  </si>
  <si>
    <t>12th</t>
  </si>
  <si>
    <t>Quraishi</t>
  </si>
  <si>
    <t>Ishtiaq</t>
  </si>
  <si>
    <t>19/10/2004</t>
  </si>
  <si>
    <t>Shaheer</t>
  </si>
  <si>
    <t>Ahmed</t>
  </si>
  <si>
    <t>=VLOOKUP($E$9,Table3[[ROLL NO]:[PST]]</t>
  </si>
  <si>
    <t>Roll No</t>
  </si>
  <si>
    <t>:</t>
  </si>
  <si>
    <t>Subject</t>
  </si>
  <si>
    <t>Total Marks</t>
  </si>
  <si>
    <t>Passing Marks</t>
  </si>
  <si>
    <t>Obtained Marks</t>
  </si>
  <si>
    <t>Percentage</t>
  </si>
  <si>
    <t>Pass/Fail</t>
  </si>
  <si>
    <t>English</t>
  </si>
  <si>
    <t>Urdu</t>
  </si>
  <si>
    <t>Science</t>
  </si>
  <si>
    <t>Maths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</si>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</sst>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 tint="0.249977111117893"/>
      <name val="Tahoma"/>
    </font>
    <font>
      <sz val="11"/>
      <color theme="0"/>
      <name val="Aptos Narrow"/>
      <family val="2"/>
      <scheme val="minor"/>
    </font>
    <font>
      <sz val="14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2" borderId="5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pivotButton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0" fontId="5" fillId="6" borderId="0" xfId="0" applyNumberFormat="1" applyFont="1" applyFill="1" applyAlignment="1">
      <alignment horizontal="center"/>
    </xf>
  </cellXfs>
  <cellStyles count="1">
    <cellStyle name="Normal" xfId="0" builtinId="0"/>
  </cellStyles>
  <dxfs count="37">
    <dxf>
      <font>
        <color theme="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theme="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theme="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theme="3"/>
        <family val="2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numFmt numFmtId="19" formatCode="m/d/yyyy"/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font>
        <i/>
        <color theme="1" tint="0.249977111117893"/>
        <name val="Tahoma"/>
      </font>
      <alignment horizontal="center" vertical="top"/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Unit 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Sheet1!$A$2:$E$23</c:f>
              <c:multiLvlStrCache>
                <c:ptCount val="22"/>
                <c:lvl>
                  <c:pt idx="0">
                    <c:v>Bhoomi</c:v>
                  </c:pt>
                  <c:pt idx="1">
                    <c:v>Vayu</c:v>
                  </c:pt>
                  <c:pt idx="2">
                    <c:v>Jal</c:v>
                  </c:pt>
                  <c:pt idx="3">
                    <c:v>Bhoomi</c:v>
                  </c:pt>
                  <c:pt idx="4">
                    <c:v>Agni</c:v>
                  </c:pt>
                  <c:pt idx="5">
                    <c:v>Bhoomi</c:v>
                  </c:pt>
                  <c:pt idx="6">
                    <c:v>Vayu</c:v>
                  </c:pt>
                  <c:pt idx="7">
                    <c:v>Agni</c:v>
                  </c:pt>
                  <c:pt idx="8">
                    <c:v>Vayu</c:v>
                  </c:pt>
                  <c:pt idx="9">
                    <c:v>Jal</c:v>
                  </c:pt>
                  <c:pt idx="10">
                    <c:v>Agni</c:v>
                  </c:pt>
                  <c:pt idx="11">
                    <c:v>Agni</c:v>
                  </c:pt>
                  <c:pt idx="12">
                    <c:v>Agni</c:v>
                  </c:pt>
                  <c:pt idx="13">
                    <c:v>Vayu</c:v>
                  </c:pt>
                  <c:pt idx="14">
                    <c:v>Vayu</c:v>
                  </c:pt>
                  <c:pt idx="15">
                    <c:v>Jal</c:v>
                  </c:pt>
                  <c:pt idx="16">
                    <c:v>Jal</c:v>
                  </c:pt>
                  <c:pt idx="17">
                    <c:v>Jal</c:v>
                  </c:pt>
                  <c:pt idx="18">
                    <c:v>Vayu</c:v>
                  </c:pt>
                  <c:pt idx="19">
                    <c:v>Vayu</c:v>
                  </c:pt>
                  <c:pt idx="20">
                    <c:v>Bhoomi</c:v>
                  </c:pt>
                  <c:pt idx="21">
                    <c:v>Agni</c:v>
                  </c:pt>
                </c:lvl>
                <c:lvl>
                  <c:pt idx="0">
                    <c:v>10</c:v>
                  </c:pt>
                  <c:pt idx="1">
                    <c:v>5</c:v>
                  </c:pt>
                  <c:pt idx="2">
                    <c:v>8</c:v>
                  </c:pt>
                  <c:pt idx="3">
                    <c:v>8</c:v>
                  </c:pt>
                  <c:pt idx="4">
                    <c:v>10</c:v>
                  </c:pt>
                  <c:pt idx="5">
                    <c:v>10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7</c:v>
                  </c:pt>
                  <c:pt idx="10">
                    <c:v>6</c:v>
                  </c:pt>
                  <c:pt idx="11">
                    <c:v>10</c:v>
                  </c:pt>
                  <c:pt idx="12">
                    <c:v>9</c:v>
                  </c:pt>
                  <c:pt idx="13">
                    <c:v>8</c:v>
                  </c:pt>
                  <c:pt idx="14">
                    <c:v>10</c:v>
                  </c:pt>
                  <c:pt idx="15">
                    <c:v>7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9</c:v>
                  </c:pt>
                  <c:pt idx="19">
                    <c:v>6</c:v>
                  </c:pt>
                  <c:pt idx="20">
                    <c:v>10</c:v>
                  </c:pt>
                  <c:pt idx="21">
                    <c:v>8</c:v>
                  </c:pt>
                </c:lvl>
                <c:lvl>
                  <c:pt idx="0">
                    <c:v>16</c:v>
                  </c:pt>
                  <c:pt idx="1">
                    <c:v>11</c:v>
                  </c:pt>
                  <c:pt idx="2">
                    <c:v>15</c:v>
                  </c:pt>
                  <c:pt idx="3">
                    <c:v>14</c:v>
                  </c:pt>
                  <c:pt idx="4">
                    <c:v>16</c:v>
                  </c:pt>
                  <c:pt idx="5">
                    <c:v>16</c:v>
                  </c:pt>
                  <c:pt idx="6">
                    <c:v>14</c:v>
                  </c:pt>
                  <c:pt idx="7">
                    <c:v>15</c:v>
                  </c:pt>
                  <c:pt idx="8">
                    <c:v>17</c:v>
                  </c:pt>
                  <c:pt idx="9">
                    <c:v>12</c:v>
                  </c:pt>
                  <c:pt idx="10">
                    <c:v>11</c:v>
                  </c:pt>
                  <c:pt idx="11">
                    <c:v>16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17</c:v>
                  </c:pt>
                  <c:pt idx="15">
                    <c:v>12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15</c:v>
                  </c:pt>
                  <c:pt idx="19">
                    <c:v>11</c:v>
                  </c:pt>
                  <c:pt idx="20">
                    <c:v>16</c:v>
                  </c:pt>
                  <c:pt idx="21">
                    <c:v>14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M</c:v>
                  </c:pt>
                  <c:pt idx="11">
                    <c:v>M</c:v>
                  </c:pt>
                  <c:pt idx="12">
                    <c:v>M</c:v>
                  </c:pt>
                  <c:pt idx="13">
                    <c:v>F</c:v>
                  </c:pt>
                  <c:pt idx="14">
                    <c:v>F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M</c:v>
                  </c:pt>
                  <c:pt idx="19">
                    <c:v>F</c:v>
                  </c:pt>
                  <c:pt idx="20">
                    <c:v>F</c:v>
                  </c:pt>
                  <c:pt idx="21">
                    <c:v>F</c:v>
                  </c:pt>
                </c:lvl>
                <c:lvl>
                  <c:pt idx="0">
                    <c:v>Abhimanyu</c:v>
                  </c:pt>
                  <c:pt idx="1">
                    <c:v>Arjun</c:v>
                  </c:pt>
                  <c:pt idx="2">
                    <c:v>Champa</c:v>
                  </c:pt>
                  <c:pt idx="3">
                    <c:v>Gopal</c:v>
                  </c:pt>
                  <c:pt idx="4">
                    <c:v>Gopi</c:v>
                  </c:pt>
                  <c:pt idx="5">
                    <c:v>Hari</c:v>
                  </c:pt>
                  <c:pt idx="6">
                    <c:v>Indu</c:v>
                  </c:pt>
                  <c:pt idx="7">
                    <c:v>Keshav</c:v>
                  </c:pt>
                  <c:pt idx="8">
                    <c:v>Lalita</c:v>
                  </c:pt>
                  <c:pt idx="9">
                    <c:v>Madhav</c:v>
                  </c:pt>
                  <c:pt idx="10">
                    <c:v>Sam</c:v>
                  </c:pt>
                  <c:pt idx="11">
                    <c:v>RNM</c:v>
                  </c:pt>
                  <c:pt idx="12">
                    <c:v>Student1</c:v>
                  </c:pt>
                  <c:pt idx="13">
                    <c:v>Student8</c:v>
                  </c:pt>
                  <c:pt idx="14">
                    <c:v>Student2</c:v>
                  </c:pt>
                  <c:pt idx="15">
                    <c:v>Student4</c:v>
                  </c:pt>
                  <c:pt idx="16">
                    <c:v>Student5</c:v>
                  </c:pt>
                  <c:pt idx="17">
                    <c:v>Sudevi</c:v>
                  </c:pt>
                  <c:pt idx="18">
                    <c:v>Varun</c:v>
                  </c:pt>
                  <c:pt idx="19">
                    <c:v>Vidya</c:v>
                  </c:pt>
                  <c:pt idx="20">
                    <c:v>Visakha</c:v>
                  </c:pt>
                  <c:pt idx="21">
                    <c:v>Vrinda</c:v>
                  </c:pt>
                </c:lvl>
              </c:multiLvlStrCache>
            </c:multiLvlStr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84</c:v>
                </c:pt>
                <c:pt idx="1">
                  <c:v>82</c:v>
                </c:pt>
                <c:pt idx="2">
                  <c:v>81</c:v>
                </c:pt>
                <c:pt idx="3">
                  <c:v>70</c:v>
                </c:pt>
                <c:pt idx="4">
                  <c:v>88</c:v>
                </c:pt>
                <c:pt idx="5">
                  <c:v>82</c:v>
                </c:pt>
                <c:pt idx="6">
                  <c:v>90</c:v>
                </c:pt>
                <c:pt idx="7">
                  <c:v>87</c:v>
                </c:pt>
                <c:pt idx="8">
                  <c:v>70</c:v>
                </c:pt>
                <c:pt idx="9">
                  <c:v>86</c:v>
                </c:pt>
                <c:pt idx="10">
                  <c:v>91</c:v>
                </c:pt>
                <c:pt idx="11">
                  <c:v>86</c:v>
                </c:pt>
                <c:pt idx="12">
                  <c:v>87</c:v>
                </c:pt>
                <c:pt idx="13">
                  <c:v>81</c:v>
                </c:pt>
                <c:pt idx="14">
                  <c:v>70</c:v>
                </c:pt>
                <c:pt idx="15">
                  <c:v>86</c:v>
                </c:pt>
                <c:pt idx="16">
                  <c:v>81</c:v>
                </c:pt>
                <c:pt idx="17">
                  <c:v>81</c:v>
                </c:pt>
                <c:pt idx="18">
                  <c:v>87</c:v>
                </c:pt>
                <c:pt idx="19">
                  <c:v>88</c:v>
                </c:pt>
                <c:pt idx="20">
                  <c:v>70</c:v>
                </c:pt>
                <c:pt idx="2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A-42CA-8A1A-2ED9E2E01BA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Unit 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Sheet1!$A$2:$E$23</c:f>
              <c:multiLvlStrCache>
                <c:ptCount val="22"/>
                <c:lvl>
                  <c:pt idx="0">
                    <c:v>Bhoomi</c:v>
                  </c:pt>
                  <c:pt idx="1">
                    <c:v>Vayu</c:v>
                  </c:pt>
                  <c:pt idx="2">
                    <c:v>Jal</c:v>
                  </c:pt>
                  <c:pt idx="3">
                    <c:v>Bhoomi</c:v>
                  </c:pt>
                  <c:pt idx="4">
                    <c:v>Agni</c:v>
                  </c:pt>
                  <c:pt idx="5">
                    <c:v>Bhoomi</c:v>
                  </c:pt>
                  <c:pt idx="6">
                    <c:v>Vayu</c:v>
                  </c:pt>
                  <c:pt idx="7">
                    <c:v>Agni</c:v>
                  </c:pt>
                  <c:pt idx="8">
                    <c:v>Vayu</c:v>
                  </c:pt>
                  <c:pt idx="9">
                    <c:v>Jal</c:v>
                  </c:pt>
                  <c:pt idx="10">
                    <c:v>Agni</c:v>
                  </c:pt>
                  <c:pt idx="11">
                    <c:v>Agni</c:v>
                  </c:pt>
                  <c:pt idx="12">
                    <c:v>Agni</c:v>
                  </c:pt>
                  <c:pt idx="13">
                    <c:v>Vayu</c:v>
                  </c:pt>
                  <c:pt idx="14">
                    <c:v>Vayu</c:v>
                  </c:pt>
                  <c:pt idx="15">
                    <c:v>Jal</c:v>
                  </c:pt>
                  <c:pt idx="16">
                    <c:v>Jal</c:v>
                  </c:pt>
                  <c:pt idx="17">
                    <c:v>Jal</c:v>
                  </c:pt>
                  <c:pt idx="18">
                    <c:v>Vayu</c:v>
                  </c:pt>
                  <c:pt idx="19">
                    <c:v>Vayu</c:v>
                  </c:pt>
                  <c:pt idx="20">
                    <c:v>Bhoomi</c:v>
                  </c:pt>
                  <c:pt idx="21">
                    <c:v>Agni</c:v>
                  </c:pt>
                </c:lvl>
                <c:lvl>
                  <c:pt idx="0">
                    <c:v>10</c:v>
                  </c:pt>
                  <c:pt idx="1">
                    <c:v>5</c:v>
                  </c:pt>
                  <c:pt idx="2">
                    <c:v>8</c:v>
                  </c:pt>
                  <c:pt idx="3">
                    <c:v>8</c:v>
                  </c:pt>
                  <c:pt idx="4">
                    <c:v>10</c:v>
                  </c:pt>
                  <c:pt idx="5">
                    <c:v>10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7</c:v>
                  </c:pt>
                  <c:pt idx="10">
                    <c:v>6</c:v>
                  </c:pt>
                  <c:pt idx="11">
                    <c:v>10</c:v>
                  </c:pt>
                  <c:pt idx="12">
                    <c:v>9</c:v>
                  </c:pt>
                  <c:pt idx="13">
                    <c:v>8</c:v>
                  </c:pt>
                  <c:pt idx="14">
                    <c:v>10</c:v>
                  </c:pt>
                  <c:pt idx="15">
                    <c:v>7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9</c:v>
                  </c:pt>
                  <c:pt idx="19">
                    <c:v>6</c:v>
                  </c:pt>
                  <c:pt idx="20">
                    <c:v>10</c:v>
                  </c:pt>
                  <c:pt idx="21">
                    <c:v>8</c:v>
                  </c:pt>
                </c:lvl>
                <c:lvl>
                  <c:pt idx="0">
                    <c:v>16</c:v>
                  </c:pt>
                  <c:pt idx="1">
                    <c:v>11</c:v>
                  </c:pt>
                  <c:pt idx="2">
                    <c:v>15</c:v>
                  </c:pt>
                  <c:pt idx="3">
                    <c:v>14</c:v>
                  </c:pt>
                  <c:pt idx="4">
                    <c:v>16</c:v>
                  </c:pt>
                  <c:pt idx="5">
                    <c:v>16</c:v>
                  </c:pt>
                  <c:pt idx="6">
                    <c:v>14</c:v>
                  </c:pt>
                  <c:pt idx="7">
                    <c:v>15</c:v>
                  </c:pt>
                  <c:pt idx="8">
                    <c:v>17</c:v>
                  </c:pt>
                  <c:pt idx="9">
                    <c:v>12</c:v>
                  </c:pt>
                  <c:pt idx="10">
                    <c:v>11</c:v>
                  </c:pt>
                  <c:pt idx="11">
                    <c:v>16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17</c:v>
                  </c:pt>
                  <c:pt idx="15">
                    <c:v>12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15</c:v>
                  </c:pt>
                  <c:pt idx="19">
                    <c:v>11</c:v>
                  </c:pt>
                  <c:pt idx="20">
                    <c:v>16</c:v>
                  </c:pt>
                  <c:pt idx="21">
                    <c:v>14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M</c:v>
                  </c:pt>
                  <c:pt idx="11">
                    <c:v>M</c:v>
                  </c:pt>
                  <c:pt idx="12">
                    <c:v>M</c:v>
                  </c:pt>
                  <c:pt idx="13">
                    <c:v>F</c:v>
                  </c:pt>
                  <c:pt idx="14">
                    <c:v>F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M</c:v>
                  </c:pt>
                  <c:pt idx="19">
                    <c:v>F</c:v>
                  </c:pt>
                  <c:pt idx="20">
                    <c:v>F</c:v>
                  </c:pt>
                  <c:pt idx="21">
                    <c:v>F</c:v>
                  </c:pt>
                </c:lvl>
                <c:lvl>
                  <c:pt idx="0">
                    <c:v>Abhimanyu</c:v>
                  </c:pt>
                  <c:pt idx="1">
                    <c:v>Arjun</c:v>
                  </c:pt>
                  <c:pt idx="2">
                    <c:v>Champa</c:v>
                  </c:pt>
                  <c:pt idx="3">
                    <c:v>Gopal</c:v>
                  </c:pt>
                  <c:pt idx="4">
                    <c:v>Gopi</c:v>
                  </c:pt>
                  <c:pt idx="5">
                    <c:v>Hari</c:v>
                  </c:pt>
                  <c:pt idx="6">
                    <c:v>Indu</c:v>
                  </c:pt>
                  <c:pt idx="7">
                    <c:v>Keshav</c:v>
                  </c:pt>
                  <c:pt idx="8">
                    <c:v>Lalita</c:v>
                  </c:pt>
                  <c:pt idx="9">
                    <c:v>Madhav</c:v>
                  </c:pt>
                  <c:pt idx="10">
                    <c:v>Sam</c:v>
                  </c:pt>
                  <c:pt idx="11">
                    <c:v>RNM</c:v>
                  </c:pt>
                  <c:pt idx="12">
                    <c:v>Student1</c:v>
                  </c:pt>
                  <c:pt idx="13">
                    <c:v>Student8</c:v>
                  </c:pt>
                  <c:pt idx="14">
                    <c:v>Student2</c:v>
                  </c:pt>
                  <c:pt idx="15">
                    <c:v>Student4</c:v>
                  </c:pt>
                  <c:pt idx="16">
                    <c:v>Student5</c:v>
                  </c:pt>
                  <c:pt idx="17">
                    <c:v>Sudevi</c:v>
                  </c:pt>
                  <c:pt idx="18">
                    <c:v>Varun</c:v>
                  </c:pt>
                  <c:pt idx="19">
                    <c:v>Vidya</c:v>
                  </c:pt>
                  <c:pt idx="20">
                    <c:v>Visakha</c:v>
                  </c:pt>
                  <c:pt idx="21">
                    <c:v>Vrinda</c:v>
                  </c:pt>
                </c:lvl>
              </c:multiLvlStrCache>
            </c:multiLvlStr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79</c:v>
                </c:pt>
                <c:pt idx="1">
                  <c:v>83</c:v>
                </c:pt>
                <c:pt idx="2">
                  <c:v>78</c:v>
                </c:pt>
                <c:pt idx="3">
                  <c:v>75</c:v>
                </c:pt>
                <c:pt idx="4">
                  <c:v>92</c:v>
                </c:pt>
                <c:pt idx="5">
                  <c:v>81</c:v>
                </c:pt>
                <c:pt idx="6">
                  <c:v>86</c:v>
                </c:pt>
                <c:pt idx="7">
                  <c:v>89</c:v>
                </c:pt>
                <c:pt idx="8">
                  <c:v>90</c:v>
                </c:pt>
                <c:pt idx="9">
                  <c:v>92</c:v>
                </c:pt>
                <c:pt idx="10">
                  <c:v>81</c:v>
                </c:pt>
                <c:pt idx="11">
                  <c:v>81</c:v>
                </c:pt>
                <c:pt idx="12">
                  <c:v>89</c:v>
                </c:pt>
                <c:pt idx="13">
                  <c:v>90</c:v>
                </c:pt>
                <c:pt idx="14">
                  <c:v>90</c:v>
                </c:pt>
                <c:pt idx="15">
                  <c:v>92</c:v>
                </c:pt>
                <c:pt idx="16">
                  <c:v>80</c:v>
                </c:pt>
                <c:pt idx="17">
                  <c:v>80</c:v>
                </c:pt>
                <c:pt idx="18">
                  <c:v>89</c:v>
                </c:pt>
                <c:pt idx="19">
                  <c:v>90</c:v>
                </c:pt>
                <c:pt idx="20">
                  <c:v>87</c:v>
                </c:pt>
                <c:pt idx="2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A-42CA-8A1A-2ED9E2E01BA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Final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Sheet1!$A$2:$E$23</c:f>
              <c:multiLvlStrCache>
                <c:ptCount val="22"/>
                <c:lvl>
                  <c:pt idx="0">
                    <c:v>Bhoomi</c:v>
                  </c:pt>
                  <c:pt idx="1">
                    <c:v>Vayu</c:v>
                  </c:pt>
                  <c:pt idx="2">
                    <c:v>Jal</c:v>
                  </c:pt>
                  <c:pt idx="3">
                    <c:v>Bhoomi</c:v>
                  </c:pt>
                  <c:pt idx="4">
                    <c:v>Agni</c:v>
                  </c:pt>
                  <c:pt idx="5">
                    <c:v>Bhoomi</c:v>
                  </c:pt>
                  <c:pt idx="6">
                    <c:v>Vayu</c:v>
                  </c:pt>
                  <c:pt idx="7">
                    <c:v>Agni</c:v>
                  </c:pt>
                  <c:pt idx="8">
                    <c:v>Vayu</c:v>
                  </c:pt>
                  <c:pt idx="9">
                    <c:v>Jal</c:v>
                  </c:pt>
                  <c:pt idx="10">
                    <c:v>Agni</c:v>
                  </c:pt>
                  <c:pt idx="11">
                    <c:v>Agni</c:v>
                  </c:pt>
                  <c:pt idx="12">
                    <c:v>Agni</c:v>
                  </c:pt>
                  <c:pt idx="13">
                    <c:v>Vayu</c:v>
                  </c:pt>
                  <c:pt idx="14">
                    <c:v>Vayu</c:v>
                  </c:pt>
                  <c:pt idx="15">
                    <c:v>Jal</c:v>
                  </c:pt>
                  <c:pt idx="16">
                    <c:v>Jal</c:v>
                  </c:pt>
                  <c:pt idx="17">
                    <c:v>Jal</c:v>
                  </c:pt>
                  <c:pt idx="18">
                    <c:v>Vayu</c:v>
                  </c:pt>
                  <c:pt idx="19">
                    <c:v>Vayu</c:v>
                  </c:pt>
                  <c:pt idx="20">
                    <c:v>Bhoomi</c:v>
                  </c:pt>
                  <c:pt idx="21">
                    <c:v>Agni</c:v>
                  </c:pt>
                </c:lvl>
                <c:lvl>
                  <c:pt idx="0">
                    <c:v>10</c:v>
                  </c:pt>
                  <c:pt idx="1">
                    <c:v>5</c:v>
                  </c:pt>
                  <c:pt idx="2">
                    <c:v>8</c:v>
                  </c:pt>
                  <c:pt idx="3">
                    <c:v>8</c:v>
                  </c:pt>
                  <c:pt idx="4">
                    <c:v>10</c:v>
                  </c:pt>
                  <c:pt idx="5">
                    <c:v>10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7</c:v>
                  </c:pt>
                  <c:pt idx="10">
                    <c:v>6</c:v>
                  </c:pt>
                  <c:pt idx="11">
                    <c:v>10</c:v>
                  </c:pt>
                  <c:pt idx="12">
                    <c:v>9</c:v>
                  </c:pt>
                  <c:pt idx="13">
                    <c:v>8</c:v>
                  </c:pt>
                  <c:pt idx="14">
                    <c:v>10</c:v>
                  </c:pt>
                  <c:pt idx="15">
                    <c:v>7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9</c:v>
                  </c:pt>
                  <c:pt idx="19">
                    <c:v>6</c:v>
                  </c:pt>
                  <c:pt idx="20">
                    <c:v>10</c:v>
                  </c:pt>
                  <c:pt idx="21">
                    <c:v>8</c:v>
                  </c:pt>
                </c:lvl>
                <c:lvl>
                  <c:pt idx="0">
                    <c:v>16</c:v>
                  </c:pt>
                  <c:pt idx="1">
                    <c:v>11</c:v>
                  </c:pt>
                  <c:pt idx="2">
                    <c:v>15</c:v>
                  </c:pt>
                  <c:pt idx="3">
                    <c:v>14</c:v>
                  </c:pt>
                  <c:pt idx="4">
                    <c:v>16</c:v>
                  </c:pt>
                  <c:pt idx="5">
                    <c:v>16</c:v>
                  </c:pt>
                  <c:pt idx="6">
                    <c:v>14</c:v>
                  </c:pt>
                  <c:pt idx="7">
                    <c:v>15</c:v>
                  </c:pt>
                  <c:pt idx="8">
                    <c:v>17</c:v>
                  </c:pt>
                  <c:pt idx="9">
                    <c:v>12</c:v>
                  </c:pt>
                  <c:pt idx="10">
                    <c:v>11</c:v>
                  </c:pt>
                  <c:pt idx="11">
                    <c:v>16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17</c:v>
                  </c:pt>
                  <c:pt idx="15">
                    <c:v>12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15</c:v>
                  </c:pt>
                  <c:pt idx="19">
                    <c:v>11</c:v>
                  </c:pt>
                  <c:pt idx="20">
                    <c:v>16</c:v>
                  </c:pt>
                  <c:pt idx="21">
                    <c:v>14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M</c:v>
                  </c:pt>
                  <c:pt idx="11">
                    <c:v>M</c:v>
                  </c:pt>
                  <c:pt idx="12">
                    <c:v>M</c:v>
                  </c:pt>
                  <c:pt idx="13">
                    <c:v>F</c:v>
                  </c:pt>
                  <c:pt idx="14">
                    <c:v>F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M</c:v>
                  </c:pt>
                  <c:pt idx="19">
                    <c:v>F</c:v>
                  </c:pt>
                  <c:pt idx="20">
                    <c:v>F</c:v>
                  </c:pt>
                  <c:pt idx="21">
                    <c:v>F</c:v>
                  </c:pt>
                </c:lvl>
                <c:lvl>
                  <c:pt idx="0">
                    <c:v>Abhimanyu</c:v>
                  </c:pt>
                  <c:pt idx="1">
                    <c:v>Arjun</c:v>
                  </c:pt>
                  <c:pt idx="2">
                    <c:v>Champa</c:v>
                  </c:pt>
                  <c:pt idx="3">
                    <c:v>Gopal</c:v>
                  </c:pt>
                  <c:pt idx="4">
                    <c:v>Gopi</c:v>
                  </c:pt>
                  <c:pt idx="5">
                    <c:v>Hari</c:v>
                  </c:pt>
                  <c:pt idx="6">
                    <c:v>Indu</c:v>
                  </c:pt>
                  <c:pt idx="7">
                    <c:v>Keshav</c:v>
                  </c:pt>
                  <c:pt idx="8">
                    <c:v>Lalita</c:v>
                  </c:pt>
                  <c:pt idx="9">
                    <c:v>Madhav</c:v>
                  </c:pt>
                  <c:pt idx="10">
                    <c:v>Sam</c:v>
                  </c:pt>
                  <c:pt idx="11">
                    <c:v>RNM</c:v>
                  </c:pt>
                  <c:pt idx="12">
                    <c:v>Student1</c:v>
                  </c:pt>
                  <c:pt idx="13">
                    <c:v>Student8</c:v>
                  </c:pt>
                  <c:pt idx="14">
                    <c:v>Student2</c:v>
                  </c:pt>
                  <c:pt idx="15">
                    <c:v>Student4</c:v>
                  </c:pt>
                  <c:pt idx="16">
                    <c:v>Student5</c:v>
                  </c:pt>
                  <c:pt idx="17">
                    <c:v>Sudevi</c:v>
                  </c:pt>
                  <c:pt idx="18">
                    <c:v>Varun</c:v>
                  </c:pt>
                  <c:pt idx="19">
                    <c:v>Vidya</c:v>
                  </c:pt>
                  <c:pt idx="20">
                    <c:v>Visakha</c:v>
                  </c:pt>
                  <c:pt idx="21">
                    <c:v>Vrinda</c:v>
                  </c:pt>
                </c:lvl>
              </c:multiLvlStrCache>
            </c:multiLvlStrRef>
          </c:cat>
          <c:val>
            <c:numRef>
              <c:f>Sheet1!$H$2:$H$23</c:f>
              <c:numCache>
                <c:formatCode>General</c:formatCode>
                <c:ptCount val="22"/>
                <c:pt idx="0">
                  <c:v>81</c:v>
                </c:pt>
                <c:pt idx="1">
                  <c:v>91</c:v>
                </c:pt>
                <c:pt idx="2">
                  <c:v>88</c:v>
                </c:pt>
                <c:pt idx="3">
                  <c:v>79</c:v>
                </c:pt>
                <c:pt idx="4">
                  <c:v>96</c:v>
                </c:pt>
                <c:pt idx="5">
                  <c:v>80</c:v>
                </c:pt>
                <c:pt idx="6">
                  <c:v>89</c:v>
                </c:pt>
                <c:pt idx="7">
                  <c:v>96</c:v>
                </c:pt>
                <c:pt idx="8">
                  <c:v>92</c:v>
                </c:pt>
                <c:pt idx="9">
                  <c:v>89</c:v>
                </c:pt>
                <c:pt idx="10">
                  <c:v>94</c:v>
                </c:pt>
                <c:pt idx="11">
                  <c:v>77</c:v>
                </c:pt>
                <c:pt idx="12">
                  <c:v>95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87</c:v>
                </c:pt>
                <c:pt idx="17">
                  <c:v>87</c:v>
                </c:pt>
                <c:pt idx="18">
                  <c:v>95</c:v>
                </c:pt>
                <c:pt idx="19">
                  <c:v>92</c:v>
                </c:pt>
                <c:pt idx="20">
                  <c:v>85</c:v>
                </c:pt>
                <c:pt idx="2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EA-42CA-8A1A-2ED9E2E0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550727"/>
        <c:axId val="37684744"/>
      </c:barChart>
      <c:catAx>
        <c:axId val="1115550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4744"/>
        <c:crosses val="autoZero"/>
        <c:auto val="1"/>
        <c:lblAlgn val="ctr"/>
        <c:lblOffset val="100"/>
        <c:noMultiLvlLbl val="0"/>
      </c:catAx>
      <c:valAx>
        <c:axId val="376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50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gall.com/telephone-png/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38100</xdr:rowOff>
    </xdr:from>
    <xdr:to>
      <xdr:col>14</xdr:col>
      <xdr:colOff>219075</xdr:colOff>
      <xdr:row>2</xdr:row>
      <xdr:rowOff>9525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FD397DCB-E0B6-3F40-D53F-C05797656D40}"/>
            </a:ext>
          </a:extLst>
        </xdr:cNvPr>
        <xdr:cNvSpPr/>
      </xdr:nvSpPr>
      <xdr:spPr>
        <a:xfrm>
          <a:off x="6467475" y="38100"/>
          <a:ext cx="3105150" cy="352425"/>
        </a:xfrm>
        <a:prstGeom prst="roundRect">
          <a:avLst/>
        </a:prstGeom>
        <a:solidFill>
          <a:schemeClr val="tx2">
            <a:lumMod val="10000"/>
            <a:lumOff val="90000"/>
          </a:schemeClr>
        </a:solidFill>
        <a:ln w="76200">
          <a:solidFill>
            <a:srgbClr val="000000">
              <a:alpha val="79000"/>
            </a:srgbClr>
          </a:solidFill>
          <a:prstDash val="lgDashDotDot"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endParaRPr lang="en-US" sz="1400" b="1" i="1" u="none" strike="noStrike">
            <a:solidFill>
              <a:schemeClr val="tx2">
                <a:lumMod val="50000"/>
                <a:lumOff val="50000"/>
              </a:schemeClr>
            </a:solidFill>
            <a:latin typeface="Batang" panose="02030600000101010101" pitchFamily="18" charset="-127"/>
            <a:ea typeface="Batang" panose="02030600000101010101" pitchFamily="18" charset="-127"/>
          </a:endParaRPr>
        </a:p>
      </xdr:txBody>
    </xdr:sp>
    <xdr:clientData/>
  </xdr:twoCellAnchor>
  <xdr:twoCellAnchor>
    <xdr:from>
      <xdr:col>8</xdr:col>
      <xdr:colOff>180975</xdr:colOff>
      <xdr:row>2</xdr:row>
      <xdr:rowOff>161925</xdr:rowOff>
    </xdr:from>
    <xdr:to>
      <xdr:col>16</xdr:col>
      <xdr:colOff>533400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67D433-E65A-1684-B8EC-85128839156C}"/>
            </a:ext>
            <a:ext uri="{147F2762-F138-4A5C-976F-8EAC2B608ADB}">
              <a16:predDERef xmlns:a16="http://schemas.microsoft.com/office/drawing/2014/main" pred="{FD397DCB-E0B6-3F40-D53F-C0579765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95250</xdr:rowOff>
    </xdr:from>
    <xdr:to>
      <xdr:col>11</xdr:col>
      <xdr:colOff>438150</xdr:colOff>
      <xdr:row>4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EF4948C-ACD7-3769-EA13-0BF568C8B701}"/>
            </a:ext>
            <a:ext uri="{147F2762-F138-4A5C-976F-8EAC2B608ADB}">
              <a16:predDERef xmlns:a16="http://schemas.microsoft.com/office/drawing/2014/main" pred="{713B2D6A-F1FD-8863-3C22-0A1B15392E13}"/>
            </a:ext>
          </a:extLst>
        </xdr:cNvPr>
        <xdr:cNvSpPr txBox="1"/>
      </xdr:nvSpPr>
      <xdr:spPr>
        <a:xfrm>
          <a:off x="2924175" y="476250"/>
          <a:ext cx="4219575" cy="352425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/>
              </a:solidFill>
              <a:latin typeface="Arial Black" panose="020B0A04020102020204" pitchFamily="34" charset="0"/>
            </a:rPr>
            <a:t>SHS SCHOOLING SYSTEM</a:t>
          </a:r>
        </a:p>
      </xdr:txBody>
    </xdr:sp>
    <xdr:clientData/>
  </xdr:twoCellAnchor>
  <xdr:twoCellAnchor editAs="oneCell">
    <xdr:from>
      <xdr:col>1</xdr:col>
      <xdr:colOff>85725</xdr:colOff>
      <xdr:row>2</xdr:row>
      <xdr:rowOff>95250</xdr:rowOff>
    </xdr:from>
    <xdr:to>
      <xdr:col>2</xdr:col>
      <xdr:colOff>57150</xdr:colOff>
      <xdr:row>4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D37400-E5EC-F7D6-F30F-F12267AEEF48}"/>
            </a:ext>
            <a:ext uri="{147F2762-F138-4A5C-976F-8EAC2B608ADB}">
              <a16:predDERef xmlns:a16="http://schemas.microsoft.com/office/drawing/2014/main" pred="{BEF4948C-ACD7-3769-EA13-0BF568C8B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95325" y="476250"/>
          <a:ext cx="581025" cy="4667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428625</xdr:colOff>
      <xdr:row>4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70ECAB9-ADDA-E6A6-A93F-DBE1FA9F02E7}"/>
            </a:ext>
            <a:ext uri="{147F2762-F138-4A5C-976F-8EAC2B608ADB}">
              <a16:predDERef xmlns:a16="http://schemas.microsoft.com/office/drawing/2014/main" pred="{D5D37400-E5EC-F7D6-F30F-F12267AEEF48}"/>
            </a:ext>
          </a:extLst>
        </xdr:cNvPr>
        <xdr:cNvSpPr txBox="1"/>
      </xdr:nvSpPr>
      <xdr:spPr>
        <a:xfrm>
          <a:off x="1219200" y="571500"/>
          <a:ext cx="1038225" cy="2857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0330-2805521</a:t>
          </a:r>
        </a:p>
      </xdr:txBody>
    </xdr:sp>
    <xdr:clientData/>
  </xdr:twoCellAnchor>
  <xdr:twoCellAnchor>
    <xdr:from>
      <xdr:col>5</xdr:col>
      <xdr:colOff>590550</xdr:colOff>
      <xdr:row>4</xdr:row>
      <xdr:rowOff>161925</xdr:rowOff>
    </xdr:from>
    <xdr:to>
      <xdr:col>10</xdr:col>
      <xdr:colOff>476250</xdr:colOff>
      <xdr:row>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6C99932-BB74-DA37-9ED9-E737880587AE}"/>
            </a:ext>
            <a:ext uri="{147F2762-F138-4A5C-976F-8EAC2B608ADB}">
              <a16:predDERef xmlns:a16="http://schemas.microsoft.com/office/drawing/2014/main" pred="{870ECAB9-ADDA-E6A6-A93F-DBE1FA9F02E7}"/>
            </a:ext>
          </a:extLst>
        </xdr:cNvPr>
        <xdr:cNvSpPr txBox="1"/>
      </xdr:nvSpPr>
      <xdr:spPr>
        <a:xfrm>
          <a:off x="3638550" y="923925"/>
          <a:ext cx="2933700" cy="35242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1" u="none" strike="noStrike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Report Card</a:t>
          </a:r>
        </a:p>
      </xdr:txBody>
    </xdr:sp>
    <xdr:clientData/>
  </xdr:twoCellAnchor>
  <xdr:twoCellAnchor>
    <xdr:from>
      <xdr:col>12</xdr:col>
      <xdr:colOff>571500</xdr:colOff>
      <xdr:row>2</xdr:row>
      <xdr:rowOff>161925</xdr:rowOff>
    </xdr:from>
    <xdr:to>
      <xdr:col>15</xdr:col>
      <xdr:colOff>152400</xdr:colOff>
      <xdr:row>4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41D4ABD-9064-32C2-09A5-1A8D6A68E05F}"/>
            </a:ext>
            <a:ext uri="{147F2762-F138-4A5C-976F-8EAC2B608ADB}">
              <a16:predDERef xmlns:a16="http://schemas.microsoft.com/office/drawing/2014/main" pred="{F6C99932-BB74-DA37-9ED9-E737880587AE}"/>
            </a:ext>
          </a:extLst>
        </xdr:cNvPr>
        <xdr:cNvSpPr txBox="1"/>
      </xdr:nvSpPr>
      <xdr:spPr>
        <a:xfrm>
          <a:off x="11239500" y="542925"/>
          <a:ext cx="1409700" cy="29527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Season 23-24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1.091435300928" createdVersion="8" refreshedVersion="8" minRefreshableVersion="3" recordCount="22" xr:uid="{85342373-F51E-4449-8166-BF3C3D92FAD8}">
  <cacheSource type="worksheet">
    <worksheetSource name="Table2"/>
  </cacheSource>
  <cacheFields count="8">
    <cacheField name="Name" numFmtId="0">
      <sharedItems count="22">
        <s v="Abhimanyu"/>
        <s v="Arjun"/>
        <s v="Champa"/>
        <s v="Gopal"/>
        <s v="Gopi"/>
        <s v="Hari"/>
        <s v="Indu"/>
        <s v="Keshav"/>
        <s v="Lalita"/>
        <s v="Madhav"/>
        <s v="Sam"/>
        <s v="RNM"/>
        <s v="Student1"/>
        <s v="Student8"/>
        <s v="Student2"/>
        <s v="Student4"/>
        <s v="Student5"/>
        <s v="Sudevi"/>
        <s v="Varun"/>
        <s v="Vidya"/>
        <s v="Visakha"/>
        <s v="Vrinda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/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16"/>
    <n v="10"/>
    <s v="Bhoomi"/>
    <n v="84"/>
    <n v="79"/>
    <n v="81"/>
  </r>
  <r>
    <x v="1"/>
    <x v="0"/>
    <n v="11"/>
    <n v="5"/>
    <s v="Vayu"/>
    <n v="82"/>
    <n v="83"/>
    <n v="91"/>
  </r>
  <r>
    <x v="2"/>
    <x v="1"/>
    <n v="15"/>
    <n v="8"/>
    <s v="Jal"/>
    <n v="81"/>
    <n v="78"/>
    <n v="88"/>
  </r>
  <r>
    <x v="3"/>
    <x v="0"/>
    <n v="14"/>
    <n v="8"/>
    <s v="Bhoomi"/>
    <n v="70"/>
    <n v="75"/>
    <n v="79"/>
  </r>
  <r>
    <x v="4"/>
    <x v="1"/>
    <n v="16"/>
    <n v="10"/>
    <s v="Agni"/>
    <n v="88"/>
    <n v="92"/>
    <n v="96"/>
  </r>
  <r>
    <x v="5"/>
    <x v="0"/>
    <n v="16"/>
    <n v="10"/>
    <s v="Bhoomi"/>
    <n v="82"/>
    <n v="81"/>
    <n v="80"/>
  </r>
  <r>
    <x v="6"/>
    <x v="1"/>
    <n v="14"/>
    <n v="8"/>
    <s v="Vayu"/>
    <n v="90"/>
    <n v="86"/>
    <n v="89"/>
  </r>
  <r>
    <x v="7"/>
    <x v="0"/>
    <n v="15"/>
    <n v="9"/>
    <s v="Agni"/>
    <n v="87"/>
    <n v="89"/>
    <n v="96"/>
  </r>
  <r>
    <x v="8"/>
    <x v="1"/>
    <n v="17"/>
    <n v="10"/>
    <s v="Vayu"/>
    <n v="70"/>
    <n v="90"/>
    <n v="92"/>
  </r>
  <r>
    <x v="9"/>
    <x v="0"/>
    <n v="12"/>
    <n v="7"/>
    <s v="Jal"/>
    <n v="86"/>
    <n v="92"/>
    <n v="89"/>
  </r>
  <r>
    <x v="10"/>
    <x v="0"/>
    <n v="11"/>
    <n v="6"/>
    <s v="Agni"/>
    <n v="91"/>
    <n v="81"/>
    <n v="94"/>
  </r>
  <r>
    <x v="11"/>
    <x v="0"/>
    <n v="16"/>
    <n v="10"/>
    <s v="Agni"/>
    <n v="86"/>
    <n v="81"/>
    <n v="77"/>
  </r>
  <r>
    <x v="12"/>
    <x v="0"/>
    <n v="15"/>
    <n v="9"/>
    <s v="Agni"/>
    <n v="87"/>
    <n v="89"/>
    <n v="95"/>
  </r>
  <r>
    <x v="13"/>
    <x v="1"/>
    <n v="15"/>
    <n v="8"/>
    <s v="Vayu"/>
    <n v="81"/>
    <n v="90"/>
    <n v="95"/>
  </r>
  <r>
    <x v="14"/>
    <x v="1"/>
    <n v="17"/>
    <n v="10"/>
    <s v="Vayu"/>
    <n v="70"/>
    <n v="90"/>
    <n v="92"/>
  </r>
  <r>
    <x v="15"/>
    <x v="1"/>
    <n v="12"/>
    <n v="7"/>
    <s v="Jal"/>
    <n v="86"/>
    <n v="92"/>
    <n v="89"/>
  </r>
  <r>
    <x v="16"/>
    <x v="1"/>
    <n v="16"/>
    <n v="10"/>
    <s v="Jal"/>
    <n v="81"/>
    <n v="80"/>
    <n v="87"/>
  </r>
  <r>
    <x v="17"/>
    <x v="1"/>
    <n v="16"/>
    <n v="10"/>
    <s v="Jal"/>
    <n v="81"/>
    <n v="80"/>
    <n v="87"/>
  </r>
  <r>
    <x v="18"/>
    <x v="0"/>
    <n v="15"/>
    <n v="9"/>
    <s v="Vayu"/>
    <n v="87"/>
    <n v="89"/>
    <n v="95"/>
  </r>
  <r>
    <x v="19"/>
    <x v="1"/>
    <n v="11"/>
    <n v="6"/>
    <s v="Vayu"/>
    <n v="88"/>
    <n v="90"/>
    <n v="92"/>
  </r>
  <r>
    <x v="20"/>
    <x v="1"/>
    <n v="16"/>
    <n v="10"/>
    <s v="Bhoomi"/>
    <n v="70"/>
    <n v="87"/>
    <n v="85"/>
  </r>
  <r>
    <x v="21"/>
    <x v="1"/>
    <n v="14"/>
    <n v="8"/>
    <s v="Agni"/>
    <n v="91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2550F-4037-4ECC-A7CA-3A5D2AD0CC58}" name="PivotTable1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 rowPageCount="1" colPageCount="1"/>
  <pivotFields count="8">
    <pivotField axis="axisRow" compact="0" outline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4"/>
        <item x="15"/>
        <item x="16"/>
        <item x="13"/>
        <item x="17"/>
        <item x="18"/>
        <item x="19"/>
        <item x="20"/>
        <item x="21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3">
    <i>
      <x v="2"/>
    </i>
    <i>
      <x v="4"/>
    </i>
    <i>
      <x v="6"/>
    </i>
    <i>
      <x v="8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 t="grand">
      <x/>
    </i>
  </rowItems>
  <colItems count="1">
    <i/>
  </colItems>
  <pageFields count="1">
    <pageField fld="1" item="0" hier="-1"/>
  </pageFields>
  <dataFields count="1">
    <dataField name="Sum of Final Test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8BF2C-8E78-4ECF-A7DF-592A93801623}" name="PivotTable1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0E9C2-D0A7-4B81-B446-FCEF88EEB244}" name="Table1" displayName="Table1" ref="A3:L12" totalsRowShown="0" headerRowDxfId="36" headerRowBorderDxfId="34" tableBorderDxfId="35" totalsRowBorderDxfId="33">
  <autoFilter ref="A3:L12" xr:uid="{DAD0E9C2-D0A7-4B81-B446-FCEF88EEB2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4:L11">
    <sortCondition ref="A4:A13"/>
  </sortState>
  <tableColumns count="12">
    <tableColumn id="1" xr3:uid="{D601691A-B9A0-4E67-8AEF-40E4EC2B1C97}" name="S:No" dataDxfId="32"/>
    <tableColumn id="2" xr3:uid="{B9FC5B07-8AA6-4102-861B-FDAD64BABA73}" name="Student Name" dataDxfId="31"/>
    <tableColumn id="3" xr3:uid="{7EDA9C34-3460-407C-B52C-B22CAD776931}" name="Father Name" dataDxfId="30"/>
    <tableColumn id="4" xr3:uid="{AC453BCE-491D-4EA9-8430-D57EEB921C8C}" name="Mother Name" dataDxfId="29"/>
    <tableColumn id="5" xr3:uid="{DEC07EA9-7E4E-437E-A511-7859CE93BB22}" name="Class" dataDxfId="28"/>
    <tableColumn id="6" xr3:uid="{D86FA223-741E-4EE6-9EF0-8E0D9C17DD3D}" name="Fee Date" dataDxfId="27"/>
    <tableColumn id="7" xr3:uid="{0DD038D8-E755-4406-A920-79A736198380}" name="Pay Date" dataDxfId="26"/>
    <tableColumn id="8" xr3:uid="{62DD9F10-4370-4783-A92F-8B54D1231035}" name="Grades" dataDxfId="25"/>
    <tableColumn id="10" xr3:uid="{8F2FB52F-4353-4589-8A1B-AFCDDCF97222}" name="Fees" dataDxfId="24"/>
    <tableColumn id="13" xr3:uid="{DD27D252-7EBE-4D45-83B5-710BF7CB28F9}" name="Extra" dataDxfId="23"/>
    <tableColumn id="14" xr3:uid="{3235D2C8-0627-46FC-9711-2E9888F22136}" name="Total" dataDxfId="22">
      <calculatedColumnFormula>SUM(Table1[[#This Row],[Fees]],Table1[[#This Row],[Extra]])</calculatedColumnFormula>
    </tableColumn>
    <tableColumn id="9" xr3:uid="{A00A6096-F44C-4BEC-9F6A-FB3D5030A127}" name="Full Name" dataDxfId="21">
      <calculatedColumnFormula>CONCATENATE(B4," ",C4)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EC6931-16F7-445D-8D1D-ADDA9A2AC600}" name="Table2" displayName="Table2" ref="A1:H23" totalsRowShown="0">
  <autoFilter ref="A1:H23" xr:uid="{A1EC6931-16F7-445D-8D1D-ADDA9A2AC6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F1507AE-9A17-47E6-9E00-F06781A42708}" name="Name"/>
    <tableColumn id="2" xr3:uid="{372A8020-9888-45CF-B915-6F99781998AB}" name="Gender"/>
    <tableColumn id="3" xr3:uid="{0C5AE824-C154-49D5-BF81-A742098C5E65}" name="Age"/>
    <tableColumn id="4" xr3:uid="{ACD095CB-2FB2-45FF-AAEA-E2F2F24D97D9}" name="Class"/>
    <tableColumn id="5" xr3:uid="{63C7A2B8-7F6D-4245-A534-E8CDFD8A00DF}" name="House"/>
    <tableColumn id="6" xr3:uid="{123AA39B-A7DE-4D4C-95BC-835306E350B2}" name="Unit Test 1"/>
    <tableColumn id="7" xr3:uid="{FFF96D67-6B2B-4B93-B2A9-F52198FDB45A}" name="Unit Test 2"/>
    <tableColumn id="8" xr3:uid="{D5F663B9-F3B1-47B8-B9B0-DA462B11D614}" name="Final Te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126156-6E6D-46D1-94F3-F3CDC7428271}" name="Table3" displayName="Table3" ref="A1:K11" totalsRowShown="0" headerRowDxfId="20" dataDxfId="19">
  <autoFilter ref="A1:K11" xr:uid="{D0126156-6E6D-46D1-94F3-F3CDC74282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0528D68-C22E-4077-B0AC-60BBE8B976C5}" name="S NO" dataDxfId="18"/>
    <tableColumn id="2" xr3:uid="{CA3C1CAF-FCB7-4DD9-80D8-8E90C4EE5DCF}" name="ROLL NO" dataDxfId="17"/>
    <tableColumn id="3" xr3:uid="{C9DD8347-D53A-408B-9C58-C435E167C013}" name="STUDENT NAME" dataDxfId="16"/>
    <tableColumn id="4" xr3:uid="{6B4B7645-628E-4B86-9256-B65B888A2D83}" name="FATHER NAME" dataDxfId="15"/>
    <tableColumn id="5" xr3:uid="{C271EA49-1B1D-4264-A6AC-3844F4B1F3D2}" name="DOB" dataDxfId="14"/>
    <tableColumn id="6" xr3:uid="{12790448-2E9E-4644-9FA7-F2661A6F3197}" name="CLASS" dataDxfId="13"/>
    <tableColumn id="7" xr3:uid="{027E0BFF-1442-4D9F-9C79-65B0E3D214A9}" name="ENGLISH" dataDxfId="12"/>
    <tableColumn id="8" xr3:uid="{B3F312A2-AF82-41A4-81F7-BCA364FAFB31}" name="URDU" dataDxfId="11"/>
    <tableColumn id="9" xr3:uid="{D817384C-E33B-4262-B5F8-C5EA04DE285B}" name="SCIENCE" dataDxfId="10"/>
    <tableColumn id="10" xr3:uid="{0ACCF626-06D4-477A-A517-8A936C2033CC}" name="MATHS" dataDxfId="9"/>
    <tableColumn id="11" xr3:uid="{22AE8B87-DFE9-4503-B0CF-E91C3406186D}" name="PST" dataDxfId="8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AFA7A8-FEFC-446A-B23F-008588300720}" name="Table4" displayName="Table4" ref="E15:J20" totalsRowShown="0" headerRowDxfId="7" dataDxfId="6">
  <autoFilter ref="E15:J20" xr:uid="{E1AFA7A8-FEFC-446A-B23F-0085883007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13376C5-CEB1-4B9F-8FE6-CCF1C2479EAD}" name="Subject" dataDxfId="5"/>
    <tableColumn id="2" xr3:uid="{FF7A229C-97E5-4D9D-8295-7D7845D0F4D6}" name="Total Marks" dataDxfId="4"/>
    <tableColumn id="3" xr3:uid="{5C21D0D5-5786-4141-8794-F1D64CD524B2}" name="Passing Marks" dataDxfId="3"/>
    <tableColumn id="4" xr3:uid="{875B1145-6319-4DA0-AA9D-EE4831A22A85}" name="Obtained Marks" dataDxfId="2"/>
    <tableColumn id="5" xr3:uid="{45D06DDE-B8F7-44B6-B72C-500ACE159F3A}" name="Percentage" dataDxfId="1">
      <calculatedColumnFormula>Table4[[#This Row],[Obtained Marks]]/Table4[[#This Row],[Total Marks]]</calculatedColumnFormula>
    </tableColumn>
    <tableColumn id="6" xr3:uid="{7E952E2A-4DD2-49AA-BC10-BEADF0C8587E}" name="Pass/Fail" dataDxfId="0">
      <calculatedColumnFormula>IF(Table4[[#This Row],[Obtained Marks]]&lt;Table4[[#This Row],[Passing Marks]],"Fail","Pass")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L4" sqref="L4"/>
    </sheetView>
  </sheetViews>
  <sheetFormatPr defaultRowHeight="15"/>
  <cols>
    <col min="2" max="2" width="16.140625" bestFit="1" customWidth="1"/>
    <col min="3" max="3" width="14.7109375" bestFit="1" customWidth="1"/>
    <col min="4" max="4" width="15.28515625" bestFit="1" customWidth="1"/>
    <col min="6" max="6" width="11.140625" bestFit="1" customWidth="1"/>
    <col min="7" max="7" width="11.140625" style="18" bestFit="1" customWidth="1"/>
    <col min="8" max="8" width="9.7109375" bestFit="1" customWidth="1"/>
    <col min="9" max="11" width="9.7109375" customWidth="1"/>
    <col min="12" max="12" width="14.7109375" style="1" bestFit="1" customWidth="1"/>
  </cols>
  <sheetData>
    <row r="1" spans="1:1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16" t="s">
        <v>7</v>
      </c>
      <c r="H3" s="8" t="s">
        <v>8</v>
      </c>
      <c r="I3" s="10" t="s">
        <v>9</v>
      </c>
      <c r="J3" s="10" t="s">
        <v>10</v>
      </c>
      <c r="K3" s="10" t="s">
        <v>11</v>
      </c>
      <c r="L3" s="10" t="s">
        <v>12</v>
      </c>
    </row>
    <row r="4" spans="1:12">
      <c r="A4" s="5">
        <v>1</v>
      </c>
      <c r="B4" s="2" t="s">
        <v>13</v>
      </c>
      <c r="C4" s="2" t="s">
        <v>14</v>
      </c>
      <c r="D4" s="2" t="s">
        <v>15</v>
      </c>
      <c r="E4" s="2">
        <v>9</v>
      </c>
      <c r="F4" s="4">
        <v>37956</v>
      </c>
      <c r="G4" s="17" t="s">
        <v>16</v>
      </c>
      <c r="H4" s="2" t="s">
        <v>17</v>
      </c>
      <c r="I4" s="6">
        <v>2000</v>
      </c>
      <c r="J4" s="6">
        <v>1000</v>
      </c>
      <c r="K4" s="6">
        <f>SUM(Table1[[#This Row],[Fees]],Table1[[#This Row],[Extra]])</f>
        <v>3000</v>
      </c>
      <c r="L4" s="6" t="str">
        <f>CONCATENATE(B4," ",C4)</f>
        <v>Rizwan Rashid</v>
      </c>
    </row>
    <row r="5" spans="1:12">
      <c r="A5" s="5">
        <v>2</v>
      </c>
      <c r="B5" s="2" t="s">
        <v>18</v>
      </c>
      <c r="C5" s="2" t="s">
        <v>19</v>
      </c>
      <c r="D5" s="2" t="s">
        <v>20</v>
      </c>
      <c r="E5" s="2">
        <v>10</v>
      </c>
      <c r="F5" s="3" t="s">
        <v>21</v>
      </c>
      <c r="G5" s="17" t="s">
        <v>22</v>
      </c>
      <c r="H5" s="2" t="s">
        <v>23</v>
      </c>
      <c r="I5" s="6">
        <v>2000</v>
      </c>
      <c r="J5" s="6">
        <v>1000</v>
      </c>
      <c r="K5" s="6">
        <f>SUM(Table1[[#This Row],[Fees]],Table1[[#This Row],[Extra]])</f>
        <v>3000</v>
      </c>
      <c r="L5" s="6" t="str">
        <f>CONCATENATE(B5," ",C5)</f>
        <v>Hasnain Hafeez</v>
      </c>
    </row>
    <row r="6" spans="1:12">
      <c r="A6" s="5">
        <v>3</v>
      </c>
      <c r="B6" s="2" t="s">
        <v>24</v>
      </c>
      <c r="C6" s="2" t="s">
        <v>25</v>
      </c>
      <c r="D6" s="2" t="s">
        <v>26</v>
      </c>
      <c r="E6" s="2">
        <v>12</v>
      </c>
      <c r="F6" s="3" t="s">
        <v>27</v>
      </c>
      <c r="G6" s="17" t="s">
        <v>28</v>
      </c>
      <c r="H6" s="15" t="s">
        <v>29</v>
      </c>
      <c r="I6" s="6">
        <v>3000</v>
      </c>
      <c r="J6" s="6">
        <v>1000</v>
      </c>
      <c r="K6" s="6">
        <f>SUM(Table1[[#This Row],[Fees]],Table1[[#This Row],[Extra]])</f>
        <v>4000</v>
      </c>
      <c r="L6" s="6" t="str">
        <f>CONCATENATE(B6," ",C6)</f>
        <v>Ali Salman</v>
      </c>
    </row>
    <row r="7" spans="1:12">
      <c r="A7" s="5">
        <v>4</v>
      </c>
      <c r="B7" s="2" t="s">
        <v>30</v>
      </c>
      <c r="C7" s="2" t="s">
        <v>31</v>
      </c>
      <c r="D7" s="2" t="s">
        <v>32</v>
      </c>
      <c r="E7" s="2">
        <v>7</v>
      </c>
      <c r="F7" s="3" t="s">
        <v>33</v>
      </c>
      <c r="G7" s="17" t="s">
        <v>34</v>
      </c>
      <c r="H7" s="2" t="s">
        <v>35</v>
      </c>
      <c r="I7" s="6">
        <v>4000</v>
      </c>
      <c r="J7" s="6">
        <v>1000</v>
      </c>
      <c r="K7" s="6">
        <f>SUM(Table1[[#This Row],[Fees]],Table1[[#This Row],[Extra]])</f>
        <v>5000</v>
      </c>
      <c r="L7" s="6" t="str">
        <f>CONCATENATE(B7," ",C7)</f>
        <v>Hussain Abdein</v>
      </c>
    </row>
    <row r="8" spans="1:12">
      <c r="A8" s="5">
        <v>5</v>
      </c>
      <c r="B8" s="2" t="s">
        <v>36</v>
      </c>
      <c r="C8" s="2" t="s">
        <v>37</v>
      </c>
      <c r="D8" s="2" t="s">
        <v>38</v>
      </c>
      <c r="E8" s="2">
        <v>2</v>
      </c>
      <c r="F8" s="3" t="s">
        <v>39</v>
      </c>
      <c r="G8" s="17" t="s">
        <v>40</v>
      </c>
      <c r="H8" s="2" t="s">
        <v>41</v>
      </c>
      <c r="I8" s="6">
        <v>5000</v>
      </c>
      <c r="J8" s="6">
        <v>1000</v>
      </c>
      <c r="K8" s="6">
        <f>SUM(Table1[[#This Row],[Fees]],Table1[[#This Row],[Extra]])</f>
        <v>6000</v>
      </c>
      <c r="L8" s="6" t="str">
        <f>CONCATENATE(B8," ",C8)</f>
        <v>Tahir Abbas</v>
      </c>
    </row>
    <row r="9" spans="1:12">
      <c r="A9" s="5">
        <v>6</v>
      </c>
      <c r="B9" s="2" t="s">
        <v>42</v>
      </c>
      <c r="C9" s="2" t="s">
        <v>43</v>
      </c>
      <c r="D9" s="2" t="s">
        <v>44</v>
      </c>
      <c r="E9" s="2">
        <v>5</v>
      </c>
      <c r="F9" s="3" t="s">
        <v>45</v>
      </c>
      <c r="G9" s="17" t="s">
        <v>46</v>
      </c>
      <c r="H9" s="2" t="s">
        <v>47</v>
      </c>
      <c r="I9" s="6">
        <v>4000</v>
      </c>
      <c r="J9" s="6">
        <v>1000</v>
      </c>
      <c r="K9" s="6">
        <f>SUM(Table1[[#This Row],[Fees]],Table1[[#This Row],[Extra]])</f>
        <v>5000</v>
      </c>
      <c r="L9" s="6" t="str">
        <f>CONCATENATE(B9," ",C9)</f>
        <v>Khawar Farooq</v>
      </c>
    </row>
    <row r="10" spans="1:12">
      <c r="A10" s="5">
        <v>7</v>
      </c>
      <c r="B10" s="2" t="s">
        <v>48</v>
      </c>
      <c r="C10" s="2" t="s">
        <v>49</v>
      </c>
      <c r="D10" s="2" t="s">
        <v>50</v>
      </c>
      <c r="E10" s="2">
        <v>10</v>
      </c>
      <c r="F10" s="3" t="s">
        <v>51</v>
      </c>
      <c r="G10" s="17" t="s">
        <v>52</v>
      </c>
      <c r="H10" s="2" t="s">
        <v>53</v>
      </c>
      <c r="I10" s="6">
        <v>6000</v>
      </c>
      <c r="J10" s="6">
        <v>1000</v>
      </c>
      <c r="K10" s="6">
        <f>SUM(Table1[[#This Row],[Fees]],Table1[[#This Row],[Extra]])</f>
        <v>7000</v>
      </c>
      <c r="L10" s="6" t="str">
        <f>CONCATENATE(B10," ",C10)</f>
        <v>Mubashir Uddin</v>
      </c>
    </row>
    <row r="11" spans="1:12">
      <c r="A11" s="5">
        <v>8</v>
      </c>
      <c r="B11" s="2" t="s">
        <v>54</v>
      </c>
      <c r="C11" s="2" t="s">
        <v>55</v>
      </c>
      <c r="D11" s="2" t="s">
        <v>56</v>
      </c>
      <c r="E11" s="2">
        <v>3</v>
      </c>
      <c r="F11" s="3" t="s">
        <v>57</v>
      </c>
      <c r="G11" s="17" t="s">
        <v>58</v>
      </c>
      <c r="H11" s="2" t="s">
        <v>41</v>
      </c>
      <c r="I11" s="6">
        <v>2000</v>
      </c>
      <c r="J11" s="6">
        <v>1000</v>
      </c>
      <c r="K11" s="6">
        <f>SUM(Table1[[#This Row],[Fees]],Table1[[#This Row],[Extra]])</f>
        <v>3000</v>
      </c>
      <c r="L11" s="6" t="str">
        <f>CONCATENATE(B11," ",C11)</f>
        <v>Hassan Sheikh</v>
      </c>
    </row>
    <row r="12" spans="1:12">
      <c r="A12" s="11">
        <v>9</v>
      </c>
      <c r="B12" s="12" t="s">
        <v>59</v>
      </c>
      <c r="C12" s="12" t="s">
        <v>60</v>
      </c>
      <c r="D12" s="12" t="s">
        <v>61</v>
      </c>
      <c r="E12" s="12">
        <v>11</v>
      </c>
      <c r="F12" s="13" t="s">
        <v>62</v>
      </c>
      <c r="G12" s="17" t="s">
        <v>63</v>
      </c>
      <c r="H12" s="12" t="s">
        <v>64</v>
      </c>
      <c r="I12" s="14">
        <v>4000</v>
      </c>
      <c r="J12" s="14">
        <v>1000</v>
      </c>
      <c r="K12" s="14">
        <f>SUM(Table1[[#This Row],[Fees]],Table1[[#This Row],[Extra]])</f>
        <v>5000</v>
      </c>
      <c r="L12" s="14" t="str">
        <f>CONCATENATE(B12," ",C12)</f>
        <v>Rayan Qureshi</v>
      </c>
    </row>
    <row r="14" spans="1:12" ht="15" customHeight="1">
      <c r="A14" s="36" t="s">
        <v>65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</sheetData>
  <mergeCells count="2">
    <mergeCell ref="A1:L2"/>
    <mergeCell ref="A14:L1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84A8-2BFA-4A3E-92F4-2CECB8C65A6A}">
  <dimension ref="A1:B16"/>
  <sheetViews>
    <sheetView workbookViewId="0">
      <selection activeCell="F7" sqref="F7"/>
    </sheetView>
  </sheetViews>
  <sheetFormatPr defaultRowHeight="15"/>
  <cols>
    <col min="1" max="1" width="11.42578125" bestFit="1" customWidth="1"/>
    <col min="2" max="2" width="16.28515625" bestFit="1" customWidth="1"/>
    <col min="3" max="3" width="5.28515625" bestFit="1" customWidth="1"/>
    <col min="4" max="4" width="5.140625" bestFit="1" customWidth="1"/>
    <col min="5" max="5" width="6" bestFit="1" customWidth="1"/>
    <col min="6" max="9" width="9.28515625" bestFit="1" customWidth="1"/>
    <col min="10" max="10" width="7.140625" bestFit="1" customWidth="1"/>
    <col min="11" max="11" width="6" bestFit="1" customWidth="1"/>
    <col min="12" max="12" width="8.140625" bestFit="1" customWidth="1"/>
    <col min="13" max="13" width="6.85546875" bestFit="1" customWidth="1"/>
    <col min="14" max="14" width="11.42578125" bestFit="1" customWidth="1"/>
  </cols>
  <sheetData>
    <row r="1" spans="1:2">
      <c r="A1" s="19" t="s">
        <v>66</v>
      </c>
      <c r="B1" t="s">
        <v>67</v>
      </c>
    </row>
    <row r="3" spans="1:2">
      <c r="A3" s="19" t="s">
        <v>68</v>
      </c>
      <c r="B3" t="s">
        <v>69</v>
      </c>
    </row>
    <row r="4" spans="1:2">
      <c r="A4" t="s">
        <v>70</v>
      </c>
      <c r="B4">
        <v>88</v>
      </c>
    </row>
    <row r="5" spans="1:2">
      <c r="A5" t="s">
        <v>71</v>
      </c>
      <c r="B5">
        <v>96</v>
      </c>
    </row>
    <row r="6" spans="1:2">
      <c r="A6" t="s">
        <v>72</v>
      </c>
      <c r="B6">
        <v>89</v>
      </c>
    </row>
    <row r="7" spans="1:2">
      <c r="A7" t="s">
        <v>73</v>
      </c>
      <c r="B7">
        <v>92</v>
      </c>
    </row>
    <row r="8" spans="1:2">
      <c r="A8" t="s">
        <v>74</v>
      </c>
      <c r="B8">
        <v>92</v>
      </c>
    </row>
    <row r="9" spans="1:2">
      <c r="A9" t="s">
        <v>75</v>
      </c>
      <c r="B9">
        <v>89</v>
      </c>
    </row>
    <row r="10" spans="1:2">
      <c r="A10" t="s">
        <v>76</v>
      </c>
      <c r="B10">
        <v>87</v>
      </c>
    </row>
    <row r="11" spans="1:2">
      <c r="A11" t="s">
        <v>77</v>
      </c>
      <c r="B11">
        <v>95</v>
      </c>
    </row>
    <row r="12" spans="1:2">
      <c r="A12" t="s">
        <v>78</v>
      </c>
      <c r="B12">
        <v>87</v>
      </c>
    </row>
    <row r="13" spans="1:2">
      <c r="A13" t="s">
        <v>79</v>
      </c>
      <c r="B13">
        <v>92</v>
      </c>
    </row>
    <row r="14" spans="1:2">
      <c r="A14" t="s">
        <v>80</v>
      </c>
      <c r="B14">
        <v>85</v>
      </c>
    </row>
    <row r="15" spans="1:2">
      <c r="A15" t="s">
        <v>81</v>
      </c>
      <c r="B15">
        <v>98</v>
      </c>
    </row>
    <row r="16" spans="1:2">
      <c r="A16" t="s">
        <v>82</v>
      </c>
      <c r="B16">
        <v>1090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0D5-2F03-4D34-BD7D-CE77E0AD0787}">
  <dimension ref="A1:H23"/>
  <sheetViews>
    <sheetView workbookViewId="0">
      <selection activeCell="F5" sqref="F5"/>
    </sheetView>
  </sheetViews>
  <sheetFormatPr defaultRowHeight="15"/>
  <cols>
    <col min="1" max="1" width="10.7109375" bestFit="1" customWidth="1"/>
    <col min="2" max="2" width="10" bestFit="1" customWidth="1"/>
    <col min="6" max="7" width="12.7109375" bestFit="1" customWidth="1"/>
    <col min="8" max="8" width="11.85546875" bestFit="1" customWidth="1"/>
  </cols>
  <sheetData>
    <row r="1" spans="1:8">
      <c r="A1" t="s">
        <v>68</v>
      </c>
      <c r="B1" t="s">
        <v>66</v>
      </c>
      <c r="C1" t="s">
        <v>83</v>
      </c>
      <c r="D1" t="s">
        <v>5</v>
      </c>
      <c r="E1" t="s">
        <v>84</v>
      </c>
      <c r="F1" t="s">
        <v>85</v>
      </c>
      <c r="G1" t="s">
        <v>86</v>
      </c>
      <c r="H1" t="s">
        <v>87</v>
      </c>
    </row>
    <row r="2" spans="1:8">
      <c r="A2" t="s">
        <v>88</v>
      </c>
      <c r="B2" t="s">
        <v>89</v>
      </c>
      <c r="C2">
        <v>16</v>
      </c>
      <c r="D2">
        <v>10</v>
      </c>
      <c r="E2" t="s">
        <v>90</v>
      </c>
      <c r="F2">
        <v>84</v>
      </c>
      <c r="G2">
        <v>79</v>
      </c>
      <c r="H2">
        <v>81</v>
      </c>
    </row>
    <row r="3" spans="1:8">
      <c r="A3" t="s">
        <v>91</v>
      </c>
      <c r="B3" t="s">
        <v>89</v>
      </c>
      <c r="C3">
        <v>11</v>
      </c>
      <c r="D3">
        <v>5</v>
      </c>
      <c r="E3" t="s">
        <v>92</v>
      </c>
      <c r="F3">
        <v>82</v>
      </c>
      <c r="G3">
        <v>83</v>
      </c>
      <c r="H3">
        <v>91</v>
      </c>
    </row>
    <row r="4" spans="1:8">
      <c r="A4" t="s">
        <v>70</v>
      </c>
      <c r="B4" t="s">
        <v>67</v>
      </c>
      <c r="C4">
        <v>15</v>
      </c>
      <c r="D4">
        <v>8</v>
      </c>
      <c r="E4" t="s">
        <v>93</v>
      </c>
      <c r="F4">
        <v>81</v>
      </c>
      <c r="G4">
        <v>78</v>
      </c>
      <c r="H4">
        <v>88</v>
      </c>
    </row>
    <row r="5" spans="1:8">
      <c r="A5" t="s">
        <v>94</v>
      </c>
      <c r="B5" t="s">
        <v>89</v>
      </c>
      <c r="C5">
        <v>14</v>
      </c>
      <c r="D5">
        <v>8</v>
      </c>
      <c r="E5" t="s">
        <v>90</v>
      </c>
      <c r="F5">
        <v>70</v>
      </c>
      <c r="G5">
        <v>75</v>
      </c>
      <c r="H5">
        <v>79</v>
      </c>
    </row>
    <row r="6" spans="1:8">
      <c r="A6" t="s">
        <v>71</v>
      </c>
      <c r="B6" t="s">
        <v>67</v>
      </c>
      <c r="C6">
        <v>16</v>
      </c>
      <c r="D6">
        <v>10</v>
      </c>
      <c r="E6" t="s">
        <v>95</v>
      </c>
      <c r="F6">
        <v>88</v>
      </c>
      <c r="G6">
        <v>92</v>
      </c>
      <c r="H6">
        <v>96</v>
      </c>
    </row>
    <row r="7" spans="1:8">
      <c r="A7" t="s">
        <v>96</v>
      </c>
      <c r="B7" t="s">
        <v>89</v>
      </c>
      <c r="C7">
        <v>16</v>
      </c>
      <c r="D7">
        <v>10</v>
      </c>
      <c r="E7" t="s">
        <v>90</v>
      </c>
      <c r="F7">
        <v>82</v>
      </c>
      <c r="G7">
        <v>81</v>
      </c>
      <c r="H7">
        <v>80</v>
      </c>
    </row>
    <row r="8" spans="1:8">
      <c r="A8" t="s">
        <v>72</v>
      </c>
      <c r="B8" t="s">
        <v>67</v>
      </c>
      <c r="C8">
        <v>14</v>
      </c>
      <c r="D8">
        <v>8</v>
      </c>
      <c r="E8" t="s">
        <v>92</v>
      </c>
      <c r="F8">
        <v>90</v>
      </c>
      <c r="G8">
        <v>86</v>
      </c>
      <c r="H8">
        <v>89</v>
      </c>
    </row>
    <row r="9" spans="1:8">
      <c r="A9" t="s">
        <v>97</v>
      </c>
      <c r="B9" t="s">
        <v>89</v>
      </c>
      <c r="C9">
        <v>15</v>
      </c>
      <c r="D9">
        <v>9</v>
      </c>
      <c r="E9" t="s">
        <v>95</v>
      </c>
      <c r="F9">
        <v>87</v>
      </c>
      <c r="G9">
        <v>89</v>
      </c>
      <c r="H9">
        <v>96</v>
      </c>
    </row>
    <row r="10" spans="1:8">
      <c r="A10" t="s">
        <v>73</v>
      </c>
      <c r="B10" t="s">
        <v>67</v>
      </c>
      <c r="C10">
        <v>17</v>
      </c>
      <c r="D10">
        <v>10</v>
      </c>
      <c r="E10" t="s">
        <v>92</v>
      </c>
      <c r="F10">
        <v>70</v>
      </c>
      <c r="G10">
        <v>90</v>
      </c>
      <c r="H10">
        <v>92</v>
      </c>
    </row>
    <row r="11" spans="1:8">
      <c r="A11" t="s">
        <v>98</v>
      </c>
      <c r="B11" t="s">
        <v>89</v>
      </c>
      <c r="C11">
        <v>12</v>
      </c>
      <c r="D11">
        <v>7</v>
      </c>
      <c r="E11" t="s">
        <v>93</v>
      </c>
      <c r="F11">
        <v>86</v>
      </c>
      <c r="G11">
        <v>92</v>
      </c>
      <c r="H11">
        <v>89</v>
      </c>
    </row>
    <row r="12" spans="1:8">
      <c r="A12" t="s">
        <v>99</v>
      </c>
      <c r="B12" t="s">
        <v>89</v>
      </c>
      <c r="C12">
        <v>11</v>
      </c>
      <c r="D12">
        <v>6</v>
      </c>
      <c r="E12" t="s">
        <v>95</v>
      </c>
      <c r="F12">
        <v>91</v>
      </c>
      <c r="G12">
        <v>81</v>
      </c>
      <c r="H12">
        <v>94</v>
      </c>
    </row>
    <row r="13" spans="1:8">
      <c r="A13" t="s">
        <v>100</v>
      </c>
      <c r="B13" t="s">
        <v>89</v>
      </c>
      <c r="C13">
        <v>16</v>
      </c>
      <c r="D13">
        <v>10</v>
      </c>
      <c r="E13" t="s">
        <v>95</v>
      </c>
      <c r="F13">
        <v>86</v>
      </c>
      <c r="G13">
        <v>81</v>
      </c>
      <c r="H13">
        <v>77</v>
      </c>
    </row>
    <row r="14" spans="1:8">
      <c r="A14" t="s">
        <v>101</v>
      </c>
      <c r="B14" t="s">
        <v>89</v>
      </c>
      <c r="C14">
        <v>15</v>
      </c>
      <c r="D14">
        <v>9</v>
      </c>
      <c r="E14" t="s">
        <v>95</v>
      </c>
      <c r="F14">
        <v>87</v>
      </c>
      <c r="G14">
        <v>89</v>
      </c>
      <c r="H14">
        <v>95</v>
      </c>
    </row>
    <row r="15" spans="1:8">
      <c r="A15" t="s">
        <v>77</v>
      </c>
      <c r="B15" t="s">
        <v>67</v>
      </c>
      <c r="C15">
        <v>15</v>
      </c>
      <c r="D15">
        <v>8</v>
      </c>
      <c r="E15" t="s">
        <v>92</v>
      </c>
      <c r="F15">
        <v>81</v>
      </c>
      <c r="G15">
        <v>90</v>
      </c>
      <c r="H15">
        <v>95</v>
      </c>
    </row>
    <row r="16" spans="1:8">
      <c r="A16" t="s">
        <v>74</v>
      </c>
      <c r="B16" t="s">
        <v>67</v>
      </c>
      <c r="C16">
        <v>17</v>
      </c>
      <c r="D16">
        <v>10</v>
      </c>
      <c r="E16" t="s">
        <v>92</v>
      </c>
      <c r="F16">
        <v>70</v>
      </c>
      <c r="G16">
        <v>90</v>
      </c>
      <c r="H16">
        <v>92</v>
      </c>
    </row>
    <row r="17" spans="1:8">
      <c r="A17" t="s">
        <v>75</v>
      </c>
      <c r="B17" t="s">
        <v>67</v>
      </c>
      <c r="C17">
        <v>12</v>
      </c>
      <c r="D17">
        <v>7</v>
      </c>
      <c r="E17" t="s">
        <v>93</v>
      </c>
      <c r="F17">
        <v>86</v>
      </c>
      <c r="G17">
        <v>92</v>
      </c>
      <c r="H17">
        <v>89</v>
      </c>
    </row>
    <row r="18" spans="1:8">
      <c r="A18" t="s">
        <v>76</v>
      </c>
      <c r="B18" t="s">
        <v>67</v>
      </c>
      <c r="C18">
        <v>16</v>
      </c>
      <c r="D18">
        <v>10</v>
      </c>
      <c r="E18" t="s">
        <v>93</v>
      </c>
      <c r="F18">
        <v>81</v>
      </c>
      <c r="G18">
        <v>80</v>
      </c>
      <c r="H18">
        <v>87</v>
      </c>
    </row>
    <row r="19" spans="1:8">
      <c r="A19" t="s">
        <v>78</v>
      </c>
      <c r="B19" t="s">
        <v>67</v>
      </c>
      <c r="C19">
        <v>16</v>
      </c>
      <c r="D19">
        <v>10</v>
      </c>
      <c r="E19" t="s">
        <v>93</v>
      </c>
      <c r="F19">
        <v>81</v>
      </c>
      <c r="G19">
        <v>80</v>
      </c>
      <c r="H19">
        <v>87</v>
      </c>
    </row>
    <row r="20" spans="1:8">
      <c r="A20" t="s">
        <v>102</v>
      </c>
      <c r="B20" t="s">
        <v>89</v>
      </c>
      <c r="C20">
        <v>15</v>
      </c>
      <c r="D20">
        <v>9</v>
      </c>
      <c r="E20" t="s">
        <v>92</v>
      </c>
      <c r="F20">
        <v>87</v>
      </c>
      <c r="G20">
        <v>89</v>
      </c>
      <c r="H20">
        <v>95</v>
      </c>
    </row>
    <row r="21" spans="1:8">
      <c r="A21" t="s">
        <v>79</v>
      </c>
      <c r="B21" t="s">
        <v>67</v>
      </c>
      <c r="C21">
        <v>11</v>
      </c>
      <c r="D21">
        <v>6</v>
      </c>
      <c r="E21" t="s">
        <v>92</v>
      </c>
      <c r="F21">
        <v>88</v>
      </c>
      <c r="G21">
        <v>90</v>
      </c>
      <c r="H21">
        <v>92</v>
      </c>
    </row>
    <row r="22" spans="1:8">
      <c r="A22" t="s">
        <v>80</v>
      </c>
      <c r="B22" t="s">
        <v>67</v>
      </c>
      <c r="C22">
        <v>16</v>
      </c>
      <c r="D22">
        <v>10</v>
      </c>
      <c r="E22" t="s">
        <v>90</v>
      </c>
      <c r="F22">
        <v>70</v>
      </c>
      <c r="G22">
        <v>87</v>
      </c>
      <c r="H22">
        <v>85</v>
      </c>
    </row>
    <row r="23" spans="1:8">
      <c r="A23" t="s">
        <v>81</v>
      </c>
      <c r="B23" t="s">
        <v>67</v>
      </c>
      <c r="C23">
        <v>14</v>
      </c>
      <c r="D23">
        <v>8</v>
      </c>
      <c r="E23" t="s">
        <v>95</v>
      </c>
      <c r="F23">
        <v>91</v>
      </c>
      <c r="G23">
        <v>96</v>
      </c>
      <c r="H23">
        <v>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5878-2FE6-4D4C-9F55-C531B00974BB}">
  <dimension ref="A3:C20"/>
  <sheetViews>
    <sheetView workbookViewId="0">
      <selection activeCell="A3" sqref="A3"/>
    </sheetView>
  </sheetViews>
  <sheetFormatPr defaultRowHeight="15"/>
  <sheetData>
    <row r="3" spans="1:3">
      <c r="A3" s="20"/>
      <c r="B3" s="21"/>
      <c r="C3" s="22"/>
    </row>
    <row r="4" spans="1:3">
      <c r="A4" s="23"/>
      <c r="B4" s="24"/>
      <c r="C4" s="25"/>
    </row>
    <row r="5" spans="1:3">
      <c r="A5" s="23"/>
      <c r="B5" s="24"/>
      <c r="C5" s="25"/>
    </row>
    <row r="6" spans="1:3">
      <c r="A6" s="23"/>
      <c r="B6" s="24"/>
      <c r="C6" s="25"/>
    </row>
    <row r="7" spans="1:3">
      <c r="A7" s="23"/>
      <c r="B7" s="24"/>
      <c r="C7" s="25"/>
    </row>
    <row r="8" spans="1:3">
      <c r="A8" s="23"/>
      <c r="B8" s="24"/>
      <c r="C8" s="25"/>
    </row>
    <row r="9" spans="1:3">
      <c r="A9" s="23"/>
      <c r="B9" s="24"/>
      <c r="C9" s="25"/>
    </row>
    <row r="10" spans="1:3">
      <c r="A10" s="23"/>
      <c r="B10" s="24"/>
      <c r="C10" s="25"/>
    </row>
    <row r="11" spans="1:3">
      <c r="A11" s="23"/>
      <c r="B11" s="24"/>
      <c r="C11" s="25"/>
    </row>
    <row r="12" spans="1:3">
      <c r="A12" s="23"/>
      <c r="B12" s="24"/>
      <c r="C12" s="25"/>
    </row>
    <row r="13" spans="1:3">
      <c r="A13" s="23"/>
      <c r="B13" s="24"/>
      <c r="C13" s="25"/>
    </row>
    <row r="14" spans="1:3">
      <c r="A14" s="23"/>
      <c r="B14" s="24"/>
      <c r="C14" s="25"/>
    </row>
    <row r="15" spans="1:3">
      <c r="A15" s="23"/>
      <c r="B15" s="24"/>
      <c r="C15" s="25"/>
    </row>
    <row r="16" spans="1:3">
      <c r="A16" s="23"/>
      <c r="B16" s="24"/>
      <c r="C16" s="25"/>
    </row>
    <row r="17" spans="1:3">
      <c r="A17" s="23"/>
      <c r="B17" s="24"/>
      <c r="C17" s="25"/>
    </row>
    <row r="18" spans="1:3">
      <c r="A18" s="23"/>
      <c r="B18" s="24"/>
      <c r="C18" s="25"/>
    </row>
    <row r="19" spans="1:3">
      <c r="A19" s="23"/>
      <c r="B19" s="24"/>
      <c r="C19" s="25"/>
    </row>
    <row r="20" spans="1:3">
      <c r="A20" s="26"/>
      <c r="B20" s="27"/>
      <c r="C2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0C56-9E80-4FD5-B6DA-EFEA4638B602}">
  <dimension ref="A1:K16"/>
  <sheetViews>
    <sheetView workbookViewId="0"/>
  </sheetViews>
  <sheetFormatPr defaultRowHeight="15"/>
  <cols>
    <col min="1" max="1" width="7.7109375" bestFit="1" customWidth="1"/>
    <col min="2" max="2" width="11.140625" bestFit="1" customWidth="1"/>
    <col min="3" max="3" width="17.42578125" bestFit="1" customWidth="1"/>
    <col min="4" max="4" width="16.140625" bestFit="1" customWidth="1"/>
    <col min="5" max="5" width="12.140625" bestFit="1" customWidth="1"/>
    <col min="6" max="6" width="9.28515625" bestFit="1" customWidth="1"/>
    <col min="7" max="7" width="11.42578125" bestFit="1" customWidth="1"/>
    <col min="8" max="8" width="8.7109375" bestFit="1" customWidth="1"/>
    <col min="9" max="9" width="11.42578125" bestFit="1" customWidth="1"/>
    <col min="10" max="10" width="9.7109375" bestFit="1" customWidth="1"/>
    <col min="11" max="11" width="6.7109375" bestFit="1" customWidth="1"/>
  </cols>
  <sheetData>
    <row r="1" spans="1:11">
      <c r="A1" s="29" t="s">
        <v>103</v>
      </c>
      <c r="B1" s="29" t="s">
        <v>104</v>
      </c>
      <c r="C1" s="29" t="s">
        <v>105</v>
      </c>
      <c r="D1" s="29" t="s">
        <v>106</v>
      </c>
      <c r="E1" s="29" t="s">
        <v>107</v>
      </c>
      <c r="F1" s="29" t="s">
        <v>108</v>
      </c>
      <c r="G1" s="29" t="s">
        <v>109</v>
      </c>
      <c r="H1" s="29" t="s">
        <v>110</v>
      </c>
      <c r="I1" s="29" t="s">
        <v>111</v>
      </c>
      <c r="J1" s="29" t="s">
        <v>112</v>
      </c>
      <c r="K1" s="29" t="s">
        <v>113</v>
      </c>
    </row>
    <row r="2" spans="1:11">
      <c r="A2" s="29">
        <v>1</v>
      </c>
      <c r="B2" s="29">
        <v>102</v>
      </c>
      <c r="C2" s="29" t="s">
        <v>18</v>
      </c>
      <c r="D2" s="29" t="s">
        <v>19</v>
      </c>
      <c r="E2" s="30">
        <v>37967</v>
      </c>
      <c r="F2" s="29" t="s">
        <v>114</v>
      </c>
      <c r="G2" s="29">
        <v>80</v>
      </c>
      <c r="H2" s="29">
        <v>76</v>
      </c>
      <c r="I2" s="29">
        <v>67</v>
      </c>
      <c r="J2" s="29">
        <v>82</v>
      </c>
      <c r="K2" s="29">
        <v>91</v>
      </c>
    </row>
    <row r="3" spans="1:11">
      <c r="A3" s="29">
        <v>2</v>
      </c>
      <c r="B3" s="29">
        <v>103</v>
      </c>
      <c r="C3" s="29" t="s">
        <v>13</v>
      </c>
      <c r="D3" s="29" t="s">
        <v>30</v>
      </c>
      <c r="E3" s="30" t="s">
        <v>115</v>
      </c>
      <c r="F3" s="29" t="s">
        <v>116</v>
      </c>
      <c r="G3" s="29">
        <v>81</v>
      </c>
      <c r="H3" s="29">
        <v>78</v>
      </c>
      <c r="I3" s="29">
        <v>68</v>
      </c>
      <c r="J3" s="29">
        <v>84</v>
      </c>
      <c r="K3" s="29">
        <v>92</v>
      </c>
    </row>
    <row r="4" spans="1:11">
      <c r="A4" s="29">
        <v>3</v>
      </c>
      <c r="B4" s="29">
        <v>104</v>
      </c>
      <c r="C4" s="29" t="s">
        <v>24</v>
      </c>
      <c r="D4" s="29" t="s">
        <v>25</v>
      </c>
      <c r="E4" s="30" t="s">
        <v>117</v>
      </c>
      <c r="F4" s="29" t="s">
        <v>116</v>
      </c>
      <c r="G4" s="29">
        <v>82</v>
      </c>
      <c r="H4" s="29">
        <v>80</v>
      </c>
      <c r="I4" s="29">
        <v>69</v>
      </c>
      <c r="J4" s="29">
        <v>86</v>
      </c>
      <c r="K4" s="29">
        <v>93</v>
      </c>
    </row>
    <row r="5" spans="1:11">
      <c r="A5" s="29">
        <v>4</v>
      </c>
      <c r="B5" s="29">
        <v>105</v>
      </c>
      <c r="C5" s="29" t="s">
        <v>30</v>
      </c>
      <c r="D5" s="29" t="s">
        <v>118</v>
      </c>
      <c r="E5" s="30">
        <v>36866</v>
      </c>
      <c r="F5" s="29" t="s">
        <v>114</v>
      </c>
      <c r="G5" s="29">
        <v>83</v>
      </c>
      <c r="H5" s="29">
        <v>82</v>
      </c>
      <c r="I5" s="29">
        <v>70</v>
      </c>
      <c r="J5" s="29">
        <v>88</v>
      </c>
      <c r="K5" s="29">
        <v>94</v>
      </c>
    </row>
    <row r="6" spans="1:11">
      <c r="A6" s="29">
        <v>5</v>
      </c>
      <c r="B6" s="29">
        <v>106</v>
      </c>
      <c r="C6" s="29" t="s">
        <v>119</v>
      </c>
      <c r="D6" s="29" t="s">
        <v>120</v>
      </c>
      <c r="E6" s="30">
        <v>38403</v>
      </c>
      <c r="F6" s="29" t="s">
        <v>121</v>
      </c>
      <c r="G6" s="29">
        <v>84</v>
      </c>
      <c r="H6" s="29">
        <v>84</v>
      </c>
      <c r="I6" s="29">
        <v>71</v>
      </c>
      <c r="J6" s="29">
        <v>90</v>
      </c>
      <c r="K6" s="29">
        <v>95</v>
      </c>
    </row>
    <row r="7" spans="1:11">
      <c r="A7" s="29">
        <v>6</v>
      </c>
      <c r="B7" s="29">
        <v>107</v>
      </c>
      <c r="C7" s="29" t="s">
        <v>59</v>
      </c>
      <c r="D7" s="29" t="s">
        <v>122</v>
      </c>
      <c r="E7" s="30">
        <v>37601</v>
      </c>
      <c r="F7" s="29" t="s">
        <v>114</v>
      </c>
      <c r="G7" s="29">
        <v>85</v>
      </c>
      <c r="H7" s="29">
        <v>86</v>
      </c>
      <c r="I7" s="29">
        <v>72</v>
      </c>
      <c r="J7" s="29">
        <v>92</v>
      </c>
      <c r="K7" s="29">
        <v>96</v>
      </c>
    </row>
    <row r="8" spans="1:11">
      <c r="A8" s="29">
        <v>7</v>
      </c>
      <c r="B8" s="29">
        <v>108</v>
      </c>
      <c r="C8" s="29" t="s">
        <v>48</v>
      </c>
      <c r="D8" s="29" t="s">
        <v>49</v>
      </c>
      <c r="E8" s="30">
        <v>36954</v>
      </c>
      <c r="F8" s="29" t="s">
        <v>121</v>
      </c>
      <c r="G8" s="29">
        <v>86</v>
      </c>
      <c r="H8" s="29">
        <v>88</v>
      </c>
      <c r="I8" s="29">
        <v>73</v>
      </c>
      <c r="J8" s="29">
        <v>64</v>
      </c>
      <c r="K8" s="29">
        <v>87</v>
      </c>
    </row>
    <row r="9" spans="1:11">
      <c r="A9" s="29">
        <v>8</v>
      </c>
      <c r="B9" s="29">
        <v>109</v>
      </c>
      <c r="C9" s="29" t="s">
        <v>54</v>
      </c>
      <c r="D9" s="29" t="s">
        <v>123</v>
      </c>
      <c r="E9" s="30" t="s">
        <v>124</v>
      </c>
      <c r="F9" s="29" t="s">
        <v>114</v>
      </c>
      <c r="G9" s="29">
        <v>87</v>
      </c>
      <c r="H9" s="29">
        <v>90</v>
      </c>
      <c r="I9" s="29">
        <v>74</v>
      </c>
      <c r="J9" s="29">
        <v>84</v>
      </c>
      <c r="K9" s="29">
        <v>76</v>
      </c>
    </row>
    <row r="10" spans="1:11">
      <c r="A10" s="29">
        <v>9</v>
      </c>
      <c r="B10" s="29">
        <v>110</v>
      </c>
      <c r="C10" s="29" t="s">
        <v>42</v>
      </c>
      <c r="D10" s="29" t="s">
        <v>43</v>
      </c>
      <c r="E10" s="30">
        <v>38322</v>
      </c>
      <c r="F10" s="29" t="s">
        <v>121</v>
      </c>
      <c r="G10" s="29">
        <v>88</v>
      </c>
      <c r="H10" s="29">
        <v>92</v>
      </c>
      <c r="I10" s="29">
        <v>75</v>
      </c>
      <c r="J10" s="29">
        <v>73</v>
      </c>
      <c r="K10" s="29">
        <v>74</v>
      </c>
    </row>
    <row r="11" spans="1:11">
      <c r="A11" s="29">
        <v>10</v>
      </c>
      <c r="B11" s="29">
        <v>111</v>
      </c>
      <c r="C11" s="29" t="s">
        <v>125</v>
      </c>
      <c r="D11" s="29" t="s">
        <v>126</v>
      </c>
      <c r="E11" s="30">
        <v>37602</v>
      </c>
      <c r="F11" s="29" t="s">
        <v>114</v>
      </c>
      <c r="G11" s="29">
        <v>89</v>
      </c>
      <c r="H11" s="29">
        <v>94</v>
      </c>
      <c r="I11" s="29">
        <v>76</v>
      </c>
      <c r="J11" s="29">
        <v>83</v>
      </c>
      <c r="K11" s="29">
        <v>83</v>
      </c>
    </row>
    <row r="16" spans="1:11">
      <c r="H16" t="s">
        <v>127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1932-C009-4F12-8C77-51CBB5056A68}">
  <dimension ref="B3:T23"/>
  <sheetViews>
    <sheetView tabSelected="1" topLeftCell="A2" workbookViewId="0">
      <selection activeCell="J16" sqref="J16:J20"/>
    </sheetView>
  </sheetViews>
  <sheetFormatPr defaultRowHeight="15"/>
  <cols>
    <col min="3" max="3" width="13.5703125" bestFit="1" customWidth="1"/>
    <col min="5" max="5" width="12.28515625" bestFit="1" customWidth="1"/>
    <col min="6" max="6" width="16.5703125" bestFit="1" customWidth="1"/>
    <col min="7" max="7" width="19.7109375" bestFit="1" customWidth="1"/>
    <col min="8" max="8" width="21.5703125" bestFit="1" customWidth="1"/>
    <col min="9" max="9" width="16.42578125" bestFit="1" customWidth="1"/>
    <col min="10" max="10" width="14.140625" bestFit="1" customWidth="1"/>
  </cols>
  <sheetData>
    <row r="3" spans="2:20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1"/>
    </row>
    <row r="4" spans="2:20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1"/>
    </row>
    <row r="5" spans="2:20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1"/>
    </row>
    <row r="6" spans="2:20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1"/>
    </row>
    <row r="7" spans="2:20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1"/>
    </row>
    <row r="8" spans="2:20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1"/>
    </row>
    <row r="9" spans="2:20">
      <c r="B9" s="32"/>
      <c r="C9" s="33" t="s">
        <v>128</v>
      </c>
      <c r="D9" s="32" t="s">
        <v>129</v>
      </c>
      <c r="E9" s="32">
        <v>102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1"/>
    </row>
    <row r="10" spans="2:20">
      <c r="B10" s="32"/>
      <c r="C10" s="33" t="s">
        <v>5</v>
      </c>
      <c r="D10" s="32" t="s">
        <v>129</v>
      </c>
      <c r="E10" s="32" t="str">
        <f>VLOOKUP($E$9,Table3[[#All],[ROLL NO]:[PST]],5,TRUE)</f>
        <v>10th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1"/>
    </row>
    <row r="11" spans="2:20">
      <c r="B11" s="32"/>
      <c r="C11" s="33" t="s">
        <v>2</v>
      </c>
      <c r="D11" s="32" t="s">
        <v>129</v>
      </c>
      <c r="E11" s="32" t="str">
        <f>VLOOKUP($E$9,Table3[[#All],[ROLL NO]:[PST]],2,TRUE)</f>
        <v>Hasnain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1"/>
      <c r="T11" s="31"/>
    </row>
    <row r="12" spans="2:20">
      <c r="B12" s="32"/>
      <c r="C12" s="33" t="s">
        <v>3</v>
      </c>
      <c r="D12" s="32" t="s">
        <v>129</v>
      </c>
      <c r="E12" s="32" t="str">
        <f>VLOOKUP($E$9,Table3[[#All],[ROLL NO]:[PST]],3,TRUE)</f>
        <v>Hafeez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1"/>
    </row>
    <row r="13" spans="2:20">
      <c r="B13" s="32"/>
      <c r="C13" s="33" t="s">
        <v>107</v>
      </c>
      <c r="D13" s="32" t="s">
        <v>129</v>
      </c>
      <c r="E13" s="34">
        <f>VLOOKUP($E$9,Table3[[#All],[ROLL NO]:[PST]],4,TRUE)</f>
        <v>37967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1"/>
    </row>
    <row r="14" spans="2:20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1"/>
    </row>
    <row r="15" spans="2:20" ht="18.75">
      <c r="B15" s="32"/>
      <c r="C15" s="32"/>
      <c r="D15" s="32"/>
      <c r="E15" s="37" t="s">
        <v>130</v>
      </c>
      <c r="F15" s="37" t="s">
        <v>131</v>
      </c>
      <c r="G15" s="37" t="s">
        <v>132</v>
      </c>
      <c r="H15" s="37" t="s">
        <v>133</v>
      </c>
      <c r="I15" s="37" t="s">
        <v>134</v>
      </c>
      <c r="J15" s="37" t="s">
        <v>135</v>
      </c>
      <c r="K15" s="32"/>
      <c r="L15" s="32"/>
      <c r="M15" s="32"/>
      <c r="N15" s="32"/>
      <c r="O15" s="32"/>
      <c r="P15" s="32"/>
      <c r="Q15" s="1"/>
    </row>
    <row r="16" spans="2:20" ht="18.75">
      <c r="B16" s="32"/>
      <c r="C16" s="32"/>
      <c r="D16" s="32"/>
      <c r="E16" s="37" t="s">
        <v>136</v>
      </c>
      <c r="F16" s="37">
        <v>100</v>
      </c>
      <c r="G16" s="37">
        <v>45</v>
      </c>
      <c r="H16" s="38">
        <v>80</v>
      </c>
      <c r="I16" s="39">
        <f>Table4[[#This Row],[Obtained Marks]]/Table4[[#This Row],[Total Marks]]</f>
        <v>0.8</v>
      </c>
      <c r="J16" s="38" t="str">
        <f>IF(Table4[[#This Row],[Obtained Marks]]&lt;Table4[[#This Row],[Passing Marks]],"Fail","Pass")</f>
        <v>Pass</v>
      </c>
      <c r="K16" s="32"/>
      <c r="L16" s="32"/>
      <c r="M16" s="32"/>
      <c r="N16" s="32"/>
      <c r="O16" s="32"/>
      <c r="P16" s="32"/>
      <c r="Q16" s="1"/>
    </row>
    <row r="17" spans="2:17" ht="18.75">
      <c r="B17" s="32"/>
      <c r="C17" s="32"/>
      <c r="D17" s="32"/>
      <c r="E17" s="37" t="s">
        <v>137</v>
      </c>
      <c r="F17" s="37">
        <v>100</v>
      </c>
      <c r="G17" s="37">
        <v>45</v>
      </c>
      <c r="H17" s="38">
        <v>89</v>
      </c>
      <c r="I17" s="39">
        <f>Table4[[#This Row],[Obtained Marks]]/Table4[[#This Row],[Total Marks]]</f>
        <v>0.89</v>
      </c>
      <c r="J17" s="38" t="str">
        <f>IF(Table4[[#This Row],[Obtained Marks]]&lt;Table4[[#This Row],[Passing Marks]],"Fail","Pass")</f>
        <v>Pass</v>
      </c>
      <c r="K17" s="32"/>
      <c r="L17" s="32"/>
      <c r="M17" s="32"/>
      <c r="N17" s="32"/>
      <c r="O17" s="32"/>
      <c r="P17" s="32"/>
      <c r="Q17" s="1"/>
    </row>
    <row r="18" spans="2:17" ht="18.75">
      <c r="B18" s="32"/>
      <c r="C18" s="32"/>
      <c r="D18" s="32"/>
      <c r="E18" s="37" t="s">
        <v>138</v>
      </c>
      <c r="F18" s="37">
        <v>100</v>
      </c>
      <c r="G18" s="37">
        <v>50</v>
      </c>
      <c r="H18" s="38">
        <v>91</v>
      </c>
      <c r="I18" s="39">
        <f>Table4[[#This Row],[Obtained Marks]]/Table4[[#This Row],[Total Marks]]</f>
        <v>0.91</v>
      </c>
      <c r="J18" s="38" t="str">
        <f>IF(Table4[[#This Row],[Obtained Marks]]&lt;Table4[[#This Row],[Passing Marks]],"Fail","Pass")</f>
        <v>Pass</v>
      </c>
      <c r="K18" s="32"/>
      <c r="L18" s="32"/>
      <c r="M18" s="32"/>
      <c r="N18" s="32"/>
      <c r="O18" s="32"/>
      <c r="P18" s="32"/>
      <c r="Q18" s="1"/>
    </row>
    <row r="19" spans="2:17" ht="18.75">
      <c r="B19" s="32"/>
      <c r="C19" s="32"/>
      <c r="D19" s="32"/>
      <c r="E19" s="37" t="s">
        <v>139</v>
      </c>
      <c r="F19" s="37">
        <v>100</v>
      </c>
      <c r="G19" s="37">
        <v>50</v>
      </c>
      <c r="H19" s="38">
        <v>92</v>
      </c>
      <c r="I19" s="39">
        <f>Table4[[#This Row],[Obtained Marks]]/Table4[[#This Row],[Total Marks]]</f>
        <v>0.92</v>
      </c>
      <c r="J19" s="38" t="str">
        <f>IF(Table4[[#This Row],[Obtained Marks]]&lt;Table4[[#This Row],[Passing Marks]],"Fail","Pass")</f>
        <v>Pass</v>
      </c>
      <c r="K19" s="32"/>
      <c r="L19" s="32"/>
      <c r="M19" s="32"/>
      <c r="N19" s="32"/>
      <c r="O19" s="32"/>
      <c r="P19" s="32"/>
      <c r="Q19" s="1"/>
    </row>
    <row r="20" spans="2:17" ht="18.75">
      <c r="B20" s="32"/>
      <c r="C20" s="32"/>
      <c r="D20" s="32"/>
      <c r="E20" s="37" t="s">
        <v>140</v>
      </c>
      <c r="F20" s="37">
        <v>100</v>
      </c>
      <c r="G20" s="37">
        <v>55</v>
      </c>
      <c r="H20" s="38">
        <v>57</v>
      </c>
      <c r="I20" s="39">
        <f>Table4[[#This Row],[Obtained Marks]]/Table4[[#This Row],[Total Marks]]</f>
        <v>0.56999999999999995</v>
      </c>
      <c r="J20" s="38" t="str">
        <f>IF(Table4[[#This Row],[Obtained Marks]]&lt;Table4[[#This Row],[Passing Marks]],"Fail","Pass")</f>
        <v>Pass</v>
      </c>
      <c r="K20" s="32"/>
      <c r="L20" s="32"/>
      <c r="M20" s="32"/>
      <c r="N20" s="32"/>
      <c r="O20" s="32"/>
      <c r="P20" s="32"/>
      <c r="Q20" s="1"/>
    </row>
    <row r="21" spans="2:17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1"/>
    </row>
    <row r="22" spans="2:17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1"/>
    </row>
    <row r="23" spans="2:17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1"/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8153E3-B355-4F92-BE93-8ABD35C9E484}">
          <x14:formula1>
            <xm:f>Database!$B$2:$B$11</xm:f>
          </x14:formula1>
          <xm:sqref>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syed rizwan</cp:lastModifiedBy>
  <cp:revision/>
  <dcterms:created xsi:type="dcterms:W3CDTF">2024-01-19T06:57:17Z</dcterms:created>
  <dcterms:modified xsi:type="dcterms:W3CDTF">2024-01-21T07:36:42Z</dcterms:modified>
  <cp:category/>
  <cp:contentStatus/>
</cp:coreProperties>
</file>