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rya\Desktop\"/>
    </mc:Choice>
  </mc:AlternateContent>
  <xr:revisionPtr revIDLastSave="0" documentId="8_{8C17F4DD-878F-4465-A363-92BA6DBE5F71}" xr6:coauthVersionLast="47" xr6:coauthVersionMax="47" xr10:uidLastSave="{00000000-0000-0000-0000-000000000000}"/>
  <bookViews>
    <workbookView xWindow="-120" yWindow="-120" windowWidth="24240" windowHeight="13740" firstSheet="4" activeTab="7" xr2:uid="{7988A9D1-73A6-4E81-BB08-67A59CD9F58B}"/>
  </bookViews>
  <sheets>
    <sheet name="Instructions" sheetId="1" r:id="rId1"/>
    <sheet name="Roster" sheetId="2" r:id="rId2"/>
    <sheet name="Departments" sheetId="3" r:id="rId3"/>
    <sheet name="Gender Distribution" sheetId="4" r:id="rId4"/>
    <sheet name="Average Salary by Dept." sheetId="5" r:id="rId5"/>
    <sheet name="Count of Employees by Start Qtr" sheetId="6" r:id="rId6"/>
    <sheet name="Average Tenure by Dept." sheetId="8" r:id="rId7"/>
    <sheet name="Final Report" sheetId="9" r:id="rId8"/>
  </sheets>
  <definedNames>
    <definedName name="_xlnm.Print_Area" localSheetId="0">Instructions!$A$1:$E$16</definedName>
  </definedNames>
  <calcPr calcId="191029"/>
  <pivotCaches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752" i="2" s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N194" i="2" s="1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N282" i="2" s="1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N538" i="2" s="1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N674" i="2" s="1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N140" i="2" s="1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N204" i="2" s="1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N412" i="2" s="1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N628" i="2" s="1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G2" i="2"/>
  <c r="G3" i="2"/>
  <c r="G4" i="2"/>
  <c r="G5" i="2"/>
  <c r="G6" i="2"/>
  <c r="G7" i="2"/>
  <c r="N7" i="2" s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N23" i="2" s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N47" i="2" s="1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N71" i="2" s="1"/>
  <c r="G72" i="2"/>
  <c r="G73" i="2"/>
  <c r="G74" i="2"/>
  <c r="G75" i="2"/>
  <c r="G76" i="2"/>
  <c r="G77" i="2"/>
  <c r="G78" i="2"/>
  <c r="G79" i="2"/>
  <c r="N79" i="2" s="1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N95" i="2" s="1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N119" i="2" s="1"/>
  <c r="G120" i="2"/>
  <c r="G121" i="2"/>
  <c r="G122" i="2"/>
  <c r="G123" i="2"/>
  <c r="G124" i="2"/>
  <c r="G125" i="2"/>
  <c r="G126" i="2"/>
  <c r="G127" i="2"/>
  <c r="N127" i="2" s="1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N167" i="2" s="1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N191" i="2" s="1"/>
  <c r="G192" i="2"/>
  <c r="G193" i="2"/>
  <c r="G194" i="2"/>
  <c r="G195" i="2"/>
  <c r="G196" i="2"/>
  <c r="G197" i="2"/>
  <c r="G198" i="2"/>
  <c r="G199" i="2"/>
  <c r="N199" i="2" s="1"/>
  <c r="G200" i="2"/>
  <c r="G201" i="2"/>
  <c r="G202" i="2"/>
  <c r="G203" i="2"/>
  <c r="G204" i="2"/>
  <c r="G205" i="2"/>
  <c r="G206" i="2"/>
  <c r="G207" i="2"/>
  <c r="N207" i="2" s="1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N231" i="2" s="1"/>
  <c r="G232" i="2"/>
  <c r="G233" i="2"/>
  <c r="G234" i="2"/>
  <c r="G235" i="2"/>
  <c r="G236" i="2"/>
  <c r="G237" i="2"/>
  <c r="G238" i="2"/>
  <c r="G239" i="2"/>
  <c r="N239" i="2" s="1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N255" i="2" s="1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N287" i="2" s="1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N303" i="2" s="1"/>
  <c r="G304" i="2"/>
  <c r="G305" i="2"/>
  <c r="G306" i="2"/>
  <c r="G307" i="2"/>
  <c r="G308" i="2"/>
  <c r="G309" i="2"/>
  <c r="G310" i="2"/>
  <c r="G311" i="2"/>
  <c r="N311" i="2" s="1"/>
  <c r="G312" i="2"/>
  <c r="G313" i="2"/>
  <c r="G314" i="2"/>
  <c r="G315" i="2"/>
  <c r="G316" i="2"/>
  <c r="G317" i="2"/>
  <c r="G318" i="2"/>
  <c r="G319" i="2"/>
  <c r="N319" i="2" s="1"/>
  <c r="G320" i="2"/>
  <c r="G321" i="2"/>
  <c r="G322" i="2"/>
  <c r="G323" i="2"/>
  <c r="G324" i="2"/>
  <c r="G325" i="2"/>
  <c r="G326" i="2"/>
  <c r="G327" i="2"/>
  <c r="N327" i="2" s="1"/>
  <c r="G328" i="2"/>
  <c r="G329" i="2"/>
  <c r="G330" i="2"/>
  <c r="G331" i="2"/>
  <c r="G332" i="2"/>
  <c r="G333" i="2"/>
  <c r="G334" i="2"/>
  <c r="G335" i="2"/>
  <c r="N335" i="2" s="1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N351" i="2" s="1"/>
  <c r="G352" i="2"/>
  <c r="G353" i="2"/>
  <c r="G354" i="2"/>
  <c r="G355" i="2"/>
  <c r="G356" i="2"/>
  <c r="G357" i="2"/>
  <c r="G358" i="2"/>
  <c r="G359" i="2"/>
  <c r="N359" i="2" s="1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N375" i="2" s="1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N391" i="2" s="1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N415" i="2" s="1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N439" i="2" s="1"/>
  <c r="G440" i="2"/>
  <c r="G441" i="2"/>
  <c r="G442" i="2"/>
  <c r="G443" i="2"/>
  <c r="G444" i="2"/>
  <c r="G445" i="2"/>
  <c r="G446" i="2"/>
  <c r="N446" i="2" s="1"/>
  <c r="G447" i="2"/>
  <c r="N447" i="2" s="1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N463" i="2" s="1"/>
  <c r="G464" i="2"/>
  <c r="G465" i="2"/>
  <c r="G466" i="2"/>
  <c r="G467" i="2"/>
  <c r="G468" i="2"/>
  <c r="G469" i="2"/>
  <c r="G470" i="2"/>
  <c r="G471" i="2"/>
  <c r="N471" i="2" s="1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N487" i="2" s="1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N511" i="2" s="1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N527" i="2" s="1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N551" i="2" s="1"/>
  <c r="G552" i="2"/>
  <c r="G553" i="2"/>
  <c r="G554" i="2"/>
  <c r="G555" i="2"/>
  <c r="G556" i="2"/>
  <c r="G557" i="2"/>
  <c r="G558" i="2"/>
  <c r="G559" i="2"/>
  <c r="N559" i="2" s="1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N575" i="2" s="1"/>
  <c r="G576" i="2"/>
  <c r="G577" i="2"/>
  <c r="G578" i="2"/>
  <c r="G579" i="2"/>
  <c r="G580" i="2"/>
  <c r="G581" i="2"/>
  <c r="G582" i="2"/>
  <c r="G583" i="2"/>
  <c r="N583" i="2" s="1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N599" i="2" s="1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N623" i="2" s="1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N647" i="2" s="1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N671" i="2" s="1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N687" i="2" s="1"/>
  <c r="G688" i="2"/>
  <c r="G689" i="2"/>
  <c r="G690" i="2"/>
  <c r="G691" i="2"/>
  <c r="G692" i="2"/>
  <c r="G693" i="2"/>
  <c r="G694" i="2"/>
  <c r="G695" i="2"/>
  <c r="N695" i="2" s="1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N711" i="2" s="1"/>
  <c r="G712" i="2"/>
  <c r="G713" i="2"/>
  <c r="G714" i="2"/>
  <c r="G715" i="2"/>
  <c r="G716" i="2"/>
  <c r="G717" i="2"/>
  <c r="G718" i="2"/>
  <c r="G719" i="2"/>
  <c r="N719" i="2" s="1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N735" i="2" s="1"/>
  <c r="G736" i="2"/>
  <c r="G737" i="2"/>
  <c r="G738" i="2"/>
  <c r="G739" i="2"/>
  <c r="G740" i="2"/>
  <c r="G741" i="2"/>
  <c r="G742" i="2"/>
  <c r="G743" i="2"/>
  <c r="N743" i="2" s="1"/>
  <c r="G744" i="2"/>
  <c r="G745" i="2"/>
  <c r="G746" i="2"/>
  <c r="G747" i="2"/>
  <c r="G748" i="2"/>
  <c r="G749" i="2"/>
  <c r="G750" i="2"/>
  <c r="G751" i="2"/>
  <c r="N11" i="2"/>
  <c r="N13" i="2"/>
  <c r="N21" i="2"/>
  <c r="N27" i="2"/>
  <c r="N43" i="2"/>
  <c r="N45" i="2"/>
  <c r="N50" i="2"/>
  <c r="N67" i="2"/>
  <c r="N101" i="2"/>
  <c r="N103" i="2"/>
  <c r="N107" i="2"/>
  <c r="N123" i="2"/>
  <c r="N139" i="2"/>
  <c r="N143" i="2"/>
  <c r="N147" i="2"/>
  <c r="N155" i="2"/>
  <c r="N157" i="2"/>
  <c r="N171" i="2"/>
  <c r="N181" i="2"/>
  <c r="N189" i="2"/>
  <c r="N203" i="2"/>
  <c r="N205" i="2"/>
  <c r="N215" i="2"/>
  <c r="N219" i="2"/>
  <c r="N237" i="2"/>
  <c r="N269" i="2"/>
  <c r="N275" i="2"/>
  <c r="N279" i="2"/>
  <c r="N291" i="2"/>
  <c r="N293" i="2"/>
  <c r="N317" i="2"/>
  <c r="N347" i="2"/>
  <c r="N363" i="2"/>
  <c r="N379" i="2"/>
  <c r="N395" i="2"/>
  <c r="N399" i="2"/>
  <c r="N411" i="2"/>
  <c r="N435" i="2"/>
  <c r="N441" i="2"/>
  <c r="N445" i="2"/>
  <c r="N475" i="2"/>
  <c r="N499" i="2"/>
  <c r="N501" i="2"/>
  <c r="N515" i="2"/>
  <c r="N531" i="2"/>
  <c r="N535" i="2"/>
  <c r="N547" i="2"/>
  <c r="N563" i="2"/>
  <c r="N579" i="2"/>
  <c r="N595" i="2"/>
  <c r="N611" i="2"/>
  <c r="N627" i="2"/>
  <c r="N667" i="2"/>
  <c r="N683" i="2"/>
  <c r="N699" i="2"/>
  <c r="N715" i="2"/>
  <c r="N725" i="2"/>
  <c r="N731" i="2"/>
  <c r="N747" i="2"/>
  <c r="C7" i="1"/>
  <c r="N612" i="2" l="1"/>
  <c r="N156" i="2"/>
  <c r="N514" i="2"/>
  <c r="N378" i="2"/>
  <c r="N354" i="2"/>
  <c r="N306" i="2"/>
  <c r="N122" i="2"/>
  <c r="N98" i="2"/>
  <c r="N74" i="2"/>
  <c r="N669" i="2"/>
  <c r="N637" i="2"/>
  <c r="N629" i="2"/>
  <c r="N581" i="2"/>
  <c r="N557" i="2"/>
  <c r="N533" i="2"/>
  <c r="N509" i="2"/>
  <c r="N413" i="2"/>
  <c r="N389" i="2"/>
  <c r="N365" i="2"/>
  <c r="N746" i="2"/>
  <c r="N738" i="2"/>
  <c r="N730" i="2"/>
  <c r="N722" i="2"/>
  <c r="N714" i="2"/>
  <c r="N706" i="2"/>
  <c r="N698" i="2"/>
  <c r="N690" i="2"/>
  <c r="N682" i="2"/>
  <c r="N666" i="2"/>
  <c r="N658" i="2"/>
  <c r="N650" i="2"/>
  <c r="N642" i="2"/>
  <c r="N634" i="2"/>
  <c r="N626" i="2"/>
  <c r="N618" i="2"/>
  <c r="N610" i="2"/>
  <c r="N602" i="2"/>
  <c r="N594" i="2"/>
  <c r="N586" i="2"/>
  <c r="N578" i="2"/>
  <c r="N570" i="2"/>
  <c r="N562" i="2"/>
  <c r="N554" i="2"/>
  <c r="N546" i="2"/>
  <c r="N530" i="2"/>
  <c r="N522" i="2"/>
  <c r="N506" i="2"/>
  <c r="N498" i="2"/>
  <c r="N490" i="2"/>
  <c r="N482" i="2"/>
  <c r="N474" i="2"/>
  <c r="N466" i="2"/>
  <c r="N458" i="2"/>
  <c r="N450" i="2"/>
  <c r="N442" i="2"/>
  <c r="N434" i="2"/>
  <c r="N426" i="2"/>
  <c r="N418" i="2"/>
  <c r="N410" i="2"/>
  <c r="N402" i="2"/>
  <c r="N394" i="2"/>
  <c r="N386" i="2"/>
  <c r="N370" i="2"/>
  <c r="N362" i="2"/>
  <c r="N346" i="2"/>
  <c r="N338" i="2"/>
  <c r="N330" i="2"/>
  <c r="N322" i="2"/>
  <c r="N314" i="2"/>
  <c r="N298" i="2"/>
  <c r="N290" i="2"/>
  <c r="N274" i="2"/>
  <c r="N266" i="2"/>
  <c r="N258" i="2"/>
  <c r="N250" i="2"/>
  <c r="N242" i="2"/>
  <c r="N234" i="2"/>
  <c r="N226" i="2"/>
  <c r="N218" i="2"/>
  <c r="N210" i="2"/>
  <c r="N202" i="2"/>
  <c r="N186" i="2"/>
  <c r="N178" i="2"/>
  <c r="N170" i="2"/>
  <c r="N162" i="2"/>
  <c r="N154" i="2"/>
  <c r="N146" i="2"/>
  <c r="N138" i="2"/>
  <c r="N130" i="2"/>
  <c r="N114" i="2"/>
  <c r="N106" i="2"/>
  <c r="N90" i="2"/>
  <c r="N82" i="2"/>
  <c r="N66" i="2"/>
  <c r="N58" i="2"/>
  <c r="N42" i="2"/>
  <c r="N34" i="2"/>
  <c r="N26" i="2"/>
  <c r="N18" i="2"/>
  <c r="N10" i="2"/>
  <c r="N2" i="2"/>
  <c r="N734" i="2"/>
  <c r="N748" i="2"/>
  <c r="N702" i="2"/>
  <c r="N638" i="2"/>
  <c r="N614" i="2"/>
  <c r="N566" i="2"/>
  <c r="N534" i="2"/>
  <c r="N470" i="2"/>
  <c r="N366" i="2"/>
  <c r="N342" i="2"/>
  <c r="N334" i="2"/>
  <c r="N294" i="2"/>
  <c r="N238" i="2"/>
  <c r="N166" i="2"/>
  <c r="N142" i="2"/>
  <c r="N134" i="2"/>
  <c r="N110" i="2"/>
  <c r="N86" i="2"/>
  <c r="N54" i="2"/>
  <c r="N751" i="2"/>
  <c r="N727" i="2"/>
  <c r="N703" i="2"/>
  <c r="N679" i="2"/>
  <c r="N663" i="2"/>
  <c r="N655" i="2"/>
  <c r="N639" i="2"/>
  <c r="N631" i="2"/>
  <c r="N615" i="2"/>
  <c r="N607" i="2"/>
  <c r="N591" i="2"/>
  <c r="N567" i="2"/>
  <c r="N543" i="2"/>
  <c r="N519" i="2"/>
  <c r="N503" i="2"/>
  <c r="N495" i="2"/>
  <c r="N479" i="2"/>
  <c r="N455" i="2"/>
  <c r="N431" i="2"/>
  <c r="N423" i="2"/>
  <c r="N407" i="2"/>
  <c r="N383" i="2"/>
  <c r="N367" i="2"/>
  <c r="N343" i="2"/>
  <c r="N295" i="2"/>
  <c r="N740" i="2"/>
  <c r="N732" i="2"/>
  <c r="N724" i="2"/>
  <c r="N716" i="2"/>
  <c r="N708" i="2"/>
  <c r="N700" i="2"/>
  <c r="N692" i="2"/>
  <c r="N684" i="2"/>
  <c r="N676" i="2"/>
  <c r="N668" i="2"/>
  <c r="N660" i="2"/>
  <c r="N652" i="2"/>
  <c r="N644" i="2"/>
  <c r="N636" i="2"/>
  <c r="N620" i="2"/>
  <c r="N604" i="2"/>
  <c r="N596" i="2"/>
  <c r="N588" i="2"/>
  <c r="N580" i="2"/>
  <c r="N572" i="2"/>
  <c r="N564" i="2"/>
  <c r="N556" i="2"/>
  <c r="N548" i="2"/>
  <c r="N540" i="2"/>
  <c r="N532" i="2"/>
  <c r="N524" i="2"/>
  <c r="N516" i="2"/>
  <c r="N508" i="2"/>
  <c r="N500" i="2"/>
  <c r="N492" i="2"/>
  <c r="N484" i="2"/>
  <c r="N476" i="2"/>
  <c r="N468" i="2"/>
  <c r="N460" i="2"/>
  <c r="N452" i="2"/>
  <c r="N444" i="2"/>
  <c r="N436" i="2"/>
  <c r="N428" i="2"/>
  <c r="N420" i="2"/>
  <c r="N404" i="2"/>
  <c r="N396" i="2"/>
  <c r="N388" i="2"/>
  <c r="N380" i="2"/>
  <c r="N372" i="2"/>
  <c r="N364" i="2"/>
  <c r="N356" i="2"/>
  <c r="N348" i="2"/>
  <c r="N340" i="2"/>
  <c r="N332" i="2"/>
  <c r="N324" i="2"/>
  <c r="N316" i="2"/>
  <c r="N308" i="2"/>
  <c r="N300" i="2"/>
  <c r="N292" i="2"/>
  <c r="N284" i="2"/>
  <c r="N276" i="2"/>
  <c r="N268" i="2"/>
  <c r="N260" i="2"/>
  <c r="N252" i="2"/>
  <c r="N244" i="2"/>
  <c r="N236" i="2"/>
  <c r="N228" i="2"/>
  <c r="N220" i="2"/>
  <c r="N212" i="2"/>
  <c r="N196" i="2"/>
  <c r="N188" i="2"/>
  <c r="N180" i="2"/>
  <c r="N172" i="2"/>
  <c r="N164" i="2"/>
  <c r="N148" i="2"/>
  <c r="N132" i="2"/>
  <c r="N124" i="2"/>
  <c r="N116" i="2"/>
  <c r="N108" i="2"/>
  <c r="N100" i="2"/>
  <c r="N92" i="2"/>
  <c r="N84" i="2"/>
  <c r="N76" i="2"/>
  <c r="N68" i="2"/>
  <c r="N60" i="2"/>
  <c r="N52" i="2"/>
  <c r="N44" i="2"/>
  <c r="N36" i="2"/>
  <c r="N28" i="2"/>
  <c r="N20" i="2"/>
  <c r="N271" i="2"/>
  <c r="N263" i="2"/>
  <c r="N247" i="2"/>
  <c r="N223" i="2"/>
  <c r="N183" i="2"/>
  <c r="N175" i="2"/>
  <c r="N159" i="2"/>
  <c r="N151" i="2"/>
  <c r="N135" i="2"/>
  <c r="N111" i="2"/>
  <c r="N87" i="2"/>
  <c r="N63" i="2"/>
  <c r="N55" i="2"/>
  <c r="N39" i="2"/>
  <c r="N31" i="2"/>
  <c r="N15" i="2"/>
  <c r="N749" i="2"/>
  <c r="N741" i="2"/>
  <c r="N733" i="2"/>
  <c r="N717" i="2"/>
  <c r="N709" i="2"/>
  <c r="N701" i="2"/>
  <c r="N693" i="2"/>
  <c r="N685" i="2"/>
  <c r="N677" i="2"/>
  <c r="N661" i="2"/>
  <c r="N653" i="2"/>
  <c r="N645" i="2"/>
  <c r="N621" i="2"/>
  <c r="N613" i="2"/>
  <c r="N605" i="2"/>
  <c r="N597" i="2"/>
  <c r="N589" i="2"/>
  <c r="N573" i="2"/>
  <c r="N565" i="2"/>
  <c r="N549" i="2"/>
  <c r="N541" i="2"/>
  <c r="N525" i="2"/>
  <c r="N517" i="2"/>
  <c r="N493" i="2"/>
  <c r="N485" i="2"/>
  <c r="N477" i="2"/>
  <c r="N469" i="2"/>
  <c r="N461" i="2"/>
  <c r="N453" i="2"/>
  <c r="N437" i="2"/>
  <c r="N429" i="2"/>
  <c r="N421" i="2"/>
  <c r="N405" i="2"/>
  <c r="N397" i="2"/>
  <c r="N381" i="2"/>
  <c r="N373" i="2"/>
  <c r="N357" i="2"/>
  <c r="N349" i="2"/>
  <c r="N341" i="2"/>
  <c r="N333" i="2"/>
  <c r="N325" i="2"/>
  <c r="N309" i="2"/>
  <c r="N301" i="2"/>
  <c r="N285" i="2"/>
  <c r="N277" i="2"/>
  <c r="N261" i="2"/>
  <c r="N253" i="2"/>
  <c r="N245" i="2"/>
  <c r="N229" i="2"/>
  <c r="N221" i="2"/>
  <c r="N213" i="2"/>
  <c r="N197" i="2"/>
  <c r="N173" i="2"/>
  <c r="N165" i="2"/>
  <c r="N149" i="2"/>
  <c r="N141" i="2"/>
  <c r="N133" i="2"/>
  <c r="N125" i="2"/>
  <c r="N117" i="2"/>
  <c r="N109" i="2"/>
  <c r="N93" i="2"/>
  <c r="N85" i="2"/>
  <c r="N77" i="2"/>
  <c r="N69" i="2"/>
  <c r="N61" i="2"/>
  <c r="N53" i="2"/>
  <c r="N37" i="2"/>
  <c r="N29" i="2"/>
  <c r="N5" i="2"/>
  <c r="N12" i="2"/>
  <c r="N4" i="2"/>
  <c r="N739" i="2"/>
  <c r="N723" i="2"/>
  <c r="N707" i="2"/>
  <c r="N691" i="2"/>
  <c r="N675" i="2"/>
  <c r="N659" i="2"/>
  <c r="N651" i="2"/>
  <c r="N643" i="2"/>
  <c r="N635" i="2"/>
  <c r="N619" i="2"/>
  <c r="N603" i="2"/>
  <c r="N587" i="2"/>
  <c r="N571" i="2"/>
  <c r="N555" i="2"/>
  <c r="N539" i="2"/>
  <c r="N523" i="2"/>
  <c r="N507" i="2"/>
  <c r="N491" i="2"/>
  <c r="N483" i="2"/>
  <c r="N467" i="2"/>
  <c r="N459" i="2"/>
  <c r="N451" i="2"/>
  <c r="N443" i="2"/>
  <c r="N427" i="2"/>
  <c r="N419" i="2"/>
  <c r="N403" i="2"/>
  <c r="N387" i="2"/>
  <c r="N371" i="2"/>
  <c r="N355" i="2"/>
  <c r="N339" i="2"/>
  <c r="N331" i="2"/>
  <c r="N323" i="2"/>
  <c r="N315" i="2"/>
  <c r="N307" i="2"/>
  <c r="N299" i="2"/>
  <c r="N283" i="2"/>
  <c r="N267" i="2"/>
  <c r="N259" i="2"/>
  <c r="N251" i="2"/>
  <c r="N243" i="2"/>
  <c r="N235" i="2"/>
  <c r="N227" i="2"/>
  <c r="N211" i="2"/>
  <c r="N195" i="2"/>
  <c r="N187" i="2"/>
  <c r="N179" i="2"/>
  <c r="N163" i="2"/>
  <c r="N131" i="2"/>
  <c r="N115" i="2"/>
  <c r="N99" i="2"/>
  <c r="N91" i="2"/>
  <c r="N83" i="2"/>
  <c r="N75" i="2"/>
  <c r="N59" i="2"/>
  <c r="N51" i="2"/>
  <c r="N35" i="2"/>
  <c r="N19" i="2"/>
  <c r="N3" i="2"/>
  <c r="N744" i="2"/>
  <c r="N736" i="2"/>
  <c r="N728" i="2"/>
  <c r="N720" i="2"/>
  <c r="N712" i="2"/>
  <c r="N704" i="2"/>
  <c r="N696" i="2"/>
  <c r="N688" i="2"/>
  <c r="N680" i="2"/>
  <c r="N672" i="2"/>
  <c r="N664" i="2"/>
  <c r="N656" i="2"/>
  <c r="N648" i="2"/>
  <c r="N640" i="2"/>
  <c r="N632" i="2"/>
  <c r="N624" i="2"/>
  <c r="N616" i="2"/>
  <c r="N608" i="2"/>
  <c r="N600" i="2"/>
  <c r="N592" i="2"/>
  <c r="N584" i="2"/>
  <c r="N576" i="2"/>
  <c r="N568" i="2"/>
  <c r="N560" i="2"/>
  <c r="N552" i="2"/>
  <c r="N544" i="2"/>
  <c r="N536" i="2"/>
  <c r="N528" i="2"/>
  <c r="N520" i="2"/>
  <c r="N249" i="2"/>
  <c r="N512" i="2"/>
  <c r="N504" i="2"/>
  <c r="N496" i="2"/>
  <c r="N488" i="2"/>
  <c r="N480" i="2"/>
  <c r="N472" i="2"/>
  <c r="N464" i="2"/>
  <c r="N456" i="2"/>
  <c r="N448" i="2"/>
  <c r="N440" i="2"/>
  <c r="N432" i="2"/>
  <c r="N424" i="2"/>
  <c r="N416" i="2"/>
  <c r="N408" i="2"/>
  <c r="N400" i="2"/>
  <c r="N392" i="2"/>
  <c r="N384" i="2"/>
  <c r="N376" i="2"/>
  <c r="N368" i="2"/>
  <c r="N360" i="2"/>
  <c r="N352" i="2"/>
  <c r="N344" i="2"/>
  <c r="N336" i="2"/>
  <c r="N328" i="2"/>
  <c r="N320" i="2"/>
  <c r="N312" i="2"/>
  <c r="N304" i="2"/>
  <c r="N296" i="2"/>
  <c r="N288" i="2"/>
  <c r="N280" i="2"/>
  <c r="N272" i="2"/>
  <c r="N264" i="2"/>
  <c r="N256" i="2"/>
  <c r="N248" i="2"/>
  <c r="N240" i="2"/>
  <c r="N232" i="2"/>
  <c r="N224" i="2"/>
  <c r="N216" i="2"/>
  <c r="N208" i="2"/>
  <c r="N200" i="2"/>
  <c r="N192" i="2"/>
  <c r="N184" i="2"/>
  <c r="N176" i="2"/>
  <c r="N168" i="2"/>
  <c r="N160" i="2"/>
  <c r="N152" i="2"/>
  <c r="N144" i="2"/>
  <c r="N136" i="2"/>
  <c r="N128" i="2"/>
  <c r="N120" i="2"/>
  <c r="N112" i="2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670" i="2"/>
  <c r="N582" i="2"/>
  <c r="N574" i="2"/>
  <c r="N502" i="2"/>
  <c r="N478" i="2"/>
  <c r="N430" i="2"/>
  <c r="N398" i="2"/>
  <c r="N374" i="2"/>
  <c r="N262" i="2"/>
  <c r="N230" i="2"/>
  <c r="N206" i="2"/>
  <c r="N198" i="2"/>
  <c r="N174" i="2"/>
  <c r="N102" i="2"/>
  <c r="N78" i="2"/>
  <c r="N70" i="2"/>
  <c r="N46" i="2"/>
  <c r="N38" i="2"/>
  <c r="N22" i="2"/>
  <c r="N14" i="2"/>
  <c r="N6" i="2"/>
  <c r="N745" i="2"/>
  <c r="N737" i="2"/>
  <c r="N729" i="2"/>
  <c r="N721" i="2"/>
  <c r="N713" i="2"/>
  <c r="N705" i="2"/>
  <c r="N750" i="2"/>
  <c r="N742" i="2"/>
  <c r="N726" i="2"/>
  <c r="N718" i="2"/>
  <c r="N710" i="2"/>
  <c r="N694" i="2"/>
  <c r="N686" i="2"/>
  <c r="N697" i="2"/>
  <c r="N689" i="2"/>
  <c r="N681" i="2"/>
  <c r="N673" i="2"/>
  <c r="N665" i="2"/>
  <c r="N657" i="2"/>
  <c r="N649" i="2"/>
  <c r="N641" i="2"/>
  <c r="N633" i="2"/>
  <c r="N625" i="2"/>
  <c r="N617" i="2"/>
  <c r="N609" i="2"/>
  <c r="N601" i="2"/>
  <c r="N593" i="2"/>
  <c r="N585" i="2"/>
  <c r="N577" i="2"/>
  <c r="N569" i="2"/>
  <c r="N561" i="2"/>
  <c r="N553" i="2"/>
  <c r="N545" i="2"/>
  <c r="N537" i="2"/>
  <c r="N529" i="2"/>
  <c r="N521" i="2"/>
  <c r="N513" i="2"/>
  <c r="N505" i="2"/>
  <c r="N497" i="2"/>
  <c r="N489" i="2"/>
  <c r="N481" i="2"/>
  <c r="N473" i="2"/>
  <c r="N465" i="2"/>
  <c r="N457" i="2"/>
  <c r="N449" i="2"/>
  <c r="N433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305" i="2"/>
  <c r="N297" i="2"/>
  <c r="N289" i="2"/>
  <c r="N281" i="2"/>
  <c r="N273" i="2"/>
  <c r="N265" i="2"/>
  <c r="N257" i="2"/>
  <c r="N241" i="2"/>
  <c r="N233" i="2"/>
  <c r="N225" i="2"/>
  <c r="N217" i="2"/>
  <c r="N209" i="2"/>
  <c r="N201" i="2"/>
  <c r="N193" i="2"/>
  <c r="N185" i="2"/>
  <c r="N177" i="2"/>
  <c r="N169" i="2"/>
  <c r="N161" i="2"/>
  <c r="N153" i="2"/>
  <c r="N145" i="2"/>
  <c r="N137" i="2"/>
  <c r="N129" i="2"/>
  <c r="N121" i="2"/>
  <c r="N113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678" i="2"/>
  <c r="N662" i="2"/>
  <c r="N654" i="2"/>
  <c r="N646" i="2"/>
  <c r="N630" i="2"/>
  <c r="N622" i="2"/>
  <c r="N606" i="2"/>
  <c r="N598" i="2"/>
  <c r="N590" i="2"/>
  <c r="N558" i="2"/>
  <c r="N550" i="2"/>
  <c r="N542" i="2"/>
  <c r="N526" i="2"/>
  <c r="N518" i="2"/>
  <c r="N510" i="2"/>
  <c r="N494" i="2"/>
  <c r="N486" i="2"/>
  <c r="N462" i="2"/>
  <c r="N454" i="2"/>
  <c r="N438" i="2"/>
  <c r="N422" i="2"/>
  <c r="N414" i="2"/>
  <c r="N406" i="2"/>
  <c r="N390" i="2"/>
  <c r="N382" i="2"/>
  <c r="N358" i="2"/>
  <c r="N350" i="2"/>
  <c r="N326" i="2"/>
  <c r="N318" i="2"/>
  <c r="N310" i="2"/>
  <c r="N302" i="2"/>
  <c r="N286" i="2"/>
  <c r="N278" i="2"/>
  <c r="N270" i="2"/>
  <c r="N254" i="2"/>
  <c r="N246" i="2"/>
  <c r="N222" i="2"/>
  <c r="N214" i="2"/>
  <c r="N190" i="2"/>
  <c r="N182" i="2"/>
  <c r="N158" i="2"/>
  <c r="N150" i="2"/>
  <c r="N126" i="2"/>
  <c r="N118" i="2"/>
  <c r="N94" i="2"/>
  <c r="N62" i="2"/>
  <c r="N30" i="2"/>
  <c r="C8" i="1"/>
  <c r="C9" i="1" l="1"/>
  <c r="C10" i="1" l="1"/>
  <c r="C11" i="1" l="1"/>
  <c r="C12" i="1" s="1"/>
  <c r="C13" i="1" l="1"/>
  <c r="C14" i="1" s="1"/>
  <c r="C15" i="1" l="1"/>
  <c r="C16" i="1" s="1"/>
</calcChain>
</file>

<file path=xl/sharedStrings.xml><?xml version="1.0" encoding="utf-8"?>
<sst xmlns="http://schemas.openxmlformats.org/spreadsheetml/2006/main" count="2323" uniqueCount="1505">
  <si>
    <t>#</t>
  </si>
  <si>
    <t>Task</t>
  </si>
  <si>
    <t>Answer</t>
  </si>
  <si>
    <t>Employee ID</t>
  </si>
  <si>
    <t>First Name</t>
  </si>
  <si>
    <t>Last Name</t>
  </si>
  <si>
    <t>Gender</t>
  </si>
  <si>
    <t>Department ID</t>
  </si>
  <si>
    <t>Birthdate</t>
  </si>
  <si>
    <t>Start Date</t>
  </si>
  <si>
    <t>Salary</t>
  </si>
  <si>
    <t>Seymour</t>
  </si>
  <si>
    <t>Kinde</t>
  </si>
  <si>
    <t>Male</t>
  </si>
  <si>
    <t>Ivar</t>
  </si>
  <si>
    <t>Cochet</t>
  </si>
  <si>
    <t>Melany</t>
  </si>
  <si>
    <t>Delucia</t>
  </si>
  <si>
    <t>Female</t>
  </si>
  <si>
    <t>Amil</t>
  </si>
  <si>
    <t>Bratty</t>
  </si>
  <si>
    <t>Dionisio</t>
  </si>
  <si>
    <t>Waadenburg</t>
  </si>
  <si>
    <t>Minerva</t>
  </si>
  <si>
    <t>Colleran</t>
  </si>
  <si>
    <t>Kary</t>
  </si>
  <si>
    <t>Corah</t>
  </si>
  <si>
    <t>Godfrey</t>
  </si>
  <si>
    <t>Thorlby</t>
  </si>
  <si>
    <t>Athena</t>
  </si>
  <si>
    <t>Ishchenko</t>
  </si>
  <si>
    <t>Fidela</t>
  </si>
  <si>
    <t>Hinkensen</t>
  </si>
  <si>
    <t>Rebbecca</t>
  </si>
  <si>
    <t>Linzee</t>
  </si>
  <si>
    <t>Mandel</t>
  </si>
  <si>
    <t>Malham</t>
  </si>
  <si>
    <t>Kimberley</t>
  </si>
  <si>
    <t>Sill</t>
  </si>
  <si>
    <t>Britt</t>
  </si>
  <si>
    <t>Dowears</t>
  </si>
  <si>
    <t>Izabel</t>
  </si>
  <si>
    <t>Senescall</t>
  </si>
  <si>
    <t>Kiley</t>
  </si>
  <si>
    <t>Gounel</t>
  </si>
  <si>
    <t>Ilise</t>
  </si>
  <si>
    <t>Wathall</t>
  </si>
  <si>
    <t>Malvina</t>
  </si>
  <si>
    <t>Kelley</t>
  </si>
  <si>
    <t>Eduardo</t>
  </si>
  <si>
    <t>Kitchen</t>
  </si>
  <si>
    <t>Rickert</t>
  </si>
  <si>
    <t>Pearle</t>
  </si>
  <si>
    <t>Lane</t>
  </si>
  <si>
    <t>Penella</t>
  </si>
  <si>
    <t>Oralla</t>
  </si>
  <si>
    <t>Westfield</t>
  </si>
  <si>
    <t>Mar</t>
  </si>
  <si>
    <t>Dourin</t>
  </si>
  <si>
    <t>Tallia</t>
  </si>
  <si>
    <t>Seater</t>
  </si>
  <si>
    <t>Hyacinthe</t>
  </si>
  <si>
    <t>Toon</t>
  </si>
  <si>
    <t>Ariel</t>
  </si>
  <si>
    <t>Dictus</t>
  </si>
  <si>
    <t>Luis</t>
  </si>
  <si>
    <t>Albinson</t>
  </si>
  <si>
    <t>Robby</t>
  </si>
  <si>
    <t>Woodruffe</t>
  </si>
  <si>
    <t>Shannon</t>
  </si>
  <si>
    <t>Sperring</t>
  </si>
  <si>
    <t>Shem</t>
  </si>
  <si>
    <t>Goldster</t>
  </si>
  <si>
    <t>Noel</t>
  </si>
  <si>
    <t>Cotillard</t>
  </si>
  <si>
    <t>Christian</t>
  </si>
  <si>
    <t>Chaffe</t>
  </si>
  <si>
    <t>Burr</t>
  </si>
  <si>
    <t>Buffham</t>
  </si>
  <si>
    <t>Pryce</t>
  </si>
  <si>
    <t>Waddell</t>
  </si>
  <si>
    <t>Laurie</t>
  </si>
  <si>
    <t>Tinker</t>
  </si>
  <si>
    <t>Bailie</t>
  </si>
  <si>
    <t>Clash</t>
  </si>
  <si>
    <t>Ashien</t>
  </si>
  <si>
    <t>Martignoni</t>
  </si>
  <si>
    <t>Dar</t>
  </si>
  <si>
    <t>Foale</t>
  </si>
  <si>
    <t>Cazzie</t>
  </si>
  <si>
    <t>Creedland</t>
  </si>
  <si>
    <t>Maisey</t>
  </si>
  <si>
    <t>Salmoni</t>
  </si>
  <si>
    <t>Janith</t>
  </si>
  <si>
    <t>Ricks</t>
  </si>
  <si>
    <t>Norbie</t>
  </si>
  <si>
    <t>Iianon</t>
  </si>
  <si>
    <t>Jess</t>
  </si>
  <si>
    <t>Kittley</t>
  </si>
  <si>
    <t>Nero</t>
  </si>
  <si>
    <t>Lowndesbrough</t>
  </si>
  <si>
    <t>Gregorius</t>
  </si>
  <si>
    <t>Shervington</t>
  </si>
  <si>
    <t>Mellisent</t>
  </si>
  <si>
    <t>Pickance</t>
  </si>
  <si>
    <t>Carey</t>
  </si>
  <si>
    <t>Jouhning</t>
  </si>
  <si>
    <t>Rina</t>
  </si>
  <si>
    <t>Kippins</t>
  </si>
  <si>
    <t>Adda</t>
  </si>
  <si>
    <t>Van Vuuren</t>
  </si>
  <si>
    <t>Lorry</t>
  </si>
  <si>
    <t>Causbey</t>
  </si>
  <si>
    <t>Laverne</t>
  </si>
  <si>
    <t>Gwyneth</t>
  </si>
  <si>
    <t>Jorge</t>
  </si>
  <si>
    <t>Arpe</t>
  </si>
  <si>
    <t>Gil</t>
  </si>
  <si>
    <t>Kingswood</t>
  </si>
  <si>
    <t>Jania</t>
  </si>
  <si>
    <t>Jamrowicz</t>
  </si>
  <si>
    <t>Theresina</t>
  </si>
  <si>
    <t>Raistrick</t>
  </si>
  <si>
    <t>Forster</t>
  </si>
  <si>
    <t>Belz</t>
  </si>
  <si>
    <t>Scotti</t>
  </si>
  <si>
    <t>Bolan</t>
  </si>
  <si>
    <t>Gar</t>
  </si>
  <si>
    <t>Paddell</t>
  </si>
  <si>
    <t>Lindsy</t>
  </si>
  <si>
    <t>Pughe</t>
  </si>
  <si>
    <t>Dante</t>
  </si>
  <si>
    <t>Cullinan</t>
  </si>
  <si>
    <t>Aldin</t>
  </si>
  <si>
    <t>Avraam</t>
  </si>
  <si>
    <t>Wildon</t>
  </si>
  <si>
    <t>Schindler</t>
  </si>
  <si>
    <t>Sianna</t>
  </si>
  <si>
    <t>Puckring</t>
  </si>
  <si>
    <t>Beverley</t>
  </si>
  <si>
    <t>Ackenson</t>
  </si>
  <si>
    <t>Lee</t>
  </si>
  <si>
    <t>Wreford</t>
  </si>
  <si>
    <t>Hakeem</t>
  </si>
  <si>
    <t>Lovekin</t>
  </si>
  <si>
    <t>Filia</t>
  </si>
  <si>
    <t>Druitt</t>
  </si>
  <si>
    <t>Melania</t>
  </si>
  <si>
    <t>Bearcock</t>
  </si>
  <si>
    <t>Coop</t>
  </si>
  <si>
    <t>Kiljan</t>
  </si>
  <si>
    <t>Jaimie</t>
  </si>
  <si>
    <t>Ferroni</t>
  </si>
  <si>
    <t>Meredith</t>
  </si>
  <si>
    <t>Purtell</t>
  </si>
  <si>
    <t>Jodee</t>
  </si>
  <si>
    <t>Ponnsett</t>
  </si>
  <si>
    <t>George</t>
  </si>
  <si>
    <t>Arington</t>
  </si>
  <si>
    <t>Aloise</t>
  </si>
  <si>
    <t>Vila</t>
  </si>
  <si>
    <t>Jasun</t>
  </si>
  <si>
    <t>Bricksey</t>
  </si>
  <si>
    <t>Kilian</t>
  </si>
  <si>
    <t>Greenmon</t>
  </si>
  <si>
    <t>Nola</t>
  </si>
  <si>
    <t>Husby</t>
  </si>
  <si>
    <t>Sibel</t>
  </si>
  <si>
    <t>Dunkersley</t>
  </si>
  <si>
    <t>Pauletta</t>
  </si>
  <si>
    <t>Disbrey</t>
  </si>
  <si>
    <t>Susette</t>
  </si>
  <si>
    <t>Belbin</t>
  </si>
  <si>
    <t>Andy</t>
  </si>
  <si>
    <t>de Banke</t>
  </si>
  <si>
    <t>Olley</t>
  </si>
  <si>
    <t>Elana</t>
  </si>
  <si>
    <t>Jacqueme</t>
  </si>
  <si>
    <t>Woody</t>
  </si>
  <si>
    <t>Chitty</t>
  </si>
  <si>
    <t>Chrysa</t>
  </si>
  <si>
    <t>Boswood</t>
  </si>
  <si>
    <t>Annadiana</t>
  </si>
  <si>
    <t>Sunman</t>
  </si>
  <si>
    <t>Milissent</t>
  </si>
  <si>
    <t>Abbotson</t>
  </si>
  <si>
    <t>Joe</t>
  </si>
  <si>
    <t>Rickwood</t>
  </si>
  <si>
    <t>Sabra</t>
  </si>
  <si>
    <t>Barrass</t>
  </si>
  <si>
    <t>Lynsey</t>
  </si>
  <si>
    <t>McGreary</t>
  </si>
  <si>
    <t>Sorcha</t>
  </si>
  <si>
    <t>Creelman</t>
  </si>
  <si>
    <t>Angelina</t>
  </si>
  <si>
    <t>Campanelli</t>
  </si>
  <si>
    <t>Hill</t>
  </si>
  <si>
    <t>Blundel</t>
  </si>
  <si>
    <t>Bunni</t>
  </si>
  <si>
    <t>Broseman</t>
  </si>
  <si>
    <t>Almeda</t>
  </si>
  <si>
    <t>Yorston</t>
  </si>
  <si>
    <t>Barrie</t>
  </si>
  <si>
    <t>Sampey</t>
  </si>
  <si>
    <t>Beaufort</t>
  </si>
  <si>
    <t>MacGowing</t>
  </si>
  <si>
    <t>Corbie</t>
  </si>
  <si>
    <t>Hailwood</t>
  </si>
  <si>
    <t>Genevieve</t>
  </si>
  <si>
    <t>Cordy</t>
  </si>
  <si>
    <t>Alonso</t>
  </si>
  <si>
    <t>Thompson</t>
  </si>
  <si>
    <t>Isidoro</t>
  </si>
  <si>
    <t>Wicks</t>
  </si>
  <si>
    <t>Ozzy</t>
  </si>
  <si>
    <t>Powlett</t>
  </si>
  <si>
    <t>Aaron</t>
  </si>
  <si>
    <t>Kenelin</t>
  </si>
  <si>
    <t>Sophi</t>
  </si>
  <si>
    <t>Gimson</t>
  </si>
  <si>
    <t>Cordey</t>
  </si>
  <si>
    <t>Spohr</t>
  </si>
  <si>
    <t>Karney</t>
  </si>
  <si>
    <t>Britney</t>
  </si>
  <si>
    <t>Niko</t>
  </si>
  <si>
    <t>Van Weedenburg</t>
  </si>
  <si>
    <t>Angelita</t>
  </si>
  <si>
    <t>Madgwick</t>
  </si>
  <si>
    <t>Clerissa</t>
  </si>
  <si>
    <t>Kelston</t>
  </si>
  <si>
    <t>Benton</t>
  </si>
  <si>
    <t>Thorouggood</t>
  </si>
  <si>
    <t>Aeriel</t>
  </si>
  <si>
    <t>Admans</t>
  </si>
  <si>
    <t>Free</t>
  </si>
  <si>
    <t>Furzer</t>
  </si>
  <si>
    <t>Sheilah</t>
  </si>
  <si>
    <t>Scawn</t>
  </si>
  <si>
    <t>Janie</t>
  </si>
  <si>
    <t>Sherlaw</t>
  </si>
  <si>
    <t>Joceline</t>
  </si>
  <si>
    <t>Dubois</t>
  </si>
  <si>
    <t>Neila</t>
  </si>
  <si>
    <t>Shelley</t>
  </si>
  <si>
    <t>Ginnie</t>
  </si>
  <si>
    <t>Kivelhan</t>
  </si>
  <si>
    <t>Billie</t>
  </si>
  <si>
    <t>Trye</t>
  </si>
  <si>
    <t>Aleta</t>
  </si>
  <si>
    <t>Buessen</t>
  </si>
  <si>
    <t>Jordanna</t>
  </si>
  <si>
    <t>Sissens</t>
  </si>
  <si>
    <t>Rowney</t>
  </si>
  <si>
    <t>Joontjes</t>
  </si>
  <si>
    <t>Othelia</t>
  </si>
  <si>
    <t>Lazell</t>
  </si>
  <si>
    <t>Elfie</t>
  </si>
  <si>
    <t>Le Marchant</t>
  </si>
  <si>
    <t>Randa</t>
  </si>
  <si>
    <t>Chazotte</t>
  </si>
  <si>
    <t>Zechariah</t>
  </si>
  <si>
    <t>Kohlert</t>
  </si>
  <si>
    <t>Claus</t>
  </si>
  <si>
    <t>Magnus</t>
  </si>
  <si>
    <t>Lonnard</t>
  </si>
  <si>
    <t>Gwinn</t>
  </si>
  <si>
    <t>Pip</t>
  </si>
  <si>
    <t>Danhel</t>
  </si>
  <si>
    <t>Niccolo</t>
  </si>
  <si>
    <t>Runnalls</t>
  </si>
  <si>
    <t>Katrinka</t>
  </si>
  <si>
    <t>Delacote</t>
  </si>
  <si>
    <t>Cahra</t>
  </si>
  <si>
    <t>Murtell</t>
  </si>
  <si>
    <t>Corey</t>
  </si>
  <si>
    <t>Disbrow</t>
  </si>
  <si>
    <t>Farica</t>
  </si>
  <si>
    <t>McVeighty</t>
  </si>
  <si>
    <t>Joscelin</t>
  </si>
  <si>
    <t>Giannazzi</t>
  </si>
  <si>
    <t>Ax</t>
  </si>
  <si>
    <t>Hryncewicz</t>
  </si>
  <si>
    <t>Janessa</t>
  </si>
  <si>
    <t>Jakes</t>
  </si>
  <si>
    <t>Brew</t>
  </si>
  <si>
    <t>Ritchman</t>
  </si>
  <si>
    <t>Gretal</t>
  </si>
  <si>
    <t>Pashler</t>
  </si>
  <si>
    <t>Rufus</t>
  </si>
  <si>
    <t>Bizzey</t>
  </si>
  <si>
    <t>Sydney</t>
  </si>
  <si>
    <t>Panks</t>
  </si>
  <si>
    <t>Rubina</t>
  </si>
  <si>
    <t>Denisot</t>
  </si>
  <si>
    <t>Gwyn</t>
  </si>
  <si>
    <t>Carillo</t>
  </si>
  <si>
    <t>Amalia</t>
  </si>
  <si>
    <t>Ffrench</t>
  </si>
  <si>
    <t>Viv</t>
  </si>
  <si>
    <t>Turfs</t>
  </si>
  <si>
    <t>Bartolemo</t>
  </si>
  <si>
    <t>Rapo</t>
  </si>
  <si>
    <t>Margarita</t>
  </si>
  <si>
    <t>Shafe</t>
  </si>
  <si>
    <t>Marna</t>
  </si>
  <si>
    <t>McGilmartin</t>
  </si>
  <si>
    <t>Sheri</t>
  </si>
  <si>
    <t>Stirgess</t>
  </si>
  <si>
    <t>Deena</t>
  </si>
  <si>
    <t>Matzaitis</t>
  </si>
  <si>
    <t>Hattie</t>
  </si>
  <si>
    <t>Guarin</t>
  </si>
  <si>
    <t>Edan</t>
  </si>
  <si>
    <t>Sketh</t>
  </si>
  <si>
    <t>Dosi</t>
  </si>
  <si>
    <t>Laurent</t>
  </si>
  <si>
    <t>Derward</t>
  </si>
  <si>
    <t>Scougal</t>
  </si>
  <si>
    <t>Christan</t>
  </si>
  <si>
    <t>Glyne</t>
  </si>
  <si>
    <t>Joachim</t>
  </si>
  <si>
    <t>McDonnell</t>
  </si>
  <si>
    <t>Zitella</t>
  </si>
  <si>
    <t>Millions</t>
  </si>
  <si>
    <t>Marietta</t>
  </si>
  <si>
    <t>Sargood</t>
  </si>
  <si>
    <t>Ferreres</t>
  </si>
  <si>
    <t>Yoshiko</t>
  </si>
  <si>
    <t>Foltin</t>
  </si>
  <si>
    <t>Nichole</t>
  </si>
  <si>
    <t>Heeron</t>
  </si>
  <si>
    <t>Fawnia</t>
  </si>
  <si>
    <t>MacSweeney</t>
  </si>
  <si>
    <t>Abbott</t>
  </si>
  <si>
    <t>Klainer</t>
  </si>
  <si>
    <t>Romy</t>
  </si>
  <si>
    <t>Beumant</t>
  </si>
  <si>
    <t>Salim</t>
  </si>
  <si>
    <t>Severns</t>
  </si>
  <si>
    <t>Ric</t>
  </si>
  <si>
    <t>Halloway</t>
  </si>
  <si>
    <t>Herschel</t>
  </si>
  <si>
    <t>Haggerty</t>
  </si>
  <si>
    <t>Kliment</t>
  </si>
  <si>
    <t>Labarre</t>
  </si>
  <si>
    <t>Davina</t>
  </si>
  <si>
    <t>Korpal</t>
  </si>
  <si>
    <t>Lara</t>
  </si>
  <si>
    <t>Whickman</t>
  </si>
  <si>
    <t>Dana</t>
  </si>
  <si>
    <t>Reinbach</t>
  </si>
  <si>
    <t>Malory</t>
  </si>
  <si>
    <t>Foker</t>
  </si>
  <si>
    <t>Arnuad</t>
  </si>
  <si>
    <t>Barme</t>
  </si>
  <si>
    <t>Burgill</t>
  </si>
  <si>
    <t>Inna</t>
  </si>
  <si>
    <t>Hambly</t>
  </si>
  <si>
    <t>Nona</t>
  </si>
  <si>
    <t>Aitchinson</t>
  </si>
  <si>
    <t>Margery</t>
  </si>
  <si>
    <t>Wind</t>
  </si>
  <si>
    <t>Shelton</t>
  </si>
  <si>
    <t>Culpan</t>
  </si>
  <si>
    <t>Reuben</t>
  </si>
  <si>
    <t>Henrique</t>
  </si>
  <si>
    <t>Adaline</t>
  </si>
  <si>
    <t>Wyborn</t>
  </si>
  <si>
    <t>Faydra</t>
  </si>
  <si>
    <t>Dumingos</t>
  </si>
  <si>
    <t>Allayne</t>
  </si>
  <si>
    <t>Whistance</t>
  </si>
  <si>
    <t>Lanie</t>
  </si>
  <si>
    <t>Soeiro</t>
  </si>
  <si>
    <t>Tracey</t>
  </si>
  <si>
    <t>Fergus</t>
  </si>
  <si>
    <t>Gravy</t>
  </si>
  <si>
    <t>Bartholemy</t>
  </si>
  <si>
    <t>O' Meara</t>
  </si>
  <si>
    <t>Jonie</t>
  </si>
  <si>
    <t>McCrohon</t>
  </si>
  <si>
    <t>Victoria</t>
  </si>
  <si>
    <t>Mattocks</t>
  </si>
  <si>
    <t>Laural</t>
  </si>
  <si>
    <t>Southerns</t>
  </si>
  <si>
    <t>Rosene</t>
  </si>
  <si>
    <t>Carnew</t>
  </si>
  <si>
    <t>Blanch</t>
  </si>
  <si>
    <t>Lillicrap</t>
  </si>
  <si>
    <t>Mag</t>
  </si>
  <si>
    <t>Pilmoor</t>
  </si>
  <si>
    <t>Reid</t>
  </si>
  <si>
    <t>Gauchier</t>
  </si>
  <si>
    <t>Greg</t>
  </si>
  <si>
    <t>Tonepohl</t>
  </si>
  <si>
    <t>Pattie</t>
  </si>
  <si>
    <t>Pascoe</t>
  </si>
  <si>
    <t>Eilis</t>
  </si>
  <si>
    <t>Izchaki</t>
  </si>
  <si>
    <t>Noelyn</t>
  </si>
  <si>
    <t>Piercey</t>
  </si>
  <si>
    <t>Matteo</t>
  </si>
  <si>
    <t>Steptowe</t>
  </si>
  <si>
    <t>Josee</t>
  </si>
  <si>
    <t>Mish</t>
  </si>
  <si>
    <t>Thebault</t>
  </si>
  <si>
    <t>De Bernardis</t>
  </si>
  <si>
    <t>Lindy</t>
  </si>
  <si>
    <t>Logie</t>
  </si>
  <si>
    <t>Jacquie</t>
  </si>
  <si>
    <t>O'Gleasane</t>
  </si>
  <si>
    <t>Jerrome</t>
  </si>
  <si>
    <t>Dewire</t>
  </si>
  <si>
    <t>Rhoda</t>
  </si>
  <si>
    <t>Danilovich</t>
  </si>
  <si>
    <t>Emmalee</t>
  </si>
  <si>
    <t>Dunlap</t>
  </si>
  <si>
    <t>Daven</t>
  </si>
  <si>
    <t>Collis</t>
  </si>
  <si>
    <t>Chrissie</t>
  </si>
  <si>
    <t>Lotze</t>
  </si>
  <si>
    <t>Anthe</t>
  </si>
  <si>
    <t>Foye</t>
  </si>
  <si>
    <t>Cross</t>
  </si>
  <si>
    <t>Vassay</t>
  </si>
  <si>
    <t>Thayne</t>
  </si>
  <si>
    <t>Rummins</t>
  </si>
  <si>
    <t>Ninnetta</t>
  </si>
  <si>
    <t>Mergue</t>
  </si>
  <si>
    <t>Ailyn</t>
  </si>
  <si>
    <t>Dahlgren</t>
  </si>
  <si>
    <t>Thrussell</t>
  </si>
  <si>
    <t>Neron</t>
  </si>
  <si>
    <t>Mote</t>
  </si>
  <si>
    <t>Gilberta</t>
  </si>
  <si>
    <t>Carnaman</t>
  </si>
  <si>
    <t>Milly</t>
  </si>
  <si>
    <t>Mallabar</t>
  </si>
  <si>
    <t>Cleon</t>
  </si>
  <si>
    <t>Halson</t>
  </si>
  <si>
    <t>Gustaf</t>
  </si>
  <si>
    <t>Josefovic</t>
  </si>
  <si>
    <t>Benji</t>
  </si>
  <si>
    <t>Wanell</t>
  </si>
  <si>
    <t>Caria</t>
  </si>
  <si>
    <t>Halgarth</t>
  </si>
  <si>
    <t>Mel</t>
  </si>
  <si>
    <t>Lingfoot</t>
  </si>
  <si>
    <t>Ferd</t>
  </si>
  <si>
    <t>Cant</t>
  </si>
  <si>
    <t>Georgia</t>
  </si>
  <si>
    <t>Meyer</t>
  </si>
  <si>
    <t>Adam</t>
  </si>
  <si>
    <t>Sumpner</t>
  </si>
  <si>
    <t>Reece</t>
  </si>
  <si>
    <t>Arnaud</t>
  </si>
  <si>
    <t>Anne-corinne</t>
  </si>
  <si>
    <t>Brunini</t>
  </si>
  <si>
    <t>Jdavie</t>
  </si>
  <si>
    <t>Becconsall</t>
  </si>
  <si>
    <t>Farrel</t>
  </si>
  <si>
    <t>Kynvin</t>
  </si>
  <si>
    <t>Addia</t>
  </si>
  <si>
    <t>Studdard</t>
  </si>
  <si>
    <t>Meggy</t>
  </si>
  <si>
    <t>Hanne</t>
  </si>
  <si>
    <t>Cassandra</t>
  </si>
  <si>
    <t>Hames</t>
  </si>
  <si>
    <t>Libbey</t>
  </si>
  <si>
    <t>Barneveld</t>
  </si>
  <si>
    <t>Khalil</t>
  </si>
  <si>
    <t>Petrus</t>
  </si>
  <si>
    <t>Wainwright</t>
  </si>
  <si>
    <t>Dreghorn</t>
  </si>
  <si>
    <t>Amos</t>
  </si>
  <si>
    <t>Tinwell</t>
  </si>
  <si>
    <t>Dacey</t>
  </si>
  <si>
    <t>Sprowell</t>
  </si>
  <si>
    <t>Mollee</t>
  </si>
  <si>
    <t>Sorsbie</t>
  </si>
  <si>
    <t>Merry</t>
  </si>
  <si>
    <t>Murtimer</t>
  </si>
  <si>
    <t>Lamar</t>
  </si>
  <si>
    <t>Viner</t>
  </si>
  <si>
    <t>Katee</t>
  </si>
  <si>
    <t>Kitchinghan</t>
  </si>
  <si>
    <t>Vito</t>
  </si>
  <si>
    <t>Rubenfeld</t>
  </si>
  <si>
    <t>Elena</t>
  </si>
  <si>
    <t>Seamen</t>
  </si>
  <si>
    <t>Rubi</t>
  </si>
  <si>
    <t>Passby</t>
  </si>
  <si>
    <t>Crissie</t>
  </si>
  <si>
    <t>Tapscott</t>
  </si>
  <si>
    <t>Gratiana</t>
  </si>
  <si>
    <t>Furnival</t>
  </si>
  <si>
    <t>Inglebert</t>
  </si>
  <si>
    <t>Colaco</t>
  </si>
  <si>
    <t>Temple</t>
  </si>
  <si>
    <t>Polley</t>
  </si>
  <si>
    <t>Kermy</t>
  </si>
  <si>
    <t>Woollons</t>
  </si>
  <si>
    <t>Gaye</t>
  </si>
  <si>
    <t>Culbard</t>
  </si>
  <si>
    <t>Nadya</t>
  </si>
  <si>
    <t>Seabridge</t>
  </si>
  <si>
    <t>Evelina</t>
  </si>
  <si>
    <t>Mushawe</t>
  </si>
  <si>
    <t>Louise</t>
  </si>
  <si>
    <t>Turbill</t>
  </si>
  <si>
    <t>Udale</t>
  </si>
  <si>
    <t>Trevaskiss</t>
  </si>
  <si>
    <t>Joelly</t>
  </si>
  <si>
    <t>Hassur</t>
  </si>
  <si>
    <t>Pancho</t>
  </si>
  <si>
    <t>Mathewes</t>
  </si>
  <si>
    <t>Keeley</t>
  </si>
  <si>
    <t>Asel</t>
  </si>
  <si>
    <t>Delaney</t>
  </si>
  <si>
    <t>Vanichkin</t>
  </si>
  <si>
    <t>Hogan</t>
  </si>
  <si>
    <t>Crayk</t>
  </si>
  <si>
    <t>Pansy</t>
  </si>
  <si>
    <t>Yakubov</t>
  </si>
  <si>
    <t>Georgianne</t>
  </si>
  <si>
    <t>Tapper</t>
  </si>
  <si>
    <t>Wolfgang</t>
  </si>
  <si>
    <t>Lummis</t>
  </si>
  <si>
    <t>Leigh</t>
  </si>
  <si>
    <t>Epp</t>
  </si>
  <si>
    <t>Austen</t>
  </si>
  <si>
    <t>Crispin</t>
  </si>
  <si>
    <t>Lorette</t>
  </si>
  <si>
    <t>Mattiacci</t>
  </si>
  <si>
    <t>Allyson</t>
  </si>
  <si>
    <t>Brass</t>
  </si>
  <si>
    <t>Rudd</t>
  </si>
  <si>
    <t>Parkes</t>
  </si>
  <si>
    <t>Agnes</t>
  </si>
  <si>
    <t>Cella</t>
  </si>
  <si>
    <t>Lynnette</t>
  </si>
  <si>
    <t>Stabbins</t>
  </si>
  <si>
    <t>Oona</t>
  </si>
  <si>
    <t>Kytter</t>
  </si>
  <si>
    <t>Levey</t>
  </si>
  <si>
    <t>Copyn</t>
  </si>
  <si>
    <t>Rance</t>
  </si>
  <si>
    <t>Djekovic</t>
  </si>
  <si>
    <t>Jilly</t>
  </si>
  <si>
    <t>Georgeau</t>
  </si>
  <si>
    <t>Trstram</t>
  </si>
  <si>
    <t>Kaveney</t>
  </si>
  <si>
    <t>Sansone</t>
  </si>
  <si>
    <t>Decroix</t>
  </si>
  <si>
    <t>Sile</t>
  </si>
  <si>
    <t>Morde</t>
  </si>
  <si>
    <t>Melamie</t>
  </si>
  <si>
    <t>McCambrois</t>
  </si>
  <si>
    <t>Elissa</t>
  </si>
  <si>
    <t>McCleary</t>
  </si>
  <si>
    <t>McGrudder</t>
  </si>
  <si>
    <t>Cassey</t>
  </si>
  <si>
    <t>Cummine</t>
  </si>
  <si>
    <t>Heindrick</t>
  </si>
  <si>
    <t>Torn</t>
  </si>
  <si>
    <t>Micheal</t>
  </si>
  <si>
    <t>Krollman</t>
  </si>
  <si>
    <t>Di</t>
  </si>
  <si>
    <t>Mapowder</t>
  </si>
  <si>
    <t>Amalee</t>
  </si>
  <si>
    <t>Tattam</t>
  </si>
  <si>
    <t>Karin</t>
  </si>
  <si>
    <t>Swetmore</t>
  </si>
  <si>
    <t>Emerson</t>
  </si>
  <si>
    <t>Sommerling</t>
  </si>
  <si>
    <t>Godfree</t>
  </si>
  <si>
    <t>Dowzell</t>
  </si>
  <si>
    <t>Osmond</t>
  </si>
  <si>
    <t>Hadgkiss</t>
  </si>
  <si>
    <t>Kayle</t>
  </si>
  <si>
    <t>Panter</t>
  </si>
  <si>
    <t>Con</t>
  </si>
  <si>
    <t>Battlestone</t>
  </si>
  <si>
    <t>Ruprecht</t>
  </si>
  <si>
    <t>Gimbrett</t>
  </si>
  <si>
    <t>Rea</t>
  </si>
  <si>
    <t>Ferronet</t>
  </si>
  <si>
    <t>Emmy</t>
  </si>
  <si>
    <t>MacMechan</t>
  </si>
  <si>
    <t>Tomasina</t>
  </si>
  <si>
    <t>Gerner</t>
  </si>
  <si>
    <t>Rooney</t>
  </si>
  <si>
    <t>Brownhill</t>
  </si>
  <si>
    <t>Loella</t>
  </si>
  <si>
    <t>Sodeau</t>
  </si>
  <si>
    <t>Danyelle</t>
  </si>
  <si>
    <t>Jorioz</t>
  </si>
  <si>
    <t>Jordan</t>
  </si>
  <si>
    <t>Osgar</t>
  </si>
  <si>
    <t>See</t>
  </si>
  <si>
    <t>Bonnyson</t>
  </si>
  <si>
    <t>Nickola</t>
  </si>
  <si>
    <t>Tremaine</t>
  </si>
  <si>
    <t>Fitz</t>
  </si>
  <si>
    <t>Shaddock</t>
  </si>
  <si>
    <t>Bronny</t>
  </si>
  <si>
    <t>Sabben</t>
  </si>
  <si>
    <t>Corbet</t>
  </si>
  <si>
    <t>Leindecker</t>
  </si>
  <si>
    <t>Stormie</t>
  </si>
  <si>
    <t>Whiffen</t>
  </si>
  <si>
    <t>Suzie</t>
  </si>
  <si>
    <t>Bedingfield</t>
  </si>
  <si>
    <t>Ingra</t>
  </si>
  <si>
    <t>Godmar</t>
  </si>
  <si>
    <t>Ainslee</t>
  </si>
  <si>
    <t>Tabart</t>
  </si>
  <si>
    <t>Ailey</t>
  </si>
  <si>
    <t>Myott</t>
  </si>
  <si>
    <t>Manuel</t>
  </si>
  <si>
    <t>Bartos</t>
  </si>
  <si>
    <t>Heida</t>
  </si>
  <si>
    <t>Dedham</t>
  </si>
  <si>
    <t>Nap</t>
  </si>
  <si>
    <t>Rippingale</t>
  </si>
  <si>
    <t>Crosby</t>
  </si>
  <si>
    <t>Follos</t>
  </si>
  <si>
    <t>Eziechiele</t>
  </si>
  <si>
    <t>Crann</t>
  </si>
  <si>
    <t>Winifield</t>
  </si>
  <si>
    <t>Kemwal</t>
  </si>
  <si>
    <t>Katharine</t>
  </si>
  <si>
    <t>Hurford</t>
  </si>
  <si>
    <t>Lona</t>
  </si>
  <si>
    <t>Risbridge</t>
  </si>
  <si>
    <t>Maxy</t>
  </si>
  <si>
    <t>Scattergood</t>
  </si>
  <si>
    <t>Leona</t>
  </si>
  <si>
    <t>McClary</t>
  </si>
  <si>
    <t>Yasmin</t>
  </si>
  <si>
    <t>Eckersall</t>
  </si>
  <si>
    <t>Jacenta</t>
  </si>
  <si>
    <t>Kinghorne</t>
  </si>
  <si>
    <t>Hollie</t>
  </si>
  <si>
    <t>Foffano</t>
  </si>
  <si>
    <t>Solomon</t>
  </si>
  <si>
    <t>Swadlin</t>
  </si>
  <si>
    <t>Inglis</t>
  </si>
  <si>
    <t>Castle</t>
  </si>
  <si>
    <t>Valery</t>
  </si>
  <si>
    <t>Isac</t>
  </si>
  <si>
    <t>Giffard</t>
  </si>
  <si>
    <t>MacElharge</t>
  </si>
  <si>
    <t>Teador</t>
  </si>
  <si>
    <t>McTague</t>
  </si>
  <si>
    <t>Dave</t>
  </si>
  <si>
    <t>Drioli</t>
  </si>
  <si>
    <t>Neda</t>
  </si>
  <si>
    <t>Vaulkhard</t>
  </si>
  <si>
    <t>Furse</t>
  </si>
  <si>
    <t>Harold</t>
  </si>
  <si>
    <t>Wilhelmy</t>
  </si>
  <si>
    <t>Esslemont</t>
  </si>
  <si>
    <t>Gian</t>
  </si>
  <si>
    <t>Farnaby</t>
  </si>
  <si>
    <t>Prissie</t>
  </si>
  <si>
    <t>Glascott</t>
  </si>
  <si>
    <t>Roxy</t>
  </si>
  <si>
    <t>Staddom</t>
  </si>
  <si>
    <t>Sal</t>
  </si>
  <si>
    <t>Neenan</t>
  </si>
  <si>
    <t>Stephine</t>
  </si>
  <si>
    <t>McKinney</t>
  </si>
  <si>
    <t>Calhoun</t>
  </si>
  <si>
    <t>Allington</t>
  </si>
  <si>
    <t>Pepillo</t>
  </si>
  <si>
    <t>Smallpiece</t>
  </si>
  <si>
    <t>McHale</t>
  </si>
  <si>
    <t>Robena</t>
  </si>
  <si>
    <t>Coldbath</t>
  </si>
  <si>
    <t>Nathaniel</t>
  </si>
  <si>
    <t>Strase</t>
  </si>
  <si>
    <t>Rufe</t>
  </si>
  <si>
    <t>Wedge</t>
  </si>
  <si>
    <t>Herman</t>
  </si>
  <si>
    <t>Stollsteimer</t>
  </si>
  <si>
    <t>Alene</t>
  </si>
  <si>
    <t>Stefanovic</t>
  </si>
  <si>
    <t>Derry</t>
  </si>
  <si>
    <t>Woolstenholmes</t>
  </si>
  <si>
    <t>Willie</t>
  </si>
  <si>
    <t>Calvard</t>
  </si>
  <si>
    <t>Kelsy</t>
  </si>
  <si>
    <t>Vasyukhichev</t>
  </si>
  <si>
    <t>Benny</t>
  </si>
  <si>
    <t>Brandenburg</t>
  </si>
  <si>
    <t>Orland</t>
  </si>
  <si>
    <t>Olenikov</t>
  </si>
  <si>
    <t>Ewen</t>
  </si>
  <si>
    <t>Riddeough</t>
  </si>
  <si>
    <t>Roana</t>
  </si>
  <si>
    <t>Espinola</t>
  </si>
  <si>
    <t>Gaultiero</t>
  </si>
  <si>
    <t>Withur</t>
  </si>
  <si>
    <t>Duffie</t>
  </si>
  <si>
    <t>Snalham</t>
  </si>
  <si>
    <t>Isabelita</t>
  </si>
  <si>
    <t>Yedy</t>
  </si>
  <si>
    <t>Pippa</t>
  </si>
  <si>
    <t>Hillyatt</t>
  </si>
  <si>
    <t>Antonie</t>
  </si>
  <si>
    <t>Hussy</t>
  </si>
  <si>
    <t>Alma</t>
  </si>
  <si>
    <t>Litt</t>
  </si>
  <si>
    <t>Alair</t>
  </si>
  <si>
    <t>Taggert</t>
  </si>
  <si>
    <t>Hailee</t>
  </si>
  <si>
    <t>Aleksankov</t>
  </si>
  <si>
    <t>Gottschalk</t>
  </si>
  <si>
    <t>Jery</t>
  </si>
  <si>
    <t>Rutger</t>
  </si>
  <si>
    <t>Eisold</t>
  </si>
  <si>
    <t>Reed</t>
  </si>
  <si>
    <t>Teasdale</t>
  </si>
  <si>
    <t>Bertie</t>
  </si>
  <si>
    <t>Spellicy</t>
  </si>
  <si>
    <t>Tommy</t>
  </si>
  <si>
    <t>Whiscard</t>
  </si>
  <si>
    <t>Evey</t>
  </si>
  <si>
    <t>Lathwood</t>
  </si>
  <si>
    <t>Marti</t>
  </si>
  <si>
    <t>Billows</t>
  </si>
  <si>
    <t>Vonni</t>
  </si>
  <si>
    <t>Heritege</t>
  </si>
  <si>
    <t>Vinita</t>
  </si>
  <si>
    <t>Cleere</t>
  </si>
  <si>
    <t>Fancie</t>
  </si>
  <si>
    <t>Peers</t>
  </si>
  <si>
    <t>Lockwood</t>
  </si>
  <si>
    <t>Trembath</t>
  </si>
  <si>
    <t>Cordelia</t>
  </si>
  <si>
    <t>Thebeau</t>
  </si>
  <si>
    <t>Morgen</t>
  </si>
  <si>
    <t>Gallatly</t>
  </si>
  <si>
    <t>Artair</t>
  </si>
  <si>
    <t>Wehner</t>
  </si>
  <si>
    <t>Sharona</t>
  </si>
  <si>
    <t>Booty</t>
  </si>
  <si>
    <t>Nari</t>
  </si>
  <si>
    <t>Kingsly</t>
  </si>
  <si>
    <t>Greguol</t>
  </si>
  <si>
    <t>Kippie</t>
  </si>
  <si>
    <t>Crookshanks</t>
  </si>
  <si>
    <t>Georgette</t>
  </si>
  <si>
    <t>Cantero</t>
  </si>
  <si>
    <t>Bat</t>
  </si>
  <si>
    <t>Oldroyde</t>
  </si>
  <si>
    <t>Hadrian</t>
  </si>
  <si>
    <t>Livesley</t>
  </si>
  <si>
    <t>Dorie</t>
  </si>
  <si>
    <t>Crowley</t>
  </si>
  <si>
    <t>Betsey</t>
  </si>
  <si>
    <t>Etter</t>
  </si>
  <si>
    <t>Levens</t>
  </si>
  <si>
    <t>Georgena</t>
  </si>
  <si>
    <t>Ansell</t>
  </si>
  <si>
    <t>Rosalynd</t>
  </si>
  <si>
    <t>Stribbling</t>
  </si>
  <si>
    <t>Evy</t>
  </si>
  <si>
    <t>Twidle</t>
  </si>
  <si>
    <t>Adelaide</t>
  </si>
  <si>
    <t>Burges</t>
  </si>
  <si>
    <t>Phil</t>
  </si>
  <si>
    <t>Abrams</t>
  </si>
  <si>
    <t>Ellette</t>
  </si>
  <si>
    <t>Cartin</t>
  </si>
  <si>
    <t>Burnard</t>
  </si>
  <si>
    <t>Autrie</t>
  </si>
  <si>
    <t>Nathalie</t>
  </si>
  <si>
    <t>Iveagh</t>
  </si>
  <si>
    <t>Scotsbrook</t>
  </si>
  <si>
    <t>Castilljo</t>
  </si>
  <si>
    <t>Pembroke</t>
  </si>
  <si>
    <t>Steggles</t>
  </si>
  <si>
    <t>Algernon</t>
  </si>
  <si>
    <t>Coakley</t>
  </si>
  <si>
    <t>Elyse</t>
  </si>
  <si>
    <t>Raikes</t>
  </si>
  <si>
    <t>Ashil</t>
  </si>
  <si>
    <t>Blewmen</t>
  </si>
  <si>
    <t>Jolee</t>
  </si>
  <si>
    <t>Rycroft</t>
  </si>
  <si>
    <t>Shaine</t>
  </si>
  <si>
    <t>Scallan</t>
  </si>
  <si>
    <t>Brett</t>
  </si>
  <si>
    <t>Coldbreath</t>
  </si>
  <si>
    <t>Violante</t>
  </si>
  <si>
    <t>Portinari</t>
  </si>
  <si>
    <t>Ab</t>
  </si>
  <si>
    <t>Warrender</t>
  </si>
  <si>
    <t>Pasquale</t>
  </si>
  <si>
    <t>Wilson</t>
  </si>
  <si>
    <t>Rozalin</t>
  </si>
  <si>
    <t>Hartman</t>
  </si>
  <si>
    <t>Margot</t>
  </si>
  <si>
    <t>Lukock</t>
  </si>
  <si>
    <t>Daron</t>
  </si>
  <si>
    <t>Woodrow</t>
  </si>
  <si>
    <t>Kennedy</t>
  </si>
  <si>
    <t>Danilowicz</t>
  </si>
  <si>
    <t>Chicky</t>
  </si>
  <si>
    <t>Storror</t>
  </si>
  <si>
    <t>Jolie</t>
  </si>
  <si>
    <t>Maudsley</t>
  </si>
  <si>
    <t>Garold</t>
  </si>
  <si>
    <t>Virgin</t>
  </si>
  <si>
    <t>Creight</t>
  </si>
  <si>
    <t>Kilbee</t>
  </si>
  <si>
    <t>Blondy</t>
  </si>
  <si>
    <t>Rolf</t>
  </si>
  <si>
    <t>Clayton</t>
  </si>
  <si>
    <t>Francis</t>
  </si>
  <si>
    <t>Emanulsson</t>
  </si>
  <si>
    <t>Hadria</t>
  </si>
  <si>
    <t>Glover</t>
  </si>
  <si>
    <t>Nikola</t>
  </si>
  <si>
    <t>Scrine</t>
  </si>
  <si>
    <t>Marco</t>
  </si>
  <si>
    <t>Faye</t>
  </si>
  <si>
    <t>Terrel</t>
  </si>
  <si>
    <t>Gutierrez</t>
  </si>
  <si>
    <t>Sonja</t>
  </si>
  <si>
    <t>Worts</t>
  </si>
  <si>
    <t>Padriac</t>
  </si>
  <si>
    <t>Lenin</t>
  </si>
  <si>
    <t>Alana</t>
  </si>
  <si>
    <t>Whitnall</t>
  </si>
  <si>
    <t>Enriqueta</t>
  </si>
  <si>
    <t>Cicerone</t>
  </si>
  <si>
    <t>Maxie</t>
  </si>
  <si>
    <t>Clutten</t>
  </si>
  <si>
    <t>Lorant</t>
  </si>
  <si>
    <t>Quig</t>
  </si>
  <si>
    <t>Craggy</t>
  </si>
  <si>
    <t>Lere</t>
  </si>
  <si>
    <t>Deeanne</t>
  </si>
  <si>
    <t>Clute</t>
  </si>
  <si>
    <t>Winonah</t>
  </si>
  <si>
    <t>Setterthwait</t>
  </si>
  <si>
    <t>Gerry</t>
  </si>
  <si>
    <t>Rashleigh</t>
  </si>
  <si>
    <t>Laura</t>
  </si>
  <si>
    <t>Brierton</t>
  </si>
  <si>
    <t>Vernor</t>
  </si>
  <si>
    <t>Feragh</t>
  </si>
  <si>
    <t>Vladimir</t>
  </si>
  <si>
    <t>Dopson</t>
  </si>
  <si>
    <t>Ikey</t>
  </si>
  <si>
    <t>Enright</t>
  </si>
  <si>
    <t>Hildagard</t>
  </si>
  <si>
    <t>Shine</t>
  </si>
  <si>
    <t>Alane</t>
  </si>
  <si>
    <t>Tesyro</t>
  </si>
  <si>
    <t>Jemmy</t>
  </si>
  <si>
    <t>Biner</t>
  </si>
  <si>
    <t>Koral</t>
  </si>
  <si>
    <t>Pawnsford</t>
  </si>
  <si>
    <t>Pippo</t>
  </si>
  <si>
    <t>Nornasell</t>
  </si>
  <si>
    <t>Somerset</t>
  </si>
  <si>
    <t>Jenoure</t>
  </si>
  <si>
    <t>Gordy</t>
  </si>
  <si>
    <t>Pethybridge</t>
  </si>
  <si>
    <t>Mame</t>
  </si>
  <si>
    <t>Cann</t>
  </si>
  <si>
    <t>Kelsi</t>
  </si>
  <si>
    <t>Popland</t>
  </si>
  <si>
    <t>Ham</t>
  </si>
  <si>
    <t>Shipp</t>
  </si>
  <si>
    <t>Malena</t>
  </si>
  <si>
    <t>Hackleton</t>
  </si>
  <si>
    <t>Sherline</t>
  </si>
  <si>
    <t>Stannard</t>
  </si>
  <si>
    <t>Roseann</t>
  </si>
  <si>
    <t>Fairholme</t>
  </si>
  <si>
    <t>Bryn</t>
  </si>
  <si>
    <t>Beaudry</t>
  </si>
  <si>
    <t>Pincus</t>
  </si>
  <si>
    <t>Bootton</t>
  </si>
  <si>
    <t>Bobbee</t>
  </si>
  <si>
    <t>Bodsworth</t>
  </si>
  <si>
    <t>Silvanus</t>
  </si>
  <si>
    <t>Yeoman</t>
  </si>
  <si>
    <t>Felic</t>
  </si>
  <si>
    <t>Borman</t>
  </si>
  <si>
    <t>Tadio</t>
  </si>
  <si>
    <t>Oldfield-Cherry</t>
  </si>
  <si>
    <t>Duky</t>
  </si>
  <si>
    <t>Earey</t>
  </si>
  <si>
    <t>Gregory</t>
  </si>
  <si>
    <t>Schankel</t>
  </si>
  <si>
    <t>Rustin</t>
  </si>
  <si>
    <t>Tunney</t>
  </si>
  <si>
    <t>Harriott</t>
  </si>
  <si>
    <t>Broy</t>
  </si>
  <si>
    <t>Reidar</t>
  </si>
  <si>
    <t>Keitley</t>
  </si>
  <si>
    <t>Rosanna</t>
  </si>
  <si>
    <t>Cuss</t>
  </si>
  <si>
    <t>Gay</t>
  </si>
  <si>
    <t>Dawid</t>
  </si>
  <si>
    <t>Malissia</t>
  </si>
  <si>
    <t>Foulsham</t>
  </si>
  <si>
    <t>Ned</t>
  </si>
  <si>
    <t>Pierre</t>
  </si>
  <si>
    <t>Raithbie</t>
  </si>
  <si>
    <t>Dickie</t>
  </si>
  <si>
    <t>Bohden</t>
  </si>
  <si>
    <t>Evangelin</t>
  </si>
  <si>
    <t>Heintz</t>
  </si>
  <si>
    <t>Golling</t>
  </si>
  <si>
    <t>Lorne</t>
  </si>
  <si>
    <t>Bassam</t>
  </si>
  <si>
    <t>Mikel</t>
  </si>
  <si>
    <t>Roffey</t>
  </si>
  <si>
    <t>Lennie</t>
  </si>
  <si>
    <t>Franceschielli</t>
  </si>
  <si>
    <t>Donavon</t>
  </si>
  <si>
    <t>Wiffler</t>
  </si>
  <si>
    <t>Emmit</t>
  </si>
  <si>
    <t>Borrill</t>
  </si>
  <si>
    <t>Emmey</t>
  </si>
  <si>
    <t>Giacomuzzi</t>
  </si>
  <si>
    <t>Naomi</t>
  </si>
  <si>
    <t>Duchan</t>
  </si>
  <si>
    <t>Natty</t>
  </si>
  <si>
    <t>Label</t>
  </si>
  <si>
    <t>Alissa</t>
  </si>
  <si>
    <t>Batrip</t>
  </si>
  <si>
    <t>Niel</t>
  </si>
  <si>
    <t>Henricsson</t>
  </si>
  <si>
    <t>Putnem</t>
  </si>
  <si>
    <t>Camden</t>
  </si>
  <si>
    <t>Baxter</t>
  </si>
  <si>
    <t>Pooly</t>
  </si>
  <si>
    <t>Dennie</t>
  </si>
  <si>
    <t>Pancoust</t>
  </si>
  <si>
    <t>Kittie</t>
  </si>
  <si>
    <t>Atter</t>
  </si>
  <si>
    <t>Darnall</t>
  </si>
  <si>
    <t>Jewsbury</t>
  </si>
  <si>
    <t>Susi</t>
  </si>
  <si>
    <t>Ravens</t>
  </si>
  <si>
    <t>Kaja</t>
  </si>
  <si>
    <t>Frostdick</t>
  </si>
  <si>
    <t>Lynnett</t>
  </si>
  <si>
    <t>Penner</t>
  </si>
  <si>
    <t>Cherianne</t>
  </si>
  <si>
    <t>Barnbrook</t>
  </si>
  <si>
    <t>Freddie</t>
  </si>
  <si>
    <t>Brimilcombe</t>
  </si>
  <si>
    <t>Zebulon</t>
  </si>
  <si>
    <t>Larkins</t>
  </si>
  <si>
    <t>Candida</t>
  </si>
  <si>
    <t>Skerman</t>
  </si>
  <si>
    <t>Cammy</t>
  </si>
  <si>
    <t>Dosdill</t>
  </si>
  <si>
    <t>Penny</t>
  </si>
  <si>
    <t>Barefoot</t>
  </si>
  <si>
    <t>Tina</t>
  </si>
  <si>
    <t>Brogan</t>
  </si>
  <si>
    <t>Gertrud</t>
  </si>
  <si>
    <t>Todhunter</t>
  </si>
  <si>
    <t>Gasparo</t>
  </si>
  <si>
    <t>Sautter</t>
  </si>
  <si>
    <t>Paddie</t>
  </si>
  <si>
    <t>Yakobovitz</t>
  </si>
  <si>
    <t>Liva</t>
  </si>
  <si>
    <t>Paladini</t>
  </si>
  <si>
    <t>Chase</t>
  </si>
  <si>
    <t>Elby</t>
  </si>
  <si>
    <t>Marlowe</t>
  </si>
  <si>
    <t>O' Kelleher</t>
  </si>
  <si>
    <t>Annis</t>
  </si>
  <si>
    <t>Kerswill</t>
  </si>
  <si>
    <t>Benoit</t>
  </si>
  <si>
    <t>Siggery</t>
  </si>
  <si>
    <t>Nata</t>
  </si>
  <si>
    <t>Pinnigar</t>
  </si>
  <si>
    <t>Erin</t>
  </si>
  <si>
    <t>Gass</t>
  </si>
  <si>
    <t>Suzann</t>
  </si>
  <si>
    <t>Gartland</t>
  </si>
  <si>
    <t>Vassily</t>
  </si>
  <si>
    <t>Vallender</t>
  </si>
  <si>
    <t>Grant</t>
  </si>
  <si>
    <t>Ormesher</t>
  </si>
  <si>
    <t>Audrie</t>
  </si>
  <si>
    <t>Mc Giffin</t>
  </si>
  <si>
    <t>Bertrando</t>
  </si>
  <si>
    <t>O' Hanvey</t>
  </si>
  <si>
    <t>Ward</t>
  </si>
  <si>
    <t>Gadsdon</t>
  </si>
  <si>
    <t>Malva</t>
  </si>
  <si>
    <t>Barnish</t>
  </si>
  <si>
    <t>Sollie</t>
  </si>
  <si>
    <t>Leneve</t>
  </si>
  <si>
    <t>Mireielle</t>
  </si>
  <si>
    <t>Curgenuer</t>
  </si>
  <si>
    <t>Hedvig</t>
  </si>
  <si>
    <t>Beldom</t>
  </si>
  <si>
    <t>Germana</t>
  </si>
  <si>
    <t>Shawl</t>
  </si>
  <si>
    <t>Camel</t>
  </si>
  <si>
    <t>Romaines</t>
  </si>
  <si>
    <t>Deonne</t>
  </si>
  <si>
    <t>Nolot</t>
  </si>
  <si>
    <t>Justus</t>
  </si>
  <si>
    <t>Farryann</t>
  </si>
  <si>
    <t>Isaak</t>
  </si>
  <si>
    <t>Arnaudi</t>
  </si>
  <si>
    <t>Trudy</t>
  </si>
  <si>
    <t>Hardwicke</t>
  </si>
  <si>
    <t>Rolfe</t>
  </si>
  <si>
    <t>Boate</t>
  </si>
  <si>
    <t>Nickey</t>
  </si>
  <si>
    <t>Tuther</t>
  </si>
  <si>
    <t>Doro</t>
  </si>
  <si>
    <t>Mellor</t>
  </si>
  <si>
    <t>Aloisia</t>
  </si>
  <si>
    <t>Applin</t>
  </si>
  <si>
    <t>Arley</t>
  </si>
  <si>
    <t>Riggoll</t>
  </si>
  <si>
    <t>Rosabel</t>
  </si>
  <si>
    <t>Gannicott</t>
  </si>
  <si>
    <t>Jacques</t>
  </si>
  <si>
    <t>De Paepe</t>
  </si>
  <si>
    <t>Sabine</t>
  </si>
  <si>
    <t>Cordle</t>
  </si>
  <si>
    <t>Rockey</t>
  </si>
  <si>
    <t>Tellwright</t>
  </si>
  <si>
    <t>Siffre</t>
  </si>
  <si>
    <t>McKeown</t>
  </si>
  <si>
    <t>Hort</t>
  </si>
  <si>
    <t>Brito</t>
  </si>
  <si>
    <t>Neile</t>
  </si>
  <si>
    <t>Nottle</t>
  </si>
  <si>
    <t>Edeline</t>
  </si>
  <si>
    <t>Halfhead</t>
  </si>
  <si>
    <t>Edgecumbe</t>
  </si>
  <si>
    <t>Mead</t>
  </si>
  <si>
    <t>Ivanchikov</t>
  </si>
  <si>
    <t>Donelle</t>
  </si>
  <si>
    <t>Hainey</t>
  </si>
  <si>
    <t>Jore</t>
  </si>
  <si>
    <t>Noah</t>
  </si>
  <si>
    <t>Haberjam</t>
  </si>
  <si>
    <t>Denver</t>
  </si>
  <si>
    <t>Cullington</t>
  </si>
  <si>
    <t>Mohandis</t>
  </si>
  <si>
    <t>Clousley</t>
  </si>
  <si>
    <t>Nisse</t>
  </si>
  <si>
    <t>Adnet</t>
  </si>
  <si>
    <t>Madalena</t>
  </si>
  <si>
    <t>Smorthit</t>
  </si>
  <si>
    <t>Metson</t>
  </si>
  <si>
    <t>Anson</t>
  </si>
  <si>
    <t>Bollini</t>
  </si>
  <si>
    <t>Henrik</t>
  </si>
  <si>
    <t>Cossey</t>
  </si>
  <si>
    <t>Lancelot</t>
  </si>
  <si>
    <t>Sans</t>
  </si>
  <si>
    <t>Oralia</t>
  </si>
  <si>
    <t>Fillgate</t>
  </si>
  <si>
    <t>Myrtice</t>
  </si>
  <si>
    <t>Creed</t>
  </si>
  <si>
    <t>Artemis</t>
  </si>
  <si>
    <t>Gavrieli</t>
  </si>
  <si>
    <t>Lyda</t>
  </si>
  <si>
    <t>Martina</t>
  </si>
  <si>
    <t>Carrol</t>
  </si>
  <si>
    <t>Simenet</t>
  </si>
  <si>
    <t>Alejandro</t>
  </si>
  <si>
    <t>Yushachkov</t>
  </si>
  <si>
    <t>Ewan</t>
  </si>
  <si>
    <t>Pieper</t>
  </si>
  <si>
    <t>Flem</t>
  </si>
  <si>
    <t>Jenyns</t>
  </si>
  <si>
    <t>Warner</t>
  </si>
  <si>
    <t>Matczak</t>
  </si>
  <si>
    <t>Uri</t>
  </si>
  <si>
    <t>Rudolf</t>
  </si>
  <si>
    <t>Alvina</t>
  </si>
  <si>
    <t>Theml</t>
  </si>
  <si>
    <t>Graybeal</t>
  </si>
  <si>
    <t>Hugh</t>
  </si>
  <si>
    <t>Conti</t>
  </si>
  <si>
    <t>Stevana</t>
  </si>
  <si>
    <t>Skillicorn</t>
  </si>
  <si>
    <t>Brig</t>
  </si>
  <si>
    <t>Odgaard</t>
  </si>
  <si>
    <t>Roarke</t>
  </si>
  <si>
    <t>Hurtado</t>
  </si>
  <si>
    <t>Karlotta</t>
  </si>
  <si>
    <t>Ebbin</t>
  </si>
  <si>
    <t>Griffith</t>
  </si>
  <si>
    <t>Osman</t>
  </si>
  <si>
    <t>Georges</t>
  </si>
  <si>
    <t>Stanaway</t>
  </si>
  <si>
    <t>Ricardet</t>
  </si>
  <si>
    <t>Edd</t>
  </si>
  <si>
    <t>Waldron</t>
  </si>
  <si>
    <t>Sue</t>
  </si>
  <si>
    <t>Derrell</t>
  </si>
  <si>
    <t>Chiquita</t>
  </si>
  <si>
    <t>Goundry</t>
  </si>
  <si>
    <t>Horten</t>
  </si>
  <si>
    <t>Robeiro</t>
  </si>
  <si>
    <t>Rossy</t>
  </si>
  <si>
    <t>Blinder</t>
  </si>
  <si>
    <t>Willis</t>
  </si>
  <si>
    <t>Dorcey</t>
  </si>
  <si>
    <t>Tann</t>
  </si>
  <si>
    <t>Menaul</t>
  </si>
  <si>
    <t>Bili</t>
  </si>
  <si>
    <t>Adcocks</t>
  </si>
  <si>
    <t>Joseph</t>
  </si>
  <si>
    <t>Lodford</t>
  </si>
  <si>
    <t>Yevette</t>
  </si>
  <si>
    <t>Tarbert</t>
  </si>
  <si>
    <t>Egan</t>
  </si>
  <si>
    <t>Welton</t>
  </si>
  <si>
    <t>Chrisse</t>
  </si>
  <si>
    <t>Buckner</t>
  </si>
  <si>
    <t>Jane</t>
  </si>
  <si>
    <t>Hews</t>
  </si>
  <si>
    <t>Lianne</t>
  </si>
  <si>
    <t>Forman</t>
  </si>
  <si>
    <t>Wield</t>
  </si>
  <si>
    <t>Benito</t>
  </si>
  <si>
    <t>Le Clercq</t>
  </si>
  <si>
    <t>Peterus</t>
  </si>
  <si>
    <t>Vennings</t>
  </si>
  <si>
    <t>Regan</t>
  </si>
  <si>
    <t>Lepper</t>
  </si>
  <si>
    <t>Maximilianus</t>
  </si>
  <si>
    <t>Juschke</t>
  </si>
  <si>
    <t>Massimo</t>
  </si>
  <si>
    <t>Binton</t>
  </si>
  <si>
    <t>Barby</t>
  </si>
  <si>
    <t>Wiz</t>
  </si>
  <si>
    <t>Dur</t>
  </si>
  <si>
    <t>Smetoun</t>
  </si>
  <si>
    <t>Bird</t>
  </si>
  <si>
    <t>Baert</t>
  </si>
  <si>
    <t>Electra</t>
  </si>
  <si>
    <t>MacTeggart</t>
  </si>
  <si>
    <t>Valida</t>
  </si>
  <si>
    <t>Bardwall</t>
  </si>
  <si>
    <t>Carce</t>
  </si>
  <si>
    <t>Capinetti</t>
  </si>
  <si>
    <t>Christoper</t>
  </si>
  <si>
    <t>Rate</t>
  </si>
  <si>
    <t>Albie</t>
  </si>
  <si>
    <t>Mulhill</t>
  </si>
  <si>
    <t>Orly</t>
  </si>
  <si>
    <t>Snookes</t>
  </si>
  <si>
    <t>Gradeigh</t>
  </si>
  <si>
    <t>Samweyes</t>
  </si>
  <si>
    <t>Miguelita</t>
  </si>
  <si>
    <t>Stiggers</t>
  </si>
  <si>
    <t>Abel</t>
  </si>
  <si>
    <t>Rosemary</t>
  </si>
  <si>
    <t>Feore</t>
  </si>
  <si>
    <t>Arin</t>
  </si>
  <si>
    <t>Carse</t>
  </si>
  <si>
    <t>Boot</t>
  </si>
  <si>
    <t>Heamus</t>
  </si>
  <si>
    <t>Loni</t>
  </si>
  <si>
    <t>Emburey</t>
  </si>
  <si>
    <t>Dunn</t>
  </si>
  <si>
    <t>Maffeo</t>
  </si>
  <si>
    <t>Sib</t>
  </si>
  <si>
    <t>Kupec</t>
  </si>
  <si>
    <t>Daryl</t>
  </si>
  <si>
    <t>Rich</t>
  </si>
  <si>
    <t>Delilah</t>
  </si>
  <si>
    <t>Eassom</t>
  </si>
  <si>
    <t>Madelon</t>
  </si>
  <si>
    <t>Forsyde</t>
  </si>
  <si>
    <t>Callie</t>
  </si>
  <si>
    <t>Birkmyr</t>
  </si>
  <si>
    <t>Mandie</t>
  </si>
  <si>
    <t>Launder</t>
  </si>
  <si>
    <t>Lem</t>
  </si>
  <si>
    <t>Wainscoat</t>
  </si>
  <si>
    <t>Gianni</t>
  </si>
  <si>
    <t>Duke</t>
  </si>
  <si>
    <t>Bonnie</t>
  </si>
  <si>
    <t>Dedenham</t>
  </si>
  <si>
    <t>Vina</t>
  </si>
  <si>
    <t>Spacey</t>
  </si>
  <si>
    <t>Kristoffer</t>
  </si>
  <si>
    <t>Formigli</t>
  </si>
  <si>
    <t>Blondell</t>
  </si>
  <si>
    <t>Thomerson</t>
  </si>
  <si>
    <t>Jill</t>
  </si>
  <si>
    <t>Bellee</t>
  </si>
  <si>
    <t>Burk</t>
  </si>
  <si>
    <t>Eliyahu</t>
  </si>
  <si>
    <t>Clarinda</t>
  </si>
  <si>
    <t>Luipold</t>
  </si>
  <si>
    <t>Donall</t>
  </si>
  <si>
    <t>Lowde</t>
  </si>
  <si>
    <t>Nan</t>
  </si>
  <si>
    <t>Scholtz</t>
  </si>
  <si>
    <t>Danny</t>
  </si>
  <si>
    <t>Dey</t>
  </si>
  <si>
    <t>Alyson</t>
  </si>
  <si>
    <t>Cheetham</t>
  </si>
  <si>
    <t>Carolina</t>
  </si>
  <si>
    <t>Bristow</t>
  </si>
  <si>
    <t>Petra</t>
  </si>
  <si>
    <t>Gibben</t>
  </si>
  <si>
    <t>Billy</t>
  </si>
  <si>
    <t>MacGuffog</t>
  </si>
  <si>
    <t>Grover</t>
  </si>
  <si>
    <t>Ealam</t>
  </si>
  <si>
    <t>Zandra</t>
  </si>
  <si>
    <t>Verbeek</t>
  </si>
  <si>
    <t>Abbie</t>
  </si>
  <si>
    <t>Trathan</t>
  </si>
  <si>
    <t>Piper</t>
  </si>
  <si>
    <t>Baguley</t>
  </si>
  <si>
    <t>Zonnya</t>
  </si>
  <si>
    <t>Ravillas</t>
  </si>
  <si>
    <t>Marten</t>
  </si>
  <si>
    <t>Schorah</t>
  </si>
  <si>
    <t>Dyana</t>
  </si>
  <si>
    <t>Titchen</t>
  </si>
  <si>
    <t>Franny</t>
  </si>
  <si>
    <t>Marieton</t>
  </si>
  <si>
    <t>Elfrida</t>
  </si>
  <si>
    <t>Muriel</t>
  </si>
  <si>
    <t>Peacock</t>
  </si>
  <si>
    <t>Warmisham</t>
  </si>
  <si>
    <t>Sigfried</t>
  </si>
  <si>
    <t>Barsby</t>
  </si>
  <si>
    <t>Ofilia</t>
  </si>
  <si>
    <t>Rontsch</t>
  </si>
  <si>
    <t>Almire</t>
  </si>
  <si>
    <t>Geach</t>
  </si>
  <si>
    <t>Doug</t>
  </si>
  <si>
    <t>Spyvye</t>
  </si>
  <si>
    <t>Cynthea</t>
  </si>
  <si>
    <t>Askem</t>
  </si>
  <si>
    <t>Vivyanne</t>
  </si>
  <si>
    <t>Kimmel</t>
  </si>
  <si>
    <t>Irwin</t>
  </si>
  <si>
    <t>Sanches</t>
  </si>
  <si>
    <t>Lazar</t>
  </si>
  <si>
    <t>Falloon</t>
  </si>
  <si>
    <t>Herculie</t>
  </si>
  <si>
    <t>Greenier</t>
  </si>
  <si>
    <t>Quinlan</t>
  </si>
  <si>
    <t>Sawrey</t>
  </si>
  <si>
    <t>Nevin</t>
  </si>
  <si>
    <t>Cossentine</t>
  </si>
  <si>
    <t>Guendolen</t>
  </si>
  <si>
    <t>Tranmer</t>
  </si>
  <si>
    <t>Lucas</t>
  </si>
  <si>
    <t>Kunneke</t>
  </si>
  <si>
    <t>Marvin</t>
  </si>
  <si>
    <t>Cossington</t>
  </si>
  <si>
    <t>Edee</t>
  </si>
  <si>
    <t>Hatzar</t>
  </si>
  <si>
    <t>Rollin</t>
  </si>
  <si>
    <t>Rasher</t>
  </si>
  <si>
    <t>Blinni</t>
  </si>
  <si>
    <t>Kinnock</t>
  </si>
  <si>
    <t>Danya</t>
  </si>
  <si>
    <t>Goodredge</t>
  </si>
  <si>
    <t>O'Fogarty</t>
  </si>
  <si>
    <t>Warren</t>
  </si>
  <si>
    <t>Clewlow</t>
  </si>
  <si>
    <t>Devlen</t>
  </si>
  <si>
    <t>Crumpe</t>
  </si>
  <si>
    <t>Dorena</t>
  </si>
  <si>
    <t>Lentsch</t>
  </si>
  <si>
    <t>Mersey</t>
  </si>
  <si>
    <t>Casillas</t>
  </si>
  <si>
    <t>Padraic</t>
  </si>
  <si>
    <t>Pirouet</t>
  </si>
  <si>
    <t>Chandra</t>
  </si>
  <si>
    <t>Stroban</t>
  </si>
  <si>
    <t>Aurore</t>
  </si>
  <si>
    <t>Collinson</t>
  </si>
  <si>
    <t>Lynnell</t>
  </si>
  <si>
    <t>Bertelet</t>
  </si>
  <si>
    <t>Florance</t>
  </si>
  <si>
    <t>Francescuccio</t>
  </si>
  <si>
    <t>Demetrius</t>
  </si>
  <si>
    <t>Philippet</t>
  </si>
  <si>
    <t>Rannald</t>
  </si>
  <si>
    <t>Carolynn</t>
  </si>
  <si>
    <t>Harg</t>
  </si>
  <si>
    <t>Lesurf</t>
  </si>
  <si>
    <t>Jenda</t>
  </si>
  <si>
    <t>Cawdron</t>
  </si>
  <si>
    <t>Dorita</t>
  </si>
  <si>
    <t>Scranny</t>
  </si>
  <si>
    <t>Antonia</t>
  </si>
  <si>
    <t>Chern</t>
  </si>
  <si>
    <t>Jennine</t>
  </si>
  <si>
    <t>Penquet</t>
  </si>
  <si>
    <t>Kinnie</t>
  </si>
  <si>
    <t>Ashe</t>
  </si>
  <si>
    <t>Othella</t>
  </si>
  <si>
    <t>Scadden</t>
  </si>
  <si>
    <t>Konstantine</t>
  </si>
  <si>
    <t>Plester</t>
  </si>
  <si>
    <t>Starkey</t>
  </si>
  <si>
    <t>Fawn</t>
  </si>
  <si>
    <t>Giacubbo</t>
  </si>
  <si>
    <t>Colman</t>
  </si>
  <si>
    <t>McGann</t>
  </si>
  <si>
    <t>Bobbie</t>
  </si>
  <si>
    <t>Lardiner</t>
  </si>
  <si>
    <t>Boigie</t>
  </si>
  <si>
    <t>Cona</t>
  </si>
  <si>
    <t>Jehu</t>
  </si>
  <si>
    <t>Hazel</t>
  </si>
  <si>
    <t>Forbear</t>
  </si>
  <si>
    <t>Lincoln</t>
  </si>
  <si>
    <t>Monni</t>
  </si>
  <si>
    <t>Lawrence</t>
  </si>
  <si>
    <t>Issit</t>
  </si>
  <si>
    <t>Harrie</t>
  </si>
  <si>
    <t>Ebden</t>
  </si>
  <si>
    <t>Cyb</t>
  </si>
  <si>
    <t>Boatright</t>
  </si>
  <si>
    <t>Gino</t>
  </si>
  <si>
    <t>Kensley</t>
  </si>
  <si>
    <t>Shelli</t>
  </si>
  <si>
    <t>Perutto</t>
  </si>
  <si>
    <t>Kip</t>
  </si>
  <si>
    <t>Severy</t>
  </si>
  <si>
    <t>Niki</t>
  </si>
  <si>
    <t>Stitch</t>
  </si>
  <si>
    <t>Ackhurst</t>
  </si>
  <si>
    <t>Assinder</t>
  </si>
  <si>
    <t>Gracia</t>
  </si>
  <si>
    <t>Muncie</t>
  </si>
  <si>
    <t>Dorthy</t>
  </si>
  <si>
    <t>Monaghan</t>
  </si>
  <si>
    <t>Muckle</t>
  </si>
  <si>
    <t>Melissa</t>
  </si>
  <si>
    <t>Hacket</t>
  </si>
  <si>
    <t>Taylor</t>
  </si>
  <si>
    <t>Berick</t>
  </si>
  <si>
    <t>Jessie</t>
  </si>
  <si>
    <t>Atwool</t>
  </si>
  <si>
    <t>Dean</t>
  </si>
  <si>
    <t>McConnulty</t>
  </si>
  <si>
    <t>Geoff</t>
  </si>
  <si>
    <t>Gendrich</t>
  </si>
  <si>
    <t>Melisent</t>
  </si>
  <si>
    <t>Grindle</t>
  </si>
  <si>
    <t>Franchot</t>
  </si>
  <si>
    <t>Hales</t>
  </si>
  <si>
    <t>Artemus</t>
  </si>
  <si>
    <t>Jaszczak</t>
  </si>
  <si>
    <t>Vannar</t>
  </si>
  <si>
    <t>Lonee</t>
  </si>
  <si>
    <t>Archard</t>
  </si>
  <si>
    <t>Kristina</t>
  </si>
  <si>
    <t>Tainton</t>
  </si>
  <si>
    <t>Rodina</t>
  </si>
  <si>
    <t>Fleet</t>
  </si>
  <si>
    <t>Cameron</t>
  </si>
  <si>
    <t>Gethings</t>
  </si>
  <si>
    <t>Davidde</t>
  </si>
  <si>
    <t>Heindrich</t>
  </si>
  <si>
    <t>Gianna</t>
  </si>
  <si>
    <t>Maulin</t>
  </si>
  <si>
    <t>Rudolph</t>
  </si>
  <si>
    <t>Stork</t>
  </si>
  <si>
    <t>Aile</t>
  </si>
  <si>
    <t>Hounsom</t>
  </si>
  <si>
    <t>Elke</t>
  </si>
  <si>
    <t>Novotne</t>
  </si>
  <si>
    <t>Eldon</t>
  </si>
  <si>
    <t>Reddington</t>
  </si>
  <si>
    <t>MacCrann</t>
  </si>
  <si>
    <t>Domingo</t>
  </si>
  <si>
    <t>Rottcher</t>
  </si>
  <si>
    <t>Avivah</t>
  </si>
  <si>
    <t>Le Franc</t>
  </si>
  <si>
    <t>Zorah</t>
  </si>
  <si>
    <t>Hainge</t>
  </si>
  <si>
    <t>Indira</t>
  </si>
  <si>
    <t>Speak</t>
  </si>
  <si>
    <t>Monro</t>
  </si>
  <si>
    <t>Fader</t>
  </si>
  <si>
    <t>Karalee</t>
  </si>
  <si>
    <t>Oslar</t>
  </si>
  <si>
    <t>Felice</t>
  </si>
  <si>
    <t>Ilem</t>
  </si>
  <si>
    <t>Dasie</t>
  </si>
  <si>
    <t>Baversor</t>
  </si>
  <si>
    <t>Rose</t>
  </si>
  <si>
    <t>Magnay</t>
  </si>
  <si>
    <t>Jacky</t>
  </si>
  <si>
    <t>Martugin</t>
  </si>
  <si>
    <t>Leese</t>
  </si>
  <si>
    <t>Shergold</t>
  </si>
  <si>
    <t>Kimmy</t>
  </si>
  <si>
    <t>Beazley</t>
  </si>
  <si>
    <t>Livvie</t>
  </si>
  <si>
    <t>Tamsett</t>
  </si>
  <si>
    <t>Rene</t>
  </si>
  <si>
    <t>Alleway</t>
  </si>
  <si>
    <t>Winslow</t>
  </si>
  <si>
    <t>Lauthian</t>
  </si>
  <si>
    <t>Lin</t>
  </si>
  <si>
    <t>Di Napoli</t>
  </si>
  <si>
    <t>Elroy</t>
  </si>
  <si>
    <t>Gery</t>
  </si>
  <si>
    <t>Melisse</t>
  </si>
  <si>
    <t>Featherstonhaugh</t>
  </si>
  <si>
    <t>Hilton</t>
  </si>
  <si>
    <t>Kwiek</t>
  </si>
  <si>
    <t>Genny</t>
  </si>
  <si>
    <t>Buncombe</t>
  </si>
  <si>
    <t>Yvor</t>
  </si>
  <si>
    <t>Stileman</t>
  </si>
  <si>
    <t>Stu</t>
  </si>
  <si>
    <t>Lockton</t>
  </si>
  <si>
    <t>Patten</t>
  </si>
  <si>
    <t>Renals</t>
  </si>
  <si>
    <t>Tito</t>
  </si>
  <si>
    <t>Denyagin</t>
  </si>
  <si>
    <t>Mayer</t>
  </si>
  <si>
    <t>Esberger</t>
  </si>
  <si>
    <t>Thorogood</t>
  </si>
  <si>
    <t>Daisie</t>
  </si>
  <si>
    <t>De Coursey</t>
  </si>
  <si>
    <t>Gladding</t>
  </si>
  <si>
    <t>Chaunce</t>
  </si>
  <si>
    <t>Duggleby</t>
  </si>
  <si>
    <t>Dunniom</t>
  </si>
  <si>
    <t>Wells</t>
  </si>
  <si>
    <t>Eliasson</t>
  </si>
  <si>
    <t>Martainn</t>
  </si>
  <si>
    <t>Fyfield</t>
  </si>
  <si>
    <t>Mariejeanne</t>
  </si>
  <si>
    <t>Cavil</t>
  </si>
  <si>
    <t>Whimper</t>
  </si>
  <si>
    <t>Simon</t>
  </si>
  <si>
    <t>Hedworth</t>
  </si>
  <si>
    <t>McNeely</t>
  </si>
  <si>
    <t>Tapner</t>
  </si>
  <si>
    <t>Rhett</t>
  </si>
  <si>
    <t>Behnecken</t>
  </si>
  <si>
    <t>Gale</t>
  </si>
  <si>
    <t>Consterdine</t>
  </si>
  <si>
    <t>Normy</t>
  </si>
  <si>
    <t>Foxen</t>
  </si>
  <si>
    <t>ID</t>
  </si>
  <si>
    <t>Department</t>
  </si>
  <si>
    <t>Accounting</t>
  </si>
  <si>
    <t>HR</t>
  </si>
  <si>
    <t>Sales</t>
  </si>
  <si>
    <t>Marketing</t>
  </si>
  <si>
    <t>FP&amp;A</t>
  </si>
  <si>
    <t>Development</t>
  </si>
  <si>
    <t>IT</t>
  </si>
  <si>
    <t>Support</t>
  </si>
  <si>
    <t>What percentage of employees are female?</t>
  </si>
  <si>
    <t>Which department has the 2nd largest average salary?</t>
  </si>
  <si>
    <t>Which quarter has the most hiring activity?</t>
  </si>
  <si>
    <t>Index</t>
  </si>
  <si>
    <t>Blanks</t>
  </si>
  <si>
    <t>Tenure</t>
  </si>
  <si>
    <t>Division ID</t>
  </si>
  <si>
    <t>Start Qtr</t>
  </si>
  <si>
    <t>Row Labels</t>
  </si>
  <si>
    <t>Count of Employee ID</t>
  </si>
  <si>
    <t>Average of Salary</t>
  </si>
  <si>
    <t>Q1</t>
  </si>
  <si>
    <t>Q2</t>
  </si>
  <si>
    <t>Q3</t>
  </si>
  <si>
    <t>Q4</t>
  </si>
  <si>
    <t>Average of Tenure</t>
  </si>
  <si>
    <t>Total</t>
  </si>
  <si>
    <t>HR data analysis</t>
  </si>
  <si>
    <t>There are multiple employees with the same employee ID, need to resolve this issue.</t>
  </si>
  <si>
    <t>Formatting the data on the Rosters sheet to an Excel Table, initial study of the data.</t>
  </si>
  <si>
    <t>Tenure  calculation: how long the employee has worked at the company through December 31, 2020.</t>
  </si>
  <si>
    <t>Adding Division ID column.  The Division ID is the first number in the Employee ID. 
(Example: Employee ID=23260, Division ID=2)</t>
  </si>
  <si>
    <t>Extracting Department from the table on the Departments sheet.</t>
  </si>
  <si>
    <t xml:space="preserve"> Start Qtr column that calculates the fiscal quarter for the Hire Date.  Fiscal year starts April 1st.</t>
  </si>
  <si>
    <t xml:space="preserve"> Percent of total employees by Gender.</t>
  </si>
  <si>
    <t>Pie chart</t>
  </si>
  <si>
    <t>Average salary by deparment.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</si>
</sst>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0" tint="-0.14996795556505021"/>
      </left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2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1" applyFill="1" applyBorder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5" fillId="0" borderId="2" xfId="0" applyFont="1" applyBorder="1" applyAlignment="1">
      <alignment horizontal="left"/>
    </xf>
    <xf numFmtId="0" fontId="0" fillId="0" borderId="3" xfId="0" applyBorder="1"/>
    <xf numFmtId="0" fontId="0" fillId="0" borderId="5" xfId="0" applyBorder="1"/>
    <xf numFmtId="14" fontId="0" fillId="0" borderId="0" xfId="0" applyNumberFormat="1"/>
    <xf numFmtId="0" fontId="0" fillId="0" borderId="3" xfId="0" applyBorder="1" applyAlignment="1">
      <alignment wrapText="1"/>
    </xf>
    <xf numFmtId="0" fontId="0" fillId="0" borderId="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0" borderId="4" xfId="0" applyBorder="1" applyAlignment="1">
      <alignment wrapText="1"/>
    </xf>
    <xf numFmtId="164" fontId="0" fillId="2" borderId="6" xfId="0" applyNumberForma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6" xfId="0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E9E50404-23E6-4600-8496-8466A0BE675A}"/>
  </cellStyles>
  <dxfs count="7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0" formatCode="General"/>
    </dxf>
    <dxf>
      <numFmt numFmtId="2" formatCode="0.00"/>
    </dxf>
    <dxf>
      <numFmt numFmtId="167" formatCode="&quot;$&quot;#,##0.00"/>
    </dxf>
    <dxf>
      <numFmt numFmtId="13" formatCode="0%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167" formatCode="&quot;$&quot;#,##0.00"/>
    </dxf>
    <dxf>
      <numFmt numFmtId="13" formatCode="0%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colors>
    <mruColors>
      <color rgb="FF1A2E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[HR-data-analysis.xlsx]Gender Distribution!PivotTable1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Employees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2655293088364"/>
              <c:y val="-5.72280548264800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19783464566929"/>
              <c:y val="5.0701006124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A-4752-85AD-154FC8C6C3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0A-4752-85AD-154FC8C6C3D9}"/>
              </c:ext>
            </c:extLst>
          </c:dPt>
          <c:dLbls>
            <c:dLbl>
              <c:idx val="0"/>
              <c:layout>
                <c:manualLayout>
                  <c:x val="-0.17019783464566929"/>
                  <c:y val="5.0701006124234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0A-4752-85AD-154FC8C6C3D9}"/>
                </c:ext>
              </c:extLst>
            </c:dLbl>
            <c:dLbl>
              <c:idx val="1"/>
              <c:layout>
                <c:manualLayout>
                  <c:x val="0.1712655293088364"/>
                  <c:y val="-5.722805482648002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A-4752-85AD-154FC8C6C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Distribution'!$B$4:$B$5</c:f>
              <c:numCache>
                <c:formatCode>0%</c:formatCode>
                <c:ptCount val="2"/>
                <c:pt idx="0">
                  <c:v>0.51733333333333331</c:v>
                </c:pt>
                <c:pt idx="1">
                  <c:v>0.48266666666666669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752-85AD-154FC8C6C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[HR-data-analysis.xlsx]Average Salary by Dept.!PivotTable1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Sales</a:t>
            </a:r>
            <a:r>
              <a:rPr lang="en-US"/>
              <a:t> and </a:t>
            </a:r>
            <a:r>
              <a:rPr lang="en-US" sz="1800" b="1">
                <a:solidFill>
                  <a:schemeClr val="accent1"/>
                </a:solidFill>
              </a:rPr>
              <a:t>FP&amp;A</a:t>
            </a:r>
            <a:r>
              <a:rPr lang="en-US"/>
              <a:t> Lead in Average Salaries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Salary by Dept.'!$B$3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3C-4D2E-94D3-D4C15B8781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C-4D2E-94D3-D4C15B8781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 by Dept.'!$A$4:$A$11</c:f>
              <c:strCache>
                <c:ptCount val="8"/>
                <c:pt idx="0">
                  <c:v>Sales</c:v>
                </c:pt>
                <c:pt idx="1">
                  <c:v>FP&amp;A</c:v>
                </c:pt>
                <c:pt idx="2">
                  <c:v>Marketing</c:v>
                </c:pt>
                <c:pt idx="3">
                  <c:v>Development</c:v>
                </c:pt>
                <c:pt idx="4">
                  <c:v>Accounting</c:v>
                </c:pt>
                <c:pt idx="5">
                  <c:v>IT</c:v>
                </c:pt>
                <c:pt idx="6">
                  <c:v>HR</c:v>
                </c:pt>
                <c:pt idx="7">
                  <c:v>Support</c:v>
                </c:pt>
              </c:strCache>
            </c:strRef>
          </c:cat>
          <c:val>
            <c:numRef>
              <c:f>'Average Salary by Dept.'!$B$4:$B$11</c:f>
              <c:numCache>
                <c:formatCode>"$"#,##0.00</c:formatCode>
                <c:ptCount val="8"/>
                <c:pt idx="0">
                  <c:v>106091.712</c:v>
                </c:pt>
                <c:pt idx="1">
                  <c:v>103353.15384615384</c:v>
                </c:pt>
                <c:pt idx="2">
                  <c:v>86123.279503105587</c:v>
                </c:pt>
                <c:pt idx="3">
                  <c:v>84952.02285714286</c:v>
                </c:pt>
                <c:pt idx="4">
                  <c:v>83700.95</c:v>
                </c:pt>
                <c:pt idx="5">
                  <c:v>83411.454545454544</c:v>
                </c:pt>
                <c:pt idx="6">
                  <c:v>79690.058823529413</c:v>
                </c:pt>
                <c:pt idx="7">
                  <c:v>66792.555555555562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D2E-94D3-D4C15B8781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axId val="1173324256"/>
        <c:axId val="1173309856"/>
      </c:barChart>
      <c:catAx>
        <c:axId val="1173324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9856"/>
        <c:crosses val="autoZero"/>
        <c:auto val="1"/>
        <c:lblAlgn val="ctr"/>
        <c:lblOffset val="100"/>
        <c:noMultiLvlLbl val="0"/>
      </c:catAx>
      <c:valAx>
        <c:axId val="1173309856"/>
        <c:scaling>
          <c:orientation val="minMax"/>
        </c:scaling>
        <c:delete val="1"/>
        <c:axPos val="t"/>
        <c:numFmt formatCode="&quot;$&quot;#,##0" sourceLinked="0"/>
        <c:majorTickMark val="out"/>
        <c:minorTickMark val="none"/>
        <c:tickLblPos val="nextTo"/>
        <c:crossAx val="11733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[HR-data-analysis.xlsx]Count of Employees by Start Qtr!PivotTable1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April</a:t>
            </a:r>
            <a:r>
              <a:rPr lang="en-US"/>
              <a:t> dominates in hiring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Employees by Start Qtr'!$B$3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35-4FB1-A206-69CA698F95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Employees by Start Qtr'!$A$4:$A$7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'Count of Employees by Start Qtr'!$B$4:$B$7</c:f>
              <c:numCache>
                <c:formatCode>General</c:formatCode>
                <c:ptCount val="4"/>
                <c:pt idx="0">
                  <c:v>268</c:v>
                </c:pt>
                <c:pt idx="1">
                  <c:v>194</c:v>
                </c:pt>
                <c:pt idx="2">
                  <c:v>192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5-4FB1-A206-69CA698F9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879904"/>
        <c:axId val="1163873664"/>
      </c:barChart>
      <c:catAx>
        <c:axId val="11638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3664"/>
        <c:crosses val="autoZero"/>
        <c:auto val="1"/>
        <c:lblAlgn val="ctr"/>
        <c:lblOffset val="100"/>
        <c:noMultiLvlLbl val="0"/>
      </c:catAx>
      <c:valAx>
        <c:axId val="116387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38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[HR-data-analysis.xlsx]Average Tenure by Dept.!PivotTable1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baseline="0">
                <a:solidFill>
                  <a:schemeClr val="accent1">
                    <a:lumMod val="50000"/>
                  </a:schemeClr>
                </a:solidFill>
              </a:rPr>
              <a:t>6 Years</a:t>
            </a:r>
            <a:r>
              <a:rPr lang="en-AU" baseline="0"/>
              <a:t> is the average tenure of an Employee</a:t>
            </a:r>
            <a:endParaRPr lang="en-AU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3.5502958579881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9375364034363384E-17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Tenure by Dept.'!$B$3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0"/>
                  <c:y val="-3.550295857988165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2D-41EF-B84F-A6780990D463}"/>
                </c:ext>
              </c:extLst>
            </c:dLbl>
            <c:dLbl>
              <c:idx val="6"/>
              <c:layout>
                <c:manualLayout>
                  <c:x val="-8.9375364034363384E-17"/>
                  <c:y val="2.3668639053254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2D-41EF-B84F-A6780990D463}"/>
                </c:ext>
              </c:extLst>
            </c:dLbl>
            <c:dLbl>
              <c:idx val="7"/>
              <c:layout>
                <c:manualLayout>
                  <c:x val="0"/>
                  <c:y val="2.3668639053254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2D-41EF-B84F-A6780990D4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Tenure by Dept.'!$A$4:$A$11</c:f>
              <c:strCache>
                <c:ptCount val="8"/>
                <c:pt idx="0">
                  <c:v>Accounting</c:v>
                </c:pt>
                <c:pt idx="1">
                  <c:v>Development</c:v>
                </c:pt>
                <c:pt idx="2">
                  <c:v>FP&amp;A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'Average Tenure by Dept.'!$B$4:$B$11</c:f>
              <c:numCache>
                <c:formatCode>0.00</c:formatCode>
                <c:ptCount val="8"/>
                <c:pt idx="0">
                  <c:v>5.8987671232876719</c:v>
                </c:pt>
                <c:pt idx="1">
                  <c:v>5.9369706457925639</c:v>
                </c:pt>
                <c:pt idx="2">
                  <c:v>4.927291886195996</c:v>
                </c:pt>
                <c:pt idx="3">
                  <c:v>6.4886381950040279</c:v>
                </c:pt>
                <c:pt idx="4">
                  <c:v>5.6915732669157331</c:v>
                </c:pt>
                <c:pt idx="5">
                  <c:v>5.8544031311154603</c:v>
                </c:pt>
                <c:pt idx="6">
                  <c:v>5.468142465753421</c:v>
                </c:pt>
                <c:pt idx="7">
                  <c:v>5.5417216303061068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D-41EF-B84F-A6780990D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980912"/>
        <c:axId val="1116973232"/>
      </c:barChart>
      <c:catAx>
        <c:axId val="111698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3232"/>
        <c:crosses val="autoZero"/>
        <c:auto val="1"/>
        <c:lblAlgn val="ctr"/>
        <c:lblOffset val="100"/>
        <c:noMultiLvlLbl val="0"/>
      </c:catAx>
      <c:valAx>
        <c:axId val="11169732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116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[HR-data-analysis.xlsx]Gender Distribution!PivotTable1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Employees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2655293088364"/>
              <c:y val="-5.72280548264800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19783464566929"/>
              <c:y val="5.0701006124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019783464566929"/>
              <c:y val="5.070100612423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12655293088364"/>
              <c:y val="-5.72280548264800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262787082008018"/>
              <c:y val="4.18878505386309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272344487125465"/>
              <c:y val="-4.841484939950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'Gender Distribution'!$B$3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3-4367-8D15-D5A8A37FF2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3-4367-8D15-D5A8A37FF26C}"/>
              </c:ext>
            </c:extLst>
          </c:dPt>
          <c:dLbls>
            <c:dLbl>
              <c:idx val="0"/>
              <c:layout>
                <c:manualLayout>
                  <c:x val="-0.22262787082008018"/>
                  <c:y val="4.18878505386309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3-4367-8D15-D5A8A37FF26C}"/>
                </c:ext>
              </c:extLst>
            </c:dLbl>
            <c:dLbl>
              <c:idx val="1"/>
              <c:layout>
                <c:manualLayout>
                  <c:x val="0.20272344487125465"/>
                  <c:y val="-4.8414849399502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D3-4367-8D15-D5A8A37FF2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'Gender Distribution'!$A$4:$A$5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Distribution'!$B$4:$B$5</c:f>
              <c:numCache>
                <c:formatCode>0%</c:formatCode>
                <c:ptCount val="2"/>
                <c:pt idx="0">
                  <c:v>0.51733333333333331</c:v>
                </c:pt>
                <c:pt idx="1">
                  <c:v>0.48266666666666669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3-4367-8D15-D5A8A37FF2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[HR-data-analysis.xlsx]Average Salary by Dept.!PivotTable1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1"/>
                </a:solidFill>
              </a:rPr>
              <a:t>Sales</a:t>
            </a:r>
            <a:r>
              <a:rPr lang="en-US"/>
              <a:t> and </a:t>
            </a:r>
            <a:r>
              <a:rPr lang="en-US" sz="1800" b="1">
                <a:solidFill>
                  <a:schemeClr val="accent1"/>
                </a:solidFill>
              </a:rPr>
              <a:t>FP&amp;A</a:t>
            </a:r>
            <a:r>
              <a:rPr lang="en-US"/>
              <a:t> Lead in Average Salaries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'Average Salary by Dept.'!$B$3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8-48E5-AF0A-FCC5102014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8-48E5-AF0A-FCC5102014EF}"/>
              </c:ext>
            </c:extLst>
          </c:dPt>
          <c:dLbls>
            <c:dLbl>
              <c:idx val="0"/>
              <c:layout>
                <c:manualLayout>
                  <c:x val="0"/>
                  <c:y val="-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48-48E5-AF0A-FCC510201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Salary by Dept.'!$A$4:$A$11</c:f>
              <c:strCache>
                <c:ptCount val="8"/>
                <c:pt idx="0">
                  <c:v>Sales</c:v>
                </c:pt>
                <c:pt idx="1">
                  <c:v>FP&amp;A</c:v>
                </c:pt>
                <c:pt idx="2">
                  <c:v>Marketing</c:v>
                </c:pt>
                <c:pt idx="3">
                  <c:v>Development</c:v>
                </c:pt>
                <c:pt idx="4">
                  <c:v>Accounting</c:v>
                </c:pt>
                <c:pt idx="5">
                  <c:v>IT</c:v>
                </c:pt>
                <c:pt idx="6">
                  <c:v>HR</c:v>
                </c:pt>
                <c:pt idx="7">
                  <c:v>Support</c:v>
                </c:pt>
              </c:strCache>
            </c:strRef>
          </c:cat>
          <c:val>
            <c:numRef>
              <c:f>'Average Salary by Dept.'!$B$4:$B$11</c:f>
              <c:numCache>
                <c:formatCode>"$"#,##0.00</c:formatCode>
                <c:ptCount val="8"/>
                <c:pt idx="0">
                  <c:v>106091.712</c:v>
                </c:pt>
                <c:pt idx="1">
                  <c:v>103353.15384615384</c:v>
                </c:pt>
                <c:pt idx="2">
                  <c:v>86123.279503105587</c:v>
                </c:pt>
                <c:pt idx="3">
                  <c:v>84952.02285714286</c:v>
                </c:pt>
                <c:pt idx="4">
                  <c:v>83700.95</c:v>
                </c:pt>
                <c:pt idx="5">
                  <c:v>83411.454545454544</c:v>
                </c:pt>
                <c:pt idx="6">
                  <c:v>79690.058823529413</c:v>
                </c:pt>
                <c:pt idx="7">
                  <c:v>66792.555555555562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8-48E5-AF0A-FCC5102014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axId val="1173324256"/>
        <c:axId val="1173309856"/>
      </c:barChart>
      <c:catAx>
        <c:axId val="11733242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9856"/>
        <c:crosses val="autoZero"/>
        <c:auto val="1"/>
        <c:lblAlgn val="ctr"/>
        <c:lblOffset val="100"/>
        <c:noMultiLvlLbl val="0"/>
      </c:catAx>
      <c:valAx>
        <c:axId val="1173309856"/>
        <c:scaling>
          <c:orientation val="minMax"/>
        </c:scaling>
        <c:delete val="1"/>
        <c:axPos val="t"/>
        <c:numFmt formatCode="&quot;$&quot;#,##0" sourceLinked="0"/>
        <c:majorTickMark val="out"/>
        <c:minorTickMark val="none"/>
        <c:tickLblPos val="nextTo"/>
        <c:crossAx val="117332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[HR-data-analysis.xlsx]Count of Employees by Start Qtr!PivotTable1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April</a:t>
            </a:r>
            <a:r>
              <a:rPr lang="en-US"/>
              <a:t> dominates in hiring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Employees by Start Qtr'!$B$3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9D6-4DA6-B2D6-256877FF8A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'Count of Employees by Start Qtr'!$A$4:$A$7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'Count of Employees by Start Qtr'!$B$4:$B$7</c:f>
              <c:numCache>
                <c:formatCode>General</c:formatCode>
                <c:ptCount val="4"/>
                <c:pt idx="0">
                  <c:v>268</c:v>
                </c:pt>
                <c:pt idx="1">
                  <c:v>194</c:v>
                </c:pt>
                <c:pt idx="2">
                  <c:v>192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6-4DA6-B2D6-256877FF8A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3879904"/>
        <c:axId val="1163873664"/>
      </c:barChart>
      <c:catAx>
        <c:axId val="11638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3664"/>
        <c:crosses val="autoZero"/>
        <c:auto val="1"/>
        <c:lblAlgn val="ctr"/>
        <c:lblOffset val="100"/>
        <c:noMultiLvlLbl val="0"/>
      </c:catAx>
      <c:valAx>
        <c:axId val="1163873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38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[HR-data-analysis.xlsx]Average Tenure by Dept.!PivotTable1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 baseline="0">
                <a:solidFill>
                  <a:schemeClr val="accent1">
                    <a:lumMod val="50000"/>
                  </a:schemeClr>
                </a:solidFill>
              </a:rPr>
              <a:t>6 Years</a:t>
            </a:r>
            <a:r>
              <a:rPr lang="en-AU" baseline="0"/>
              <a:t> is the average tenure of an Employee</a:t>
            </a:r>
            <a:endParaRPr lang="en-AU"/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3.5502958579881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9375364034363384E-17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3.5502958579881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8.9375364034363384E-17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2.36686390532544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4.6487877462347569E-3"/>
              <c:y val="3.8509747569890194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5CEEBF-B31B-4573-9C4D-E1D86716FCAA}" type="VALUE">
                  <a:rPr lang="en-US"/>
                  <a:pPr>
                    <a:defRPr b="1"/>
                  </a:pPr>
                  <a:t>[VALUE]</a:t>
                </a:fld>
                <a:endParaRPr lang="en-A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1145303900772174"/>
                  <c:h val="9.5220342510308045E-2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324393873117293E-3"/>
              <c:y val="1.418790253132311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164173586466537"/>
                  <c:h val="6.4797608415741392E-2"/>
                </c:manualLayout>
              </c15:layout>
            </c:ext>
          </c:extLst>
        </c:dLbl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3243938731173784E-3"/>
              <c:y val="1.62145633590446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0944417702730157"/>
                  <c:h val="7.695853093502493E-2"/>
                </c:manualLayout>
              </c15:layout>
            </c:ext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6058084223588387"/>
                  <c:h val="5.2636685896457883E-2"/>
                </c:manualLayout>
              </c15:layout>
            </c:ext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5360766061653175"/>
                  <c:h val="5.669032673621905E-2"/>
                </c:manualLayout>
              </c15:layout>
            </c:ext>
          </c:extLst>
        </c:dLbl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466344789971796"/>
                  <c:h val="7.2904890095263741E-2"/>
                </c:manualLayout>
              </c15:layout>
            </c:ext>
          </c:extLst>
        </c:dLbl>
      </c:pivotFmt>
      <c:pivotFmt>
        <c:idx val="15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3966129737782748"/>
                  <c:h val="5.2636685896457883E-2"/>
                </c:manualLayout>
              </c15:layout>
            </c:ext>
          </c:extLst>
        </c:dLbl>
      </c:pivotFmt>
      <c:pivotFmt>
        <c:idx val="1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>
              <c15:layout>
                <c:manualLayout>
                  <c:w val="0.12571493413912321"/>
                  <c:h val="4.858304505669670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Tenure by Dept.'!$B$3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058084223588387"/>
                      <c:h val="5.26366858964578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FA3-4240-AE90-67439F87870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360766061653175"/>
                      <c:h val="5.6690326736219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FA3-4240-AE90-67439F87870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466344789971796"/>
                      <c:h val="7.29048900952637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7FA3-4240-AE90-67439F87870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66129737782748"/>
                      <c:h val="5.26366858964578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FA3-4240-AE90-67439F87870C}"/>
                </c:ext>
              </c:extLst>
            </c:dLbl>
            <c:dLbl>
              <c:idx val="4"/>
              <c:layout>
                <c:manualLayout>
                  <c:x val="-4.6487877462347569E-3"/>
                  <c:y val="3.85097475698901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05CEEBF-B31B-4573-9C4D-E1D86716FCAA}" type="VALUE">
                      <a:rPr lang="en-US"/>
                      <a:pPr>
                        <a:defRPr b="1"/>
                      </a:pPr>
                      <a:t>[VALUE]</a:t>
                    </a:fld>
                    <a:endParaRPr lang="en-AU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145303900772174"/>
                      <c:h val="9.5220342510308045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FA3-4240-AE90-67439F87870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571493413912321"/>
                      <c:h val="4.85830450566967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7FA3-4240-AE90-67439F87870C}"/>
                </c:ext>
              </c:extLst>
            </c:dLbl>
            <c:dLbl>
              <c:idx val="6"/>
              <c:layout>
                <c:manualLayout>
                  <c:x val="2.324393873117293E-3"/>
                  <c:y val="1.41879025313231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64173586466537"/>
                      <c:h val="6.47976084157413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FA3-4240-AE90-67439F87870C}"/>
                </c:ext>
              </c:extLst>
            </c:dLbl>
            <c:dLbl>
              <c:idx val="7"/>
              <c:layout>
                <c:manualLayout>
                  <c:x val="2.3243938731173784E-3"/>
                  <c:y val="1.621456335904469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944417702730157"/>
                      <c:h val="7.6958530935024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FA3-4240-AE90-67439F8787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'Average Tenure by Dept.'!$A$4:$A$11</c:f>
              <c:strCache>
                <c:ptCount val="8"/>
                <c:pt idx="0">
                  <c:v>Accounting</c:v>
                </c:pt>
                <c:pt idx="1">
                  <c:v>Development</c:v>
                </c:pt>
                <c:pt idx="2">
                  <c:v>FP&amp;A</c:v>
                </c:pt>
                <c:pt idx="3">
                  <c:v>HR</c:v>
                </c:pt>
                <c:pt idx="4">
                  <c:v>IT</c:v>
                </c:pt>
                <c:pt idx="5">
                  <c:v>Marketing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'Average Tenure by Dept.'!$B$4:$B$11</c:f>
              <c:numCache>
                <c:formatCode>0.00</c:formatCode>
                <c:ptCount val="8"/>
                <c:pt idx="0">
                  <c:v>5.8987671232876719</c:v>
                </c:pt>
                <c:pt idx="1">
                  <c:v>5.9369706457925639</c:v>
                </c:pt>
                <c:pt idx="2">
                  <c:v>4.927291886195996</c:v>
                </c:pt>
                <c:pt idx="3">
                  <c:v>6.4886381950040279</c:v>
                </c:pt>
                <c:pt idx="4">
                  <c:v>5.6915732669157331</c:v>
                </c:pt>
                <c:pt idx="5">
                  <c:v>5.8544031311154603</c:v>
                </c:pt>
                <c:pt idx="6">
                  <c:v>5.468142465753421</c:v>
                </c:pt>
                <c:pt idx="7">
                  <c:v>5.5417216303061068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3-4240-AE90-67439F878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980912"/>
        <c:axId val="1116973232"/>
      </c:barChart>
      <c:catAx>
        <c:axId val="111698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73232"/>
        <c:crosses val="autoZero"/>
        <c:auto val="1"/>
        <c:lblAlgn val="ctr"/>
        <c:lblOffset val="100"/>
        <c:noMultiLvlLbl val="0"/>
      </c:catAx>
      <c:valAx>
        <c:axId val="11169732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116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5</xdr:row>
          <xdr:rowOff>47625</xdr:rowOff>
        </xdr:from>
        <xdr:to>
          <xdr:col>1</xdr:col>
          <xdr:colOff>142875</xdr:colOff>
          <xdr:row>5</xdr:row>
          <xdr:rowOff>238125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6</xdr:row>
          <xdr:rowOff>47625</xdr:rowOff>
        </xdr:from>
        <xdr:to>
          <xdr:col>1</xdr:col>
          <xdr:colOff>142875</xdr:colOff>
          <xdr:row>7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47625</xdr:rowOff>
        </xdr:from>
        <xdr:to>
          <xdr:col>1</xdr:col>
          <xdr:colOff>142875</xdr:colOff>
          <xdr:row>8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8</xdr:row>
          <xdr:rowOff>238125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10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9525</xdr:rowOff>
        </xdr:from>
        <xdr:to>
          <xdr:col>1</xdr:col>
          <xdr:colOff>142875</xdr:colOff>
          <xdr:row>10</xdr:row>
          <xdr:rowOff>200025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9525</xdr:rowOff>
        </xdr:from>
        <xdr:to>
          <xdr:col>1</xdr:col>
          <xdr:colOff>142875</xdr:colOff>
          <xdr:row>11</xdr:row>
          <xdr:rowOff>200025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9525</xdr:rowOff>
        </xdr:from>
        <xdr:to>
          <xdr:col>1</xdr:col>
          <xdr:colOff>142875</xdr:colOff>
          <xdr:row>12</xdr:row>
          <xdr:rowOff>200025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19050</xdr:rowOff>
        </xdr:from>
        <xdr:to>
          <xdr:col>1</xdr:col>
          <xdr:colOff>142875</xdr:colOff>
          <xdr:row>15</xdr:row>
          <xdr:rowOff>209550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604837</xdr:colOff>
      <xdr:row>2</xdr:row>
      <xdr:rowOff>0</xdr:rowOff>
    </xdr:from>
    <xdr:to>
      <xdr:col>10</xdr:col>
      <xdr:colOff>300037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F8D5-B264-7246-313B-0A6F08281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600074</xdr:colOff>
      <xdr:row>1</xdr:row>
      <xdr:rowOff>180974</xdr:rowOff>
    </xdr:from>
    <xdr:to>
      <xdr:col>12</xdr:col>
      <xdr:colOff>323850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36211E-0797-82F0-23EA-197B23FE3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9525</xdr:colOff>
      <xdr:row>2</xdr:row>
      <xdr:rowOff>0</xdr:rowOff>
    </xdr:from>
    <xdr:to>
      <xdr:col>10</xdr:col>
      <xdr:colOff>314325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D520A2-3320-9AA8-EDAF-DCB074051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9524</xdr:colOff>
      <xdr:row>2</xdr:row>
      <xdr:rowOff>0</xdr:rowOff>
    </xdr:from>
    <xdr:to>
      <xdr:col>11</xdr:col>
      <xdr:colOff>342899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A97CA-55D4-B338-2335-B27BEF2D9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0.06947</cdr:x>
      <cdr:y>0.25148</cdr:y>
    </cdr:from>
    <cdr:to>
      <cdr:x>0.98355</cdr:x>
      <cdr:y>0.25148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2A8DD93-7271-8232-7221-B9161F6E6276}"/>
            </a:ext>
          </a:extLst>
        </cdr:cNvPr>
        <cdr:cNvCxnSpPr/>
      </cdr:nvCxnSpPr>
      <cdr:spPr>
        <a:xfrm xmlns:a="http://schemas.openxmlformats.org/drawingml/2006/main">
          <a:off x="361951" y="809625"/>
          <a:ext cx="47625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20</xdr:col>
      <xdr:colOff>0</xdr:colOff>
      <xdr:row>35</xdr:row>
      <xdr:rowOff>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064B712-64A1-41F5-C1CF-71E2754CF82C}"/>
            </a:ext>
          </a:extLst>
        </xdr:cNvPr>
        <xdr:cNvGrpSpPr/>
      </xdr:nvGrpSpPr>
      <xdr:grpSpPr>
        <a:xfrm>
          <a:off x="1224643" y="194388"/>
          <a:ext cx="11021786" cy="6609183"/>
          <a:chOff x="846584" y="302117"/>
          <a:chExt cx="10374099" cy="68935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20385767-CED8-4492-B3CA-C78E67C5E911}"/>
              </a:ext>
            </a:extLst>
          </xdr:cNvPr>
          <xdr:cNvGraphicFramePr>
            <a:graphicFrameLocks/>
          </xdr:cNvGraphicFramePr>
        </xdr:nvGraphicFramePr>
        <xdr:xfrm>
          <a:off x="846584" y="302117"/>
          <a:ext cx="4530680" cy="35490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521E57B-0274-4DC9-B89A-2FE3E32D10DD}"/>
              </a:ext>
            </a:extLst>
          </xdr:cNvPr>
          <xdr:cNvGraphicFramePr>
            <a:graphicFrameLocks/>
          </xdr:cNvGraphicFramePr>
        </xdr:nvGraphicFramePr>
        <xdr:xfrm>
          <a:off x="5512832" y="302117"/>
          <a:ext cx="5707851" cy="354902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13E6AA5-B2F1-4C36-B5DD-3C3BC1850271}"/>
              </a:ext>
            </a:extLst>
          </xdr:cNvPr>
          <xdr:cNvGraphicFramePr>
            <a:graphicFrameLocks/>
          </xdr:cNvGraphicFramePr>
        </xdr:nvGraphicFramePr>
        <xdr:xfrm>
          <a:off x="846584" y="4001305"/>
          <a:ext cx="4530680" cy="31943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7B1263C3-8836-439B-9587-68772632D153}"/>
              </a:ext>
            </a:extLst>
          </xdr:cNvPr>
          <xdr:cNvGraphicFramePr>
            <a:graphicFrameLocks/>
          </xdr:cNvGraphicFramePr>
        </xdr:nvGraphicFramePr>
        <xdr:xfrm>
          <a:off x="5512832" y="4001305"/>
          <a:ext cx="5707851" cy="31943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0.27034</cdr:y>
    </cdr:from>
    <cdr:to>
      <cdr:x>0.96249</cdr:x>
      <cdr:y>0.27034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2A8DD93-7271-8232-7221-B9161F6E6276}"/>
            </a:ext>
          </a:extLst>
        </cdr:cNvPr>
        <cdr:cNvCxnSpPr/>
      </cdr:nvCxnSpPr>
      <cdr:spPr>
        <a:xfrm xmlns:a="http://schemas.openxmlformats.org/drawingml/2006/main">
          <a:off x="0" y="846986"/>
          <a:ext cx="5258853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1">
              <a:lumMod val="50000"/>
            </a:schemeClr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" refreshedDate="45531.701479050927" createdVersion="8" refreshedVersion="8" minRefreshableVersion="3" recordCount="750" xr:uid="{29C1D64E-C55D-41D9-B614-39B49F7374C1}">
  <cacheSource type="worksheet">
    <worksheetSource name="tblSalaries"/>
  </cacheSource>
  <cacheFields count="15">
    <cacheField name="Employee ID" numFmtId="0">
      <sharedItems containsSemiMixedTypes="0" containsString="0" containsNumber="1" containsInteger="1" minValue="10086" maxValue="49985"/>
    </cacheField>
    <cacheField name="Division ID" numFmtId="0">
      <sharedItems count="4">
        <s v="4"/>
        <s v="3"/>
        <s v="2"/>
        <s v="1"/>
      </sharedItems>
    </cacheField>
    <cacheField name="First Name" numFmtId="0">
      <sharedItems/>
    </cacheField>
    <cacheField name="Last Name" numFmtId="0">
      <sharedItems/>
    </cacheField>
    <cacheField name="Gender" numFmtId="0">
      <sharedItems count="2">
        <s v="Male"/>
        <s v="Female"/>
      </sharedItems>
    </cacheField>
    <cacheField name="Department ID" numFmtId="0">
      <sharedItems containsSemiMixedTypes="0" containsString="0" containsNumber="1" containsInteger="1" minValue="1" maxValue="8"/>
    </cacheField>
    <cacheField name="Department" numFmtId="0">
      <sharedItems count="8">
        <s v="IT"/>
        <s v="Sales"/>
        <s v="Accounting"/>
        <s v="FP&amp;A"/>
        <s v="Marketing"/>
        <s v="HR"/>
        <s v="Development"/>
        <s v="Support"/>
      </sharedItems>
    </cacheField>
    <cacheField name="Birthdate" numFmtId="14">
      <sharedItems containsSemiMixedTypes="0" containsNonDate="0" containsDate="1" containsString="0" minDate="1947-06-13T00:00:00" maxDate="2000-04-22T00:00:00"/>
    </cacheField>
    <cacheField name="Start Date" numFmtId="14">
      <sharedItems containsSemiMixedTypes="0" containsNonDate="0" containsDate="1" containsString="0" minDate="2010-06-06T00:00:00" maxDate="2020-06-07T00:00:00"/>
    </cacheField>
    <cacheField name="Start Qtr" numFmtId="0">
      <sharedItems containsMixedTypes="1" containsNumber="1" containsInteger="1" minValue="1" maxValue="4" count="8">
        <s v="Q1"/>
        <s v="Q3"/>
        <s v="Q2"/>
        <s v="Q4"/>
        <n v="1" u="1"/>
        <n v="3" u="1"/>
        <n v="2" u="1"/>
        <n v="4" u="1"/>
      </sharedItems>
    </cacheField>
    <cacheField name="Salary" numFmtId="0">
      <sharedItems containsSemiMixedTypes="0" containsString="0" containsNumber="1" containsInteger="1" minValue="14178" maxValue="159373"/>
    </cacheField>
    <cacheField name="Tenure" numFmtId="1">
      <sharedItems containsSemiMixedTypes="0" containsString="0" containsNumber="1" minValue="0.56986301369863013" maxValue="10.578082191780823"/>
    </cacheField>
    <cacheField name="Index" numFmtId="0">
      <sharedItems containsSemiMixedTypes="0" containsString="0" containsNumber="1" containsInteger="1" minValue="1" maxValue="750"/>
    </cacheField>
    <cacheField name="Blanks" numFmtId="0">
      <sharedItems containsSemiMixedTypes="0" containsString="0" containsNumber="1" containsInteger="1" minValue="0" maxValue="0"/>
    </cacheField>
    <cacheField name="Duplicate Nam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 pivotCacheId="20163488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n v="42775"/>
    <x v="0"/>
    <s v="Seymour"/>
    <s v="Kinde"/>
    <x v="0"/>
    <n v="8"/>
    <x v="0"/>
    <d v="1985-06-03T00:00:00"/>
    <d v="2014-04-20T00:00:00"/>
    <x v="0"/>
    <n v="94293"/>
    <n v="6.7041095890410958"/>
    <n v="1"/>
    <n v="0"/>
    <n v="1"/>
  </r>
  <r>
    <n v="31903"/>
    <x v="1"/>
    <s v="Ivar"/>
    <s v="Cochet"/>
    <x v="0"/>
    <n v="4"/>
    <x v="1"/>
    <d v="1985-08-22T00:00:00"/>
    <d v="2018-04-08T00:00:00"/>
    <x v="0"/>
    <n v="122893"/>
    <n v="2.7342465753424658"/>
    <n v="2"/>
    <n v="0"/>
    <n v="1"/>
  </r>
  <r>
    <n v="38270"/>
    <x v="1"/>
    <s v="Melany"/>
    <s v="Delucia"/>
    <x v="1"/>
    <n v="4"/>
    <x v="1"/>
    <d v="1949-06-30T00:00:00"/>
    <d v="2013-06-14T00:00:00"/>
    <x v="0"/>
    <n v="81205"/>
    <n v="7.5534246575342463"/>
    <n v="3"/>
    <n v="0"/>
    <n v="1"/>
  </r>
  <r>
    <n v="49607"/>
    <x v="0"/>
    <s v="Amil"/>
    <s v="Bratty"/>
    <x v="1"/>
    <n v="1"/>
    <x v="2"/>
    <d v="1975-04-21T00:00:00"/>
    <d v="2018-11-23T00:00:00"/>
    <x v="1"/>
    <n v="116092"/>
    <n v="2.106849315068493"/>
    <n v="4"/>
    <n v="0"/>
    <n v="1"/>
  </r>
  <r>
    <n v="30703"/>
    <x v="1"/>
    <s v="Dionisio"/>
    <s v="Waadenburg"/>
    <x v="0"/>
    <n v="3"/>
    <x v="3"/>
    <d v="1976-02-02T00:00:00"/>
    <d v="2018-05-05T00:00:00"/>
    <x v="0"/>
    <n v="82407"/>
    <n v="2.6602739726027398"/>
    <n v="5"/>
    <n v="0"/>
    <n v="1"/>
  </r>
  <r>
    <n v="39803"/>
    <x v="1"/>
    <s v="Minerva"/>
    <s v="Colleran"/>
    <x v="1"/>
    <n v="8"/>
    <x v="0"/>
    <d v="1955-05-23T00:00:00"/>
    <d v="2011-04-11T00:00:00"/>
    <x v="0"/>
    <n v="75605"/>
    <n v="9.7315068493150694"/>
    <n v="6"/>
    <n v="0"/>
    <n v="1"/>
  </r>
  <r>
    <n v="35127"/>
    <x v="1"/>
    <s v="Kary"/>
    <s v="Corah"/>
    <x v="1"/>
    <n v="5"/>
    <x v="4"/>
    <d v="1967-01-12T00:00:00"/>
    <d v="2018-07-18T00:00:00"/>
    <x v="2"/>
    <n v="76179"/>
    <n v="2.4575342465753423"/>
    <n v="7"/>
    <n v="0"/>
    <n v="1"/>
  </r>
  <r>
    <n v="30133"/>
    <x v="1"/>
    <s v="Godfrey"/>
    <s v="Thorlby"/>
    <x v="0"/>
    <n v="8"/>
    <x v="0"/>
    <d v="1968-11-10T00:00:00"/>
    <d v="2012-06-25T00:00:00"/>
    <x v="0"/>
    <n v="63169"/>
    <n v="8.5232876712328771"/>
    <n v="8"/>
    <n v="0"/>
    <n v="1"/>
  </r>
  <r>
    <n v="23260"/>
    <x v="2"/>
    <s v="Athena"/>
    <s v="Ishchenko"/>
    <x v="1"/>
    <n v="3"/>
    <x v="3"/>
    <d v="1981-06-07T00:00:00"/>
    <d v="2015-08-23T00:00:00"/>
    <x v="2"/>
    <n v="76351"/>
    <n v="5.3616438356164382"/>
    <n v="9"/>
    <n v="0"/>
    <n v="1"/>
  </r>
  <r>
    <n v="44926"/>
    <x v="0"/>
    <s v="Fidela"/>
    <s v="Hinkensen"/>
    <x v="1"/>
    <n v="2"/>
    <x v="5"/>
    <d v="1971-11-11T00:00:00"/>
    <d v="2016-04-27T00:00:00"/>
    <x v="0"/>
    <n v="74011"/>
    <n v="4.6821917808219178"/>
    <n v="10"/>
    <n v="0"/>
    <n v="1"/>
  </r>
  <r>
    <n v="35922"/>
    <x v="1"/>
    <s v="Rebbecca"/>
    <s v="Linzee"/>
    <x v="1"/>
    <n v="5"/>
    <x v="4"/>
    <d v="1984-11-08T00:00:00"/>
    <d v="2015-05-30T00:00:00"/>
    <x v="0"/>
    <n v="77879"/>
    <n v="5.5945205479452058"/>
    <n v="11"/>
    <n v="0"/>
    <n v="1"/>
  </r>
  <r>
    <n v="20908"/>
    <x v="2"/>
    <s v="Mandel"/>
    <s v="Malham"/>
    <x v="0"/>
    <n v="1"/>
    <x v="2"/>
    <d v="1997-08-04T00:00:00"/>
    <d v="2014-04-09T00:00:00"/>
    <x v="0"/>
    <n v="94264"/>
    <n v="6.7342465753424658"/>
    <n v="12"/>
    <n v="0"/>
    <n v="1"/>
  </r>
  <r>
    <n v="38285"/>
    <x v="1"/>
    <s v="Kimberley"/>
    <s v="Sill"/>
    <x v="1"/>
    <n v="4"/>
    <x v="1"/>
    <d v="1987-07-25T00:00:00"/>
    <d v="2010-09-14T00:00:00"/>
    <x v="2"/>
    <n v="57974"/>
    <n v="10.304109589041095"/>
    <n v="13"/>
    <n v="0"/>
    <n v="1"/>
  </r>
  <r>
    <n v="28281"/>
    <x v="2"/>
    <s v="Britt"/>
    <s v="Dowears"/>
    <x v="0"/>
    <n v="8"/>
    <x v="0"/>
    <d v="2000-01-16T00:00:00"/>
    <d v="2020-04-15T00:00:00"/>
    <x v="0"/>
    <n v="137585"/>
    <n v="0.71232876712328763"/>
    <n v="14"/>
    <n v="0"/>
    <n v="1"/>
  </r>
  <r>
    <n v="32432"/>
    <x v="1"/>
    <s v="Izabel"/>
    <s v="Senescall"/>
    <x v="1"/>
    <n v="6"/>
    <x v="6"/>
    <d v="1972-10-25T00:00:00"/>
    <d v="2012-11-17T00:00:00"/>
    <x v="1"/>
    <n v="76986"/>
    <n v="8.1260273972602732"/>
    <n v="15"/>
    <n v="0"/>
    <n v="1"/>
  </r>
  <r>
    <n v="35412"/>
    <x v="1"/>
    <s v="Kiley"/>
    <s v="Gounel"/>
    <x v="0"/>
    <n v="7"/>
    <x v="7"/>
    <d v="1948-12-11T00:00:00"/>
    <d v="2018-06-30T00:00:00"/>
    <x v="0"/>
    <n v="39775"/>
    <n v="2.506849315068493"/>
    <n v="16"/>
    <n v="0"/>
    <n v="1"/>
  </r>
  <r>
    <n v="34050"/>
    <x v="1"/>
    <s v="Ilise"/>
    <s v="Wathall"/>
    <x v="1"/>
    <n v="5"/>
    <x v="4"/>
    <d v="1967-05-27T00:00:00"/>
    <d v="2019-11-24T00:00:00"/>
    <x v="1"/>
    <n v="105065"/>
    <n v="1.1041095890410959"/>
    <n v="17"/>
    <n v="0"/>
    <n v="1"/>
  </r>
  <r>
    <n v="23442"/>
    <x v="2"/>
    <s v="Malvina"/>
    <s v="Kelley"/>
    <x v="1"/>
    <n v="3"/>
    <x v="3"/>
    <d v="1964-03-24T00:00:00"/>
    <d v="2017-07-29T00:00:00"/>
    <x v="2"/>
    <n v="56149"/>
    <n v="3.4273972602739726"/>
    <n v="18"/>
    <n v="0"/>
    <n v="1"/>
  </r>
  <r>
    <n v="46681"/>
    <x v="0"/>
    <s v="Eduardo"/>
    <s v="Kitchen"/>
    <x v="0"/>
    <n v="1"/>
    <x v="2"/>
    <d v="1995-01-19T00:00:00"/>
    <d v="2011-04-19T00:00:00"/>
    <x v="0"/>
    <n v="75198"/>
    <n v="9.7095890410958905"/>
    <n v="19"/>
    <n v="0"/>
    <n v="1"/>
  </r>
  <r>
    <n v="38322"/>
    <x v="1"/>
    <s v="Rickert"/>
    <s v="Pearle"/>
    <x v="0"/>
    <n v="5"/>
    <x v="4"/>
    <d v="1997-12-21T00:00:00"/>
    <d v="2019-05-27T00:00:00"/>
    <x v="0"/>
    <n v="113336"/>
    <n v="1.6"/>
    <n v="20"/>
    <n v="0"/>
    <n v="1"/>
  </r>
  <r>
    <n v="34512"/>
    <x v="1"/>
    <s v="Lane"/>
    <s v="Penella"/>
    <x v="1"/>
    <n v="4"/>
    <x v="1"/>
    <d v="1986-07-29T00:00:00"/>
    <d v="2014-05-15T00:00:00"/>
    <x v="0"/>
    <n v="86398"/>
    <n v="6.6356164383561644"/>
    <n v="21"/>
    <n v="0"/>
    <n v="1"/>
  </r>
  <r>
    <n v="35523"/>
    <x v="1"/>
    <s v="Oralla"/>
    <s v="Westfield"/>
    <x v="1"/>
    <n v="5"/>
    <x v="4"/>
    <d v="1949-01-09T00:00:00"/>
    <d v="2010-12-11T00:00:00"/>
    <x v="1"/>
    <n v="79511"/>
    <n v="10.063013698630137"/>
    <n v="22"/>
    <n v="0"/>
    <n v="1"/>
  </r>
  <r>
    <n v="36812"/>
    <x v="1"/>
    <s v="Mar"/>
    <s v="Dourin"/>
    <x v="0"/>
    <n v="6"/>
    <x v="6"/>
    <d v="1970-11-03T00:00:00"/>
    <d v="2011-05-21T00:00:00"/>
    <x v="0"/>
    <n v="49029"/>
    <n v="9.6219178082191785"/>
    <n v="23"/>
    <n v="0"/>
    <n v="1"/>
  </r>
  <r>
    <n v="21390"/>
    <x v="2"/>
    <s v="Tallia"/>
    <s v="Seater"/>
    <x v="1"/>
    <n v="7"/>
    <x v="7"/>
    <d v="2000-04-21T00:00:00"/>
    <d v="2013-04-26T00:00:00"/>
    <x v="0"/>
    <n v="34492"/>
    <n v="7.6876712328767125"/>
    <n v="24"/>
    <n v="0"/>
    <n v="1"/>
  </r>
  <r>
    <n v="23746"/>
    <x v="2"/>
    <s v="Hyacinthe"/>
    <s v="Toon"/>
    <x v="1"/>
    <n v="2"/>
    <x v="5"/>
    <d v="1986-02-15T00:00:00"/>
    <d v="2011-08-14T00:00:00"/>
    <x v="2"/>
    <n v="39300"/>
    <n v="9.3890410958904109"/>
    <n v="25"/>
    <n v="0"/>
    <n v="1"/>
  </r>
  <r>
    <n v="36609"/>
    <x v="1"/>
    <s v="Ariel"/>
    <s v="Dictus"/>
    <x v="0"/>
    <n v="4"/>
    <x v="1"/>
    <d v="1958-02-15T00:00:00"/>
    <d v="2010-10-27T00:00:00"/>
    <x v="1"/>
    <n v="95530"/>
    <n v="10.186301369863013"/>
    <n v="26"/>
    <n v="0"/>
    <n v="1"/>
  </r>
  <r>
    <n v="30373"/>
    <x v="1"/>
    <s v="Luis"/>
    <s v="Albinson"/>
    <x v="0"/>
    <n v="4"/>
    <x v="1"/>
    <d v="1949-02-08T00:00:00"/>
    <d v="2016-06-22T00:00:00"/>
    <x v="0"/>
    <n v="90339"/>
    <n v="4.5287671232876709"/>
    <n v="27"/>
    <n v="0"/>
    <n v="1"/>
  </r>
  <r>
    <n v="36530"/>
    <x v="1"/>
    <s v="Robby"/>
    <s v="Woodruffe"/>
    <x v="1"/>
    <n v="5"/>
    <x v="4"/>
    <d v="1993-08-05T00:00:00"/>
    <d v="2020-05-27T00:00:00"/>
    <x v="0"/>
    <n v="56593"/>
    <n v="0.59726027397260273"/>
    <n v="28"/>
    <n v="0"/>
    <n v="1"/>
  </r>
  <r>
    <n v="35109"/>
    <x v="1"/>
    <s v="Shannon"/>
    <s v="Sperring"/>
    <x v="0"/>
    <n v="5"/>
    <x v="4"/>
    <d v="1987-06-28T00:00:00"/>
    <d v="2017-12-11T00:00:00"/>
    <x v="1"/>
    <n v="137461"/>
    <n v="3.0575342465753423"/>
    <n v="29"/>
    <n v="0"/>
    <n v="1"/>
  </r>
  <r>
    <n v="38677"/>
    <x v="1"/>
    <s v="Shem"/>
    <s v="Goldster"/>
    <x v="0"/>
    <n v="3"/>
    <x v="3"/>
    <d v="1962-05-13T00:00:00"/>
    <d v="2019-12-11T00:00:00"/>
    <x v="1"/>
    <n v="78034"/>
    <n v="1.0575342465753426"/>
    <n v="30"/>
    <n v="0"/>
    <n v="1"/>
  </r>
  <r>
    <n v="32990"/>
    <x v="1"/>
    <s v="Noel"/>
    <s v="Cotillard"/>
    <x v="1"/>
    <n v="6"/>
    <x v="6"/>
    <d v="1963-08-11T00:00:00"/>
    <d v="2013-11-18T00:00:00"/>
    <x v="1"/>
    <n v="81669"/>
    <n v="7.1232876712328768"/>
    <n v="31"/>
    <n v="0"/>
    <n v="1"/>
  </r>
  <r>
    <n v="32264"/>
    <x v="1"/>
    <s v="Christian"/>
    <s v="Chaffe"/>
    <x v="0"/>
    <n v="3"/>
    <x v="3"/>
    <d v="1966-01-26T00:00:00"/>
    <d v="2016-05-28T00:00:00"/>
    <x v="0"/>
    <n v="120505"/>
    <n v="4.5972602739726032"/>
    <n v="32"/>
    <n v="0"/>
    <n v="1"/>
  </r>
  <r>
    <n v="36551"/>
    <x v="1"/>
    <s v="Burr"/>
    <s v="Buffham"/>
    <x v="0"/>
    <n v="1"/>
    <x v="2"/>
    <d v="1988-11-28T00:00:00"/>
    <d v="2015-10-12T00:00:00"/>
    <x v="1"/>
    <n v="89032"/>
    <n v="5.2246575342465755"/>
    <n v="33"/>
    <n v="0"/>
    <n v="1"/>
  </r>
  <r>
    <n v="35289"/>
    <x v="1"/>
    <s v="Pryce"/>
    <s v="Waddell"/>
    <x v="0"/>
    <n v="6"/>
    <x v="6"/>
    <d v="1955-09-07T00:00:00"/>
    <d v="2016-06-10T00:00:00"/>
    <x v="0"/>
    <n v="34786"/>
    <n v="4.5616438356164384"/>
    <n v="34"/>
    <n v="0"/>
    <n v="1"/>
  </r>
  <r>
    <n v="39836"/>
    <x v="1"/>
    <s v="Laurie"/>
    <s v="Tinker"/>
    <x v="1"/>
    <n v="3"/>
    <x v="3"/>
    <d v="1986-11-21T00:00:00"/>
    <d v="2011-08-28T00:00:00"/>
    <x v="2"/>
    <n v="62353"/>
    <n v="9.3506849315068497"/>
    <n v="35"/>
    <n v="0"/>
    <n v="1"/>
  </r>
  <r>
    <n v="12609"/>
    <x v="3"/>
    <s v="Bailie"/>
    <s v="Clash"/>
    <x v="0"/>
    <n v="2"/>
    <x v="5"/>
    <d v="1984-09-25T00:00:00"/>
    <d v="2011-05-25T00:00:00"/>
    <x v="0"/>
    <n v="82256"/>
    <n v="9.6109589041095891"/>
    <n v="36"/>
    <n v="0"/>
    <n v="1"/>
  </r>
  <r>
    <n v="31805"/>
    <x v="1"/>
    <s v="Ashien"/>
    <s v="Martignoni"/>
    <x v="1"/>
    <n v="8"/>
    <x v="0"/>
    <d v="1982-01-20T00:00:00"/>
    <d v="2015-05-05T00:00:00"/>
    <x v="0"/>
    <n v="86738"/>
    <n v="5.6630136986301371"/>
    <n v="37"/>
    <n v="0"/>
    <n v="1"/>
  </r>
  <r>
    <n v="27079"/>
    <x v="2"/>
    <s v="Dar"/>
    <s v="Foale"/>
    <x v="0"/>
    <n v="8"/>
    <x v="0"/>
    <d v="1955-02-01T00:00:00"/>
    <d v="2016-11-10T00:00:00"/>
    <x v="1"/>
    <n v="88576"/>
    <n v="4.1424657534246574"/>
    <n v="38"/>
    <n v="0"/>
    <n v="1"/>
  </r>
  <r>
    <n v="47825"/>
    <x v="0"/>
    <s v="Cazzie"/>
    <s v="Creedland"/>
    <x v="0"/>
    <n v="3"/>
    <x v="3"/>
    <d v="1962-06-29T00:00:00"/>
    <d v="2014-04-04T00:00:00"/>
    <x v="0"/>
    <n v="125638"/>
    <n v="6.7479452054794518"/>
    <n v="39"/>
    <n v="0"/>
    <n v="1"/>
  </r>
  <r>
    <n v="29986"/>
    <x v="2"/>
    <s v="Maisey"/>
    <s v="Salmoni"/>
    <x v="1"/>
    <n v="8"/>
    <x v="0"/>
    <d v="1997-10-24T00:00:00"/>
    <d v="2018-05-21T00:00:00"/>
    <x v="0"/>
    <n v="34979"/>
    <n v="2.6164383561643834"/>
    <n v="40"/>
    <n v="0"/>
    <n v="1"/>
  </r>
  <r>
    <n v="26415"/>
    <x v="2"/>
    <s v="Janith"/>
    <s v="Ricks"/>
    <x v="1"/>
    <n v="3"/>
    <x v="3"/>
    <d v="1984-06-12T00:00:00"/>
    <d v="2017-04-06T00:00:00"/>
    <x v="0"/>
    <n v="114519"/>
    <n v="3.7397260273972601"/>
    <n v="41"/>
    <n v="0"/>
    <n v="1"/>
  </r>
  <r>
    <n v="37638"/>
    <x v="1"/>
    <s v="Norbie"/>
    <s v="Iianon"/>
    <x v="0"/>
    <n v="3"/>
    <x v="3"/>
    <d v="1950-05-03T00:00:00"/>
    <d v="2013-10-17T00:00:00"/>
    <x v="1"/>
    <n v="109995"/>
    <n v="7.2109589041095887"/>
    <n v="42"/>
    <n v="0"/>
    <n v="1"/>
  </r>
  <r>
    <n v="47197"/>
    <x v="0"/>
    <s v="Jess"/>
    <s v="Kittley"/>
    <x v="1"/>
    <n v="2"/>
    <x v="5"/>
    <d v="1997-07-09T00:00:00"/>
    <d v="2012-11-26T00:00:00"/>
    <x v="1"/>
    <n v="113532"/>
    <n v="8.1013698630136979"/>
    <n v="43"/>
    <n v="0"/>
    <n v="1"/>
  </r>
  <r>
    <n v="39992"/>
    <x v="1"/>
    <s v="Nero"/>
    <s v="Lowndesbrough"/>
    <x v="0"/>
    <n v="6"/>
    <x v="6"/>
    <d v="1986-02-26T00:00:00"/>
    <d v="2016-09-01T00:00:00"/>
    <x v="2"/>
    <n v="53270"/>
    <n v="4.3342465753424655"/>
    <n v="44"/>
    <n v="0"/>
    <n v="1"/>
  </r>
  <r>
    <n v="30704"/>
    <x v="1"/>
    <s v="Gregorius"/>
    <s v="Shervington"/>
    <x v="0"/>
    <n v="6"/>
    <x v="6"/>
    <d v="1970-03-31T00:00:00"/>
    <d v="2010-08-11T00:00:00"/>
    <x v="2"/>
    <n v="58268"/>
    <n v="10.397260273972602"/>
    <n v="45"/>
    <n v="0"/>
    <n v="1"/>
  </r>
  <r>
    <n v="29080"/>
    <x v="2"/>
    <s v="Mellisent"/>
    <s v="Pickance"/>
    <x v="1"/>
    <n v="3"/>
    <x v="3"/>
    <d v="1980-08-31T00:00:00"/>
    <d v="2012-10-20T00:00:00"/>
    <x v="1"/>
    <n v="79906"/>
    <n v="8.2027397260273975"/>
    <n v="46"/>
    <n v="0"/>
    <n v="1"/>
  </r>
  <r>
    <n v="34846"/>
    <x v="1"/>
    <s v="Carey"/>
    <s v="Jouhning"/>
    <x v="0"/>
    <n v="1"/>
    <x v="2"/>
    <d v="1966-10-19T00:00:00"/>
    <d v="2010-10-24T00:00:00"/>
    <x v="1"/>
    <n v="126288"/>
    <n v="10.194520547945206"/>
    <n v="47"/>
    <n v="0"/>
    <n v="1"/>
  </r>
  <r>
    <n v="39454"/>
    <x v="1"/>
    <s v="Rina"/>
    <s v="Kippins"/>
    <x v="1"/>
    <n v="8"/>
    <x v="0"/>
    <d v="1956-03-13T00:00:00"/>
    <d v="2013-09-17T00:00:00"/>
    <x v="2"/>
    <n v="102713"/>
    <n v="7.2931506849315069"/>
    <n v="48"/>
    <n v="0"/>
    <n v="1"/>
  </r>
  <r>
    <n v="31320"/>
    <x v="1"/>
    <s v="Adda"/>
    <s v="Van Vuuren"/>
    <x v="1"/>
    <n v="4"/>
    <x v="1"/>
    <d v="1982-04-10T00:00:00"/>
    <d v="2011-04-13T00:00:00"/>
    <x v="0"/>
    <n v="82709"/>
    <n v="9.7260273972602747"/>
    <n v="49"/>
    <n v="0"/>
    <n v="1"/>
  </r>
  <r>
    <n v="42266"/>
    <x v="0"/>
    <s v="Lorry"/>
    <s v="Causbey"/>
    <x v="0"/>
    <n v="8"/>
    <x v="0"/>
    <d v="1973-04-29T00:00:00"/>
    <d v="2014-08-23T00:00:00"/>
    <x v="2"/>
    <n v="92316"/>
    <n v="6.3616438356164382"/>
    <n v="50"/>
    <n v="0"/>
    <n v="1"/>
  </r>
  <r>
    <n v="36001"/>
    <x v="1"/>
    <s v="Laverne"/>
    <s v="Gwyneth"/>
    <x v="1"/>
    <n v="2"/>
    <x v="5"/>
    <d v="1988-12-29T00:00:00"/>
    <d v="2015-06-18T00:00:00"/>
    <x v="0"/>
    <n v="55792"/>
    <n v="5.5424657534246577"/>
    <n v="51"/>
    <n v="0"/>
    <n v="1"/>
  </r>
  <r>
    <n v="39043"/>
    <x v="1"/>
    <s v="Jorge"/>
    <s v="Arpe"/>
    <x v="0"/>
    <n v="6"/>
    <x v="6"/>
    <d v="1970-06-09T00:00:00"/>
    <d v="2014-10-17T00:00:00"/>
    <x v="1"/>
    <n v="33816"/>
    <n v="6.2109589041095887"/>
    <n v="52"/>
    <n v="0"/>
    <n v="1"/>
  </r>
  <r>
    <n v="39387"/>
    <x v="1"/>
    <s v="Gil"/>
    <s v="Kingswood"/>
    <x v="0"/>
    <n v="2"/>
    <x v="5"/>
    <d v="1962-06-12T00:00:00"/>
    <d v="2015-10-12T00:00:00"/>
    <x v="1"/>
    <n v="75443"/>
    <n v="5.2246575342465755"/>
    <n v="53"/>
    <n v="0"/>
    <n v="1"/>
  </r>
  <r>
    <n v="44730"/>
    <x v="0"/>
    <s v="Jania"/>
    <s v="Jamrowicz"/>
    <x v="1"/>
    <n v="3"/>
    <x v="3"/>
    <d v="1997-04-11T00:00:00"/>
    <d v="2019-05-25T00:00:00"/>
    <x v="0"/>
    <n v="157115"/>
    <n v="1.6054794520547946"/>
    <n v="54"/>
    <n v="0"/>
    <n v="1"/>
  </r>
  <r>
    <n v="36842"/>
    <x v="1"/>
    <s v="Theresina"/>
    <s v="Raistrick"/>
    <x v="1"/>
    <n v="7"/>
    <x v="7"/>
    <d v="1953-11-26T00:00:00"/>
    <d v="2017-09-02T00:00:00"/>
    <x v="2"/>
    <n v="106289"/>
    <n v="3.3315068493150686"/>
    <n v="55"/>
    <n v="0"/>
    <n v="1"/>
  </r>
  <r>
    <n v="30570"/>
    <x v="1"/>
    <s v="Forster"/>
    <s v="Belz"/>
    <x v="0"/>
    <n v="6"/>
    <x v="6"/>
    <d v="1971-03-16T00:00:00"/>
    <d v="2013-07-31T00:00:00"/>
    <x v="2"/>
    <n v="116143"/>
    <n v="7.4246575342465757"/>
    <n v="56"/>
    <n v="0"/>
    <n v="1"/>
  </r>
  <r>
    <n v="47512"/>
    <x v="0"/>
    <s v="Scotti"/>
    <s v="Bolan"/>
    <x v="0"/>
    <n v="1"/>
    <x v="2"/>
    <d v="1991-01-29T00:00:00"/>
    <d v="2011-06-20T00:00:00"/>
    <x v="0"/>
    <n v="23421"/>
    <n v="9.5397260273972595"/>
    <n v="57"/>
    <n v="0"/>
    <n v="1"/>
  </r>
  <r>
    <n v="32113"/>
    <x v="1"/>
    <s v="Gar"/>
    <s v="Paddell"/>
    <x v="0"/>
    <n v="7"/>
    <x v="7"/>
    <d v="1961-04-10T00:00:00"/>
    <d v="2014-04-28T00:00:00"/>
    <x v="0"/>
    <n v="29565"/>
    <n v="6.6821917808219178"/>
    <n v="58"/>
    <n v="0"/>
    <n v="1"/>
  </r>
  <r>
    <n v="37652"/>
    <x v="1"/>
    <s v="Lindsy"/>
    <s v="Pughe"/>
    <x v="1"/>
    <n v="6"/>
    <x v="6"/>
    <d v="1966-01-23T00:00:00"/>
    <d v="2014-08-01T00:00:00"/>
    <x v="2"/>
    <n v="67065"/>
    <n v="6.4219178082191783"/>
    <n v="59"/>
    <n v="0"/>
    <n v="1"/>
  </r>
  <r>
    <n v="48828"/>
    <x v="0"/>
    <s v="Dante"/>
    <s v="Cullinan"/>
    <x v="0"/>
    <n v="2"/>
    <x v="5"/>
    <d v="1988-03-14T00:00:00"/>
    <d v="2017-04-27T00:00:00"/>
    <x v="0"/>
    <n v="90670"/>
    <n v="3.6821917808219178"/>
    <n v="60"/>
    <n v="0"/>
    <n v="1"/>
  </r>
  <r>
    <n v="36802"/>
    <x v="1"/>
    <s v="Aldin"/>
    <s v="Avraam"/>
    <x v="0"/>
    <n v="7"/>
    <x v="7"/>
    <d v="1956-06-06T00:00:00"/>
    <d v="2012-07-28T00:00:00"/>
    <x v="2"/>
    <n v="17225"/>
    <n v="8.4328767123287669"/>
    <n v="61"/>
    <n v="0"/>
    <n v="1"/>
  </r>
  <r>
    <n v="32059"/>
    <x v="1"/>
    <s v="Wildon"/>
    <s v="Schindler"/>
    <x v="0"/>
    <n v="4"/>
    <x v="1"/>
    <d v="1999-10-29T00:00:00"/>
    <d v="2014-05-27T00:00:00"/>
    <x v="0"/>
    <n v="150984"/>
    <n v="6.602739726027397"/>
    <n v="62"/>
    <n v="0"/>
    <n v="1"/>
  </r>
  <r>
    <n v="33956"/>
    <x v="1"/>
    <s v="Sianna"/>
    <s v="Puckring"/>
    <x v="1"/>
    <n v="5"/>
    <x v="4"/>
    <d v="1966-11-29T00:00:00"/>
    <d v="2013-06-25T00:00:00"/>
    <x v="0"/>
    <n v="133904"/>
    <n v="7.5232876712328771"/>
    <n v="63"/>
    <n v="0"/>
    <n v="1"/>
  </r>
  <r>
    <n v="39604"/>
    <x v="1"/>
    <s v="Beverley"/>
    <s v="Ackenson"/>
    <x v="1"/>
    <n v="7"/>
    <x v="7"/>
    <d v="1951-06-20T00:00:00"/>
    <d v="2011-10-31T00:00:00"/>
    <x v="1"/>
    <n v="25911"/>
    <n v="9.1753424657534239"/>
    <n v="64"/>
    <n v="0"/>
    <n v="1"/>
  </r>
  <r>
    <n v="35631"/>
    <x v="1"/>
    <s v="Lee"/>
    <s v="Wreford"/>
    <x v="0"/>
    <n v="2"/>
    <x v="5"/>
    <d v="1989-09-05T00:00:00"/>
    <d v="2014-11-29T00:00:00"/>
    <x v="1"/>
    <n v="113693"/>
    <n v="6.0931506849315067"/>
    <n v="65"/>
    <n v="0"/>
    <n v="1"/>
  </r>
  <r>
    <n v="30897"/>
    <x v="1"/>
    <s v="Hakeem"/>
    <s v="Lovekin"/>
    <x v="0"/>
    <n v="2"/>
    <x v="5"/>
    <d v="1992-03-28T00:00:00"/>
    <d v="2016-08-03T00:00:00"/>
    <x v="2"/>
    <n v="77270"/>
    <n v="4.4136986301369863"/>
    <n v="66"/>
    <n v="0"/>
    <n v="1"/>
  </r>
  <r>
    <n v="22714"/>
    <x v="2"/>
    <s v="Filia"/>
    <s v="Druitt"/>
    <x v="1"/>
    <n v="2"/>
    <x v="5"/>
    <d v="1988-02-23T00:00:00"/>
    <d v="2013-12-16T00:00:00"/>
    <x v="1"/>
    <n v="128781"/>
    <n v="7.0465753424657533"/>
    <n v="67"/>
    <n v="0"/>
    <n v="1"/>
  </r>
  <r>
    <n v="12984"/>
    <x v="3"/>
    <s v="Melania"/>
    <s v="Bearcock"/>
    <x v="1"/>
    <n v="8"/>
    <x v="0"/>
    <d v="1962-12-21T00:00:00"/>
    <d v="2011-05-23T00:00:00"/>
    <x v="0"/>
    <n v="38153"/>
    <n v="9.6164383561643838"/>
    <n v="68"/>
    <n v="0"/>
    <n v="1"/>
  </r>
  <r>
    <n v="39109"/>
    <x v="1"/>
    <s v="Coop"/>
    <s v="Kiljan"/>
    <x v="0"/>
    <n v="2"/>
    <x v="5"/>
    <d v="1958-06-16T00:00:00"/>
    <d v="2014-06-18T00:00:00"/>
    <x v="0"/>
    <n v="51707"/>
    <n v="6.5424657534246577"/>
    <n v="69"/>
    <n v="0"/>
    <n v="1"/>
  </r>
  <r>
    <n v="39064"/>
    <x v="1"/>
    <s v="Jaimie"/>
    <s v="Ferroni"/>
    <x v="0"/>
    <n v="4"/>
    <x v="1"/>
    <d v="1949-12-02T00:00:00"/>
    <d v="2016-06-30T00:00:00"/>
    <x v="0"/>
    <n v="130820"/>
    <n v="4.506849315068493"/>
    <n v="70"/>
    <n v="0"/>
    <n v="1"/>
  </r>
  <r>
    <n v="33208"/>
    <x v="1"/>
    <s v="Meredith"/>
    <s v="Purtell"/>
    <x v="1"/>
    <n v="2"/>
    <x v="5"/>
    <d v="1949-01-31T00:00:00"/>
    <d v="2011-11-13T00:00:00"/>
    <x v="1"/>
    <n v="50709"/>
    <n v="9.1397260273972609"/>
    <n v="71"/>
    <n v="0"/>
    <n v="1"/>
  </r>
  <r>
    <n v="24159"/>
    <x v="2"/>
    <s v="Jodee"/>
    <s v="Ponnsett"/>
    <x v="1"/>
    <n v="3"/>
    <x v="3"/>
    <d v="1964-05-17T00:00:00"/>
    <d v="2018-05-16T00:00:00"/>
    <x v="0"/>
    <n v="156533"/>
    <n v="2.6301369863013697"/>
    <n v="72"/>
    <n v="0"/>
    <n v="1"/>
  </r>
  <r>
    <n v="30805"/>
    <x v="1"/>
    <s v="George"/>
    <s v="Arington"/>
    <x v="1"/>
    <n v="4"/>
    <x v="1"/>
    <d v="1961-05-27T00:00:00"/>
    <d v="2018-12-20T00:00:00"/>
    <x v="1"/>
    <n v="157162"/>
    <n v="2.032876712328767"/>
    <n v="73"/>
    <n v="0"/>
    <n v="1"/>
  </r>
  <r>
    <n v="28491"/>
    <x v="2"/>
    <s v="Aloise"/>
    <s v="Vila"/>
    <x v="1"/>
    <n v="1"/>
    <x v="2"/>
    <d v="1968-08-27T00:00:00"/>
    <d v="2014-07-24T00:00:00"/>
    <x v="2"/>
    <n v="66755"/>
    <n v="6.4438356164383563"/>
    <n v="74"/>
    <n v="0"/>
    <n v="1"/>
  </r>
  <r>
    <n v="16551"/>
    <x v="3"/>
    <s v="Jasun"/>
    <s v="Bricksey"/>
    <x v="0"/>
    <n v="2"/>
    <x v="5"/>
    <d v="1972-01-12T00:00:00"/>
    <d v="2016-07-22T00:00:00"/>
    <x v="2"/>
    <n v="76053"/>
    <n v="4.4465753424657537"/>
    <n v="75"/>
    <n v="0"/>
    <n v="1"/>
  </r>
  <r>
    <n v="37383"/>
    <x v="1"/>
    <s v="Kilian"/>
    <s v="Greenmon"/>
    <x v="0"/>
    <n v="4"/>
    <x v="1"/>
    <d v="1977-10-05T00:00:00"/>
    <d v="2017-05-28T00:00:00"/>
    <x v="0"/>
    <n v="140474"/>
    <n v="3.5972602739726027"/>
    <n v="76"/>
    <n v="0"/>
    <n v="1"/>
  </r>
  <r>
    <n v="37397"/>
    <x v="1"/>
    <s v="Nola"/>
    <s v="Husby"/>
    <x v="1"/>
    <n v="6"/>
    <x v="6"/>
    <d v="1970-02-23T00:00:00"/>
    <d v="2013-04-06T00:00:00"/>
    <x v="0"/>
    <n v="51558"/>
    <n v="7.7424657534246579"/>
    <n v="77"/>
    <n v="0"/>
    <n v="1"/>
  </r>
  <r>
    <n v="35496"/>
    <x v="1"/>
    <s v="Sibel"/>
    <s v="Dunkersley"/>
    <x v="1"/>
    <n v="7"/>
    <x v="7"/>
    <d v="1950-01-11T00:00:00"/>
    <d v="2013-06-19T00:00:00"/>
    <x v="0"/>
    <n v="87533"/>
    <n v="7.5397260273972604"/>
    <n v="78"/>
    <n v="0"/>
    <n v="1"/>
  </r>
  <r>
    <n v="38259"/>
    <x v="1"/>
    <s v="Pauletta"/>
    <s v="Disbrey"/>
    <x v="1"/>
    <n v="4"/>
    <x v="1"/>
    <d v="1956-03-30T00:00:00"/>
    <d v="2014-09-06T00:00:00"/>
    <x v="2"/>
    <n v="66118"/>
    <n v="6.3232876712328769"/>
    <n v="79"/>
    <n v="0"/>
    <n v="1"/>
  </r>
  <r>
    <n v="29106"/>
    <x v="2"/>
    <s v="Susette"/>
    <s v="Belbin"/>
    <x v="1"/>
    <n v="8"/>
    <x v="0"/>
    <d v="1995-05-25T00:00:00"/>
    <d v="2018-04-15T00:00:00"/>
    <x v="0"/>
    <n v="117968"/>
    <n v="2.7150684931506848"/>
    <n v="80"/>
    <n v="0"/>
    <n v="1"/>
  </r>
  <r>
    <n v="37056"/>
    <x v="1"/>
    <s v="Andy"/>
    <s v="de Banke"/>
    <x v="0"/>
    <n v="4"/>
    <x v="1"/>
    <d v="1962-06-22T00:00:00"/>
    <d v="2017-04-18T00:00:00"/>
    <x v="0"/>
    <n v="79411"/>
    <n v="3.7068493150684931"/>
    <n v="81"/>
    <n v="0"/>
    <n v="1"/>
  </r>
  <r>
    <n v="24116"/>
    <x v="2"/>
    <s v="Melania"/>
    <s v="Olley"/>
    <x v="1"/>
    <n v="2"/>
    <x v="5"/>
    <d v="1984-07-05T00:00:00"/>
    <d v="2010-06-06T00:00:00"/>
    <x v="0"/>
    <n v="46484"/>
    <n v="10.578082191780823"/>
    <n v="82"/>
    <n v="0"/>
    <n v="1"/>
  </r>
  <r>
    <n v="47036"/>
    <x v="0"/>
    <s v="Elana"/>
    <s v="Jacqueme"/>
    <x v="1"/>
    <n v="1"/>
    <x v="2"/>
    <d v="1947-07-13T00:00:00"/>
    <d v="2017-04-08T00:00:00"/>
    <x v="0"/>
    <n v="82129"/>
    <n v="3.7342465753424658"/>
    <n v="83"/>
    <n v="0"/>
    <n v="1"/>
  </r>
  <r>
    <n v="16014"/>
    <x v="3"/>
    <s v="Woody"/>
    <s v="Chitty"/>
    <x v="0"/>
    <n v="1"/>
    <x v="2"/>
    <d v="1965-10-08T00:00:00"/>
    <d v="2010-09-25T00:00:00"/>
    <x v="2"/>
    <n v="103315"/>
    <n v="10.273972602739725"/>
    <n v="84"/>
    <n v="0"/>
    <n v="1"/>
  </r>
  <r>
    <n v="35948"/>
    <x v="1"/>
    <s v="Chrysa"/>
    <s v="Boswood"/>
    <x v="1"/>
    <n v="4"/>
    <x v="1"/>
    <d v="1959-11-12T00:00:00"/>
    <d v="2016-11-06T00:00:00"/>
    <x v="1"/>
    <n v="89100"/>
    <n v="4.1534246575342468"/>
    <n v="85"/>
    <n v="0"/>
    <n v="1"/>
  </r>
  <r>
    <n v="44065"/>
    <x v="0"/>
    <s v="Annadiana"/>
    <s v="Sunman"/>
    <x v="1"/>
    <n v="8"/>
    <x v="0"/>
    <d v="1962-02-04T00:00:00"/>
    <d v="2014-06-25T00:00:00"/>
    <x v="0"/>
    <n v="89068"/>
    <n v="6.5232876712328771"/>
    <n v="86"/>
    <n v="0"/>
    <n v="1"/>
  </r>
  <r>
    <n v="33474"/>
    <x v="1"/>
    <s v="Milissent"/>
    <s v="Abbotson"/>
    <x v="1"/>
    <n v="4"/>
    <x v="1"/>
    <d v="1963-10-05T00:00:00"/>
    <d v="2013-04-30T00:00:00"/>
    <x v="0"/>
    <n v="50846"/>
    <n v="7.6767123287671231"/>
    <n v="87"/>
    <n v="0"/>
    <n v="1"/>
  </r>
  <r>
    <n v="33344"/>
    <x v="1"/>
    <s v="Joe"/>
    <s v="Rickwood"/>
    <x v="0"/>
    <n v="6"/>
    <x v="6"/>
    <d v="1971-01-16T00:00:00"/>
    <d v="2018-06-03T00:00:00"/>
    <x v="0"/>
    <n v="100292"/>
    <n v="2.580821917808219"/>
    <n v="88"/>
    <n v="0"/>
    <n v="1"/>
  </r>
  <r>
    <n v="32146"/>
    <x v="1"/>
    <s v="Sabra"/>
    <s v="Barrass"/>
    <x v="1"/>
    <n v="6"/>
    <x v="6"/>
    <d v="1947-09-23T00:00:00"/>
    <d v="2010-10-04T00:00:00"/>
    <x v="1"/>
    <n v="129549"/>
    <n v="10.24931506849315"/>
    <n v="89"/>
    <n v="0"/>
    <n v="1"/>
  </r>
  <r>
    <n v="34538"/>
    <x v="1"/>
    <s v="Lynsey"/>
    <s v="McGreary"/>
    <x v="1"/>
    <n v="4"/>
    <x v="1"/>
    <d v="1983-06-02T00:00:00"/>
    <d v="2016-10-31T00:00:00"/>
    <x v="1"/>
    <n v="144665"/>
    <n v="4.1698630136986301"/>
    <n v="90"/>
    <n v="0"/>
    <n v="1"/>
  </r>
  <r>
    <n v="39490"/>
    <x v="1"/>
    <s v="Sorcha"/>
    <s v="Creelman"/>
    <x v="1"/>
    <n v="1"/>
    <x v="2"/>
    <d v="1963-12-23T00:00:00"/>
    <d v="2018-09-06T00:00:00"/>
    <x v="2"/>
    <n v="71040"/>
    <n v="2.3205479452054796"/>
    <n v="91"/>
    <n v="0"/>
    <n v="1"/>
  </r>
  <r>
    <n v="35931"/>
    <x v="1"/>
    <s v="Angelina"/>
    <s v="Campanelli"/>
    <x v="1"/>
    <n v="8"/>
    <x v="0"/>
    <d v="1984-05-22T00:00:00"/>
    <d v="2019-06-22T00:00:00"/>
    <x v="0"/>
    <n v="134198"/>
    <n v="1.5287671232876712"/>
    <n v="92"/>
    <n v="0"/>
    <n v="1"/>
  </r>
  <r>
    <n v="43315"/>
    <x v="0"/>
    <s v="Hill"/>
    <s v="Blundel"/>
    <x v="0"/>
    <n v="2"/>
    <x v="5"/>
    <d v="1962-06-15T00:00:00"/>
    <d v="2017-09-18T00:00:00"/>
    <x v="2"/>
    <n v="61048"/>
    <n v="3.2876712328767121"/>
    <n v="93"/>
    <n v="0"/>
    <n v="1"/>
  </r>
  <r>
    <n v="35135"/>
    <x v="1"/>
    <s v="Bunni"/>
    <s v="Broseman"/>
    <x v="1"/>
    <n v="4"/>
    <x v="1"/>
    <d v="1991-07-25T00:00:00"/>
    <d v="2017-05-17T00:00:00"/>
    <x v="0"/>
    <n v="94874"/>
    <n v="3.6273972602739728"/>
    <n v="94"/>
    <n v="0"/>
    <n v="1"/>
  </r>
  <r>
    <n v="36956"/>
    <x v="1"/>
    <s v="Almeda"/>
    <s v="Yorston"/>
    <x v="1"/>
    <n v="7"/>
    <x v="7"/>
    <d v="1962-01-03T00:00:00"/>
    <d v="2020-05-18T00:00:00"/>
    <x v="0"/>
    <n v="32020"/>
    <n v="0.62191780821917808"/>
    <n v="95"/>
    <n v="0"/>
    <n v="1"/>
  </r>
  <r>
    <n v="39805"/>
    <x v="1"/>
    <s v="Barrie"/>
    <s v="Sampey"/>
    <x v="1"/>
    <n v="6"/>
    <x v="6"/>
    <d v="1991-01-14T00:00:00"/>
    <d v="2011-04-26T00:00:00"/>
    <x v="0"/>
    <n v="77191"/>
    <n v="9.6904109589041099"/>
    <n v="96"/>
    <n v="0"/>
    <n v="1"/>
  </r>
  <r>
    <n v="48476"/>
    <x v="0"/>
    <s v="Beaufort"/>
    <s v="MacGowing"/>
    <x v="0"/>
    <n v="8"/>
    <x v="0"/>
    <d v="1971-03-24T00:00:00"/>
    <d v="2012-06-07T00:00:00"/>
    <x v="0"/>
    <n v="94560"/>
    <n v="8.5726027397260278"/>
    <n v="97"/>
    <n v="0"/>
    <n v="1"/>
  </r>
  <r>
    <n v="11803"/>
    <x v="3"/>
    <s v="Corbie"/>
    <s v="Hailwood"/>
    <x v="0"/>
    <n v="8"/>
    <x v="0"/>
    <d v="1980-06-19T00:00:00"/>
    <d v="2013-07-16T00:00:00"/>
    <x v="2"/>
    <n v="38784"/>
    <n v="7.4657534246575343"/>
    <n v="98"/>
    <n v="0"/>
    <n v="1"/>
  </r>
  <r>
    <n v="30380"/>
    <x v="1"/>
    <s v="Genevieve"/>
    <s v="Cordy"/>
    <x v="1"/>
    <n v="4"/>
    <x v="1"/>
    <d v="1988-11-19T00:00:00"/>
    <d v="2017-05-29T00:00:00"/>
    <x v="0"/>
    <n v="108372"/>
    <n v="3.5945205479452054"/>
    <n v="99"/>
    <n v="0"/>
    <n v="1"/>
  </r>
  <r>
    <n v="36896"/>
    <x v="1"/>
    <s v="Alonso"/>
    <s v="Thompson"/>
    <x v="0"/>
    <n v="5"/>
    <x v="4"/>
    <d v="1950-04-03T00:00:00"/>
    <d v="2011-04-15T00:00:00"/>
    <x v="0"/>
    <n v="68961"/>
    <n v="9.7205479452054799"/>
    <n v="100"/>
    <n v="0"/>
    <n v="1"/>
  </r>
  <r>
    <n v="35519"/>
    <x v="1"/>
    <s v="Isidoro"/>
    <s v="Wicks"/>
    <x v="0"/>
    <n v="6"/>
    <x v="6"/>
    <d v="1970-05-18T00:00:00"/>
    <d v="2018-05-02T00:00:00"/>
    <x v="0"/>
    <n v="52173"/>
    <n v="2.6684931506849314"/>
    <n v="101"/>
    <n v="0"/>
    <n v="1"/>
  </r>
  <r>
    <n v="10737"/>
    <x v="3"/>
    <s v="Ozzy"/>
    <s v="Powlett"/>
    <x v="0"/>
    <n v="1"/>
    <x v="2"/>
    <d v="1992-02-26T00:00:00"/>
    <d v="2020-05-23T00:00:00"/>
    <x v="0"/>
    <n v="111802"/>
    <n v="0.60821917808219184"/>
    <n v="102"/>
    <n v="0"/>
    <n v="1"/>
  </r>
  <r>
    <n v="36177"/>
    <x v="1"/>
    <s v="Aaron"/>
    <s v="Kenelin"/>
    <x v="0"/>
    <n v="5"/>
    <x v="4"/>
    <d v="1986-02-22T00:00:00"/>
    <d v="2017-05-08T00:00:00"/>
    <x v="0"/>
    <n v="66285"/>
    <n v="3.6520547945205482"/>
    <n v="103"/>
    <n v="0"/>
    <n v="1"/>
  </r>
  <r>
    <n v="25674"/>
    <x v="2"/>
    <s v="Sophi"/>
    <s v="Gimson"/>
    <x v="1"/>
    <n v="8"/>
    <x v="0"/>
    <d v="1974-07-15T00:00:00"/>
    <d v="2011-09-08T00:00:00"/>
    <x v="2"/>
    <n v="93519"/>
    <n v="9.3205479452054796"/>
    <n v="104"/>
    <n v="0"/>
    <n v="1"/>
  </r>
  <r>
    <n v="32385"/>
    <x v="1"/>
    <s v="Cordey"/>
    <s v="Spohr"/>
    <x v="1"/>
    <n v="6"/>
    <x v="6"/>
    <d v="1969-06-21T00:00:00"/>
    <d v="2013-04-23T00:00:00"/>
    <x v="0"/>
    <n v="45707"/>
    <n v="7.6958904109589037"/>
    <n v="105"/>
    <n v="0"/>
    <n v="1"/>
  </r>
  <r>
    <n v="32205"/>
    <x v="1"/>
    <s v="Karney"/>
    <s v="Britney"/>
    <x v="0"/>
    <n v="4"/>
    <x v="1"/>
    <d v="1999-02-28T00:00:00"/>
    <d v="2019-09-25T00:00:00"/>
    <x v="2"/>
    <n v="62342"/>
    <n v="1.2684931506849315"/>
    <n v="106"/>
    <n v="0"/>
    <n v="1"/>
  </r>
  <r>
    <n v="35725"/>
    <x v="1"/>
    <s v="Niko"/>
    <s v="Van Weedenburg"/>
    <x v="0"/>
    <n v="6"/>
    <x v="6"/>
    <d v="1953-09-01T00:00:00"/>
    <d v="2010-07-28T00:00:00"/>
    <x v="2"/>
    <n v="129594"/>
    <n v="10.435616438356165"/>
    <n v="107"/>
    <n v="0"/>
    <n v="1"/>
  </r>
  <r>
    <n v="32920"/>
    <x v="1"/>
    <s v="Angelita"/>
    <s v="Madgwick"/>
    <x v="1"/>
    <n v="7"/>
    <x v="7"/>
    <d v="1976-02-21T00:00:00"/>
    <d v="2012-08-24T00:00:00"/>
    <x v="2"/>
    <n v="106799"/>
    <n v="8.3589041095890408"/>
    <n v="108"/>
    <n v="0"/>
    <n v="1"/>
  </r>
  <r>
    <n v="37591"/>
    <x v="1"/>
    <s v="Clerissa"/>
    <s v="Kelston"/>
    <x v="1"/>
    <n v="6"/>
    <x v="6"/>
    <d v="1988-08-20T00:00:00"/>
    <d v="2012-10-14T00:00:00"/>
    <x v="1"/>
    <n v="56803"/>
    <n v="8.2191780821917817"/>
    <n v="109"/>
    <n v="0"/>
    <n v="1"/>
  </r>
  <r>
    <n v="30184"/>
    <x v="1"/>
    <s v="Benton"/>
    <s v="Thorouggood"/>
    <x v="0"/>
    <n v="7"/>
    <x v="7"/>
    <d v="1986-01-31T00:00:00"/>
    <d v="2019-06-18T00:00:00"/>
    <x v="0"/>
    <n v="46980"/>
    <n v="1.5397260273972602"/>
    <n v="110"/>
    <n v="0"/>
    <n v="1"/>
  </r>
  <r>
    <n v="33377"/>
    <x v="1"/>
    <s v="Aeriel"/>
    <s v="Admans"/>
    <x v="1"/>
    <n v="8"/>
    <x v="0"/>
    <d v="1961-08-14T00:00:00"/>
    <d v="2016-05-12T00:00:00"/>
    <x v="0"/>
    <n v="84761"/>
    <n v="4.6410958904109592"/>
    <n v="111"/>
    <n v="0"/>
    <n v="1"/>
  </r>
  <r>
    <n v="34718"/>
    <x v="1"/>
    <s v="Free"/>
    <s v="Furzer"/>
    <x v="0"/>
    <n v="4"/>
    <x v="1"/>
    <d v="1951-06-06T00:00:00"/>
    <d v="2013-08-16T00:00:00"/>
    <x v="2"/>
    <n v="51919"/>
    <n v="7.3808219178082188"/>
    <n v="112"/>
    <n v="0"/>
    <n v="1"/>
  </r>
  <r>
    <n v="26806"/>
    <x v="2"/>
    <s v="Sheilah"/>
    <s v="Scawn"/>
    <x v="1"/>
    <n v="8"/>
    <x v="0"/>
    <d v="1981-09-24T00:00:00"/>
    <d v="2014-11-24T00:00:00"/>
    <x v="1"/>
    <n v="54148"/>
    <n v="6.1068493150684935"/>
    <n v="113"/>
    <n v="0"/>
    <n v="1"/>
  </r>
  <r>
    <n v="37176"/>
    <x v="1"/>
    <s v="Janie"/>
    <s v="Sherlaw"/>
    <x v="1"/>
    <n v="6"/>
    <x v="6"/>
    <d v="1970-11-18T00:00:00"/>
    <d v="2012-04-16T00:00:00"/>
    <x v="0"/>
    <n v="132226"/>
    <n v="8.7150684931506852"/>
    <n v="114"/>
    <n v="0"/>
    <n v="1"/>
  </r>
  <r>
    <n v="34997"/>
    <x v="1"/>
    <s v="Joceline"/>
    <s v="Dubois"/>
    <x v="1"/>
    <n v="5"/>
    <x v="4"/>
    <d v="1970-11-18T00:00:00"/>
    <d v="2010-11-03T00:00:00"/>
    <x v="1"/>
    <n v="121592"/>
    <n v="10.167123287671233"/>
    <n v="115"/>
    <n v="0"/>
    <n v="1"/>
  </r>
  <r>
    <n v="39350"/>
    <x v="1"/>
    <s v="Neila"/>
    <s v="Shelley"/>
    <x v="1"/>
    <n v="7"/>
    <x v="7"/>
    <d v="1955-10-11T00:00:00"/>
    <d v="2014-04-12T00:00:00"/>
    <x v="0"/>
    <n v="117725"/>
    <n v="6.7260273972602738"/>
    <n v="116"/>
    <n v="0"/>
    <n v="1"/>
  </r>
  <r>
    <n v="34761"/>
    <x v="1"/>
    <s v="Ginnie"/>
    <s v="Kivelhan"/>
    <x v="1"/>
    <n v="1"/>
    <x v="2"/>
    <d v="1990-12-27T00:00:00"/>
    <d v="2011-10-29T00:00:00"/>
    <x v="1"/>
    <n v="114583"/>
    <n v="9.1808219178082187"/>
    <n v="117"/>
    <n v="0"/>
    <n v="1"/>
  </r>
  <r>
    <n v="28430"/>
    <x v="2"/>
    <s v="Billie"/>
    <s v="Trye"/>
    <x v="0"/>
    <n v="2"/>
    <x v="5"/>
    <d v="1997-10-03T00:00:00"/>
    <d v="2016-10-08T00:00:00"/>
    <x v="1"/>
    <n v="134466"/>
    <n v="4.2328767123287667"/>
    <n v="118"/>
    <n v="0"/>
    <n v="1"/>
  </r>
  <r>
    <n v="35981"/>
    <x v="1"/>
    <s v="Aleta"/>
    <s v="Buessen"/>
    <x v="1"/>
    <n v="5"/>
    <x v="4"/>
    <d v="1999-04-22T00:00:00"/>
    <d v="2015-10-30T00:00:00"/>
    <x v="1"/>
    <n v="96069"/>
    <n v="5.1753424657534248"/>
    <n v="119"/>
    <n v="0"/>
    <n v="1"/>
  </r>
  <r>
    <n v="30840"/>
    <x v="1"/>
    <s v="Jordanna"/>
    <s v="Sissens"/>
    <x v="1"/>
    <n v="4"/>
    <x v="1"/>
    <d v="1963-10-14T00:00:00"/>
    <d v="2016-06-27T00:00:00"/>
    <x v="0"/>
    <n v="94314"/>
    <n v="4.515068493150685"/>
    <n v="120"/>
    <n v="0"/>
    <n v="1"/>
  </r>
  <r>
    <n v="27659"/>
    <x v="2"/>
    <s v="Rowney"/>
    <s v="Joontjes"/>
    <x v="0"/>
    <n v="8"/>
    <x v="0"/>
    <d v="1966-02-14T00:00:00"/>
    <d v="2013-04-15T00:00:00"/>
    <x v="0"/>
    <n v="130096"/>
    <n v="7.7178082191780826"/>
    <n v="121"/>
    <n v="0"/>
    <n v="1"/>
  </r>
  <r>
    <n v="34520"/>
    <x v="1"/>
    <s v="Othelia"/>
    <s v="Lazell"/>
    <x v="1"/>
    <n v="7"/>
    <x v="7"/>
    <d v="1962-11-28T00:00:00"/>
    <d v="2018-05-02T00:00:00"/>
    <x v="0"/>
    <n v="29179"/>
    <n v="2.6684931506849314"/>
    <n v="122"/>
    <n v="0"/>
    <n v="1"/>
  </r>
  <r>
    <n v="23701"/>
    <x v="2"/>
    <s v="Elfie"/>
    <s v="Le Marchant"/>
    <x v="1"/>
    <n v="1"/>
    <x v="2"/>
    <d v="1961-03-05T00:00:00"/>
    <d v="2014-12-21T00:00:00"/>
    <x v="1"/>
    <n v="62416"/>
    <n v="6.0328767123287674"/>
    <n v="123"/>
    <n v="0"/>
    <n v="1"/>
  </r>
  <r>
    <n v="29349"/>
    <x v="2"/>
    <s v="Randa"/>
    <s v="Chazotte"/>
    <x v="1"/>
    <n v="2"/>
    <x v="5"/>
    <d v="1997-04-29T00:00:00"/>
    <d v="2012-09-17T00:00:00"/>
    <x v="2"/>
    <n v="83516"/>
    <n v="8.293150684931506"/>
    <n v="124"/>
    <n v="0"/>
    <n v="1"/>
  </r>
  <r>
    <n v="36726"/>
    <x v="1"/>
    <s v="Zechariah"/>
    <s v="Kohlert"/>
    <x v="0"/>
    <n v="5"/>
    <x v="4"/>
    <d v="1975-01-10T00:00:00"/>
    <d v="2010-12-01T00:00:00"/>
    <x v="1"/>
    <n v="135425"/>
    <n v="10.09041095890411"/>
    <n v="125"/>
    <n v="0"/>
    <n v="1"/>
  </r>
  <r>
    <n v="36797"/>
    <x v="1"/>
    <s v="Claus"/>
    <s v="Magnus"/>
    <x v="0"/>
    <n v="4"/>
    <x v="1"/>
    <d v="1986-11-06T00:00:00"/>
    <d v="2015-06-20T00:00:00"/>
    <x v="0"/>
    <n v="103090"/>
    <n v="5.536986301369863"/>
    <n v="126"/>
    <n v="0"/>
    <n v="1"/>
  </r>
  <r>
    <n v="39773"/>
    <x v="1"/>
    <s v="Lonnard"/>
    <s v="Gwinn"/>
    <x v="0"/>
    <n v="4"/>
    <x v="1"/>
    <d v="1968-11-30T00:00:00"/>
    <d v="2018-06-29T00:00:00"/>
    <x v="0"/>
    <n v="106293"/>
    <n v="2.5095890410958903"/>
    <n v="127"/>
    <n v="0"/>
    <n v="1"/>
  </r>
  <r>
    <n v="31874"/>
    <x v="1"/>
    <s v="Pip"/>
    <s v="Danhel"/>
    <x v="0"/>
    <n v="4"/>
    <x v="1"/>
    <d v="1947-11-18T00:00:00"/>
    <d v="2019-04-10T00:00:00"/>
    <x v="0"/>
    <n v="60883"/>
    <n v="1.7287671232876711"/>
    <n v="128"/>
    <n v="0"/>
    <n v="1"/>
  </r>
  <r>
    <n v="32513"/>
    <x v="1"/>
    <s v="Niccolo"/>
    <s v="Runnalls"/>
    <x v="0"/>
    <n v="7"/>
    <x v="7"/>
    <d v="1987-07-08T00:00:00"/>
    <d v="2013-06-11T00:00:00"/>
    <x v="0"/>
    <n v="96006"/>
    <n v="7.5616438356164384"/>
    <n v="129"/>
    <n v="0"/>
    <n v="1"/>
  </r>
  <r>
    <n v="37000"/>
    <x v="1"/>
    <s v="Katrinka"/>
    <s v="Delacote"/>
    <x v="1"/>
    <n v="5"/>
    <x v="4"/>
    <d v="1986-11-16T00:00:00"/>
    <d v="2014-07-06T00:00:00"/>
    <x v="2"/>
    <n v="74622"/>
    <n v="6.493150684931507"/>
    <n v="130"/>
    <n v="0"/>
    <n v="1"/>
  </r>
  <r>
    <n v="38756"/>
    <x v="1"/>
    <s v="Cahra"/>
    <s v="Murtell"/>
    <x v="1"/>
    <n v="4"/>
    <x v="1"/>
    <d v="1974-05-19T00:00:00"/>
    <d v="2018-11-20T00:00:00"/>
    <x v="1"/>
    <n v="120488"/>
    <n v="2.1150684931506851"/>
    <n v="131"/>
    <n v="0"/>
    <n v="1"/>
  </r>
  <r>
    <n v="31056"/>
    <x v="1"/>
    <s v="Corey"/>
    <s v="Disbrow"/>
    <x v="1"/>
    <n v="4"/>
    <x v="1"/>
    <d v="1968-06-25T00:00:00"/>
    <d v="2012-09-11T00:00:00"/>
    <x v="2"/>
    <n v="158327"/>
    <n v="8.3095890410958901"/>
    <n v="132"/>
    <n v="0"/>
    <n v="1"/>
  </r>
  <r>
    <n v="31991"/>
    <x v="1"/>
    <s v="Farica"/>
    <s v="McVeighty"/>
    <x v="1"/>
    <n v="5"/>
    <x v="4"/>
    <d v="1967-06-05T00:00:00"/>
    <d v="2015-10-11T00:00:00"/>
    <x v="1"/>
    <n v="102937"/>
    <n v="5.2273972602739729"/>
    <n v="133"/>
    <n v="0"/>
    <n v="1"/>
  </r>
  <r>
    <n v="33385"/>
    <x v="1"/>
    <s v="Joscelin"/>
    <s v="Giannazzi"/>
    <x v="1"/>
    <n v="6"/>
    <x v="6"/>
    <d v="1964-07-15T00:00:00"/>
    <d v="2017-05-25T00:00:00"/>
    <x v="0"/>
    <n v="51349"/>
    <n v="3.6054794520547944"/>
    <n v="134"/>
    <n v="0"/>
    <n v="1"/>
  </r>
  <r>
    <n v="34884"/>
    <x v="1"/>
    <s v="Ax"/>
    <s v="Hryncewicz"/>
    <x v="0"/>
    <n v="6"/>
    <x v="6"/>
    <d v="1976-05-29T00:00:00"/>
    <d v="2018-11-03T00:00:00"/>
    <x v="1"/>
    <n v="86174"/>
    <n v="2.1616438356164385"/>
    <n v="135"/>
    <n v="0"/>
    <n v="1"/>
  </r>
  <r>
    <n v="33335"/>
    <x v="1"/>
    <s v="Janessa"/>
    <s v="Jakes"/>
    <x v="1"/>
    <n v="7"/>
    <x v="7"/>
    <d v="1951-10-01T00:00:00"/>
    <d v="2013-10-29T00:00:00"/>
    <x v="1"/>
    <n v="61064"/>
    <n v="7.1780821917808222"/>
    <n v="136"/>
    <n v="0"/>
    <n v="1"/>
  </r>
  <r>
    <n v="35926"/>
    <x v="1"/>
    <s v="Brew"/>
    <s v="Ritchman"/>
    <x v="0"/>
    <n v="6"/>
    <x v="6"/>
    <d v="1962-09-06T00:00:00"/>
    <d v="2011-06-10T00:00:00"/>
    <x v="0"/>
    <n v="76967"/>
    <n v="9.5671232876712331"/>
    <n v="137"/>
    <n v="0"/>
    <n v="1"/>
  </r>
  <r>
    <n v="32836"/>
    <x v="1"/>
    <s v="Gretal"/>
    <s v="Pashler"/>
    <x v="1"/>
    <n v="5"/>
    <x v="4"/>
    <d v="1951-06-06T00:00:00"/>
    <d v="2013-06-07T00:00:00"/>
    <x v="0"/>
    <n v="96339"/>
    <n v="7.5726027397260278"/>
    <n v="138"/>
    <n v="0"/>
    <n v="1"/>
  </r>
  <r>
    <n v="47022"/>
    <x v="0"/>
    <s v="Rufus"/>
    <s v="Bizzey"/>
    <x v="0"/>
    <n v="1"/>
    <x v="2"/>
    <d v="1975-07-03T00:00:00"/>
    <d v="2015-07-30T00:00:00"/>
    <x v="2"/>
    <n v="119775"/>
    <n v="5.4273972602739722"/>
    <n v="139"/>
    <n v="0"/>
    <n v="1"/>
  </r>
  <r>
    <n v="49898"/>
    <x v="0"/>
    <s v="Sydney"/>
    <s v="Panks"/>
    <x v="0"/>
    <n v="8"/>
    <x v="0"/>
    <d v="1978-01-28T00:00:00"/>
    <d v="2013-04-07T00:00:00"/>
    <x v="0"/>
    <n v="44896"/>
    <n v="7.7397260273972606"/>
    <n v="140"/>
    <n v="0"/>
    <n v="1"/>
  </r>
  <r>
    <n v="39294"/>
    <x v="1"/>
    <s v="Rubina"/>
    <s v="Denisot"/>
    <x v="1"/>
    <n v="5"/>
    <x v="4"/>
    <d v="1961-08-14T00:00:00"/>
    <d v="2015-06-22T00:00:00"/>
    <x v="0"/>
    <n v="32791"/>
    <n v="5.5315068493150683"/>
    <n v="141"/>
    <n v="0"/>
    <n v="1"/>
  </r>
  <r>
    <n v="35282"/>
    <x v="1"/>
    <s v="Gwyn"/>
    <s v="Carillo"/>
    <x v="1"/>
    <n v="5"/>
    <x v="4"/>
    <d v="1980-07-14T00:00:00"/>
    <d v="2019-11-15T00:00:00"/>
    <x v="1"/>
    <n v="118642"/>
    <n v="1.1287671232876713"/>
    <n v="142"/>
    <n v="0"/>
    <n v="1"/>
  </r>
  <r>
    <n v="38461"/>
    <x v="1"/>
    <s v="Amalia"/>
    <s v="Ffrench"/>
    <x v="1"/>
    <n v="4"/>
    <x v="1"/>
    <d v="1950-10-30T00:00:00"/>
    <d v="2016-07-05T00:00:00"/>
    <x v="2"/>
    <n v="61458"/>
    <n v="4.493150684931507"/>
    <n v="143"/>
    <n v="0"/>
    <n v="1"/>
  </r>
  <r>
    <n v="20133"/>
    <x v="2"/>
    <s v="Viv"/>
    <s v="Turfs"/>
    <x v="1"/>
    <n v="7"/>
    <x v="7"/>
    <d v="1963-05-27T00:00:00"/>
    <d v="2018-06-04T00:00:00"/>
    <x v="0"/>
    <n v="19115"/>
    <n v="2.5780821917808221"/>
    <n v="144"/>
    <n v="0"/>
    <n v="1"/>
  </r>
  <r>
    <n v="16161"/>
    <x v="3"/>
    <s v="Bartolemo"/>
    <s v="Rapo"/>
    <x v="0"/>
    <n v="8"/>
    <x v="0"/>
    <d v="1970-04-07T00:00:00"/>
    <d v="2015-06-29T00:00:00"/>
    <x v="0"/>
    <n v="91268"/>
    <n v="5.5123287671232877"/>
    <n v="145"/>
    <n v="0"/>
    <n v="1"/>
  </r>
  <r>
    <n v="39096"/>
    <x v="1"/>
    <s v="Margarita"/>
    <s v="Shafe"/>
    <x v="1"/>
    <n v="4"/>
    <x v="1"/>
    <d v="1949-07-18T00:00:00"/>
    <d v="2015-09-07T00:00:00"/>
    <x v="2"/>
    <n v="99476"/>
    <n v="5.3205479452054796"/>
    <n v="146"/>
    <n v="0"/>
    <n v="1"/>
  </r>
  <r>
    <n v="39837"/>
    <x v="1"/>
    <s v="Marna"/>
    <s v="McGilmartin"/>
    <x v="1"/>
    <n v="6"/>
    <x v="6"/>
    <d v="1995-08-06T00:00:00"/>
    <d v="2020-04-27T00:00:00"/>
    <x v="0"/>
    <n v="55239"/>
    <n v="0.67945205479452053"/>
    <n v="147"/>
    <n v="0"/>
    <n v="1"/>
  </r>
  <r>
    <n v="37555"/>
    <x v="1"/>
    <s v="Sheri"/>
    <s v="Stirgess"/>
    <x v="1"/>
    <n v="4"/>
    <x v="1"/>
    <d v="1971-01-26T00:00:00"/>
    <d v="2014-12-28T00:00:00"/>
    <x v="1"/>
    <n v="156834"/>
    <n v="6.0136986301369859"/>
    <n v="148"/>
    <n v="0"/>
    <n v="1"/>
  </r>
  <r>
    <n v="32064"/>
    <x v="1"/>
    <s v="Deena"/>
    <s v="Matzaitis"/>
    <x v="1"/>
    <n v="4"/>
    <x v="1"/>
    <d v="1986-02-20T00:00:00"/>
    <d v="2018-11-11T00:00:00"/>
    <x v="1"/>
    <n v="108800"/>
    <n v="2.1397260273972605"/>
    <n v="149"/>
    <n v="0"/>
    <n v="1"/>
  </r>
  <r>
    <n v="33336"/>
    <x v="1"/>
    <s v="Hattie"/>
    <s v="Guarin"/>
    <x v="1"/>
    <n v="5"/>
    <x v="4"/>
    <d v="1960-01-20T00:00:00"/>
    <d v="2012-12-09T00:00:00"/>
    <x v="1"/>
    <n v="116096"/>
    <n v="8.0657534246575349"/>
    <n v="150"/>
    <n v="0"/>
    <n v="1"/>
  </r>
  <r>
    <n v="37725"/>
    <x v="1"/>
    <s v="Edan"/>
    <s v="Sketh"/>
    <x v="0"/>
    <n v="5"/>
    <x v="4"/>
    <d v="1990-04-15T00:00:00"/>
    <d v="2014-09-06T00:00:00"/>
    <x v="2"/>
    <n v="67368"/>
    <n v="6.3232876712328769"/>
    <n v="151"/>
    <n v="0"/>
    <n v="1"/>
  </r>
  <r>
    <n v="38575"/>
    <x v="1"/>
    <s v="Dosi"/>
    <s v="Laurent"/>
    <x v="1"/>
    <n v="4"/>
    <x v="1"/>
    <d v="1967-06-08T00:00:00"/>
    <d v="2017-04-06T00:00:00"/>
    <x v="0"/>
    <n v="67170"/>
    <n v="3.7397260273972601"/>
    <n v="152"/>
    <n v="0"/>
    <n v="1"/>
  </r>
  <r>
    <n v="31996"/>
    <x v="1"/>
    <s v="Derward"/>
    <s v="Scougal"/>
    <x v="0"/>
    <n v="4"/>
    <x v="1"/>
    <d v="1979-01-02T00:00:00"/>
    <d v="2014-09-06T00:00:00"/>
    <x v="2"/>
    <n v="158269"/>
    <n v="6.3232876712328769"/>
    <n v="153"/>
    <n v="0"/>
    <n v="1"/>
  </r>
  <r>
    <n v="34420"/>
    <x v="1"/>
    <s v="Christan"/>
    <s v="Glyne"/>
    <x v="1"/>
    <n v="4"/>
    <x v="1"/>
    <d v="1953-04-28T00:00:00"/>
    <d v="2020-04-09T00:00:00"/>
    <x v="0"/>
    <n v="84148"/>
    <n v="0.72876712328767124"/>
    <n v="154"/>
    <n v="0"/>
    <n v="1"/>
  </r>
  <r>
    <n v="37295"/>
    <x v="1"/>
    <s v="Joachim"/>
    <s v="McDonnell"/>
    <x v="0"/>
    <n v="4"/>
    <x v="1"/>
    <d v="1987-12-09T00:00:00"/>
    <d v="2019-04-12T00:00:00"/>
    <x v="0"/>
    <n v="83656"/>
    <n v="1.7232876712328766"/>
    <n v="155"/>
    <n v="0"/>
    <n v="1"/>
  </r>
  <r>
    <n v="31083"/>
    <x v="1"/>
    <s v="Zitella"/>
    <s v="Millions"/>
    <x v="1"/>
    <n v="8"/>
    <x v="0"/>
    <d v="1961-12-03T00:00:00"/>
    <d v="2019-11-25T00:00:00"/>
    <x v="1"/>
    <n v="115011"/>
    <n v="1.1013698630136985"/>
    <n v="156"/>
    <n v="0"/>
    <n v="1"/>
  </r>
  <r>
    <n v="33678"/>
    <x v="1"/>
    <s v="Marietta"/>
    <s v="Sargood"/>
    <x v="0"/>
    <n v="4"/>
    <x v="1"/>
    <d v="1986-06-08T00:00:00"/>
    <d v="2010-06-09T00:00:00"/>
    <x v="0"/>
    <n v="142436"/>
    <n v="10.56986301369863"/>
    <n v="157"/>
    <n v="0"/>
    <n v="1"/>
  </r>
  <r>
    <n v="15291"/>
    <x v="3"/>
    <s v="Christian"/>
    <s v="Ferreres"/>
    <x v="1"/>
    <n v="8"/>
    <x v="0"/>
    <d v="1997-01-26T00:00:00"/>
    <d v="2016-10-10T00:00:00"/>
    <x v="1"/>
    <n v="84777"/>
    <n v="4.2273972602739729"/>
    <n v="158"/>
    <n v="0"/>
    <n v="1"/>
  </r>
  <r>
    <n v="34223"/>
    <x v="1"/>
    <s v="Yoshiko"/>
    <s v="Foltin"/>
    <x v="1"/>
    <n v="5"/>
    <x v="4"/>
    <d v="1958-07-31T00:00:00"/>
    <d v="2019-05-02T00:00:00"/>
    <x v="0"/>
    <n v="84222"/>
    <n v="1.6684931506849314"/>
    <n v="159"/>
    <n v="0"/>
    <n v="1"/>
  </r>
  <r>
    <n v="39200"/>
    <x v="1"/>
    <s v="Nichole"/>
    <s v="Heeron"/>
    <x v="0"/>
    <n v="6"/>
    <x v="6"/>
    <d v="1947-11-13T00:00:00"/>
    <d v="2010-10-15T00:00:00"/>
    <x v="1"/>
    <n v="41612"/>
    <n v="10.219178082191782"/>
    <n v="160"/>
    <n v="0"/>
    <n v="1"/>
  </r>
  <r>
    <n v="31863"/>
    <x v="1"/>
    <s v="Fawnia"/>
    <s v="MacSweeney"/>
    <x v="1"/>
    <n v="5"/>
    <x v="4"/>
    <d v="1958-12-23T00:00:00"/>
    <d v="2010-12-19T00:00:00"/>
    <x v="1"/>
    <n v="72748"/>
    <n v="10.04109589041096"/>
    <n v="161"/>
    <n v="0"/>
    <n v="1"/>
  </r>
  <r>
    <n v="17563"/>
    <x v="3"/>
    <s v="Abbott"/>
    <s v="Klainer"/>
    <x v="0"/>
    <n v="1"/>
    <x v="2"/>
    <d v="1982-08-16T00:00:00"/>
    <d v="2018-09-15T00:00:00"/>
    <x v="2"/>
    <n v="104692"/>
    <n v="2.2958904109589042"/>
    <n v="162"/>
    <n v="0"/>
    <n v="1"/>
  </r>
  <r>
    <n v="16451"/>
    <x v="3"/>
    <s v="Romy"/>
    <s v="Beumant"/>
    <x v="1"/>
    <n v="1"/>
    <x v="2"/>
    <d v="1951-02-20T00:00:00"/>
    <d v="2016-09-29T00:00:00"/>
    <x v="2"/>
    <n v="96984"/>
    <n v="4.2575342465753421"/>
    <n v="163"/>
    <n v="0"/>
    <n v="1"/>
  </r>
  <r>
    <n v="37282"/>
    <x v="1"/>
    <s v="Salim"/>
    <s v="Severns"/>
    <x v="0"/>
    <n v="7"/>
    <x v="7"/>
    <d v="1995-10-16T00:00:00"/>
    <d v="2013-12-27T00:00:00"/>
    <x v="1"/>
    <n v="41078"/>
    <n v="7.0164383561643833"/>
    <n v="164"/>
    <n v="0"/>
    <n v="1"/>
  </r>
  <r>
    <n v="34378"/>
    <x v="1"/>
    <s v="Ric"/>
    <s v="Halloway"/>
    <x v="0"/>
    <n v="7"/>
    <x v="7"/>
    <d v="1949-09-17T00:00:00"/>
    <d v="2020-04-19T00:00:00"/>
    <x v="0"/>
    <n v="69377"/>
    <n v="0.70136986301369864"/>
    <n v="165"/>
    <n v="0"/>
    <n v="1"/>
  </r>
  <r>
    <n v="35915"/>
    <x v="1"/>
    <s v="Herschel"/>
    <s v="Haggerty"/>
    <x v="0"/>
    <n v="5"/>
    <x v="4"/>
    <d v="1985-05-20T00:00:00"/>
    <d v="2012-04-22T00:00:00"/>
    <x v="0"/>
    <n v="72059"/>
    <n v="8.6986301369863011"/>
    <n v="166"/>
    <n v="0"/>
    <n v="1"/>
  </r>
  <r>
    <n v="21012"/>
    <x v="2"/>
    <s v="Kliment"/>
    <s v="Labarre"/>
    <x v="0"/>
    <n v="1"/>
    <x v="2"/>
    <d v="1973-05-15T00:00:00"/>
    <d v="2013-04-16T00:00:00"/>
    <x v="0"/>
    <n v="46488"/>
    <n v="7.7150684931506852"/>
    <n v="167"/>
    <n v="0"/>
    <n v="1"/>
  </r>
  <r>
    <n v="32163"/>
    <x v="1"/>
    <s v="Davina"/>
    <s v="Korpal"/>
    <x v="1"/>
    <n v="5"/>
    <x v="4"/>
    <d v="1977-10-11T00:00:00"/>
    <d v="2013-04-14T00:00:00"/>
    <x v="0"/>
    <n v="54358"/>
    <n v="7.720547945205479"/>
    <n v="168"/>
    <n v="0"/>
    <n v="1"/>
  </r>
  <r>
    <n v="38798"/>
    <x v="1"/>
    <s v="Lara"/>
    <s v="Whickman"/>
    <x v="1"/>
    <n v="5"/>
    <x v="4"/>
    <d v="1980-02-20T00:00:00"/>
    <d v="2019-08-21T00:00:00"/>
    <x v="2"/>
    <n v="82772"/>
    <n v="1.3643835616438356"/>
    <n v="169"/>
    <n v="0"/>
    <n v="1"/>
  </r>
  <r>
    <n v="34583"/>
    <x v="1"/>
    <s v="Dana"/>
    <s v="Reinbach"/>
    <x v="1"/>
    <n v="4"/>
    <x v="1"/>
    <d v="1985-10-03T00:00:00"/>
    <d v="2010-07-28T00:00:00"/>
    <x v="2"/>
    <n v="150089"/>
    <n v="10.435616438356165"/>
    <n v="170"/>
    <n v="0"/>
    <n v="1"/>
  </r>
  <r>
    <n v="32971"/>
    <x v="1"/>
    <s v="Malory"/>
    <s v="Foker"/>
    <x v="1"/>
    <n v="4"/>
    <x v="1"/>
    <d v="1993-08-12T00:00:00"/>
    <d v="2016-09-06T00:00:00"/>
    <x v="2"/>
    <n v="96120"/>
    <n v="4.3205479452054796"/>
    <n v="171"/>
    <n v="0"/>
    <n v="1"/>
  </r>
  <r>
    <n v="38297"/>
    <x v="1"/>
    <s v="Arnuad"/>
    <s v="Barme"/>
    <x v="0"/>
    <n v="6"/>
    <x v="6"/>
    <d v="1981-06-29T00:00:00"/>
    <d v="2017-09-27T00:00:00"/>
    <x v="2"/>
    <n v="138918"/>
    <n v="3.2630136986301368"/>
    <n v="172"/>
    <n v="0"/>
    <n v="1"/>
  </r>
  <r>
    <n v="33786"/>
    <x v="1"/>
    <s v="Ariel"/>
    <s v="Burgill"/>
    <x v="1"/>
    <n v="5"/>
    <x v="4"/>
    <d v="1988-11-30T00:00:00"/>
    <d v="2020-06-03T00:00:00"/>
    <x v="0"/>
    <n v="40166"/>
    <n v="0.57808219178082187"/>
    <n v="173"/>
    <n v="0"/>
    <n v="1"/>
  </r>
  <r>
    <n v="36630"/>
    <x v="1"/>
    <s v="Inna"/>
    <s v="Hambly"/>
    <x v="1"/>
    <n v="5"/>
    <x v="4"/>
    <d v="1983-05-21T00:00:00"/>
    <d v="2012-09-13T00:00:00"/>
    <x v="2"/>
    <n v="111143"/>
    <n v="8.3041095890410954"/>
    <n v="174"/>
    <n v="0"/>
    <n v="1"/>
  </r>
  <r>
    <n v="45042"/>
    <x v="0"/>
    <s v="Nona"/>
    <s v="Aitchinson"/>
    <x v="1"/>
    <n v="8"/>
    <x v="0"/>
    <d v="1948-01-01T00:00:00"/>
    <d v="2014-12-08T00:00:00"/>
    <x v="1"/>
    <n v="52742"/>
    <n v="6.0684931506849313"/>
    <n v="175"/>
    <n v="0"/>
    <n v="1"/>
  </r>
  <r>
    <n v="28273"/>
    <x v="2"/>
    <s v="Margery"/>
    <s v="Wind"/>
    <x v="1"/>
    <n v="1"/>
    <x v="2"/>
    <d v="1983-07-02T00:00:00"/>
    <d v="2016-10-21T00:00:00"/>
    <x v="1"/>
    <n v="62997"/>
    <n v="4.1972602739726028"/>
    <n v="176"/>
    <n v="0"/>
    <n v="1"/>
  </r>
  <r>
    <n v="32121"/>
    <x v="1"/>
    <s v="Shelton"/>
    <s v="Culpan"/>
    <x v="0"/>
    <n v="5"/>
    <x v="4"/>
    <d v="1964-11-12T00:00:00"/>
    <d v="2012-08-17T00:00:00"/>
    <x v="2"/>
    <n v="133989"/>
    <n v="8.3780821917808215"/>
    <n v="177"/>
    <n v="0"/>
    <n v="1"/>
  </r>
  <r>
    <n v="32144"/>
    <x v="1"/>
    <s v="Reuben"/>
    <s v="Henrique"/>
    <x v="0"/>
    <n v="7"/>
    <x v="7"/>
    <d v="1989-04-13T00:00:00"/>
    <d v="2011-04-25T00:00:00"/>
    <x v="0"/>
    <n v="114740"/>
    <n v="9.6931506849315063"/>
    <n v="178"/>
    <n v="0"/>
    <n v="1"/>
  </r>
  <r>
    <n v="35820"/>
    <x v="1"/>
    <s v="Adaline"/>
    <s v="Wyborn"/>
    <x v="1"/>
    <n v="1"/>
    <x v="2"/>
    <d v="1979-11-02T00:00:00"/>
    <d v="2017-08-24T00:00:00"/>
    <x v="2"/>
    <n v="69163"/>
    <n v="3.3561643835616439"/>
    <n v="179"/>
    <n v="0"/>
    <n v="1"/>
  </r>
  <r>
    <n v="33522"/>
    <x v="1"/>
    <s v="Faydra"/>
    <s v="Dumingos"/>
    <x v="1"/>
    <n v="1"/>
    <x v="2"/>
    <d v="1981-07-02T00:00:00"/>
    <d v="2012-05-20T00:00:00"/>
    <x v="0"/>
    <n v="37585"/>
    <n v="8.6219178082191785"/>
    <n v="180"/>
    <n v="0"/>
    <n v="1"/>
  </r>
  <r>
    <n v="39873"/>
    <x v="1"/>
    <s v="Allayne"/>
    <s v="Whistance"/>
    <x v="0"/>
    <n v="6"/>
    <x v="6"/>
    <d v="1961-07-25T00:00:00"/>
    <d v="2016-05-11T00:00:00"/>
    <x v="0"/>
    <n v="60140"/>
    <n v="4.6438356164383565"/>
    <n v="181"/>
    <n v="0"/>
    <n v="1"/>
  </r>
  <r>
    <n v="20363"/>
    <x v="2"/>
    <s v="Lanie"/>
    <s v="Soeiro"/>
    <x v="0"/>
    <n v="8"/>
    <x v="0"/>
    <d v="1967-07-25T00:00:00"/>
    <d v="2017-09-23T00:00:00"/>
    <x v="2"/>
    <n v="119867"/>
    <n v="3.2739726027397262"/>
    <n v="182"/>
    <n v="0"/>
    <n v="1"/>
  </r>
  <r>
    <n v="36881"/>
    <x v="1"/>
    <s v="Lorry"/>
    <s v="Tracey"/>
    <x v="0"/>
    <n v="7"/>
    <x v="7"/>
    <d v="1993-03-11T00:00:00"/>
    <d v="2011-06-22T00:00:00"/>
    <x v="0"/>
    <n v="96593"/>
    <n v="9.5342465753424666"/>
    <n v="183"/>
    <n v="0"/>
    <n v="1"/>
  </r>
  <r>
    <n v="37683"/>
    <x v="1"/>
    <s v="Fergus"/>
    <s v="Gravy"/>
    <x v="0"/>
    <n v="4"/>
    <x v="1"/>
    <d v="1985-08-16T00:00:00"/>
    <d v="2020-06-06T00:00:00"/>
    <x v="0"/>
    <n v="62086"/>
    <n v="0.56986301369863013"/>
    <n v="184"/>
    <n v="0"/>
    <n v="1"/>
  </r>
  <r>
    <n v="37926"/>
    <x v="1"/>
    <s v="Bartholemy"/>
    <s v="O' Meara"/>
    <x v="0"/>
    <n v="6"/>
    <x v="6"/>
    <d v="1956-10-14T00:00:00"/>
    <d v="2020-04-19T00:00:00"/>
    <x v="0"/>
    <n v="65097"/>
    <n v="0.70136986301369864"/>
    <n v="185"/>
    <n v="0"/>
    <n v="1"/>
  </r>
  <r>
    <n v="33634"/>
    <x v="1"/>
    <s v="Jonie"/>
    <s v="McCrohon"/>
    <x v="1"/>
    <n v="4"/>
    <x v="1"/>
    <d v="1965-06-04T00:00:00"/>
    <d v="2019-12-05T00:00:00"/>
    <x v="1"/>
    <n v="95234"/>
    <n v="1.0739726027397261"/>
    <n v="186"/>
    <n v="0"/>
    <n v="1"/>
  </r>
  <r>
    <n v="36116"/>
    <x v="1"/>
    <s v="Victoria"/>
    <s v="Mattocks"/>
    <x v="1"/>
    <n v="6"/>
    <x v="6"/>
    <d v="1983-09-12T00:00:00"/>
    <d v="2011-04-24T00:00:00"/>
    <x v="0"/>
    <n v="42669"/>
    <n v="9.6958904109589046"/>
    <n v="187"/>
    <n v="0"/>
    <n v="1"/>
  </r>
  <r>
    <n v="21788"/>
    <x v="2"/>
    <s v="Laural"/>
    <s v="Southerns"/>
    <x v="1"/>
    <n v="7"/>
    <x v="7"/>
    <d v="1991-05-05T00:00:00"/>
    <d v="2012-05-27T00:00:00"/>
    <x v="0"/>
    <n v="78212"/>
    <n v="8.6027397260273979"/>
    <n v="188"/>
    <n v="0"/>
    <n v="1"/>
  </r>
  <r>
    <n v="47105"/>
    <x v="0"/>
    <s v="Rosene"/>
    <s v="Carnew"/>
    <x v="1"/>
    <n v="8"/>
    <x v="0"/>
    <d v="1955-01-22T00:00:00"/>
    <d v="2018-06-06T00:00:00"/>
    <x v="0"/>
    <n v="53019"/>
    <n v="2.5726027397260274"/>
    <n v="189"/>
    <n v="0"/>
    <n v="1"/>
  </r>
  <r>
    <n v="37685"/>
    <x v="1"/>
    <s v="Blanch"/>
    <s v="Lillicrap"/>
    <x v="1"/>
    <n v="6"/>
    <x v="6"/>
    <d v="1953-10-29T00:00:00"/>
    <d v="2013-06-10T00:00:00"/>
    <x v="0"/>
    <n v="119933"/>
    <n v="7.5643835616438357"/>
    <n v="190"/>
    <n v="0"/>
    <n v="1"/>
  </r>
  <r>
    <n v="38729"/>
    <x v="1"/>
    <s v="Mag"/>
    <s v="Pilmoor"/>
    <x v="1"/>
    <n v="4"/>
    <x v="1"/>
    <d v="1973-09-13T00:00:00"/>
    <d v="2013-10-08T00:00:00"/>
    <x v="1"/>
    <n v="103383"/>
    <n v="7.2356164383561641"/>
    <n v="191"/>
    <n v="0"/>
    <n v="1"/>
  </r>
  <r>
    <n v="35446"/>
    <x v="1"/>
    <s v="Reid"/>
    <s v="Gauchier"/>
    <x v="0"/>
    <n v="5"/>
    <x v="4"/>
    <d v="1953-02-11T00:00:00"/>
    <d v="2018-11-12T00:00:00"/>
    <x v="1"/>
    <n v="80683"/>
    <n v="2.1369863013698631"/>
    <n v="192"/>
    <n v="0"/>
    <n v="1"/>
  </r>
  <r>
    <n v="15081"/>
    <x v="3"/>
    <s v="Greg"/>
    <s v="Tonepohl"/>
    <x v="0"/>
    <n v="8"/>
    <x v="0"/>
    <d v="1977-07-20T00:00:00"/>
    <d v="2011-09-19T00:00:00"/>
    <x v="2"/>
    <n v="77882"/>
    <n v="9.2904109589041095"/>
    <n v="193"/>
    <n v="0"/>
    <n v="1"/>
  </r>
  <r>
    <n v="31033"/>
    <x v="1"/>
    <s v="Pattie"/>
    <s v="Pascoe"/>
    <x v="1"/>
    <n v="5"/>
    <x v="4"/>
    <d v="1987-11-20T00:00:00"/>
    <d v="2016-05-09T00:00:00"/>
    <x v="0"/>
    <n v="85636"/>
    <n v="4.6493150684931503"/>
    <n v="194"/>
    <n v="0"/>
    <n v="1"/>
  </r>
  <r>
    <n v="34821"/>
    <x v="1"/>
    <s v="Eilis"/>
    <s v="Izchaki"/>
    <x v="1"/>
    <n v="4"/>
    <x v="1"/>
    <d v="1966-06-24T00:00:00"/>
    <d v="2017-05-28T00:00:00"/>
    <x v="0"/>
    <n v="53976"/>
    <n v="3.5972602739726027"/>
    <n v="195"/>
    <n v="0"/>
    <n v="1"/>
  </r>
  <r>
    <n v="38895"/>
    <x v="1"/>
    <s v="Noelyn"/>
    <s v="Piercey"/>
    <x v="1"/>
    <n v="5"/>
    <x v="4"/>
    <d v="1991-05-11T00:00:00"/>
    <d v="2014-07-09T00:00:00"/>
    <x v="2"/>
    <n v="39289"/>
    <n v="6.484931506849315"/>
    <n v="196"/>
    <n v="0"/>
    <n v="1"/>
  </r>
  <r>
    <n v="19984"/>
    <x v="3"/>
    <s v="Matteo"/>
    <s v="Steptowe"/>
    <x v="0"/>
    <n v="8"/>
    <x v="0"/>
    <d v="1960-11-04T00:00:00"/>
    <d v="2010-06-21T00:00:00"/>
    <x v="0"/>
    <n v="84926"/>
    <n v="10.536986301369863"/>
    <n v="197"/>
    <n v="0"/>
    <n v="1"/>
  </r>
  <r>
    <n v="39304"/>
    <x v="1"/>
    <s v="Josee"/>
    <s v="Mish"/>
    <x v="1"/>
    <n v="5"/>
    <x v="4"/>
    <d v="1978-06-27T00:00:00"/>
    <d v="2019-10-29T00:00:00"/>
    <x v="1"/>
    <n v="46016"/>
    <n v="1.1753424657534246"/>
    <n v="198"/>
    <n v="0"/>
    <n v="1"/>
  </r>
  <r>
    <n v="30020"/>
    <x v="1"/>
    <s v="Thebault"/>
    <s v="De Bernardis"/>
    <x v="0"/>
    <n v="6"/>
    <x v="6"/>
    <d v="1964-01-10T00:00:00"/>
    <d v="2010-08-05T00:00:00"/>
    <x v="2"/>
    <n v="64543"/>
    <n v="10.413698630136986"/>
    <n v="199"/>
    <n v="0"/>
    <n v="1"/>
  </r>
  <r>
    <n v="24316"/>
    <x v="2"/>
    <s v="Lindy"/>
    <s v="Logie"/>
    <x v="0"/>
    <n v="7"/>
    <x v="7"/>
    <d v="1958-02-04T00:00:00"/>
    <d v="2015-06-24T00:00:00"/>
    <x v="0"/>
    <n v="84042"/>
    <n v="5.5260273972602736"/>
    <n v="200"/>
    <n v="0"/>
    <n v="1"/>
  </r>
  <r>
    <n v="35483"/>
    <x v="1"/>
    <s v="Jacquie"/>
    <s v="O'Gleasane"/>
    <x v="1"/>
    <n v="4"/>
    <x v="1"/>
    <d v="1951-04-09T00:00:00"/>
    <d v="2016-09-09T00:00:00"/>
    <x v="2"/>
    <n v="61633"/>
    <n v="4.3123287671232875"/>
    <n v="201"/>
    <n v="0"/>
    <n v="1"/>
  </r>
  <r>
    <n v="34152"/>
    <x v="1"/>
    <s v="Jerrome"/>
    <s v="Dewire"/>
    <x v="0"/>
    <n v="5"/>
    <x v="4"/>
    <d v="1972-06-18T00:00:00"/>
    <d v="2018-04-06T00:00:00"/>
    <x v="0"/>
    <n v="81979"/>
    <n v="2.7397260273972601"/>
    <n v="202"/>
    <n v="0"/>
    <n v="1"/>
  </r>
  <r>
    <n v="31327"/>
    <x v="1"/>
    <s v="Rhoda"/>
    <s v="Danilovich"/>
    <x v="1"/>
    <n v="4"/>
    <x v="1"/>
    <d v="1992-04-02T00:00:00"/>
    <d v="2019-09-30T00:00:00"/>
    <x v="2"/>
    <n v="83552"/>
    <n v="1.2547945205479452"/>
    <n v="203"/>
    <n v="0"/>
    <n v="1"/>
  </r>
  <r>
    <n v="36222"/>
    <x v="1"/>
    <s v="Emmalee"/>
    <s v="Dunlap"/>
    <x v="1"/>
    <n v="5"/>
    <x v="4"/>
    <d v="1995-06-04T00:00:00"/>
    <d v="2016-05-26T00:00:00"/>
    <x v="0"/>
    <n v="60371"/>
    <n v="4.602739726027397"/>
    <n v="204"/>
    <n v="0"/>
    <n v="1"/>
  </r>
  <r>
    <n v="38621"/>
    <x v="1"/>
    <s v="Daven"/>
    <s v="Collis"/>
    <x v="0"/>
    <n v="5"/>
    <x v="4"/>
    <d v="1962-04-19T00:00:00"/>
    <d v="2012-07-10T00:00:00"/>
    <x v="2"/>
    <n v="127480"/>
    <n v="8.4821917808219176"/>
    <n v="205"/>
    <n v="0"/>
    <n v="1"/>
  </r>
  <r>
    <n v="34114"/>
    <x v="1"/>
    <s v="Chrissie"/>
    <s v="Lotze"/>
    <x v="1"/>
    <n v="5"/>
    <x v="4"/>
    <d v="1977-08-21T00:00:00"/>
    <d v="2014-06-06T00:00:00"/>
    <x v="0"/>
    <n v="106889"/>
    <n v="6.5753424657534243"/>
    <n v="206"/>
    <n v="0"/>
    <n v="1"/>
  </r>
  <r>
    <n v="33270"/>
    <x v="1"/>
    <s v="Anthe"/>
    <s v="Foye"/>
    <x v="1"/>
    <n v="4"/>
    <x v="1"/>
    <d v="1974-01-19T00:00:00"/>
    <d v="2010-12-05T00:00:00"/>
    <x v="1"/>
    <n v="53432"/>
    <n v="10.079452054794521"/>
    <n v="207"/>
    <n v="0"/>
    <n v="1"/>
  </r>
  <r>
    <n v="31095"/>
    <x v="1"/>
    <s v="Cross"/>
    <s v="Vassay"/>
    <x v="0"/>
    <n v="4"/>
    <x v="1"/>
    <d v="1995-09-30T00:00:00"/>
    <d v="2012-11-11T00:00:00"/>
    <x v="1"/>
    <n v="53130"/>
    <n v="8.1424657534246574"/>
    <n v="208"/>
    <n v="0"/>
    <n v="1"/>
  </r>
  <r>
    <n v="29973"/>
    <x v="2"/>
    <s v="Thayne"/>
    <s v="Rummins"/>
    <x v="0"/>
    <n v="8"/>
    <x v="0"/>
    <d v="1988-03-02T00:00:00"/>
    <d v="2017-04-16T00:00:00"/>
    <x v="0"/>
    <n v="124459"/>
    <n v="3.7123287671232879"/>
    <n v="209"/>
    <n v="0"/>
    <n v="1"/>
  </r>
  <r>
    <n v="39106"/>
    <x v="1"/>
    <s v="Ninnetta"/>
    <s v="Mergue"/>
    <x v="1"/>
    <n v="4"/>
    <x v="1"/>
    <d v="1949-11-29T00:00:00"/>
    <d v="2012-05-17T00:00:00"/>
    <x v="0"/>
    <n v="59972"/>
    <n v="8.6301369863013697"/>
    <n v="210"/>
    <n v="0"/>
    <n v="1"/>
  </r>
  <r>
    <n v="37028"/>
    <x v="1"/>
    <s v="Ailyn"/>
    <s v="Dahlgren"/>
    <x v="1"/>
    <n v="5"/>
    <x v="4"/>
    <d v="1982-01-12T00:00:00"/>
    <d v="2017-04-19T00:00:00"/>
    <x v="0"/>
    <n v="81209"/>
    <n v="3.7041095890410958"/>
    <n v="211"/>
    <n v="0"/>
    <n v="1"/>
  </r>
  <r>
    <n v="37830"/>
    <x v="1"/>
    <s v="Lane"/>
    <s v="Thrussell"/>
    <x v="1"/>
    <n v="4"/>
    <x v="1"/>
    <d v="1988-10-21T00:00:00"/>
    <d v="2014-05-03T00:00:00"/>
    <x v="0"/>
    <n v="73602"/>
    <n v="6.6684931506849319"/>
    <n v="212"/>
    <n v="0"/>
    <n v="1"/>
  </r>
  <r>
    <n v="11209"/>
    <x v="3"/>
    <s v="Neron"/>
    <s v="Mote"/>
    <x v="0"/>
    <n v="8"/>
    <x v="0"/>
    <d v="1970-01-26T00:00:00"/>
    <d v="2019-05-11T00:00:00"/>
    <x v="0"/>
    <n v="64998"/>
    <n v="1.6438356164383561"/>
    <n v="213"/>
    <n v="0"/>
    <n v="1"/>
  </r>
  <r>
    <n v="31947"/>
    <x v="1"/>
    <s v="Gilberta"/>
    <s v="Carnaman"/>
    <x v="1"/>
    <n v="7"/>
    <x v="7"/>
    <d v="1974-12-30T00:00:00"/>
    <d v="2015-10-26T00:00:00"/>
    <x v="1"/>
    <n v="27097"/>
    <n v="5.1863013698630134"/>
    <n v="214"/>
    <n v="0"/>
    <n v="1"/>
  </r>
  <r>
    <n v="26748"/>
    <x v="2"/>
    <s v="Milly"/>
    <s v="Mallabar"/>
    <x v="1"/>
    <n v="8"/>
    <x v="0"/>
    <d v="1976-09-05T00:00:00"/>
    <d v="2011-06-22T00:00:00"/>
    <x v="0"/>
    <n v="65366"/>
    <n v="9.5342465753424666"/>
    <n v="215"/>
    <n v="0"/>
    <n v="1"/>
  </r>
  <r>
    <n v="35128"/>
    <x v="1"/>
    <s v="Cleon"/>
    <s v="Halson"/>
    <x v="0"/>
    <n v="6"/>
    <x v="6"/>
    <d v="1992-04-29T00:00:00"/>
    <d v="2019-11-08T00:00:00"/>
    <x v="1"/>
    <n v="65933"/>
    <n v="1.1479452054794521"/>
    <n v="216"/>
    <n v="0"/>
    <n v="1"/>
  </r>
  <r>
    <n v="37179"/>
    <x v="1"/>
    <s v="Gustaf"/>
    <s v="Josefovic"/>
    <x v="0"/>
    <n v="7"/>
    <x v="7"/>
    <d v="1975-02-19T00:00:00"/>
    <d v="2016-10-18T00:00:00"/>
    <x v="1"/>
    <n v="105709"/>
    <n v="4.2054794520547949"/>
    <n v="217"/>
    <n v="0"/>
    <n v="1"/>
  </r>
  <r>
    <n v="37735"/>
    <x v="1"/>
    <s v="Benji"/>
    <s v="Wanell"/>
    <x v="0"/>
    <n v="7"/>
    <x v="7"/>
    <d v="1980-11-25T00:00:00"/>
    <d v="2012-05-29T00:00:00"/>
    <x v="0"/>
    <n v="110441"/>
    <n v="8.5972602739726032"/>
    <n v="218"/>
    <n v="0"/>
    <n v="1"/>
  </r>
  <r>
    <n v="33694"/>
    <x v="1"/>
    <s v="Caria"/>
    <s v="Halgarth"/>
    <x v="1"/>
    <n v="5"/>
    <x v="4"/>
    <d v="1976-10-27T00:00:00"/>
    <d v="2014-10-11T00:00:00"/>
    <x v="1"/>
    <n v="106153"/>
    <n v="6.2273972602739729"/>
    <n v="219"/>
    <n v="0"/>
    <n v="1"/>
  </r>
  <r>
    <n v="38965"/>
    <x v="1"/>
    <s v="Mel"/>
    <s v="Lingfoot"/>
    <x v="0"/>
    <n v="6"/>
    <x v="6"/>
    <d v="1982-01-22T00:00:00"/>
    <d v="2014-09-10T00:00:00"/>
    <x v="2"/>
    <n v="81832"/>
    <n v="6.3123287671232875"/>
    <n v="220"/>
    <n v="0"/>
    <n v="1"/>
  </r>
  <r>
    <n v="39155"/>
    <x v="1"/>
    <s v="Ferd"/>
    <s v="Cant"/>
    <x v="0"/>
    <n v="6"/>
    <x v="6"/>
    <d v="1989-04-22T00:00:00"/>
    <d v="2011-04-25T00:00:00"/>
    <x v="0"/>
    <n v="90402"/>
    <n v="9.6931506849315063"/>
    <n v="221"/>
    <n v="0"/>
    <n v="1"/>
  </r>
  <r>
    <n v="47665"/>
    <x v="0"/>
    <s v="Georgia"/>
    <s v="Meyer"/>
    <x v="1"/>
    <n v="8"/>
    <x v="0"/>
    <d v="1988-08-04T00:00:00"/>
    <d v="2017-05-13T00:00:00"/>
    <x v="0"/>
    <n v="33263"/>
    <n v="3.6383561643835618"/>
    <n v="222"/>
    <n v="0"/>
    <n v="1"/>
  </r>
  <r>
    <n v="36266"/>
    <x v="1"/>
    <s v="Adam"/>
    <s v="Sumpner"/>
    <x v="0"/>
    <n v="6"/>
    <x v="6"/>
    <d v="1970-05-04T00:00:00"/>
    <d v="2013-10-16T00:00:00"/>
    <x v="1"/>
    <n v="114119"/>
    <n v="7.2136986301369861"/>
    <n v="223"/>
    <n v="0"/>
    <n v="1"/>
  </r>
  <r>
    <n v="22816"/>
    <x v="2"/>
    <s v="Reece"/>
    <s v="Arnaud"/>
    <x v="0"/>
    <n v="7"/>
    <x v="7"/>
    <d v="1960-10-17T00:00:00"/>
    <d v="2016-10-13T00:00:00"/>
    <x v="1"/>
    <n v="83908"/>
    <n v="4.2191780821917808"/>
    <n v="224"/>
    <n v="0"/>
    <n v="1"/>
  </r>
  <r>
    <n v="31864"/>
    <x v="1"/>
    <s v="Anne-corinne"/>
    <s v="Brunini"/>
    <x v="1"/>
    <n v="5"/>
    <x v="4"/>
    <d v="1987-01-03T00:00:00"/>
    <d v="2012-05-20T00:00:00"/>
    <x v="0"/>
    <n v="132731"/>
    <n v="8.6219178082191785"/>
    <n v="225"/>
    <n v="0"/>
    <n v="1"/>
  </r>
  <r>
    <n v="32205"/>
    <x v="1"/>
    <s v="Jdavie"/>
    <s v="Becconsall"/>
    <x v="0"/>
    <n v="4"/>
    <x v="1"/>
    <d v="1956-01-03T00:00:00"/>
    <d v="2016-06-05T00:00:00"/>
    <x v="0"/>
    <n v="155506"/>
    <n v="4.5753424657534243"/>
    <n v="226"/>
    <n v="0"/>
    <n v="1"/>
  </r>
  <r>
    <n v="38723"/>
    <x v="1"/>
    <s v="Farrel"/>
    <s v="Kynvin"/>
    <x v="0"/>
    <n v="6"/>
    <x v="6"/>
    <d v="1971-08-19T00:00:00"/>
    <d v="2015-09-01T00:00:00"/>
    <x v="2"/>
    <n v="55791"/>
    <n v="5.3369863013698629"/>
    <n v="227"/>
    <n v="0"/>
    <n v="1"/>
  </r>
  <r>
    <n v="34720"/>
    <x v="1"/>
    <s v="Addia"/>
    <s v="Studdard"/>
    <x v="1"/>
    <n v="6"/>
    <x v="6"/>
    <d v="1970-06-28T00:00:00"/>
    <d v="2018-09-11T00:00:00"/>
    <x v="2"/>
    <n v="135226"/>
    <n v="2.3068493150684932"/>
    <n v="228"/>
    <n v="0"/>
    <n v="1"/>
  </r>
  <r>
    <n v="35504"/>
    <x v="1"/>
    <s v="Meggy"/>
    <s v="Hanne"/>
    <x v="1"/>
    <n v="4"/>
    <x v="1"/>
    <d v="1983-02-25T00:00:00"/>
    <d v="2012-04-15T00:00:00"/>
    <x v="0"/>
    <n v="138363"/>
    <n v="8.7178082191780817"/>
    <n v="229"/>
    <n v="0"/>
    <n v="1"/>
  </r>
  <r>
    <n v="35662"/>
    <x v="1"/>
    <s v="Cassandra"/>
    <s v="Hames"/>
    <x v="1"/>
    <n v="4"/>
    <x v="1"/>
    <d v="1975-07-10T00:00:00"/>
    <d v="2016-12-08T00:00:00"/>
    <x v="1"/>
    <n v="143059"/>
    <n v="4.065753424657534"/>
    <n v="230"/>
    <n v="0"/>
    <n v="1"/>
  </r>
  <r>
    <n v="34650"/>
    <x v="1"/>
    <s v="Libbey"/>
    <s v="Barneveld"/>
    <x v="1"/>
    <n v="6"/>
    <x v="6"/>
    <d v="1968-11-18T00:00:00"/>
    <d v="2010-07-12T00:00:00"/>
    <x v="2"/>
    <n v="115142"/>
    <n v="10.479452054794521"/>
    <n v="231"/>
    <n v="0"/>
    <n v="1"/>
  </r>
  <r>
    <n v="39066"/>
    <x v="1"/>
    <s v="Khalil"/>
    <s v="Petrus"/>
    <x v="0"/>
    <n v="5"/>
    <x v="4"/>
    <d v="1962-06-28T00:00:00"/>
    <d v="2012-05-26T00:00:00"/>
    <x v="0"/>
    <n v="125279"/>
    <n v="8.6054794520547944"/>
    <n v="232"/>
    <n v="0"/>
    <n v="1"/>
  </r>
  <r>
    <n v="33793"/>
    <x v="1"/>
    <s v="Wainwright"/>
    <s v="Dreghorn"/>
    <x v="0"/>
    <n v="7"/>
    <x v="7"/>
    <d v="1990-01-02T00:00:00"/>
    <d v="2012-04-28T00:00:00"/>
    <x v="0"/>
    <n v="95441"/>
    <n v="8.6821917808219187"/>
    <n v="233"/>
    <n v="0"/>
    <n v="1"/>
  </r>
  <r>
    <n v="31737"/>
    <x v="1"/>
    <s v="Amos"/>
    <s v="Tinwell"/>
    <x v="0"/>
    <n v="4"/>
    <x v="1"/>
    <d v="1969-03-16T00:00:00"/>
    <d v="2013-11-03T00:00:00"/>
    <x v="1"/>
    <n v="155831"/>
    <n v="7.1643835616438354"/>
    <n v="234"/>
    <n v="0"/>
    <n v="1"/>
  </r>
  <r>
    <n v="35371"/>
    <x v="1"/>
    <s v="Dacey"/>
    <s v="Sprowell"/>
    <x v="1"/>
    <n v="5"/>
    <x v="4"/>
    <d v="1986-07-26T00:00:00"/>
    <d v="2014-06-25T00:00:00"/>
    <x v="0"/>
    <n v="91080"/>
    <n v="6.5232876712328771"/>
    <n v="235"/>
    <n v="0"/>
    <n v="1"/>
  </r>
  <r>
    <n v="38483"/>
    <x v="1"/>
    <s v="Mollee"/>
    <s v="Sorsbie"/>
    <x v="1"/>
    <n v="4"/>
    <x v="1"/>
    <d v="1999-06-04T00:00:00"/>
    <d v="2013-04-28T00:00:00"/>
    <x v="0"/>
    <n v="152951"/>
    <n v="7.6821917808219178"/>
    <n v="236"/>
    <n v="0"/>
    <n v="1"/>
  </r>
  <r>
    <n v="37387"/>
    <x v="1"/>
    <s v="Merry"/>
    <s v="Murtimer"/>
    <x v="1"/>
    <n v="4"/>
    <x v="1"/>
    <d v="1997-11-26T00:00:00"/>
    <d v="2010-09-11T00:00:00"/>
    <x v="2"/>
    <n v="76394"/>
    <n v="10.312328767123288"/>
    <n v="237"/>
    <n v="0"/>
    <n v="1"/>
  </r>
  <r>
    <n v="39499"/>
    <x v="1"/>
    <s v="Lamar"/>
    <s v="Viner"/>
    <x v="0"/>
    <n v="6"/>
    <x v="6"/>
    <d v="1981-01-16T00:00:00"/>
    <d v="2015-07-11T00:00:00"/>
    <x v="2"/>
    <n v="103660"/>
    <n v="5.4794520547945202"/>
    <n v="238"/>
    <n v="0"/>
    <n v="1"/>
  </r>
  <r>
    <n v="48966"/>
    <x v="0"/>
    <s v="Katee"/>
    <s v="Kitchinghan"/>
    <x v="1"/>
    <n v="8"/>
    <x v="0"/>
    <d v="1967-08-15T00:00:00"/>
    <d v="2017-12-27T00:00:00"/>
    <x v="1"/>
    <n v="88875"/>
    <n v="3.0136986301369864"/>
    <n v="239"/>
    <n v="0"/>
    <n v="1"/>
  </r>
  <r>
    <n v="37342"/>
    <x v="1"/>
    <s v="Vito"/>
    <s v="Rubenfeld"/>
    <x v="0"/>
    <n v="7"/>
    <x v="7"/>
    <d v="1970-03-25T00:00:00"/>
    <d v="2013-08-18T00:00:00"/>
    <x v="2"/>
    <n v="104394"/>
    <n v="7.375342465753425"/>
    <n v="240"/>
    <n v="0"/>
    <n v="1"/>
  </r>
  <r>
    <n v="34761"/>
    <x v="1"/>
    <s v="Elena"/>
    <s v="Seamen"/>
    <x v="1"/>
    <n v="7"/>
    <x v="7"/>
    <d v="1983-03-29T00:00:00"/>
    <d v="2014-11-16T00:00:00"/>
    <x v="1"/>
    <n v="52619"/>
    <n v="6.1287671232876715"/>
    <n v="241"/>
    <n v="0"/>
    <n v="1"/>
  </r>
  <r>
    <n v="37646"/>
    <x v="1"/>
    <s v="Rubi"/>
    <s v="Passby"/>
    <x v="1"/>
    <n v="5"/>
    <x v="4"/>
    <d v="1958-05-25T00:00:00"/>
    <d v="2014-04-01T00:00:00"/>
    <x v="0"/>
    <n v="68978"/>
    <n v="6.7561643835616438"/>
    <n v="242"/>
    <n v="0"/>
    <n v="1"/>
  </r>
  <r>
    <n v="37573"/>
    <x v="1"/>
    <s v="Crissie"/>
    <s v="Tapscott"/>
    <x v="1"/>
    <n v="6"/>
    <x v="6"/>
    <d v="1973-11-29T00:00:00"/>
    <d v="2017-09-28T00:00:00"/>
    <x v="2"/>
    <n v="118605"/>
    <n v="3.2602739726027399"/>
    <n v="243"/>
    <n v="0"/>
    <n v="1"/>
  </r>
  <r>
    <n v="36075"/>
    <x v="1"/>
    <s v="Gratiana"/>
    <s v="Furnival"/>
    <x v="1"/>
    <n v="7"/>
    <x v="7"/>
    <d v="1986-04-01T00:00:00"/>
    <d v="2013-04-07T00:00:00"/>
    <x v="0"/>
    <n v="77461"/>
    <n v="7.7397260273972606"/>
    <n v="244"/>
    <n v="0"/>
    <n v="1"/>
  </r>
  <r>
    <n v="30982"/>
    <x v="1"/>
    <s v="Inglebert"/>
    <s v="Colaco"/>
    <x v="0"/>
    <n v="6"/>
    <x v="6"/>
    <d v="1953-05-08T00:00:00"/>
    <d v="2018-11-29T00:00:00"/>
    <x v="1"/>
    <n v="50556"/>
    <n v="2.0904109589041098"/>
    <n v="245"/>
    <n v="0"/>
    <n v="1"/>
  </r>
  <r>
    <n v="32179"/>
    <x v="1"/>
    <s v="Temple"/>
    <s v="Polley"/>
    <x v="0"/>
    <n v="5"/>
    <x v="4"/>
    <d v="1988-03-08T00:00:00"/>
    <d v="2011-06-25T00:00:00"/>
    <x v="0"/>
    <n v="109047"/>
    <n v="9.5260273972602736"/>
    <n v="246"/>
    <n v="0"/>
    <n v="1"/>
  </r>
  <r>
    <n v="33755"/>
    <x v="1"/>
    <s v="Kermy"/>
    <s v="Woollons"/>
    <x v="0"/>
    <n v="5"/>
    <x v="4"/>
    <d v="1947-06-16T00:00:00"/>
    <d v="2014-04-15T00:00:00"/>
    <x v="0"/>
    <n v="83737"/>
    <n v="6.7178082191780826"/>
    <n v="247"/>
    <n v="0"/>
    <n v="1"/>
  </r>
  <r>
    <n v="31109"/>
    <x v="1"/>
    <s v="Gaye"/>
    <s v="Culbard"/>
    <x v="1"/>
    <n v="4"/>
    <x v="1"/>
    <d v="1995-10-19T00:00:00"/>
    <d v="2017-10-12T00:00:00"/>
    <x v="1"/>
    <n v="128221"/>
    <n v="3.2219178082191782"/>
    <n v="248"/>
    <n v="0"/>
    <n v="1"/>
  </r>
  <r>
    <n v="31317"/>
    <x v="1"/>
    <s v="Nadya"/>
    <s v="Seabridge"/>
    <x v="1"/>
    <n v="6"/>
    <x v="6"/>
    <d v="1975-01-18T00:00:00"/>
    <d v="2010-06-19T00:00:00"/>
    <x v="0"/>
    <n v="86402"/>
    <n v="10.542465753424658"/>
    <n v="249"/>
    <n v="0"/>
    <n v="1"/>
  </r>
  <r>
    <n v="32980"/>
    <x v="1"/>
    <s v="Evelina"/>
    <s v="Mushawe"/>
    <x v="1"/>
    <n v="5"/>
    <x v="4"/>
    <d v="1964-08-13T00:00:00"/>
    <d v="2013-08-29T00:00:00"/>
    <x v="2"/>
    <n v="73514"/>
    <n v="7.3452054794520549"/>
    <n v="250"/>
    <n v="0"/>
    <n v="1"/>
  </r>
  <r>
    <n v="36791"/>
    <x v="1"/>
    <s v="Louise"/>
    <s v="Turbill"/>
    <x v="1"/>
    <n v="4"/>
    <x v="1"/>
    <d v="1997-09-30T00:00:00"/>
    <d v="2016-09-17T00:00:00"/>
    <x v="2"/>
    <n v="136713"/>
    <n v="4.2904109589041095"/>
    <n v="251"/>
    <n v="0"/>
    <n v="1"/>
  </r>
  <r>
    <n v="39493"/>
    <x v="1"/>
    <s v="Udale"/>
    <s v="Trevaskiss"/>
    <x v="0"/>
    <n v="5"/>
    <x v="4"/>
    <d v="1964-07-11T00:00:00"/>
    <d v="2019-11-17T00:00:00"/>
    <x v="1"/>
    <n v="107137"/>
    <n v="1.1232876712328768"/>
    <n v="252"/>
    <n v="0"/>
    <n v="1"/>
  </r>
  <r>
    <n v="36322"/>
    <x v="1"/>
    <s v="Joelly"/>
    <s v="Hassur"/>
    <x v="1"/>
    <n v="5"/>
    <x v="4"/>
    <d v="1950-05-20T00:00:00"/>
    <d v="2012-09-26T00:00:00"/>
    <x v="2"/>
    <n v="101234"/>
    <n v="8.2684931506849306"/>
    <n v="253"/>
    <n v="0"/>
    <n v="1"/>
  </r>
  <r>
    <n v="34921"/>
    <x v="1"/>
    <s v="Pancho"/>
    <s v="Mathewes"/>
    <x v="0"/>
    <n v="6"/>
    <x v="6"/>
    <d v="1984-08-30T00:00:00"/>
    <d v="2011-07-08T00:00:00"/>
    <x v="2"/>
    <n v="36536"/>
    <n v="9.4904109589041088"/>
    <n v="254"/>
    <n v="0"/>
    <n v="1"/>
  </r>
  <r>
    <n v="29701"/>
    <x v="2"/>
    <s v="Keeley"/>
    <s v="Asel"/>
    <x v="1"/>
    <n v="7"/>
    <x v="7"/>
    <d v="1978-03-17T00:00:00"/>
    <d v="2015-10-21T00:00:00"/>
    <x v="1"/>
    <n v="97623"/>
    <n v="5.2"/>
    <n v="255"/>
    <n v="0"/>
    <n v="1"/>
  </r>
  <r>
    <n v="31455"/>
    <x v="1"/>
    <s v="Delaney"/>
    <s v="Vanichkin"/>
    <x v="0"/>
    <n v="6"/>
    <x v="6"/>
    <d v="1960-06-02T00:00:00"/>
    <d v="2016-09-11T00:00:00"/>
    <x v="2"/>
    <n v="38604"/>
    <n v="4.3068493150684928"/>
    <n v="256"/>
    <n v="0"/>
    <n v="1"/>
  </r>
  <r>
    <n v="32788"/>
    <x v="1"/>
    <s v="Hogan"/>
    <s v="Crayk"/>
    <x v="0"/>
    <n v="6"/>
    <x v="6"/>
    <d v="1958-04-15T00:00:00"/>
    <d v="2010-06-13T00:00:00"/>
    <x v="0"/>
    <n v="127184"/>
    <n v="10.558904109589042"/>
    <n v="257"/>
    <n v="0"/>
    <n v="1"/>
  </r>
  <r>
    <n v="30301"/>
    <x v="1"/>
    <s v="Pansy"/>
    <s v="Yakubov"/>
    <x v="1"/>
    <n v="6"/>
    <x v="6"/>
    <d v="1961-07-08T00:00:00"/>
    <d v="2014-04-05T00:00:00"/>
    <x v="0"/>
    <n v="73651"/>
    <n v="6.7452054794520544"/>
    <n v="258"/>
    <n v="0"/>
    <n v="1"/>
  </r>
  <r>
    <n v="38134"/>
    <x v="1"/>
    <s v="Georgianne"/>
    <s v="Tapper"/>
    <x v="1"/>
    <n v="5"/>
    <x v="4"/>
    <d v="1949-03-18T00:00:00"/>
    <d v="2012-06-13T00:00:00"/>
    <x v="0"/>
    <n v="110225"/>
    <n v="8.5561643835616437"/>
    <n v="259"/>
    <n v="0"/>
    <n v="1"/>
  </r>
  <r>
    <n v="34271"/>
    <x v="1"/>
    <s v="Wolfgang"/>
    <s v="Lummis"/>
    <x v="0"/>
    <n v="5"/>
    <x v="4"/>
    <d v="1980-05-11T00:00:00"/>
    <d v="2013-11-14T00:00:00"/>
    <x v="1"/>
    <n v="62747"/>
    <n v="7.1342465753424653"/>
    <n v="260"/>
    <n v="0"/>
    <n v="1"/>
  </r>
  <r>
    <n v="36820"/>
    <x v="1"/>
    <s v="Leigh"/>
    <s v="Epp"/>
    <x v="0"/>
    <n v="5"/>
    <x v="4"/>
    <d v="1975-04-01T00:00:00"/>
    <d v="2011-10-12T00:00:00"/>
    <x v="1"/>
    <n v="39218"/>
    <n v="9.2273972602739729"/>
    <n v="261"/>
    <n v="0"/>
    <n v="1"/>
  </r>
  <r>
    <n v="36859"/>
    <x v="1"/>
    <s v="Austen"/>
    <s v="Crispin"/>
    <x v="0"/>
    <n v="5"/>
    <x v="4"/>
    <d v="1985-07-26T00:00:00"/>
    <d v="2010-06-13T00:00:00"/>
    <x v="0"/>
    <n v="112397"/>
    <n v="10.558904109589042"/>
    <n v="262"/>
    <n v="0"/>
    <n v="1"/>
  </r>
  <r>
    <n v="31616"/>
    <x v="1"/>
    <s v="Lorette"/>
    <s v="Mattiacci"/>
    <x v="1"/>
    <n v="5"/>
    <x v="4"/>
    <d v="1966-01-02T00:00:00"/>
    <d v="2018-06-04T00:00:00"/>
    <x v="0"/>
    <n v="132186"/>
    <n v="2.5780821917808221"/>
    <n v="263"/>
    <n v="0"/>
    <n v="1"/>
  </r>
  <r>
    <n v="33099"/>
    <x v="1"/>
    <s v="Allyson"/>
    <s v="Brass"/>
    <x v="1"/>
    <n v="5"/>
    <x v="4"/>
    <d v="1958-06-30T00:00:00"/>
    <d v="2017-08-12T00:00:00"/>
    <x v="2"/>
    <n v="109280"/>
    <n v="3.3890410958904109"/>
    <n v="264"/>
    <n v="0"/>
    <n v="1"/>
  </r>
  <r>
    <n v="34744"/>
    <x v="1"/>
    <s v="Rudd"/>
    <s v="Parkes"/>
    <x v="0"/>
    <n v="4"/>
    <x v="1"/>
    <d v="1978-01-18T00:00:00"/>
    <d v="2015-06-29T00:00:00"/>
    <x v="0"/>
    <n v="124618"/>
    <n v="5.5123287671232877"/>
    <n v="265"/>
    <n v="0"/>
    <n v="1"/>
  </r>
  <r>
    <n v="37938"/>
    <x v="1"/>
    <s v="Agnes"/>
    <s v="Cella"/>
    <x v="1"/>
    <n v="4"/>
    <x v="1"/>
    <d v="1953-07-30T00:00:00"/>
    <d v="2013-05-10T00:00:00"/>
    <x v="0"/>
    <n v="140714"/>
    <n v="7.6493150684931503"/>
    <n v="266"/>
    <n v="0"/>
    <n v="1"/>
  </r>
  <r>
    <n v="33162"/>
    <x v="1"/>
    <s v="Lynnette"/>
    <s v="Stabbins"/>
    <x v="1"/>
    <n v="4"/>
    <x v="1"/>
    <d v="1947-07-19T00:00:00"/>
    <d v="2011-10-21T00:00:00"/>
    <x v="1"/>
    <n v="51789"/>
    <n v="9.2027397260273975"/>
    <n v="267"/>
    <n v="0"/>
    <n v="1"/>
  </r>
  <r>
    <n v="32214"/>
    <x v="1"/>
    <s v="Oona"/>
    <s v="Kytter"/>
    <x v="1"/>
    <n v="6"/>
    <x v="6"/>
    <d v="1955-07-16T00:00:00"/>
    <d v="2014-09-19T00:00:00"/>
    <x v="2"/>
    <n v="55795"/>
    <n v="6.2876712328767121"/>
    <n v="268"/>
    <n v="0"/>
    <n v="1"/>
  </r>
  <r>
    <n v="37879"/>
    <x v="1"/>
    <s v="Levey"/>
    <s v="Copyn"/>
    <x v="0"/>
    <n v="4"/>
    <x v="1"/>
    <d v="1974-06-19T00:00:00"/>
    <d v="2012-08-02T00:00:00"/>
    <x v="2"/>
    <n v="110912"/>
    <n v="8.419178082191781"/>
    <n v="269"/>
    <n v="0"/>
    <n v="1"/>
  </r>
  <r>
    <n v="35829"/>
    <x v="1"/>
    <s v="Rance"/>
    <s v="Djekovic"/>
    <x v="0"/>
    <n v="7"/>
    <x v="7"/>
    <d v="1989-02-14T00:00:00"/>
    <d v="2017-11-02T00:00:00"/>
    <x v="1"/>
    <n v="69301"/>
    <n v="3.1643835616438358"/>
    <n v="270"/>
    <n v="0"/>
    <n v="1"/>
  </r>
  <r>
    <n v="39874"/>
    <x v="1"/>
    <s v="Jilly"/>
    <s v="Georgeau"/>
    <x v="1"/>
    <n v="4"/>
    <x v="1"/>
    <d v="1953-09-06T00:00:00"/>
    <d v="2013-07-22T00:00:00"/>
    <x v="2"/>
    <n v="155214"/>
    <n v="7.4493150684931511"/>
    <n v="271"/>
    <n v="0"/>
    <n v="1"/>
  </r>
  <r>
    <n v="37645"/>
    <x v="1"/>
    <s v="Trstram"/>
    <s v="Kaveney"/>
    <x v="0"/>
    <n v="5"/>
    <x v="4"/>
    <d v="1956-04-11T00:00:00"/>
    <d v="2013-10-22T00:00:00"/>
    <x v="1"/>
    <n v="85117"/>
    <n v="7.1972602739726028"/>
    <n v="272"/>
    <n v="0"/>
    <n v="1"/>
  </r>
  <r>
    <n v="20763"/>
    <x v="2"/>
    <s v="Sansone"/>
    <s v="Decroix"/>
    <x v="0"/>
    <n v="7"/>
    <x v="7"/>
    <d v="1964-09-16T00:00:00"/>
    <d v="2017-10-02T00:00:00"/>
    <x v="1"/>
    <n v="56622"/>
    <n v="3.2493150684931509"/>
    <n v="273"/>
    <n v="0"/>
    <n v="1"/>
  </r>
  <r>
    <n v="38390"/>
    <x v="1"/>
    <s v="Sile"/>
    <s v="Morde"/>
    <x v="1"/>
    <n v="5"/>
    <x v="4"/>
    <d v="1978-12-10T00:00:00"/>
    <d v="2011-12-31T00:00:00"/>
    <x v="1"/>
    <n v="71808"/>
    <n v="9.0082191780821912"/>
    <n v="274"/>
    <n v="0"/>
    <n v="1"/>
  </r>
  <r>
    <n v="38016"/>
    <x v="1"/>
    <s v="Melamie"/>
    <s v="McCambrois"/>
    <x v="1"/>
    <n v="4"/>
    <x v="1"/>
    <d v="1959-05-13T00:00:00"/>
    <d v="2014-09-15T00:00:00"/>
    <x v="2"/>
    <n v="90808"/>
    <n v="6.2986301369863016"/>
    <n v="275"/>
    <n v="0"/>
    <n v="1"/>
  </r>
  <r>
    <n v="35831"/>
    <x v="1"/>
    <s v="Elissa"/>
    <s v="McCleary"/>
    <x v="1"/>
    <n v="6"/>
    <x v="6"/>
    <d v="1982-10-18T00:00:00"/>
    <d v="2019-05-20T00:00:00"/>
    <x v="0"/>
    <n v="104670"/>
    <n v="1.6191780821917807"/>
    <n v="276"/>
    <n v="0"/>
    <n v="1"/>
  </r>
  <r>
    <n v="33562"/>
    <x v="1"/>
    <s v="Anthe"/>
    <s v="McGrudder"/>
    <x v="1"/>
    <n v="4"/>
    <x v="1"/>
    <d v="1991-08-11T00:00:00"/>
    <d v="2017-05-04T00:00:00"/>
    <x v="0"/>
    <n v="111435"/>
    <n v="3.6630136986301371"/>
    <n v="277"/>
    <n v="0"/>
    <n v="1"/>
  </r>
  <r>
    <n v="39045"/>
    <x v="1"/>
    <s v="Cassey"/>
    <s v="Cummine"/>
    <x v="1"/>
    <n v="4"/>
    <x v="1"/>
    <d v="1965-05-01T00:00:00"/>
    <d v="2014-12-17T00:00:00"/>
    <x v="1"/>
    <n v="115108"/>
    <n v="6.043835616438356"/>
    <n v="278"/>
    <n v="0"/>
    <n v="1"/>
  </r>
  <r>
    <n v="35945"/>
    <x v="1"/>
    <s v="Heindrick"/>
    <s v="Torn"/>
    <x v="0"/>
    <n v="4"/>
    <x v="1"/>
    <d v="1987-02-17T00:00:00"/>
    <d v="2011-09-06T00:00:00"/>
    <x v="2"/>
    <n v="86529"/>
    <n v="9.3260273972602743"/>
    <n v="279"/>
    <n v="0"/>
    <n v="1"/>
  </r>
  <r>
    <n v="38069"/>
    <x v="1"/>
    <s v="Micheal"/>
    <s v="Krollman"/>
    <x v="0"/>
    <n v="4"/>
    <x v="1"/>
    <d v="1950-11-24T00:00:00"/>
    <d v="2015-06-09T00:00:00"/>
    <x v="0"/>
    <n v="131436"/>
    <n v="5.5671232876712331"/>
    <n v="280"/>
    <n v="0"/>
    <n v="1"/>
  </r>
  <r>
    <n v="31916"/>
    <x v="1"/>
    <s v="Di"/>
    <s v="Mapowder"/>
    <x v="1"/>
    <n v="4"/>
    <x v="1"/>
    <d v="1970-04-06T00:00:00"/>
    <d v="2014-11-21T00:00:00"/>
    <x v="1"/>
    <n v="100207"/>
    <n v="6.1150684931506847"/>
    <n v="281"/>
    <n v="0"/>
    <n v="1"/>
  </r>
  <r>
    <n v="32246"/>
    <x v="1"/>
    <s v="Amalee"/>
    <s v="Tattam"/>
    <x v="1"/>
    <n v="5"/>
    <x v="4"/>
    <d v="1986-05-10T00:00:00"/>
    <d v="2013-12-27T00:00:00"/>
    <x v="1"/>
    <n v="112881"/>
    <n v="7.0164383561643833"/>
    <n v="282"/>
    <n v="0"/>
    <n v="1"/>
  </r>
  <r>
    <n v="30996"/>
    <x v="1"/>
    <s v="Karin"/>
    <s v="Swetmore"/>
    <x v="1"/>
    <n v="4"/>
    <x v="1"/>
    <d v="1974-08-15T00:00:00"/>
    <d v="2016-10-21T00:00:00"/>
    <x v="1"/>
    <n v="118487"/>
    <n v="4.1972602739726028"/>
    <n v="283"/>
    <n v="0"/>
    <n v="1"/>
  </r>
  <r>
    <n v="30773"/>
    <x v="1"/>
    <s v="Emerson"/>
    <s v="Sommerling"/>
    <x v="0"/>
    <n v="4"/>
    <x v="1"/>
    <d v="1960-07-30T00:00:00"/>
    <d v="2017-05-27T00:00:00"/>
    <x v="0"/>
    <n v="139526"/>
    <n v="3.6"/>
    <n v="284"/>
    <n v="0"/>
    <n v="1"/>
  </r>
  <r>
    <n v="39283"/>
    <x v="1"/>
    <s v="Godfree"/>
    <s v="Dowzell"/>
    <x v="0"/>
    <n v="4"/>
    <x v="1"/>
    <d v="1966-12-30T00:00:00"/>
    <d v="2015-09-18T00:00:00"/>
    <x v="2"/>
    <n v="157713"/>
    <n v="5.2904109589041095"/>
    <n v="285"/>
    <n v="0"/>
    <n v="1"/>
  </r>
  <r>
    <n v="36615"/>
    <x v="1"/>
    <s v="Osmond"/>
    <s v="Hadgkiss"/>
    <x v="0"/>
    <n v="4"/>
    <x v="1"/>
    <d v="1959-09-09T00:00:00"/>
    <d v="2013-11-14T00:00:00"/>
    <x v="1"/>
    <n v="63060"/>
    <n v="7.1342465753424653"/>
    <n v="286"/>
    <n v="0"/>
    <n v="1"/>
  </r>
  <r>
    <n v="35769"/>
    <x v="1"/>
    <s v="Kayle"/>
    <s v="Panter"/>
    <x v="1"/>
    <n v="6"/>
    <x v="6"/>
    <d v="1970-12-10T00:00:00"/>
    <d v="2015-08-23T00:00:00"/>
    <x v="2"/>
    <n v="73529"/>
    <n v="5.3616438356164382"/>
    <n v="287"/>
    <n v="0"/>
    <n v="1"/>
  </r>
  <r>
    <n v="31798"/>
    <x v="1"/>
    <s v="Con"/>
    <s v="Battlestone"/>
    <x v="0"/>
    <n v="6"/>
    <x v="6"/>
    <d v="1965-04-28T00:00:00"/>
    <d v="2013-05-05T00:00:00"/>
    <x v="0"/>
    <n v="96396"/>
    <n v="7.6630136986301371"/>
    <n v="288"/>
    <n v="0"/>
    <n v="1"/>
  </r>
  <r>
    <n v="37798"/>
    <x v="1"/>
    <s v="Ruprecht"/>
    <s v="Gimbrett"/>
    <x v="0"/>
    <n v="6"/>
    <x v="6"/>
    <d v="1971-02-28T00:00:00"/>
    <d v="2017-11-22T00:00:00"/>
    <x v="1"/>
    <n v="65593"/>
    <n v="3.1095890410958904"/>
    <n v="289"/>
    <n v="0"/>
    <n v="1"/>
  </r>
  <r>
    <n v="38980"/>
    <x v="1"/>
    <s v="Rea"/>
    <s v="Ferronet"/>
    <x v="1"/>
    <n v="5"/>
    <x v="4"/>
    <d v="1953-09-19T00:00:00"/>
    <d v="2016-04-11T00:00:00"/>
    <x v="0"/>
    <n v="127810"/>
    <n v="4.7260273972602738"/>
    <n v="290"/>
    <n v="0"/>
    <n v="1"/>
  </r>
  <r>
    <n v="39567"/>
    <x v="1"/>
    <s v="Emmy"/>
    <s v="MacMechan"/>
    <x v="1"/>
    <n v="4"/>
    <x v="1"/>
    <d v="1949-11-02T00:00:00"/>
    <d v="2013-07-13T00:00:00"/>
    <x v="2"/>
    <n v="124315"/>
    <n v="7.4739726027397264"/>
    <n v="291"/>
    <n v="0"/>
    <n v="1"/>
  </r>
  <r>
    <n v="28158"/>
    <x v="2"/>
    <s v="Tomasina"/>
    <s v="Gerner"/>
    <x v="1"/>
    <n v="7"/>
    <x v="7"/>
    <d v="1988-05-17T00:00:00"/>
    <d v="2018-12-16T00:00:00"/>
    <x v="1"/>
    <n v="52916"/>
    <n v="2.043835616438356"/>
    <n v="292"/>
    <n v="0"/>
    <n v="1"/>
  </r>
  <r>
    <n v="39440"/>
    <x v="1"/>
    <s v="Rooney"/>
    <s v="Brownhill"/>
    <x v="0"/>
    <n v="4"/>
    <x v="1"/>
    <d v="1984-11-29T00:00:00"/>
    <d v="2017-08-21T00:00:00"/>
    <x v="2"/>
    <n v="90568"/>
    <n v="3.3643835616438356"/>
    <n v="293"/>
    <n v="0"/>
    <n v="1"/>
  </r>
  <r>
    <n v="34659"/>
    <x v="1"/>
    <s v="Loella"/>
    <s v="Sodeau"/>
    <x v="1"/>
    <n v="4"/>
    <x v="1"/>
    <d v="1956-11-01T00:00:00"/>
    <d v="2018-06-03T00:00:00"/>
    <x v="0"/>
    <n v="106676"/>
    <n v="2.580821917808219"/>
    <n v="294"/>
    <n v="0"/>
    <n v="1"/>
  </r>
  <r>
    <n v="38384"/>
    <x v="1"/>
    <s v="Danyelle"/>
    <s v="Jorioz"/>
    <x v="1"/>
    <n v="6"/>
    <x v="6"/>
    <d v="1961-03-09T00:00:00"/>
    <d v="2012-09-07T00:00:00"/>
    <x v="2"/>
    <n v="54739"/>
    <n v="8.3205479452054796"/>
    <n v="295"/>
    <n v="0"/>
    <n v="1"/>
  </r>
  <r>
    <n v="32390"/>
    <x v="1"/>
    <s v="Jordan"/>
    <s v="Osgar"/>
    <x v="0"/>
    <n v="6"/>
    <x v="6"/>
    <d v="1959-10-16T00:00:00"/>
    <d v="2011-09-23T00:00:00"/>
    <x v="2"/>
    <n v="135651"/>
    <n v="9.2794520547945201"/>
    <n v="296"/>
    <n v="0"/>
    <n v="1"/>
  </r>
  <r>
    <n v="38488"/>
    <x v="1"/>
    <s v="See"/>
    <s v="Bonnyson"/>
    <x v="0"/>
    <n v="5"/>
    <x v="4"/>
    <d v="1974-01-12T00:00:00"/>
    <d v="2013-07-22T00:00:00"/>
    <x v="2"/>
    <n v="105200"/>
    <n v="7.4493150684931511"/>
    <n v="297"/>
    <n v="0"/>
    <n v="1"/>
  </r>
  <r>
    <n v="32967"/>
    <x v="1"/>
    <s v="Nickola"/>
    <s v="Tremaine"/>
    <x v="0"/>
    <n v="4"/>
    <x v="1"/>
    <d v="1970-03-31T00:00:00"/>
    <d v="2010-06-26T00:00:00"/>
    <x v="0"/>
    <n v="80190"/>
    <n v="10.523287671232877"/>
    <n v="298"/>
    <n v="0"/>
    <n v="1"/>
  </r>
  <r>
    <n v="35423"/>
    <x v="1"/>
    <s v="Fitz"/>
    <s v="Shaddock"/>
    <x v="0"/>
    <n v="4"/>
    <x v="1"/>
    <d v="1965-07-28T00:00:00"/>
    <d v="2016-08-13T00:00:00"/>
    <x v="2"/>
    <n v="158564"/>
    <n v="4.3863013698630136"/>
    <n v="299"/>
    <n v="0"/>
    <n v="1"/>
  </r>
  <r>
    <n v="39397"/>
    <x v="1"/>
    <s v="Bronny"/>
    <s v="Sabben"/>
    <x v="0"/>
    <n v="4"/>
    <x v="1"/>
    <d v="1980-01-05T00:00:00"/>
    <d v="2011-04-23T00:00:00"/>
    <x v="0"/>
    <n v="64025"/>
    <n v="9.6986301369863011"/>
    <n v="300"/>
    <n v="0"/>
    <n v="1"/>
  </r>
  <r>
    <n v="31380"/>
    <x v="1"/>
    <s v="Corbet"/>
    <s v="Leindecker"/>
    <x v="0"/>
    <n v="5"/>
    <x v="4"/>
    <d v="1974-09-20T00:00:00"/>
    <d v="2012-05-28T00:00:00"/>
    <x v="0"/>
    <n v="68764"/>
    <n v="8.6"/>
    <n v="301"/>
    <n v="0"/>
    <n v="1"/>
  </r>
  <r>
    <n v="39026"/>
    <x v="1"/>
    <s v="Stormie"/>
    <s v="Whiffen"/>
    <x v="1"/>
    <n v="5"/>
    <x v="4"/>
    <d v="1982-04-04T00:00:00"/>
    <d v="2015-09-19T00:00:00"/>
    <x v="2"/>
    <n v="63480"/>
    <n v="5.2876712328767121"/>
    <n v="302"/>
    <n v="0"/>
    <n v="1"/>
  </r>
  <r>
    <n v="38923"/>
    <x v="1"/>
    <s v="Suzie"/>
    <s v="Bedingfield"/>
    <x v="1"/>
    <n v="6"/>
    <x v="6"/>
    <d v="1955-06-24T00:00:00"/>
    <d v="2010-11-24T00:00:00"/>
    <x v="1"/>
    <n v="64487"/>
    <n v="10.109589041095891"/>
    <n v="303"/>
    <n v="0"/>
    <n v="1"/>
  </r>
  <r>
    <n v="38544"/>
    <x v="1"/>
    <s v="Ingra"/>
    <s v="Godmar"/>
    <x v="0"/>
    <n v="4"/>
    <x v="1"/>
    <d v="1985-08-01T00:00:00"/>
    <d v="2017-10-29T00:00:00"/>
    <x v="1"/>
    <n v="67558"/>
    <n v="3.1753424657534248"/>
    <n v="304"/>
    <n v="0"/>
    <n v="1"/>
  </r>
  <r>
    <n v="32593"/>
    <x v="1"/>
    <s v="Ainslee"/>
    <s v="Tabart"/>
    <x v="1"/>
    <n v="6"/>
    <x v="6"/>
    <d v="1972-12-26T00:00:00"/>
    <d v="2015-12-18T00:00:00"/>
    <x v="1"/>
    <n v="36200"/>
    <n v="5.0410958904109586"/>
    <n v="305"/>
    <n v="0"/>
    <n v="1"/>
  </r>
  <r>
    <n v="35569"/>
    <x v="1"/>
    <s v="Ailey"/>
    <s v="Myott"/>
    <x v="1"/>
    <n v="7"/>
    <x v="7"/>
    <d v="1995-07-27T00:00:00"/>
    <d v="2019-05-13T00:00:00"/>
    <x v="0"/>
    <n v="80732"/>
    <n v="1.6383561643835616"/>
    <n v="306"/>
    <n v="0"/>
    <n v="1"/>
  </r>
  <r>
    <n v="33469"/>
    <x v="1"/>
    <s v="Manuel"/>
    <s v="Bartos"/>
    <x v="0"/>
    <n v="7"/>
    <x v="7"/>
    <d v="1959-07-07T00:00:00"/>
    <d v="2014-12-30T00:00:00"/>
    <x v="1"/>
    <n v="113392"/>
    <n v="6.0082191780821921"/>
    <n v="307"/>
    <n v="0"/>
    <n v="1"/>
  </r>
  <r>
    <n v="34917"/>
    <x v="1"/>
    <s v="Heida"/>
    <s v="Dedham"/>
    <x v="1"/>
    <n v="5"/>
    <x v="4"/>
    <d v="1950-10-05T00:00:00"/>
    <d v="2017-05-25T00:00:00"/>
    <x v="0"/>
    <n v="39485"/>
    <n v="3.6054794520547944"/>
    <n v="308"/>
    <n v="0"/>
    <n v="1"/>
  </r>
  <r>
    <n v="33365"/>
    <x v="1"/>
    <s v="Nap"/>
    <s v="Rippingale"/>
    <x v="0"/>
    <n v="4"/>
    <x v="1"/>
    <d v="1976-08-24T00:00:00"/>
    <d v="2017-12-21T00:00:00"/>
    <x v="1"/>
    <n v="100193"/>
    <n v="3.0301369863013701"/>
    <n v="309"/>
    <n v="0"/>
    <n v="1"/>
  </r>
  <r>
    <n v="35147"/>
    <x v="1"/>
    <s v="Crosby"/>
    <s v="Follos"/>
    <x v="0"/>
    <n v="5"/>
    <x v="4"/>
    <d v="1991-04-23T00:00:00"/>
    <d v="2017-03-11T00:00:00"/>
    <x v="3"/>
    <n v="56959"/>
    <n v="3.8109589041095893"/>
    <n v="310"/>
    <n v="0"/>
    <n v="1"/>
  </r>
  <r>
    <n v="37658"/>
    <x v="1"/>
    <s v="Eziechiele"/>
    <s v="Crann"/>
    <x v="0"/>
    <n v="6"/>
    <x v="6"/>
    <d v="1962-08-16T00:00:00"/>
    <d v="2018-11-28T00:00:00"/>
    <x v="1"/>
    <n v="34420"/>
    <n v="2.0931506849315067"/>
    <n v="311"/>
    <n v="0"/>
    <n v="1"/>
  </r>
  <r>
    <n v="38639"/>
    <x v="1"/>
    <s v="Winifield"/>
    <s v="Kemwal"/>
    <x v="0"/>
    <n v="7"/>
    <x v="7"/>
    <d v="1955-12-17T00:00:00"/>
    <d v="2011-09-09T00:00:00"/>
    <x v="2"/>
    <n v="32074"/>
    <n v="9.3178082191780813"/>
    <n v="312"/>
    <n v="0"/>
    <n v="1"/>
  </r>
  <r>
    <n v="27635"/>
    <x v="2"/>
    <s v="Katharine"/>
    <s v="Hurford"/>
    <x v="1"/>
    <n v="4"/>
    <x v="1"/>
    <d v="1977-03-07T00:00:00"/>
    <d v="2018-05-24T00:00:00"/>
    <x v="0"/>
    <n v="106960"/>
    <n v="2.6082191780821917"/>
    <n v="313"/>
    <n v="0"/>
    <n v="1"/>
  </r>
  <r>
    <n v="30154"/>
    <x v="1"/>
    <s v="Lona"/>
    <s v="Risbridge"/>
    <x v="1"/>
    <n v="5"/>
    <x v="4"/>
    <d v="1978-12-01T00:00:00"/>
    <d v="2018-01-24T00:00:00"/>
    <x v="3"/>
    <n v="96981"/>
    <n v="2.9369863013698629"/>
    <n v="314"/>
    <n v="0"/>
    <n v="1"/>
  </r>
  <r>
    <n v="33420"/>
    <x v="1"/>
    <s v="Maxy"/>
    <s v="Scattergood"/>
    <x v="1"/>
    <n v="4"/>
    <x v="1"/>
    <d v="1993-06-26T00:00:00"/>
    <d v="2013-10-25T00:00:00"/>
    <x v="1"/>
    <n v="74654"/>
    <n v="7.1890410958904107"/>
    <n v="315"/>
    <n v="0"/>
    <n v="1"/>
  </r>
  <r>
    <n v="28741"/>
    <x v="2"/>
    <s v="Leona"/>
    <s v="McClary"/>
    <x v="1"/>
    <n v="4"/>
    <x v="1"/>
    <d v="1988-10-21T00:00:00"/>
    <d v="2019-10-05T00:00:00"/>
    <x v="1"/>
    <n v="156681"/>
    <n v="1.2410958904109588"/>
    <n v="316"/>
    <n v="0"/>
    <n v="1"/>
  </r>
  <r>
    <n v="37311"/>
    <x v="1"/>
    <s v="Yasmin"/>
    <s v="Eckersall"/>
    <x v="1"/>
    <n v="4"/>
    <x v="1"/>
    <d v="1995-11-17T00:00:00"/>
    <d v="2019-07-12T00:00:00"/>
    <x v="2"/>
    <n v="119974"/>
    <n v="1.473972602739726"/>
    <n v="317"/>
    <n v="0"/>
    <n v="1"/>
  </r>
  <r>
    <n v="37483"/>
    <x v="1"/>
    <s v="Jacenta"/>
    <s v="Kinghorne"/>
    <x v="1"/>
    <n v="4"/>
    <x v="1"/>
    <d v="1995-08-22T00:00:00"/>
    <d v="2017-06-26T00:00:00"/>
    <x v="0"/>
    <n v="144990"/>
    <n v="3.5178082191780824"/>
    <n v="318"/>
    <n v="0"/>
    <n v="1"/>
  </r>
  <r>
    <n v="36277"/>
    <x v="1"/>
    <s v="Hollie"/>
    <s v="Foffano"/>
    <x v="1"/>
    <n v="5"/>
    <x v="4"/>
    <d v="1965-08-13T00:00:00"/>
    <d v="2014-05-07T00:00:00"/>
    <x v="0"/>
    <n v="99646"/>
    <n v="6.6575342465753424"/>
    <n v="319"/>
    <n v="0"/>
    <n v="1"/>
  </r>
  <r>
    <n v="37079"/>
    <x v="1"/>
    <s v="Solomon"/>
    <s v="Swadlin"/>
    <x v="0"/>
    <n v="6"/>
    <x v="6"/>
    <d v="1956-07-08T00:00:00"/>
    <d v="2017-04-20T00:00:00"/>
    <x v="0"/>
    <n v="125433"/>
    <n v="3.7013698630136984"/>
    <n v="320"/>
    <n v="0"/>
    <n v="1"/>
  </r>
  <r>
    <n v="36220"/>
    <x v="1"/>
    <s v="Inglis"/>
    <s v="Castle"/>
    <x v="0"/>
    <n v="6"/>
    <x v="6"/>
    <d v="1978-10-18T00:00:00"/>
    <d v="2011-10-03T00:00:00"/>
    <x v="1"/>
    <n v="134863"/>
    <n v="9.2520547945205482"/>
    <n v="321"/>
    <n v="0"/>
    <n v="1"/>
  </r>
  <r>
    <n v="37239"/>
    <x v="1"/>
    <s v="Valery"/>
    <s v="Isac"/>
    <x v="1"/>
    <n v="4"/>
    <x v="1"/>
    <d v="1973-02-19T00:00:00"/>
    <d v="2010-12-02T00:00:00"/>
    <x v="1"/>
    <n v="148968"/>
    <n v="10.087671232876712"/>
    <n v="322"/>
    <n v="0"/>
    <n v="1"/>
  </r>
  <r>
    <n v="30236"/>
    <x v="1"/>
    <s v="Giffard"/>
    <s v="MacElharge"/>
    <x v="0"/>
    <n v="6"/>
    <x v="6"/>
    <d v="1962-08-16T00:00:00"/>
    <d v="2018-11-08T00:00:00"/>
    <x v="1"/>
    <n v="111096"/>
    <n v="2.1479452054794521"/>
    <n v="323"/>
    <n v="0"/>
    <n v="1"/>
  </r>
  <r>
    <n v="39182"/>
    <x v="1"/>
    <s v="Teador"/>
    <s v="McTague"/>
    <x v="0"/>
    <n v="4"/>
    <x v="1"/>
    <d v="1977-12-12T00:00:00"/>
    <d v="2017-09-25T00:00:00"/>
    <x v="2"/>
    <n v="127570"/>
    <n v="3.2684931506849315"/>
    <n v="324"/>
    <n v="0"/>
    <n v="1"/>
  </r>
  <r>
    <n v="30586"/>
    <x v="1"/>
    <s v="Dave"/>
    <s v="Drioli"/>
    <x v="0"/>
    <n v="5"/>
    <x v="4"/>
    <d v="1949-03-14T00:00:00"/>
    <d v="2013-05-16T00:00:00"/>
    <x v="0"/>
    <n v="132862"/>
    <n v="7.6328767123287671"/>
    <n v="325"/>
    <n v="0"/>
    <n v="1"/>
  </r>
  <r>
    <n v="30703"/>
    <x v="1"/>
    <s v="Neda"/>
    <s v="Vaulkhard"/>
    <x v="1"/>
    <n v="5"/>
    <x v="4"/>
    <d v="1961-12-02T00:00:00"/>
    <d v="2014-07-07T00:00:00"/>
    <x v="2"/>
    <n v="33921"/>
    <n v="6.4904109589041097"/>
    <n v="326"/>
    <n v="0"/>
    <n v="1"/>
  </r>
  <r>
    <n v="39492"/>
    <x v="1"/>
    <s v="Hattie"/>
    <s v="Furse"/>
    <x v="1"/>
    <n v="4"/>
    <x v="1"/>
    <d v="1971-04-11T00:00:00"/>
    <d v="2016-03-30T00:00:00"/>
    <x v="3"/>
    <n v="52301"/>
    <n v="4.7589041095890412"/>
    <n v="327"/>
    <n v="0"/>
    <n v="1"/>
  </r>
  <r>
    <n v="31952"/>
    <x v="1"/>
    <s v="Harold"/>
    <s v="Wilhelmy"/>
    <x v="0"/>
    <n v="5"/>
    <x v="4"/>
    <d v="1969-09-28T00:00:00"/>
    <d v="2012-08-22T00:00:00"/>
    <x v="2"/>
    <n v="44745"/>
    <n v="8.3643835616438356"/>
    <n v="328"/>
    <n v="0"/>
    <n v="1"/>
  </r>
  <r>
    <n v="30209"/>
    <x v="1"/>
    <s v="Dosi"/>
    <s v="Esslemont"/>
    <x v="1"/>
    <n v="6"/>
    <x v="6"/>
    <d v="1974-07-18T00:00:00"/>
    <d v="2011-11-24T00:00:00"/>
    <x v="1"/>
    <n v="42488"/>
    <n v="9.1095890410958908"/>
    <n v="329"/>
    <n v="0"/>
    <n v="1"/>
  </r>
  <r>
    <n v="38409"/>
    <x v="1"/>
    <s v="Gian"/>
    <s v="Farnaby"/>
    <x v="0"/>
    <n v="4"/>
    <x v="1"/>
    <d v="1972-06-13T00:00:00"/>
    <d v="2018-10-13T00:00:00"/>
    <x v="1"/>
    <n v="56760"/>
    <n v="2.2191780821917808"/>
    <n v="330"/>
    <n v="0"/>
    <n v="1"/>
  </r>
  <r>
    <n v="30421"/>
    <x v="1"/>
    <s v="Prissie"/>
    <s v="Glascott"/>
    <x v="1"/>
    <n v="5"/>
    <x v="4"/>
    <d v="1999-08-13T00:00:00"/>
    <d v="2016-09-18T00:00:00"/>
    <x v="2"/>
    <n v="79771"/>
    <n v="4.2876712328767121"/>
    <n v="331"/>
    <n v="0"/>
    <n v="1"/>
  </r>
  <r>
    <n v="34589"/>
    <x v="1"/>
    <s v="Roxy"/>
    <s v="Staddom"/>
    <x v="1"/>
    <n v="6"/>
    <x v="6"/>
    <d v="1964-09-04T00:00:00"/>
    <d v="2016-06-26T00:00:00"/>
    <x v="0"/>
    <n v="133031"/>
    <n v="4.5178082191780824"/>
    <n v="332"/>
    <n v="0"/>
    <n v="1"/>
  </r>
  <r>
    <n v="39675"/>
    <x v="1"/>
    <s v="Sal"/>
    <s v="Neenan"/>
    <x v="1"/>
    <n v="6"/>
    <x v="6"/>
    <d v="1951-10-27T00:00:00"/>
    <d v="2018-04-09T00:00:00"/>
    <x v="0"/>
    <n v="108665"/>
    <n v="2.7315068493150685"/>
    <n v="333"/>
    <n v="0"/>
    <n v="1"/>
  </r>
  <r>
    <n v="34974"/>
    <x v="1"/>
    <s v="Stephine"/>
    <s v="McKinney"/>
    <x v="1"/>
    <n v="6"/>
    <x v="6"/>
    <d v="1988-11-05T00:00:00"/>
    <d v="2012-07-01T00:00:00"/>
    <x v="2"/>
    <n v="67282"/>
    <n v="8.506849315068493"/>
    <n v="334"/>
    <n v="0"/>
    <n v="1"/>
  </r>
  <r>
    <n v="31902"/>
    <x v="1"/>
    <s v="Calhoun"/>
    <s v="Allington"/>
    <x v="0"/>
    <n v="6"/>
    <x v="6"/>
    <d v="1997-04-11T00:00:00"/>
    <d v="2019-12-11T00:00:00"/>
    <x v="1"/>
    <n v="119194"/>
    <n v="1.0575342465753426"/>
    <n v="335"/>
    <n v="0"/>
    <n v="1"/>
  </r>
  <r>
    <n v="32388"/>
    <x v="1"/>
    <s v="Pepillo"/>
    <s v="Smallpiece"/>
    <x v="0"/>
    <n v="4"/>
    <x v="1"/>
    <d v="1967-08-13T00:00:00"/>
    <d v="2011-06-26T00:00:00"/>
    <x v="0"/>
    <n v="147918"/>
    <n v="9.5232876712328771"/>
    <n v="336"/>
    <n v="0"/>
    <n v="1"/>
  </r>
  <r>
    <n v="28244"/>
    <x v="2"/>
    <s v="Fergus"/>
    <s v="McHale"/>
    <x v="0"/>
    <n v="4"/>
    <x v="1"/>
    <d v="1989-07-10T00:00:00"/>
    <d v="2017-07-27T00:00:00"/>
    <x v="2"/>
    <n v="73596"/>
    <n v="3.4328767123287673"/>
    <n v="337"/>
    <n v="0"/>
    <n v="1"/>
  </r>
  <r>
    <n v="32249"/>
    <x v="1"/>
    <s v="Robena"/>
    <s v="Coldbath"/>
    <x v="1"/>
    <n v="6"/>
    <x v="6"/>
    <d v="1985-08-02T00:00:00"/>
    <d v="2013-08-06T00:00:00"/>
    <x v="2"/>
    <n v="91977"/>
    <n v="7.4082191780821915"/>
    <n v="338"/>
    <n v="0"/>
    <n v="1"/>
  </r>
  <r>
    <n v="34716"/>
    <x v="1"/>
    <s v="Nathaniel"/>
    <s v="Strase"/>
    <x v="0"/>
    <n v="6"/>
    <x v="6"/>
    <d v="1977-11-19T00:00:00"/>
    <d v="2015-09-15T00:00:00"/>
    <x v="2"/>
    <n v="84237"/>
    <n v="5.2986301369863016"/>
    <n v="339"/>
    <n v="0"/>
    <n v="1"/>
  </r>
  <r>
    <n v="33253"/>
    <x v="1"/>
    <s v="Rufe"/>
    <s v="Wedge"/>
    <x v="0"/>
    <n v="4"/>
    <x v="1"/>
    <d v="1982-05-10T00:00:00"/>
    <d v="2016-01-13T00:00:00"/>
    <x v="3"/>
    <n v="53337"/>
    <n v="4.9698630136986299"/>
    <n v="340"/>
    <n v="0"/>
    <n v="1"/>
  </r>
  <r>
    <n v="26961"/>
    <x v="2"/>
    <s v="Herman"/>
    <s v="Stollsteimer"/>
    <x v="0"/>
    <n v="4"/>
    <x v="1"/>
    <d v="1961-12-17T00:00:00"/>
    <d v="2017-09-20T00:00:00"/>
    <x v="2"/>
    <n v="119229"/>
    <n v="3.2821917808219179"/>
    <n v="341"/>
    <n v="0"/>
    <n v="1"/>
  </r>
  <r>
    <n v="29513"/>
    <x v="2"/>
    <s v="Alene"/>
    <s v="Stefanovic"/>
    <x v="1"/>
    <n v="7"/>
    <x v="7"/>
    <d v="1951-01-29T00:00:00"/>
    <d v="2017-03-20T00:00:00"/>
    <x v="3"/>
    <n v="22967"/>
    <n v="3.7863013698630139"/>
    <n v="342"/>
    <n v="0"/>
    <n v="1"/>
  </r>
  <r>
    <n v="36714"/>
    <x v="1"/>
    <s v="Derry"/>
    <s v="Woolstenholmes"/>
    <x v="0"/>
    <n v="6"/>
    <x v="6"/>
    <d v="1982-10-28T00:00:00"/>
    <d v="2014-08-30T00:00:00"/>
    <x v="2"/>
    <n v="92997"/>
    <n v="6.3424657534246576"/>
    <n v="343"/>
    <n v="0"/>
    <n v="1"/>
  </r>
  <r>
    <n v="39034"/>
    <x v="1"/>
    <s v="Willie"/>
    <s v="Calvard"/>
    <x v="1"/>
    <n v="4"/>
    <x v="1"/>
    <d v="1986-09-25T00:00:00"/>
    <d v="2010-10-05T00:00:00"/>
    <x v="1"/>
    <n v="159227"/>
    <n v="10.246575342465754"/>
    <n v="344"/>
    <n v="0"/>
    <n v="1"/>
  </r>
  <r>
    <n v="31133"/>
    <x v="1"/>
    <s v="Kelsy"/>
    <s v="Vasyukhichev"/>
    <x v="1"/>
    <n v="6"/>
    <x v="6"/>
    <d v="1950-03-28T00:00:00"/>
    <d v="2011-04-15T00:00:00"/>
    <x v="0"/>
    <n v="118330"/>
    <n v="9.7205479452054799"/>
    <n v="345"/>
    <n v="0"/>
    <n v="1"/>
  </r>
  <r>
    <n v="21247"/>
    <x v="2"/>
    <s v="Benny"/>
    <s v="Brandenburg"/>
    <x v="1"/>
    <n v="7"/>
    <x v="7"/>
    <d v="1962-06-10T00:00:00"/>
    <d v="2010-12-20T00:00:00"/>
    <x v="1"/>
    <n v="69887"/>
    <n v="10.038356164383561"/>
    <n v="346"/>
    <n v="0"/>
    <n v="1"/>
  </r>
  <r>
    <n v="34589"/>
    <x v="1"/>
    <s v="Orland"/>
    <s v="Olenikov"/>
    <x v="0"/>
    <n v="4"/>
    <x v="1"/>
    <d v="1988-11-08T00:00:00"/>
    <d v="2013-12-26T00:00:00"/>
    <x v="1"/>
    <n v="107720"/>
    <n v="7.0191780821917806"/>
    <n v="347"/>
    <n v="0"/>
    <n v="1"/>
  </r>
  <r>
    <n v="36075"/>
    <x v="1"/>
    <s v="Ewen"/>
    <s v="Riddeough"/>
    <x v="0"/>
    <n v="5"/>
    <x v="4"/>
    <d v="1987-10-08T00:00:00"/>
    <d v="2016-12-08T00:00:00"/>
    <x v="1"/>
    <n v="57114"/>
    <n v="4.065753424657534"/>
    <n v="348"/>
    <n v="0"/>
    <n v="1"/>
  </r>
  <r>
    <n v="31092"/>
    <x v="1"/>
    <s v="Roana"/>
    <s v="Espinola"/>
    <x v="1"/>
    <n v="5"/>
    <x v="4"/>
    <d v="1982-05-13T00:00:00"/>
    <d v="2014-11-17T00:00:00"/>
    <x v="1"/>
    <n v="66220"/>
    <n v="6.1260273972602741"/>
    <n v="349"/>
    <n v="0"/>
    <n v="1"/>
  </r>
  <r>
    <n v="39210"/>
    <x v="1"/>
    <s v="Gaultiero"/>
    <s v="Withur"/>
    <x v="0"/>
    <n v="6"/>
    <x v="6"/>
    <d v="1972-04-12T00:00:00"/>
    <d v="2019-10-07T00:00:00"/>
    <x v="1"/>
    <n v="82634"/>
    <n v="1.2356164383561643"/>
    <n v="350"/>
    <n v="0"/>
    <n v="1"/>
  </r>
  <r>
    <n v="36589"/>
    <x v="1"/>
    <s v="Duffie"/>
    <s v="Snalham"/>
    <x v="0"/>
    <n v="6"/>
    <x v="6"/>
    <d v="1976-07-09T00:00:00"/>
    <d v="2018-04-06T00:00:00"/>
    <x v="0"/>
    <n v="65595"/>
    <n v="2.7397260273972601"/>
    <n v="351"/>
    <n v="0"/>
    <n v="1"/>
  </r>
  <r>
    <n v="20856"/>
    <x v="2"/>
    <s v="Isabelita"/>
    <s v="Yedy"/>
    <x v="1"/>
    <n v="4"/>
    <x v="1"/>
    <d v="1958-10-29T00:00:00"/>
    <d v="2015-08-02T00:00:00"/>
    <x v="2"/>
    <n v="96645"/>
    <n v="5.419178082191781"/>
    <n v="352"/>
    <n v="0"/>
    <n v="1"/>
  </r>
  <r>
    <n v="24658"/>
    <x v="2"/>
    <s v="Pippa"/>
    <s v="Hillyatt"/>
    <x v="1"/>
    <n v="4"/>
    <x v="1"/>
    <d v="1990-04-07T00:00:00"/>
    <d v="2010-11-10T00:00:00"/>
    <x v="1"/>
    <n v="68919"/>
    <n v="10.147945205479452"/>
    <n v="353"/>
    <n v="0"/>
    <n v="1"/>
  </r>
  <r>
    <n v="38043"/>
    <x v="1"/>
    <s v="Antonie"/>
    <s v="Hussy"/>
    <x v="1"/>
    <n v="4"/>
    <x v="1"/>
    <d v="1955-11-01T00:00:00"/>
    <d v="2012-09-23T00:00:00"/>
    <x v="2"/>
    <n v="96710"/>
    <n v="8.2767123287671236"/>
    <n v="354"/>
    <n v="0"/>
    <n v="1"/>
  </r>
  <r>
    <n v="35933"/>
    <x v="1"/>
    <s v="Alma"/>
    <s v="Litt"/>
    <x v="1"/>
    <n v="5"/>
    <x v="4"/>
    <d v="1948-02-19T00:00:00"/>
    <d v="2018-08-24T00:00:00"/>
    <x v="2"/>
    <n v="85750"/>
    <n v="2.3561643835616439"/>
    <n v="355"/>
    <n v="0"/>
    <n v="1"/>
  </r>
  <r>
    <n v="30841"/>
    <x v="1"/>
    <s v="Alair"/>
    <s v="Taggert"/>
    <x v="0"/>
    <n v="5"/>
    <x v="4"/>
    <d v="1978-02-14T00:00:00"/>
    <d v="2018-11-28T00:00:00"/>
    <x v="1"/>
    <n v="42513"/>
    <n v="2.0931506849315067"/>
    <n v="356"/>
    <n v="0"/>
    <n v="1"/>
  </r>
  <r>
    <n v="30556"/>
    <x v="1"/>
    <s v="Hailee"/>
    <s v="Aleksankov"/>
    <x v="1"/>
    <n v="4"/>
    <x v="1"/>
    <d v="1964-06-14T00:00:00"/>
    <d v="2015-07-09T00:00:00"/>
    <x v="2"/>
    <n v="130763"/>
    <n v="5.484931506849315"/>
    <n v="357"/>
    <n v="0"/>
    <n v="1"/>
  </r>
  <r>
    <n v="38903"/>
    <x v="1"/>
    <s v="Con"/>
    <s v="Gottschalk"/>
    <x v="0"/>
    <n v="5"/>
    <x v="4"/>
    <d v="1967-06-22T00:00:00"/>
    <d v="2011-10-05T00:00:00"/>
    <x v="1"/>
    <n v="68311"/>
    <n v="9.2465753424657535"/>
    <n v="358"/>
    <n v="0"/>
    <n v="1"/>
  </r>
  <r>
    <n v="31571"/>
    <x v="1"/>
    <s v="Christian"/>
    <s v="Jery"/>
    <x v="0"/>
    <n v="4"/>
    <x v="1"/>
    <d v="1987-08-21T00:00:00"/>
    <d v="2018-12-09T00:00:00"/>
    <x v="1"/>
    <n v="62008"/>
    <n v="2.0630136986301371"/>
    <n v="359"/>
    <n v="0"/>
    <n v="1"/>
  </r>
  <r>
    <n v="33134"/>
    <x v="1"/>
    <s v="Rutger"/>
    <s v="Eisold"/>
    <x v="0"/>
    <n v="4"/>
    <x v="1"/>
    <d v="1958-08-01T00:00:00"/>
    <d v="2016-05-20T00:00:00"/>
    <x v="0"/>
    <n v="83286"/>
    <n v="4.6191780821917812"/>
    <n v="360"/>
    <n v="0"/>
    <n v="1"/>
  </r>
  <r>
    <n v="26734"/>
    <x v="2"/>
    <s v="Reed"/>
    <s v="Teasdale"/>
    <x v="0"/>
    <n v="6"/>
    <x v="6"/>
    <d v="1980-11-30T00:00:00"/>
    <d v="2018-04-18T00:00:00"/>
    <x v="0"/>
    <n v="121592"/>
    <n v="2.7068493150684931"/>
    <n v="361"/>
    <n v="0"/>
    <n v="1"/>
  </r>
  <r>
    <n v="38209"/>
    <x v="1"/>
    <s v="Bertie"/>
    <s v="Spellicy"/>
    <x v="1"/>
    <n v="6"/>
    <x v="6"/>
    <d v="1967-05-24T00:00:00"/>
    <d v="2018-03-28T00:00:00"/>
    <x v="3"/>
    <n v="88270"/>
    <n v="2.7643835616438355"/>
    <n v="362"/>
    <n v="0"/>
    <n v="1"/>
  </r>
  <r>
    <n v="39901"/>
    <x v="1"/>
    <s v="Tommy"/>
    <s v="Whiscard"/>
    <x v="0"/>
    <n v="4"/>
    <x v="1"/>
    <d v="1953-04-15T00:00:00"/>
    <d v="2018-05-12T00:00:00"/>
    <x v="0"/>
    <n v="90800"/>
    <n v="2.6410958904109587"/>
    <n v="363"/>
    <n v="0"/>
    <n v="1"/>
  </r>
  <r>
    <n v="24499"/>
    <x v="2"/>
    <s v="Evey"/>
    <s v="Lathwood"/>
    <x v="1"/>
    <n v="5"/>
    <x v="4"/>
    <d v="1953-08-16T00:00:00"/>
    <d v="2014-11-15T00:00:00"/>
    <x v="1"/>
    <n v="135775"/>
    <n v="6.1315068493150688"/>
    <n v="364"/>
    <n v="0"/>
    <n v="1"/>
  </r>
  <r>
    <n v="25838"/>
    <x v="2"/>
    <s v="Marti"/>
    <s v="Billows"/>
    <x v="1"/>
    <n v="4"/>
    <x v="1"/>
    <d v="1956-07-04T00:00:00"/>
    <d v="2016-04-19T00:00:00"/>
    <x v="0"/>
    <n v="154918"/>
    <n v="4.7041095890410958"/>
    <n v="365"/>
    <n v="0"/>
    <n v="1"/>
  </r>
  <r>
    <n v="33428"/>
    <x v="1"/>
    <s v="Vonni"/>
    <s v="Heritege"/>
    <x v="1"/>
    <n v="4"/>
    <x v="1"/>
    <d v="1971-05-14T00:00:00"/>
    <d v="2013-09-06T00:00:00"/>
    <x v="2"/>
    <n v="105552"/>
    <n v="7.3232876712328769"/>
    <n v="366"/>
    <n v="0"/>
    <n v="1"/>
  </r>
  <r>
    <n v="39934"/>
    <x v="1"/>
    <s v="Vinita"/>
    <s v="Cleere"/>
    <x v="1"/>
    <n v="4"/>
    <x v="1"/>
    <d v="1984-10-27T00:00:00"/>
    <d v="2017-01-01T00:00:00"/>
    <x v="3"/>
    <n v="121078"/>
    <n v="4"/>
    <n v="367"/>
    <n v="0"/>
    <n v="1"/>
  </r>
  <r>
    <n v="32826"/>
    <x v="1"/>
    <s v="Fancie"/>
    <s v="Peers"/>
    <x v="1"/>
    <n v="5"/>
    <x v="4"/>
    <d v="1990-09-27T00:00:00"/>
    <d v="2019-05-27T00:00:00"/>
    <x v="0"/>
    <n v="92387"/>
    <n v="1.6"/>
    <n v="368"/>
    <n v="0"/>
    <n v="1"/>
  </r>
  <r>
    <n v="20852"/>
    <x v="2"/>
    <s v="Lockwood"/>
    <s v="Trembath"/>
    <x v="0"/>
    <n v="7"/>
    <x v="7"/>
    <d v="1985-01-05T00:00:00"/>
    <d v="2018-02-27T00:00:00"/>
    <x v="3"/>
    <n v="114859"/>
    <n v="2.8438356164383563"/>
    <n v="369"/>
    <n v="0"/>
    <n v="1"/>
  </r>
  <r>
    <n v="35410"/>
    <x v="1"/>
    <s v="Cordelia"/>
    <s v="Thebeau"/>
    <x v="1"/>
    <n v="7"/>
    <x v="7"/>
    <d v="1968-04-27T00:00:00"/>
    <d v="2017-08-06T00:00:00"/>
    <x v="2"/>
    <n v="45905"/>
    <n v="3.4054794520547946"/>
    <n v="370"/>
    <n v="0"/>
    <n v="1"/>
  </r>
  <r>
    <n v="31004"/>
    <x v="1"/>
    <s v="Morgen"/>
    <s v="Gallatly"/>
    <x v="0"/>
    <n v="4"/>
    <x v="1"/>
    <d v="1967-11-06T00:00:00"/>
    <d v="2019-11-06T00:00:00"/>
    <x v="1"/>
    <n v="67557"/>
    <n v="1.1534246575342466"/>
    <n v="371"/>
    <n v="0"/>
    <n v="1"/>
  </r>
  <r>
    <n v="38623"/>
    <x v="1"/>
    <s v="Artair"/>
    <s v="Wehner"/>
    <x v="0"/>
    <n v="4"/>
    <x v="1"/>
    <d v="1993-10-31T00:00:00"/>
    <d v="2017-06-07T00:00:00"/>
    <x v="0"/>
    <n v="117497"/>
    <n v="3.56986301369863"/>
    <n v="372"/>
    <n v="0"/>
    <n v="1"/>
  </r>
  <r>
    <n v="33576"/>
    <x v="1"/>
    <s v="Sharona"/>
    <s v="Booty"/>
    <x v="1"/>
    <n v="5"/>
    <x v="4"/>
    <d v="1989-11-27T00:00:00"/>
    <d v="2014-07-17T00:00:00"/>
    <x v="2"/>
    <n v="78736"/>
    <n v="6.463013698630137"/>
    <n v="373"/>
    <n v="0"/>
    <n v="1"/>
  </r>
  <r>
    <n v="30252"/>
    <x v="1"/>
    <s v="Nari"/>
    <s v="Kingsly"/>
    <x v="1"/>
    <n v="4"/>
    <x v="1"/>
    <d v="1962-04-25T00:00:00"/>
    <d v="2016-12-28T00:00:00"/>
    <x v="1"/>
    <n v="106418"/>
    <n v="4.0109589041095894"/>
    <n v="374"/>
    <n v="0"/>
    <n v="1"/>
  </r>
  <r>
    <n v="33796"/>
    <x v="1"/>
    <s v="Sydney"/>
    <s v="Greguol"/>
    <x v="0"/>
    <n v="6"/>
    <x v="6"/>
    <d v="1955-11-07T00:00:00"/>
    <d v="2016-12-24T00:00:00"/>
    <x v="1"/>
    <n v="131406"/>
    <n v="4.021917808219178"/>
    <n v="375"/>
    <n v="0"/>
    <n v="1"/>
  </r>
  <r>
    <n v="28121"/>
    <x v="2"/>
    <s v="Kippie"/>
    <s v="Crookshanks"/>
    <x v="0"/>
    <n v="6"/>
    <x v="6"/>
    <d v="1987-02-10T00:00:00"/>
    <d v="2018-05-20T00:00:00"/>
    <x v="0"/>
    <n v="127044"/>
    <n v="2.6191780821917807"/>
    <n v="376"/>
    <n v="0"/>
    <n v="1"/>
  </r>
  <r>
    <n v="25743"/>
    <x v="2"/>
    <s v="Georgette"/>
    <s v="Cantero"/>
    <x v="1"/>
    <n v="4"/>
    <x v="1"/>
    <d v="1988-07-02T00:00:00"/>
    <d v="2019-09-05T00:00:00"/>
    <x v="2"/>
    <n v="135912"/>
    <n v="1.3232876712328767"/>
    <n v="377"/>
    <n v="0"/>
    <n v="1"/>
  </r>
  <r>
    <n v="26972"/>
    <x v="2"/>
    <s v="Bat"/>
    <s v="Oldroyde"/>
    <x v="0"/>
    <n v="4"/>
    <x v="1"/>
    <d v="1991-08-12T00:00:00"/>
    <d v="2015-06-16T00:00:00"/>
    <x v="0"/>
    <n v="135496"/>
    <n v="5.5479452054794525"/>
    <n v="378"/>
    <n v="0"/>
    <n v="1"/>
  </r>
  <r>
    <n v="37932"/>
    <x v="1"/>
    <s v="Hadrian"/>
    <s v="Livesley"/>
    <x v="0"/>
    <n v="6"/>
    <x v="6"/>
    <d v="1967-09-23T00:00:00"/>
    <d v="2013-11-11T00:00:00"/>
    <x v="1"/>
    <n v="72770"/>
    <n v="7.1424657534246574"/>
    <n v="379"/>
    <n v="0"/>
    <n v="1"/>
  </r>
  <r>
    <n v="11233"/>
    <x v="3"/>
    <s v="Dorie"/>
    <s v="Crowley"/>
    <x v="1"/>
    <n v="4"/>
    <x v="1"/>
    <d v="1977-07-17T00:00:00"/>
    <d v="2010-06-20T00:00:00"/>
    <x v="0"/>
    <n v="69138"/>
    <n v="10.53972602739726"/>
    <n v="380"/>
    <n v="0"/>
    <n v="1"/>
  </r>
  <r>
    <n v="35379"/>
    <x v="1"/>
    <s v="Betsey"/>
    <s v="Etter"/>
    <x v="1"/>
    <n v="6"/>
    <x v="6"/>
    <d v="1960-12-31T00:00:00"/>
    <d v="2011-04-23T00:00:00"/>
    <x v="0"/>
    <n v="114519"/>
    <n v="9.6986301369863011"/>
    <n v="381"/>
    <n v="0"/>
    <n v="1"/>
  </r>
  <r>
    <n v="28820"/>
    <x v="2"/>
    <s v="Lane"/>
    <s v="Levens"/>
    <x v="0"/>
    <n v="4"/>
    <x v="1"/>
    <d v="1997-09-21T00:00:00"/>
    <d v="2015-08-09T00:00:00"/>
    <x v="2"/>
    <n v="81151"/>
    <n v="5.4"/>
    <n v="382"/>
    <n v="0"/>
    <n v="1"/>
  </r>
  <r>
    <n v="36763"/>
    <x v="1"/>
    <s v="Georgena"/>
    <s v="Ansell"/>
    <x v="1"/>
    <n v="4"/>
    <x v="1"/>
    <d v="1962-01-10T00:00:00"/>
    <d v="2011-03-23T00:00:00"/>
    <x v="3"/>
    <n v="98305"/>
    <n v="9.7835616438356166"/>
    <n v="383"/>
    <n v="0"/>
    <n v="1"/>
  </r>
  <r>
    <n v="38538"/>
    <x v="1"/>
    <s v="Rosalynd"/>
    <s v="Stribbling"/>
    <x v="1"/>
    <n v="5"/>
    <x v="4"/>
    <d v="1976-05-10T00:00:00"/>
    <d v="2010-12-07T00:00:00"/>
    <x v="1"/>
    <n v="95385"/>
    <n v="10.073972602739726"/>
    <n v="384"/>
    <n v="0"/>
    <n v="1"/>
  </r>
  <r>
    <n v="32966"/>
    <x v="1"/>
    <s v="Evy"/>
    <s v="Twidle"/>
    <x v="1"/>
    <n v="6"/>
    <x v="6"/>
    <d v="1970-03-12T00:00:00"/>
    <d v="2013-01-17T00:00:00"/>
    <x v="3"/>
    <n v="109729"/>
    <n v="7.9589041095890414"/>
    <n v="385"/>
    <n v="0"/>
    <n v="1"/>
  </r>
  <r>
    <n v="13396"/>
    <x v="3"/>
    <s v="Adelaide"/>
    <s v="Burges"/>
    <x v="1"/>
    <n v="3"/>
    <x v="3"/>
    <d v="1964-11-21T00:00:00"/>
    <d v="2013-07-17T00:00:00"/>
    <x v="2"/>
    <n v="124086"/>
    <n v="7.463013698630137"/>
    <n v="386"/>
    <n v="0"/>
    <n v="1"/>
  </r>
  <r>
    <n v="34826"/>
    <x v="1"/>
    <s v="Phil"/>
    <s v="Abrams"/>
    <x v="1"/>
    <n v="4"/>
    <x v="1"/>
    <d v="1997-10-13T00:00:00"/>
    <d v="2013-01-15T00:00:00"/>
    <x v="3"/>
    <n v="62496"/>
    <n v="7.9643835616438352"/>
    <n v="387"/>
    <n v="0"/>
    <n v="1"/>
  </r>
  <r>
    <n v="30832"/>
    <x v="1"/>
    <s v="Ellette"/>
    <s v="Cartin"/>
    <x v="1"/>
    <n v="4"/>
    <x v="1"/>
    <d v="1993-04-20T00:00:00"/>
    <d v="2015-03-19T00:00:00"/>
    <x v="3"/>
    <n v="155388"/>
    <n v="5.7917808219178086"/>
    <n v="388"/>
    <n v="0"/>
    <n v="1"/>
  </r>
  <r>
    <n v="17707"/>
    <x v="3"/>
    <s v="Burnard"/>
    <s v="Autrie"/>
    <x v="0"/>
    <n v="4"/>
    <x v="1"/>
    <d v="1970-04-18T00:00:00"/>
    <d v="2018-08-24T00:00:00"/>
    <x v="2"/>
    <n v="154484"/>
    <n v="2.3561643835616439"/>
    <n v="389"/>
    <n v="0"/>
    <n v="1"/>
  </r>
  <r>
    <n v="38557"/>
    <x v="1"/>
    <s v="Nathalie"/>
    <s v="Iveagh"/>
    <x v="1"/>
    <n v="5"/>
    <x v="4"/>
    <d v="1973-05-30T00:00:00"/>
    <d v="2015-10-12T00:00:00"/>
    <x v="1"/>
    <n v="56313"/>
    <n v="5.2246575342465755"/>
    <n v="390"/>
    <n v="0"/>
    <n v="1"/>
  </r>
  <r>
    <n v="14459"/>
    <x v="3"/>
    <s v="Hadrian"/>
    <s v="Scotsbrook"/>
    <x v="0"/>
    <n v="4"/>
    <x v="1"/>
    <d v="1986-06-02T00:00:00"/>
    <d v="2018-05-24T00:00:00"/>
    <x v="0"/>
    <n v="84423"/>
    <n v="2.6082191780821917"/>
    <n v="391"/>
    <n v="0"/>
    <n v="1"/>
  </r>
  <r>
    <n v="33383"/>
    <x v="1"/>
    <s v="Lynnette"/>
    <s v="Castilljo"/>
    <x v="1"/>
    <n v="6"/>
    <x v="6"/>
    <d v="1983-10-03T00:00:00"/>
    <d v="2012-12-12T00:00:00"/>
    <x v="1"/>
    <n v="124183"/>
    <n v="8.0575342465753419"/>
    <n v="392"/>
    <n v="0"/>
    <n v="1"/>
  </r>
  <r>
    <n v="35054"/>
    <x v="1"/>
    <s v="Pembroke"/>
    <s v="Steggles"/>
    <x v="0"/>
    <n v="7"/>
    <x v="7"/>
    <d v="1962-12-31T00:00:00"/>
    <d v="2015-05-25T00:00:00"/>
    <x v="0"/>
    <n v="77755"/>
    <n v="5.6082191780821917"/>
    <n v="393"/>
    <n v="0"/>
    <n v="1"/>
  </r>
  <r>
    <n v="34901"/>
    <x v="1"/>
    <s v="Algernon"/>
    <s v="Coakley"/>
    <x v="0"/>
    <n v="4"/>
    <x v="1"/>
    <d v="1977-10-03T00:00:00"/>
    <d v="2017-06-05T00:00:00"/>
    <x v="0"/>
    <n v="76921"/>
    <n v="3.5753424657534247"/>
    <n v="394"/>
    <n v="0"/>
    <n v="1"/>
  </r>
  <r>
    <n v="24318"/>
    <x v="2"/>
    <s v="Elyse"/>
    <s v="Raikes"/>
    <x v="1"/>
    <n v="4"/>
    <x v="1"/>
    <d v="1986-11-27T00:00:00"/>
    <d v="2012-04-07T00:00:00"/>
    <x v="0"/>
    <n v="108730"/>
    <n v="8.7397260273972606"/>
    <n v="395"/>
    <n v="0"/>
    <n v="1"/>
  </r>
  <r>
    <n v="32141"/>
    <x v="1"/>
    <s v="Ashil"/>
    <s v="Blewmen"/>
    <x v="1"/>
    <n v="5"/>
    <x v="4"/>
    <d v="1983-05-06T00:00:00"/>
    <d v="2020-04-29T00:00:00"/>
    <x v="0"/>
    <n v="57243"/>
    <n v="0.67397260273972603"/>
    <n v="396"/>
    <n v="0"/>
    <n v="1"/>
  </r>
  <r>
    <n v="36755"/>
    <x v="1"/>
    <s v="Jolee"/>
    <s v="Rycroft"/>
    <x v="1"/>
    <n v="7"/>
    <x v="7"/>
    <d v="1982-08-14T00:00:00"/>
    <d v="2010-09-07T00:00:00"/>
    <x v="2"/>
    <n v="42851"/>
    <n v="10.323287671232876"/>
    <n v="397"/>
    <n v="0"/>
    <n v="1"/>
  </r>
  <r>
    <n v="35559"/>
    <x v="1"/>
    <s v="Shaine"/>
    <s v="Scallan"/>
    <x v="0"/>
    <n v="4"/>
    <x v="1"/>
    <d v="1986-09-27T00:00:00"/>
    <d v="2015-02-16T00:00:00"/>
    <x v="3"/>
    <n v="117396"/>
    <n v="5.8767123287671232"/>
    <n v="398"/>
    <n v="0"/>
    <n v="1"/>
  </r>
  <r>
    <n v="39731"/>
    <x v="1"/>
    <s v="Brett"/>
    <s v="Coldbreath"/>
    <x v="1"/>
    <n v="7"/>
    <x v="7"/>
    <d v="1949-05-13T00:00:00"/>
    <d v="2016-10-18T00:00:00"/>
    <x v="1"/>
    <n v="92294"/>
    <n v="4.2054794520547949"/>
    <n v="399"/>
    <n v="0"/>
    <n v="1"/>
  </r>
  <r>
    <n v="24002"/>
    <x v="2"/>
    <s v="Violante"/>
    <s v="Portinari"/>
    <x v="1"/>
    <n v="4"/>
    <x v="1"/>
    <d v="1955-11-12T00:00:00"/>
    <d v="2015-11-07T00:00:00"/>
    <x v="1"/>
    <n v="55865"/>
    <n v="5.1534246575342468"/>
    <n v="400"/>
    <n v="0"/>
    <n v="1"/>
  </r>
  <r>
    <n v="33087"/>
    <x v="1"/>
    <s v="Ab"/>
    <s v="Warrender"/>
    <x v="0"/>
    <n v="5"/>
    <x v="4"/>
    <d v="1989-10-22T00:00:00"/>
    <d v="2012-07-15T00:00:00"/>
    <x v="2"/>
    <n v="63230"/>
    <n v="8.4684931506849317"/>
    <n v="401"/>
    <n v="0"/>
    <n v="1"/>
  </r>
  <r>
    <n v="36615"/>
    <x v="1"/>
    <s v="Pasquale"/>
    <s v="Wilson"/>
    <x v="0"/>
    <n v="6"/>
    <x v="6"/>
    <d v="1951-10-24T00:00:00"/>
    <d v="2019-06-14T00:00:00"/>
    <x v="0"/>
    <n v="100675"/>
    <n v="1.5506849315068494"/>
    <n v="402"/>
    <n v="0"/>
    <n v="1"/>
  </r>
  <r>
    <n v="32066"/>
    <x v="1"/>
    <s v="Rozalin"/>
    <s v="Hartman"/>
    <x v="1"/>
    <n v="6"/>
    <x v="6"/>
    <d v="1951-04-15T00:00:00"/>
    <d v="2018-09-16T00:00:00"/>
    <x v="2"/>
    <n v="90348"/>
    <n v="2.2931506849315069"/>
    <n v="403"/>
    <n v="0"/>
    <n v="1"/>
  </r>
  <r>
    <n v="33740"/>
    <x v="1"/>
    <s v="Margot"/>
    <s v="Lukock"/>
    <x v="1"/>
    <n v="5"/>
    <x v="4"/>
    <d v="1986-12-25T00:00:00"/>
    <d v="2013-01-06T00:00:00"/>
    <x v="3"/>
    <n v="51598"/>
    <n v="7.9890410958904106"/>
    <n v="404"/>
    <n v="0"/>
    <n v="1"/>
  </r>
  <r>
    <n v="30025"/>
    <x v="1"/>
    <s v="Daron"/>
    <s v="Woodrow"/>
    <x v="0"/>
    <n v="4"/>
    <x v="1"/>
    <d v="1992-05-06T00:00:00"/>
    <d v="2017-12-08T00:00:00"/>
    <x v="1"/>
    <n v="105427"/>
    <n v="3.0657534246575344"/>
    <n v="405"/>
    <n v="0"/>
    <n v="1"/>
  </r>
  <r>
    <n v="31361"/>
    <x v="1"/>
    <s v="Kennedy"/>
    <s v="Danilowicz"/>
    <x v="0"/>
    <n v="7"/>
    <x v="7"/>
    <d v="1951-08-05T00:00:00"/>
    <d v="2019-08-18T00:00:00"/>
    <x v="2"/>
    <n v="99148"/>
    <n v="1.3726027397260274"/>
    <n v="406"/>
    <n v="0"/>
    <n v="1"/>
  </r>
  <r>
    <n v="33459"/>
    <x v="1"/>
    <s v="Chicky"/>
    <s v="Storror"/>
    <x v="1"/>
    <n v="7"/>
    <x v="7"/>
    <d v="1988-08-26T00:00:00"/>
    <d v="2011-09-08T00:00:00"/>
    <x v="2"/>
    <n v="119858"/>
    <n v="9.3205479452054796"/>
    <n v="407"/>
    <n v="0"/>
    <n v="1"/>
  </r>
  <r>
    <n v="34340"/>
    <x v="1"/>
    <s v="Jolie"/>
    <s v="Maudsley"/>
    <x v="1"/>
    <n v="4"/>
    <x v="1"/>
    <d v="1991-04-07T00:00:00"/>
    <d v="2013-03-07T00:00:00"/>
    <x v="3"/>
    <n v="114599"/>
    <n v="7.8246575342465752"/>
    <n v="408"/>
    <n v="0"/>
    <n v="1"/>
  </r>
  <r>
    <n v="33567"/>
    <x v="1"/>
    <s v="Garold"/>
    <s v="Virgin"/>
    <x v="0"/>
    <n v="6"/>
    <x v="6"/>
    <d v="1984-04-22T00:00:00"/>
    <d v="2012-09-15T00:00:00"/>
    <x v="2"/>
    <n v="115394"/>
    <n v="8.2986301369863007"/>
    <n v="409"/>
    <n v="0"/>
    <n v="1"/>
  </r>
  <r>
    <n v="36541"/>
    <x v="1"/>
    <s v="Creight"/>
    <s v="Kilbee"/>
    <x v="0"/>
    <n v="5"/>
    <x v="4"/>
    <d v="1974-02-15T00:00:00"/>
    <d v="2011-10-13T00:00:00"/>
    <x v="1"/>
    <n v="82408"/>
    <n v="9.2246575342465746"/>
    <n v="410"/>
    <n v="0"/>
    <n v="1"/>
  </r>
  <r>
    <n v="29305"/>
    <x v="2"/>
    <s v="Blondy"/>
    <s v="Rolf"/>
    <x v="1"/>
    <n v="5"/>
    <x v="4"/>
    <d v="1988-10-07T00:00:00"/>
    <d v="2017-04-28T00:00:00"/>
    <x v="0"/>
    <n v="138246"/>
    <n v="3.6794520547945204"/>
    <n v="411"/>
    <n v="0"/>
    <n v="1"/>
  </r>
  <r>
    <n v="32925"/>
    <x v="1"/>
    <s v="Clayton"/>
    <s v="Asel"/>
    <x v="0"/>
    <n v="5"/>
    <x v="4"/>
    <d v="1980-12-21T00:00:00"/>
    <d v="2016-08-06T00:00:00"/>
    <x v="2"/>
    <n v="91036"/>
    <n v="4.4054794520547942"/>
    <n v="412"/>
    <n v="0"/>
    <n v="1"/>
  </r>
  <r>
    <n v="36830"/>
    <x v="1"/>
    <s v="Francis"/>
    <s v="Emanulsson"/>
    <x v="0"/>
    <n v="6"/>
    <x v="6"/>
    <d v="1970-05-08T00:00:00"/>
    <d v="2011-12-09T00:00:00"/>
    <x v="1"/>
    <n v="112701"/>
    <n v="9.0684931506849313"/>
    <n v="413"/>
    <n v="0"/>
    <n v="1"/>
  </r>
  <r>
    <n v="15497"/>
    <x v="3"/>
    <s v="Hadria"/>
    <s v="Glover"/>
    <x v="1"/>
    <n v="4"/>
    <x v="1"/>
    <d v="1967-07-05T00:00:00"/>
    <d v="2019-02-07T00:00:00"/>
    <x v="3"/>
    <n v="70608"/>
    <n v="1.8986301369863015"/>
    <n v="414"/>
    <n v="0"/>
    <n v="1"/>
  </r>
  <r>
    <n v="32219"/>
    <x v="1"/>
    <s v="Nikola"/>
    <s v="Scrine"/>
    <x v="0"/>
    <n v="4"/>
    <x v="1"/>
    <d v="1982-01-14T00:00:00"/>
    <d v="2017-05-26T00:00:00"/>
    <x v="0"/>
    <n v="103289"/>
    <n v="3.6027397260273974"/>
    <n v="415"/>
    <n v="0"/>
    <n v="1"/>
  </r>
  <r>
    <n v="31963"/>
    <x v="1"/>
    <s v="Marco"/>
    <s v="Faye"/>
    <x v="0"/>
    <n v="4"/>
    <x v="1"/>
    <d v="1987-09-06T00:00:00"/>
    <d v="2016-06-04T00:00:00"/>
    <x v="0"/>
    <n v="110184"/>
    <n v="4.5780821917808217"/>
    <n v="416"/>
    <n v="0"/>
    <n v="1"/>
  </r>
  <r>
    <n v="35456"/>
    <x v="1"/>
    <s v="Terrel"/>
    <s v="Gutierrez"/>
    <x v="0"/>
    <n v="4"/>
    <x v="1"/>
    <d v="1966-09-21T00:00:00"/>
    <d v="2014-01-11T00:00:00"/>
    <x v="3"/>
    <n v="63085"/>
    <n v="6.9753424657534246"/>
    <n v="417"/>
    <n v="0"/>
    <n v="1"/>
  </r>
  <r>
    <n v="10885"/>
    <x v="3"/>
    <s v="Sonja"/>
    <s v="Worts"/>
    <x v="1"/>
    <n v="4"/>
    <x v="1"/>
    <d v="1960-06-05T00:00:00"/>
    <d v="2010-08-08T00:00:00"/>
    <x v="2"/>
    <n v="154670"/>
    <n v="10.405479452054795"/>
    <n v="418"/>
    <n v="0"/>
    <n v="1"/>
  </r>
  <r>
    <n v="37995"/>
    <x v="1"/>
    <s v="Padriac"/>
    <s v="Lenin"/>
    <x v="0"/>
    <n v="5"/>
    <x v="4"/>
    <d v="1955-06-18T00:00:00"/>
    <d v="2018-04-27T00:00:00"/>
    <x v="0"/>
    <n v="73199"/>
    <n v="2.6821917808219178"/>
    <n v="419"/>
    <n v="0"/>
    <n v="1"/>
  </r>
  <r>
    <n v="32380"/>
    <x v="1"/>
    <s v="Alana"/>
    <s v="Whitnall"/>
    <x v="1"/>
    <n v="4"/>
    <x v="1"/>
    <d v="1958-04-07T00:00:00"/>
    <d v="2013-01-23T00:00:00"/>
    <x v="3"/>
    <n v="98023"/>
    <n v="7.9424657534246572"/>
    <n v="420"/>
    <n v="0"/>
    <n v="1"/>
  </r>
  <r>
    <n v="30690"/>
    <x v="1"/>
    <s v="Enriqueta"/>
    <s v="Cicerone"/>
    <x v="1"/>
    <n v="6"/>
    <x v="6"/>
    <d v="1962-05-27T00:00:00"/>
    <d v="2017-11-29T00:00:00"/>
    <x v="1"/>
    <n v="106598"/>
    <n v="3.0904109589041098"/>
    <n v="421"/>
    <n v="0"/>
    <n v="1"/>
  </r>
  <r>
    <n v="31767"/>
    <x v="1"/>
    <s v="Maxie"/>
    <s v="Clutten"/>
    <x v="0"/>
    <n v="5"/>
    <x v="4"/>
    <d v="1978-08-26T00:00:00"/>
    <d v="2018-08-13T00:00:00"/>
    <x v="2"/>
    <n v="96065"/>
    <n v="2.3863013698630136"/>
    <n v="422"/>
    <n v="0"/>
    <n v="1"/>
  </r>
  <r>
    <n v="32099"/>
    <x v="1"/>
    <s v="Lorant"/>
    <s v="Quig"/>
    <x v="0"/>
    <n v="4"/>
    <x v="1"/>
    <d v="1953-12-03T00:00:00"/>
    <d v="2019-03-03T00:00:00"/>
    <x v="3"/>
    <n v="58811"/>
    <n v="1.832876712328767"/>
    <n v="423"/>
    <n v="0"/>
    <n v="1"/>
  </r>
  <r>
    <n v="38479"/>
    <x v="1"/>
    <s v="Craggy"/>
    <s v="Lere"/>
    <x v="0"/>
    <n v="6"/>
    <x v="6"/>
    <d v="1971-02-22T00:00:00"/>
    <d v="2012-07-02T00:00:00"/>
    <x v="2"/>
    <n v="55819"/>
    <n v="8.5041095890410965"/>
    <n v="424"/>
    <n v="0"/>
    <n v="1"/>
  </r>
  <r>
    <n v="14526"/>
    <x v="3"/>
    <s v="Deeanne"/>
    <s v="Clute"/>
    <x v="1"/>
    <n v="4"/>
    <x v="1"/>
    <d v="1992-03-21T00:00:00"/>
    <d v="2018-01-06T00:00:00"/>
    <x v="3"/>
    <n v="63155"/>
    <n v="2.9863013698630136"/>
    <n v="425"/>
    <n v="0"/>
    <n v="1"/>
  </r>
  <r>
    <n v="39864"/>
    <x v="1"/>
    <s v="Winonah"/>
    <s v="Setterthwait"/>
    <x v="1"/>
    <n v="7"/>
    <x v="7"/>
    <d v="1980-04-08T00:00:00"/>
    <d v="2017-03-27T00:00:00"/>
    <x v="3"/>
    <n v="48605"/>
    <n v="3.7671232876712328"/>
    <n v="426"/>
    <n v="0"/>
    <n v="1"/>
  </r>
  <r>
    <n v="36718"/>
    <x v="1"/>
    <s v="Gerry"/>
    <s v="Rashleigh"/>
    <x v="0"/>
    <n v="5"/>
    <x v="4"/>
    <d v="1992-03-01T00:00:00"/>
    <d v="2013-03-07T00:00:00"/>
    <x v="3"/>
    <n v="99749"/>
    <n v="7.8246575342465752"/>
    <n v="427"/>
    <n v="0"/>
    <n v="1"/>
  </r>
  <r>
    <n v="21282"/>
    <x v="2"/>
    <s v="Laura"/>
    <s v="Brierton"/>
    <x v="1"/>
    <n v="6"/>
    <x v="6"/>
    <d v="1988-10-16T00:00:00"/>
    <d v="2013-03-01T00:00:00"/>
    <x v="3"/>
    <n v="132496"/>
    <n v="7.8410958904109593"/>
    <n v="428"/>
    <n v="0"/>
    <n v="1"/>
  </r>
  <r>
    <n v="34462"/>
    <x v="1"/>
    <s v="Vernor"/>
    <s v="Feragh"/>
    <x v="0"/>
    <n v="6"/>
    <x v="6"/>
    <d v="1993-12-07T00:00:00"/>
    <d v="2013-08-14T00:00:00"/>
    <x v="2"/>
    <n v="99739"/>
    <n v="7.3863013698630136"/>
    <n v="429"/>
    <n v="0"/>
    <n v="1"/>
  </r>
  <r>
    <n v="33916"/>
    <x v="1"/>
    <s v="Vladimir"/>
    <s v="Dopson"/>
    <x v="0"/>
    <n v="4"/>
    <x v="1"/>
    <d v="1968-03-01T00:00:00"/>
    <d v="2011-08-31T00:00:00"/>
    <x v="2"/>
    <n v="96695"/>
    <n v="9.3424657534246567"/>
    <n v="430"/>
    <n v="0"/>
    <n v="1"/>
  </r>
  <r>
    <n v="32622"/>
    <x v="1"/>
    <s v="Ikey"/>
    <s v="Enright"/>
    <x v="0"/>
    <n v="6"/>
    <x v="6"/>
    <d v="1978-01-30T00:00:00"/>
    <d v="2015-06-10T00:00:00"/>
    <x v="0"/>
    <n v="98700"/>
    <n v="5.5643835616438357"/>
    <n v="431"/>
    <n v="0"/>
    <n v="1"/>
  </r>
  <r>
    <n v="34529"/>
    <x v="1"/>
    <s v="Hildagard"/>
    <s v="Shine"/>
    <x v="1"/>
    <n v="5"/>
    <x v="4"/>
    <d v="1995-09-23T00:00:00"/>
    <d v="2013-01-05T00:00:00"/>
    <x v="3"/>
    <n v="30542"/>
    <n v="7.9917808219178079"/>
    <n v="432"/>
    <n v="0"/>
    <n v="1"/>
  </r>
  <r>
    <n v="15085"/>
    <x v="3"/>
    <s v="Alane"/>
    <s v="Tesyro"/>
    <x v="1"/>
    <n v="4"/>
    <x v="1"/>
    <d v="1950-02-18T00:00:00"/>
    <d v="2016-02-25T00:00:00"/>
    <x v="3"/>
    <n v="105430"/>
    <n v="4.8520547945205479"/>
    <n v="433"/>
    <n v="0"/>
    <n v="1"/>
  </r>
  <r>
    <n v="39421"/>
    <x v="1"/>
    <s v="Jemmy"/>
    <s v="Biner"/>
    <x v="1"/>
    <n v="6"/>
    <x v="6"/>
    <d v="1999-02-05T00:00:00"/>
    <d v="2015-09-30T00:00:00"/>
    <x v="2"/>
    <n v="39310"/>
    <n v="5.2575342465753421"/>
    <n v="434"/>
    <n v="0"/>
    <n v="1"/>
  </r>
  <r>
    <n v="38372"/>
    <x v="1"/>
    <s v="Koral"/>
    <s v="Pawnsford"/>
    <x v="1"/>
    <n v="4"/>
    <x v="1"/>
    <d v="1966-05-13T00:00:00"/>
    <d v="2017-01-15T00:00:00"/>
    <x v="3"/>
    <n v="112131"/>
    <n v="3.9616438356164383"/>
    <n v="435"/>
    <n v="0"/>
    <n v="1"/>
  </r>
  <r>
    <n v="31237"/>
    <x v="1"/>
    <s v="Pippo"/>
    <s v="Nornasell"/>
    <x v="0"/>
    <n v="7"/>
    <x v="7"/>
    <d v="1974-05-25T00:00:00"/>
    <d v="2012-12-25T00:00:00"/>
    <x v="1"/>
    <n v="82408"/>
    <n v="8.0219178082191789"/>
    <n v="436"/>
    <n v="0"/>
    <n v="1"/>
  </r>
  <r>
    <n v="37361"/>
    <x v="1"/>
    <s v="Somerset"/>
    <s v="Jenoure"/>
    <x v="0"/>
    <n v="7"/>
    <x v="7"/>
    <d v="1999-09-11T00:00:00"/>
    <d v="2017-02-07T00:00:00"/>
    <x v="3"/>
    <n v="97370"/>
    <n v="3.8986301369863012"/>
    <n v="437"/>
    <n v="0"/>
    <n v="1"/>
  </r>
  <r>
    <n v="38785"/>
    <x v="1"/>
    <s v="Gordy"/>
    <s v="Pethybridge"/>
    <x v="0"/>
    <n v="6"/>
    <x v="6"/>
    <d v="1992-03-28T00:00:00"/>
    <d v="2018-02-10T00:00:00"/>
    <x v="3"/>
    <n v="32242"/>
    <n v="2.8904109589041096"/>
    <n v="438"/>
    <n v="0"/>
    <n v="1"/>
  </r>
  <r>
    <n v="17392"/>
    <x v="3"/>
    <s v="Mame"/>
    <s v="Cann"/>
    <x v="1"/>
    <n v="4"/>
    <x v="1"/>
    <d v="1993-02-10T00:00:00"/>
    <d v="2015-05-13T00:00:00"/>
    <x v="0"/>
    <n v="50744"/>
    <n v="5.6410958904109592"/>
    <n v="439"/>
    <n v="0"/>
    <n v="1"/>
  </r>
  <r>
    <n v="28388"/>
    <x v="2"/>
    <s v="Kelsi"/>
    <s v="Popland"/>
    <x v="1"/>
    <n v="6"/>
    <x v="6"/>
    <d v="1966-03-09T00:00:00"/>
    <d v="2015-07-13T00:00:00"/>
    <x v="2"/>
    <n v="59012"/>
    <n v="5.4739726027397264"/>
    <n v="440"/>
    <n v="0"/>
    <n v="1"/>
  </r>
  <r>
    <n v="24145"/>
    <x v="2"/>
    <s v="Ham"/>
    <s v="Shipp"/>
    <x v="0"/>
    <n v="5"/>
    <x v="4"/>
    <d v="1964-01-14T00:00:00"/>
    <d v="2014-10-19T00:00:00"/>
    <x v="1"/>
    <n v="53762"/>
    <n v="6.2054794520547949"/>
    <n v="441"/>
    <n v="0"/>
    <n v="1"/>
  </r>
  <r>
    <n v="37147"/>
    <x v="1"/>
    <s v="Malena"/>
    <s v="Hackleton"/>
    <x v="1"/>
    <n v="4"/>
    <x v="1"/>
    <d v="1948-12-11T00:00:00"/>
    <d v="2019-10-03T00:00:00"/>
    <x v="1"/>
    <n v="138781"/>
    <n v="1.2465753424657535"/>
    <n v="442"/>
    <n v="0"/>
    <n v="1"/>
  </r>
  <r>
    <n v="28067"/>
    <x v="2"/>
    <s v="Sherline"/>
    <s v="Stannard"/>
    <x v="1"/>
    <n v="4"/>
    <x v="1"/>
    <d v="1997-07-28T00:00:00"/>
    <d v="2020-02-09T00:00:00"/>
    <x v="3"/>
    <n v="110142"/>
    <n v="0.89315068493150684"/>
    <n v="443"/>
    <n v="0"/>
    <n v="1"/>
  </r>
  <r>
    <n v="33724"/>
    <x v="1"/>
    <s v="Roseann"/>
    <s v="Fairholme"/>
    <x v="1"/>
    <n v="5"/>
    <x v="4"/>
    <d v="1973-09-24T00:00:00"/>
    <d v="2018-07-25T00:00:00"/>
    <x v="2"/>
    <n v="45617"/>
    <n v="2.4383561643835616"/>
    <n v="444"/>
    <n v="0"/>
    <n v="1"/>
  </r>
  <r>
    <n v="31952"/>
    <x v="1"/>
    <s v="Bryn"/>
    <s v="Beaudry"/>
    <x v="1"/>
    <n v="7"/>
    <x v="7"/>
    <d v="1982-05-27T00:00:00"/>
    <d v="2018-01-11T00:00:00"/>
    <x v="3"/>
    <n v="79657"/>
    <n v="2.9726027397260273"/>
    <n v="445"/>
    <n v="0"/>
    <n v="1"/>
  </r>
  <r>
    <n v="21918"/>
    <x v="2"/>
    <s v="Pincus"/>
    <s v="Bootton"/>
    <x v="0"/>
    <n v="7"/>
    <x v="7"/>
    <d v="1967-03-07T00:00:00"/>
    <d v="2018-10-15T00:00:00"/>
    <x v="1"/>
    <n v="17545"/>
    <n v="2.2136986301369861"/>
    <n v="446"/>
    <n v="0"/>
    <n v="1"/>
  </r>
  <r>
    <n v="35236"/>
    <x v="1"/>
    <s v="Bobbee"/>
    <s v="Bodsworth"/>
    <x v="1"/>
    <n v="4"/>
    <x v="1"/>
    <d v="1967-03-26T00:00:00"/>
    <d v="2015-06-20T00:00:00"/>
    <x v="0"/>
    <n v="151995"/>
    <n v="5.536986301369863"/>
    <n v="447"/>
    <n v="0"/>
    <n v="1"/>
  </r>
  <r>
    <n v="34308"/>
    <x v="1"/>
    <s v="Silvanus"/>
    <s v="Yeoman"/>
    <x v="0"/>
    <n v="5"/>
    <x v="4"/>
    <d v="1987-01-30T00:00:00"/>
    <d v="2013-09-05T00:00:00"/>
    <x v="2"/>
    <n v="47399"/>
    <n v="7.3260273972602743"/>
    <n v="448"/>
    <n v="0"/>
    <n v="1"/>
  </r>
  <r>
    <n v="26382"/>
    <x v="2"/>
    <s v="Felic"/>
    <s v="Borman"/>
    <x v="0"/>
    <n v="6"/>
    <x v="6"/>
    <d v="1981-07-20T00:00:00"/>
    <d v="2016-07-12T00:00:00"/>
    <x v="2"/>
    <n v="81855"/>
    <n v="4.4739726027397264"/>
    <n v="449"/>
    <n v="0"/>
    <n v="1"/>
  </r>
  <r>
    <n v="27963"/>
    <x v="2"/>
    <s v="Tadio"/>
    <s v="Oldfield-Cherry"/>
    <x v="0"/>
    <n v="6"/>
    <x v="6"/>
    <d v="1985-11-06T00:00:00"/>
    <d v="2012-05-29T00:00:00"/>
    <x v="0"/>
    <n v="93625"/>
    <n v="8.5972602739726032"/>
    <n v="450"/>
    <n v="0"/>
    <n v="1"/>
  </r>
  <r>
    <n v="26450"/>
    <x v="2"/>
    <s v="Duky"/>
    <s v="Earey"/>
    <x v="0"/>
    <n v="4"/>
    <x v="1"/>
    <d v="1982-06-05T00:00:00"/>
    <d v="2016-11-15T00:00:00"/>
    <x v="1"/>
    <n v="145491"/>
    <n v="4.1287671232876715"/>
    <n v="451"/>
    <n v="0"/>
    <n v="1"/>
  </r>
  <r>
    <n v="32517"/>
    <x v="1"/>
    <s v="Gregory"/>
    <s v="Schankel"/>
    <x v="0"/>
    <n v="4"/>
    <x v="1"/>
    <d v="1977-01-06T00:00:00"/>
    <d v="2016-07-21T00:00:00"/>
    <x v="2"/>
    <n v="159373"/>
    <n v="4.4493150684931511"/>
    <n v="452"/>
    <n v="0"/>
    <n v="1"/>
  </r>
  <r>
    <n v="38202"/>
    <x v="1"/>
    <s v="Rustin"/>
    <s v="Tunney"/>
    <x v="0"/>
    <n v="5"/>
    <x v="4"/>
    <d v="1969-05-09T00:00:00"/>
    <d v="2015-01-08T00:00:00"/>
    <x v="3"/>
    <n v="90660"/>
    <n v="5.9835616438356167"/>
    <n v="453"/>
    <n v="0"/>
    <n v="1"/>
  </r>
  <r>
    <n v="35474"/>
    <x v="1"/>
    <s v="Harriott"/>
    <s v="Broy"/>
    <x v="1"/>
    <n v="6"/>
    <x v="6"/>
    <d v="1983-03-21T00:00:00"/>
    <d v="2017-03-08T00:00:00"/>
    <x v="3"/>
    <n v="76293"/>
    <n v="3.8191780821917809"/>
    <n v="454"/>
    <n v="0"/>
    <n v="1"/>
  </r>
  <r>
    <n v="39705"/>
    <x v="1"/>
    <s v="Reidar"/>
    <s v="Keitley"/>
    <x v="0"/>
    <n v="4"/>
    <x v="1"/>
    <d v="1971-05-01T00:00:00"/>
    <d v="2017-08-09T00:00:00"/>
    <x v="2"/>
    <n v="100776"/>
    <n v="3.3972602739726026"/>
    <n v="455"/>
    <n v="0"/>
    <n v="1"/>
  </r>
  <r>
    <n v="21890"/>
    <x v="2"/>
    <s v="Rosanna"/>
    <s v="Cuss"/>
    <x v="1"/>
    <n v="4"/>
    <x v="1"/>
    <d v="1953-07-10T00:00:00"/>
    <d v="2016-12-04T00:00:00"/>
    <x v="1"/>
    <n v="85730"/>
    <n v="4.0767123287671234"/>
    <n v="456"/>
    <n v="0"/>
    <n v="1"/>
  </r>
  <r>
    <n v="24892"/>
    <x v="2"/>
    <s v="Gay"/>
    <s v="Dawid"/>
    <x v="1"/>
    <n v="4"/>
    <x v="1"/>
    <d v="1967-06-22T00:00:00"/>
    <d v="2012-07-05T00:00:00"/>
    <x v="2"/>
    <n v="158333"/>
    <n v="8.4958904109589035"/>
    <n v="457"/>
    <n v="0"/>
    <n v="1"/>
  </r>
  <r>
    <n v="36667"/>
    <x v="1"/>
    <s v="Malissia"/>
    <s v="Foulsham"/>
    <x v="1"/>
    <n v="6"/>
    <x v="6"/>
    <d v="1968-04-14T00:00:00"/>
    <d v="2020-03-26T00:00:00"/>
    <x v="3"/>
    <n v="53165"/>
    <n v="0.76712328767123283"/>
    <n v="458"/>
    <n v="0"/>
    <n v="1"/>
  </r>
  <r>
    <n v="32711"/>
    <x v="1"/>
    <s v="Ned"/>
    <s v="Sabben"/>
    <x v="0"/>
    <n v="6"/>
    <x v="6"/>
    <d v="1956-12-12T00:00:00"/>
    <d v="2017-09-22T00:00:00"/>
    <x v="2"/>
    <n v="116107"/>
    <n v="3.2767123287671232"/>
    <n v="459"/>
    <n v="0"/>
    <n v="1"/>
  </r>
  <r>
    <n v="32355"/>
    <x v="1"/>
    <s v="Pierre"/>
    <s v="Raithbie"/>
    <x v="0"/>
    <n v="4"/>
    <x v="1"/>
    <d v="1967-03-16T00:00:00"/>
    <d v="2012-11-09T00:00:00"/>
    <x v="1"/>
    <n v="55694"/>
    <n v="8.1479452054794521"/>
    <n v="460"/>
    <n v="0"/>
    <n v="1"/>
  </r>
  <r>
    <n v="24935"/>
    <x v="2"/>
    <s v="Dickie"/>
    <s v="Bohden"/>
    <x v="0"/>
    <n v="4"/>
    <x v="1"/>
    <d v="1956-03-05T00:00:00"/>
    <d v="2019-06-15T00:00:00"/>
    <x v="0"/>
    <n v="112056"/>
    <n v="1.547945205479452"/>
    <n v="461"/>
    <n v="0"/>
    <n v="1"/>
  </r>
  <r>
    <n v="33193"/>
    <x v="1"/>
    <s v="Evangelin"/>
    <s v="Heintz"/>
    <x v="1"/>
    <n v="5"/>
    <x v="4"/>
    <d v="1988-08-29T00:00:00"/>
    <d v="2019-06-25T00:00:00"/>
    <x v="0"/>
    <n v="80620"/>
    <n v="1.5205479452054795"/>
    <n v="462"/>
    <n v="0"/>
    <n v="1"/>
  </r>
  <r>
    <n v="10565"/>
    <x v="3"/>
    <s v="Nola"/>
    <s v="Golling"/>
    <x v="1"/>
    <n v="4"/>
    <x v="1"/>
    <d v="1984-02-16T00:00:00"/>
    <d v="2019-11-02T00:00:00"/>
    <x v="1"/>
    <n v="102280"/>
    <n v="1.1643835616438356"/>
    <n v="463"/>
    <n v="0"/>
    <n v="1"/>
  </r>
  <r>
    <n v="24835"/>
    <x v="2"/>
    <s v="Lorne"/>
    <s v="Bassam"/>
    <x v="0"/>
    <n v="4"/>
    <x v="1"/>
    <d v="1951-03-15T00:00:00"/>
    <d v="2017-06-20T00:00:00"/>
    <x v="0"/>
    <n v="116203"/>
    <n v="3.5342465753424657"/>
    <n v="464"/>
    <n v="0"/>
    <n v="1"/>
  </r>
  <r>
    <n v="20836"/>
    <x v="2"/>
    <s v="Mikel"/>
    <s v="Roffey"/>
    <x v="0"/>
    <n v="4"/>
    <x v="1"/>
    <d v="1948-09-11T00:00:00"/>
    <d v="2016-10-04T00:00:00"/>
    <x v="1"/>
    <n v="142881"/>
    <n v="4.2438356164383562"/>
    <n v="465"/>
    <n v="0"/>
    <n v="1"/>
  </r>
  <r>
    <n v="46229"/>
    <x v="0"/>
    <s v="Lennie"/>
    <s v="Franceschielli"/>
    <x v="0"/>
    <n v="7"/>
    <x v="7"/>
    <d v="1977-09-27T00:00:00"/>
    <d v="2015-07-16T00:00:00"/>
    <x v="2"/>
    <n v="46636"/>
    <n v="5.4657534246575343"/>
    <n v="466"/>
    <n v="0"/>
    <n v="1"/>
  </r>
  <r>
    <n v="19907"/>
    <x v="3"/>
    <s v="Donavon"/>
    <s v="Wiffler"/>
    <x v="0"/>
    <n v="4"/>
    <x v="1"/>
    <d v="1966-08-18T00:00:00"/>
    <d v="2014-02-08T00:00:00"/>
    <x v="3"/>
    <n v="112918"/>
    <n v="6.8986301369863012"/>
    <n v="467"/>
    <n v="0"/>
    <n v="1"/>
  </r>
  <r>
    <n v="33691"/>
    <x v="1"/>
    <s v="Emmit"/>
    <s v="Borrill"/>
    <x v="0"/>
    <n v="6"/>
    <x v="6"/>
    <d v="1961-09-29T00:00:00"/>
    <d v="2010-12-31T00:00:00"/>
    <x v="1"/>
    <n v="59661"/>
    <n v="10.008219178082191"/>
    <n v="468"/>
    <n v="0"/>
    <n v="1"/>
  </r>
  <r>
    <n v="37837"/>
    <x v="1"/>
    <s v="Emmey"/>
    <s v="Giacomuzzi"/>
    <x v="1"/>
    <n v="5"/>
    <x v="4"/>
    <d v="1971-06-27T00:00:00"/>
    <d v="2014-05-13T00:00:00"/>
    <x v="0"/>
    <n v="100054"/>
    <n v="6.6410958904109592"/>
    <n v="469"/>
    <n v="0"/>
    <n v="1"/>
  </r>
  <r>
    <n v="30484"/>
    <x v="1"/>
    <s v="Fergus"/>
    <s v="Pearle"/>
    <x v="0"/>
    <n v="6"/>
    <x v="6"/>
    <d v="1955-02-06T00:00:00"/>
    <d v="2014-12-31T00:00:00"/>
    <x v="1"/>
    <n v="75710"/>
    <n v="6.0054794520547947"/>
    <n v="470"/>
    <n v="0"/>
    <n v="1"/>
  </r>
  <r>
    <n v="21922"/>
    <x v="2"/>
    <s v="Naomi"/>
    <s v="Duchan"/>
    <x v="1"/>
    <n v="4"/>
    <x v="1"/>
    <d v="1988-07-01T00:00:00"/>
    <d v="2012-04-25T00:00:00"/>
    <x v="0"/>
    <n v="63682"/>
    <n v="8.6904109589041099"/>
    <n v="471"/>
    <n v="0"/>
    <n v="1"/>
  </r>
  <r>
    <n v="36665"/>
    <x v="1"/>
    <s v="Natty"/>
    <s v="Label"/>
    <x v="0"/>
    <n v="4"/>
    <x v="1"/>
    <d v="1984-03-14T00:00:00"/>
    <d v="2019-04-28T00:00:00"/>
    <x v="0"/>
    <n v="77704"/>
    <n v="1.6794520547945206"/>
    <n v="472"/>
    <n v="0"/>
    <n v="1"/>
  </r>
  <r>
    <n v="29605"/>
    <x v="2"/>
    <s v="Alissa"/>
    <s v="Batrip"/>
    <x v="1"/>
    <n v="5"/>
    <x v="4"/>
    <d v="1984-08-17T00:00:00"/>
    <d v="2018-03-03T00:00:00"/>
    <x v="3"/>
    <n v="110472"/>
    <n v="2.8328767123287673"/>
    <n v="473"/>
    <n v="0"/>
    <n v="1"/>
  </r>
  <r>
    <n v="38367"/>
    <x v="1"/>
    <s v="Niel"/>
    <s v="Henricsson"/>
    <x v="0"/>
    <n v="7"/>
    <x v="7"/>
    <d v="1988-03-27T00:00:00"/>
    <d v="2017-06-17T00:00:00"/>
    <x v="0"/>
    <n v="83912"/>
    <n v="3.5424657534246577"/>
    <n v="474"/>
    <n v="0"/>
    <n v="1"/>
  </r>
  <r>
    <n v="27264"/>
    <x v="2"/>
    <s v="Putnem"/>
    <s v="Camden"/>
    <x v="0"/>
    <n v="5"/>
    <x v="4"/>
    <d v="1962-08-10T00:00:00"/>
    <d v="2013-04-03T00:00:00"/>
    <x v="0"/>
    <n v="109598"/>
    <n v="7.7506849315068491"/>
    <n v="475"/>
    <n v="0"/>
    <n v="1"/>
  </r>
  <r>
    <n v="37299"/>
    <x v="1"/>
    <s v="Baxter"/>
    <s v="Pooly"/>
    <x v="0"/>
    <n v="6"/>
    <x v="6"/>
    <d v="1958-03-02T00:00:00"/>
    <d v="2010-09-01T00:00:00"/>
    <x v="2"/>
    <n v="48706"/>
    <n v="10.33972602739726"/>
    <n v="476"/>
    <n v="0"/>
    <n v="1"/>
  </r>
  <r>
    <n v="30392"/>
    <x v="1"/>
    <s v="Dennie"/>
    <s v="Pancoust"/>
    <x v="1"/>
    <n v="5"/>
    <x v="4"/>
    <d v="1980-06-08T00:00:00"/>
    <d v="2012-05-08T00:00:00"/>
    <x v="0"/>
    <n v="71195"/>
    <n v="8.6547945205479451"/>
    <n v="477"/>
    <n v="0"/>
    <n v="1"/>
  </r>
  <r>
    <n v="24861"/>
    <x v="2"/>
    <s v="Kittie"/>
    <s v="Atter"/>
    <x v="1"/>
    <n v="4"/>
    <x v="1"/>
    <d v="1977-06-14T00:00:00"/>
    <d v="2013-05-17T00:00:00"/>
    <x v="0"/>
    <n v="78961"/>
    <n v="7.6301369863013697"/>
    <n v="478"/>
    <n v="0"/>
    <n v="1"/>
  </r>
  <r>
    <n v="13037"/>
    <x v="3"/>
    <s v="Darnall"/>
    <s v="Jewsbury"/>
    <x v="0"/>
    <n v="4"/>
    <x v="1"/>
    <d v="1956-10-21T00:00:00"/>
    <d v="2013-07-19T00:00:00"/>
    <x v="2"/>
    <n v="139098"/>
    <n v="7.4575342465753423"/>
    <n v="479"/>
    <n v="0"/>
    <n v="1"/>
  </r>
  <r>
    <n v="31023"/>
    <x v="1"/>
    <s v="Susi"/>
    <s v="Ravens"/>
    <x v="1"/>
    <n v="6"/>
    <x v="6"/>
    <d v="1949-03-19T00:00:00"/>
    <d v="2014-10-11T00:00:00"/>
    <x v="1"/>
    <n v="70680"/>
    <n v="6.2273972602739729"/>
    <n v="480"/>
    <n v="0"/>
    <n v="1"/>
  </r>
  <r>
    <n v="31845"/>
    <x v="1"/>
    <s v="Kaja"/>
    <s v="Frostdick"/>
    <x v="1"/>
    <n v="4"/>
    <x v="1"/>
    <d v="1991-10-05T00:00:00"/>
    <d v="2018-06-20T00:00:00"/>
    <x v="0"/>
    <n v="157413"/>
    <n v="2.5342465753424657"/>
    <n v="481"/>
    <n v="0"/>
    <n v="1"/>
  </r>
  <r>
    <n v="37944"/>
    <x v="1"/>
    <s v="Lynnett"/>
    <s v="Penner"/>
    <x v="1"/>
    <n v="5"/>
    <x v="4"/>
    <d v="1997-02-06T00:00:00"/>
    <d v="2018-12-11T00:00:00"/>
    <x v="1"/>
    <n v="83725"/>
    <n v="2.0575342465753423"/>
    <n v="482"/>
    <n v="0"/>
    <n v="1"/>
  </r>
  <r>
    <n v="22681"/>
    <x v="2"/>
    <s v="Cherianne"/>
    <s v="Barnbrook"/>
    <x v="1"/>
    <n v="4"/>
    <x v="1"/>
    <d v="1975-11-15T00:00:00"/>
    <d v="2015-11-15T00:00:00"/>
    <x v="1"/>
    <n v="92944"/>
    <n v="5.1315068493150688"/>
    <n v="483"/>
    <n v="0"/>
    <n v="1"/>
  </r>
  <r>
    <n v="11152"/>
    <x v="3"/>
    <s v="Freddie"/>
    <s v="Brimilcombe"/>
    <x v="1"/>
    <n v="4"/>
    <x v="1"/>
    <d v="1961-10-29T00:00:00"/>
    <d v="2017-01-26T00:00:00"/>
    <x v="3"/>
    <n v="84554"/>
    <n v="3.9315068493150687"/>
    <n v="484"/>
    <n v="0"/>
    <n v="1"/>
  </r>
  <r>
    <n v="31519"/>
    <x v="1"/>
    <s v="Zebulon"/>
    <s v="Larkins"/>
    <x v="0"/>
    <n v="5"/>
    <x v="4"/>
    <d v="1987-03-22T00:00:00"/>
    <d v="2015-03-03T00:00:00"/>
    <x v="3"/>
    <n v="111178"/>
    <n v="5.8356164383561646"/>
    <n v="485"/>
    <n v="0"/>
    <n v="1"/>
  </r>
  <r>
    <n v="34593"/>
    <x v="1"/>
    <s v="Candida"/>
    <s v="Skerman"/>
    <x v="1"/>
    <n v="4"/>
    <x v="1"/>
    <d v="1964-11-03T00:00:00"/>
    <d v="2016-09-06T00:00:00"/>
    <x v="2"/>
    <n v="82283"/>
    <n v="4.3205479452054796"/>
    <n v="486"/>
    <n v="0"/>
    <n v="1"/>
  </r>
  <r>
    <n v="29340"/>
    <x v="2"/>
    <s v="Cammy"/>
    <s v="Dosdill"/>
    <x v="1"/>
    <n v="4"/>
    <x v="1"/>
    <d v="1993-08-29T00:00:00"/>
    <d v="2011-12-12T00:00:00"/>
    <x v="1"/>
    <n v="68658"/>
    <n v="9.0602739726027401"/>
    <n v="487"/>
    <n v="0"/>
    <n v="1"/>
  </r>
  <r>
    <n v="33209"/>
    <x v="1"/>
    <s v="Penny"/>
    <s v="Barefoot"/>
    <x v="1"/>
    <n v="5"/>
    <x v="4"/>
    <d v="1973-11-26T00:00:00"/>
    <d v="2016-07-04T00:00:00"/>
    <x v="2"/>
    <n v="73664"/>
    <n v="4.4958904109589044"/>
    <n v="488"/>
    <n v="0"/>
    <n v="1"/>
  </r>
  <r>
    <n v="28447"/>
    <x v="2"/>
    <s v="Tina"/>
    <s v="Brogan"/>
    <x v="1"/>
    <n v="4"/>
    <x v="1"/>
    <d v="1997-06-19T00:00:00"/>
    <d v="2016-05-08T00:00:00"/>
    <x v="0"/>
    <n v="155521"/>
    <n v="4.6520547945205477"/>
    <n v="489"/>
    <n v="0"/>
    <n v="1"/>
  </r>
  <r>
    <n v="34518"/>
    <x v="1"/>
    <s v="Gertrud"/>
    <s v="Todhunter"/>
    <x v="1"/>
    <n v="4"/>
    <x v="1"/>
    <d v="1979-12-27T00:00:00"/>
    <d v="2019-10-13T00:00:00"/>
    <x v="1"/>
    <n v="98838"/>
    <n v="1.2191780821917808"/>
    <n v="490"/>
    <n v="0"/>
    <n v="1"/>
  </r>
  <r>
    <n v="38148"/>
    <x v="1"/>
    <s v="Gasparo"/>
    <s v="Sautter"/>
    <x v="0"/>
    <n v="4"/>
    <x v="1"/>
    <d v="1979-11-21T00:00:00"/>
    <d v="2018-05-09T00:00:00"/>
    <x v="0"/>
    <n v="72964"/>
    <n v="2.6493150684931508"/>
    <n v="491"/>
    <n v="0"/>
    <n v="1"/>
  </r>
  <r>
    <n v="36993"/>
    <x v="1"/>
    <s v="Paddie"/>
    <s v="Yakobovitz"/>
    <x v="0"/>
    <n v="6"/>
    <x v="6"/>
    <d v="1966-03-13T00:00:00"/>
    <d v="2012-12-28T00:00:00"/>
    <x v="1"/>
    <n v="125035"/>
    <n v="8.0136986301369859"/>
    <n v="492"/>
    <n v="0"/>
    <n v="1"/>
  </r>
  <r>
    <n v="30772"/>
    <x v="1"/>
    <s v="Liva"/>
    <s v="Paladini"/>
    <x v="1"/>
    <n v="5"/>
    <x v="4"/>
    <d v="1992-10-30T00:00:00"/>
    <d v="2012-05-20T00:00:00"/>
    <x v="0"/>
    <n v="31283"/>
    <n v="8.6219178082191785"/>
    <n v="493"/>
    <n v="0"/>
    <n v="1"/>
  </r>
  <r>
    <n v="32768"/>
    <x v="1"/>
    <s v="Chase"/>
    <s v="Elby"/>
    <x v="0"/>
    <n v="5"/>
    <x v="4"/>
    <d v="1997-03-16T00:00:00"/>
    <d v="2013-10-09T00:00:00"/>
    <x v="1"/>
    <n v="64762"/>
    <n v="7.2328767123287667"/>
    <n v="494"/>
    <n v="0"/>
    <n v="1"/>
  </r>
  <r>
    <n v="30619"/>
    <x v="1"/>
    <s v="Marlowe"/>
    <s v="O' Kelleher"/>
    <x v="0"/>
    <n v="5"/>
    <x v="4"/>
    <d v="1949-06-25T00:00:00"/>
    <d v="2014-05-10T00:00:00"/>
    <x v="0"/>
    <n v="118303"/>
    <n v="6.6493150684931503"/>
    <n v="495"/>
    <n v="0"/>
    <n v="1"/>
  </r>
  <r>
    <n v="36921"/>
    <x v="1"/>
    <s v="Annis"/>
    <s v="Kerswill"/>
    <x v="1"/>
    <n v="5"/>
    <x v="4"/>
    <d v="1977-03-12T00:00:00"/>
    <d v="2013-03-16T00:00:00"/>
    <x v="3"/>
    <n v="51786"/>
    <n v="7.8"/>
    <n v="496"/>
    <n v="0"/>
    <n v="1"/>
  </r>
  <r>
    <n v="18213"/>
    <x v="3"/>
    <s v="Benoit"/>
    <s v="Siggery"/>
    <x v="0"/>
    <n v="4"/>
    <x v="1"/>
    <d v="1986-01-21T00:00:00"/>
    <d v="2012-05-18T00:00:00"/>
    <x v="0"/>
    <n v="96076"/>
    <n v="8.6273972602739732"/>
    <n v="497"/>
    <n v="0"/>
    <n v="1"/>
  </r>
  <r>
    <n v="31086"/>
    <x v="1"/>
    <s v="Nata"/>
    <s v="Pinnigar"/>
    <x v="1"/>
    <n v="6"/>
    <x v="6"/>
    <d v="1986-01-19T00:00:00"/>
    <d v="2010-06-24T00:00:00"/>
    <x v="0"/>
    <n v="31762"/>
    <n v="10.528767123287672"/>
    <n v="498"/>
    <n v="0"/>
    <n v="1"/>
  </r>
  <r>
    <n v="35260"/>
    <x v="1"/>
    <s v="Erin"/>
    <s v="Gass"/>
    <x v="1"/>
    <n v="6"/>
    <x v="6"/>
    <d v="1953-05-20T00:00:00"/>
    <d v="2017-06-04T00:00:00"/>
    <x v="0"/>
    <n v="104982"/>
    <n v="3.5780821917808221"/>
    <n v="499"/>
    <n v="0"/>
    <n v="1"/>
  </r>
  <r>
    <n v="10086"/>
    <x v="3"/>
    <s v="Suzann"/>
    <s v="Gartland"/>
    <x v="1"/>
    <n v="4"/>
    <x v="1"/>
    <d v="1995-05-25T00:00:00"/>
    <d v="2011-01-18T00:00:00"/>
    <x v="3"/>
    <n v="65705"/>
    <n v="9.9589041095890405"/>
    <n v="500"/>
    <n v="0"/>
    <n v="1"/>
  </r>
  <r>
    <n v="42452"/>
    <x v="0"/>
    <s v="Vassily"/>
    <s v="Vallender"/>
    <x v="0"/>
    <n v="7"/>
    <x v="7"/>
    <d v="1978-11-22T00:00:00"/>
    <d v="2017-07-26T00:00:00"/>
    <x v="2"/>
    <n v="81001"/>
    <n v="3.4356164383561643"/>
    <n v="501"/>
    <n v="0"/>
    <n v="1"/>
  </r>
  <r>
    <n v="25589"/>
    <x v="2"/>
    <s v="Grant"/>
    <s v="Ormesher"/>
    <x v="0"/>
    <n v="6"/>
    <x v="6"/>
    <d v="1976-04-26T00:00:00"/>
    <d v="2014-12-21T00:00:00"/>
    <x v="1"/>
    <n v="53525"/>
    <n v="6.0328767123287674"/>
    <n v="502"/>
    <n v="0"/>
    <n v="1"/>
  </r>
  <r>
    <n v="44672"/>
    <x v="0"/>
    <s v="Audrie"/>
    <s v="Mc Giffin"/>
    <x v="1"/>
    <n v="7"/>
    <x v="7"/>
    <d v="1961-12-06T00:00:00"/>
    <d v="2020-03-22T00:00:00"/>
    <x v="3"/>
    <n v="36957"/>
    <n v="0.77808219178082194"/>
    <n v="503"/>
    <n v="0"/>
    <n v="1"/>
  </r>
  <r>
    <n v="34455"/>
    <x v="1"/>
    <s v="Bertrando"/>
    <s v="O' Hanvey"/>
    <x v="0"/>
    <n v="6"/>
    <x v="6"/>
    <d v="1959-09-29T00:00:00"/>
    <d v="2020-03-10T00:00:00"/>
    <x v="3"/>
    <n v="85603"/>
    <n v="0.81095890410958904"/>
    <n v="504"/>
    <n v="0"/>
    <n v="1"/>
  </r>
  <r>
    <n v="30552"/>
    <x v="1"/>
    <s v="Ward"/>
    <s v="Gadsdon"/>
    <x v="0"/>
    <n v="5"/>
    <x v="4"/>
    <d v="1999-07-04T00:00:00"/>
    <d v="2015-05-06T00:00:00"/>
    <x v="0"/>
    <n v="125797"/>
    <n v="5.6602739726027398"/>
    <n v="505"/>
    <n v="0"/>
    <n v="1"/>
  </r>
  <r>
    <n v="36726"/>
    <x v="1"/>
    <s v="Malva"/>
    <s v="Barnish"/>
    <x v="1"/>
    <n v="5"/>
    <x v="4"/>
    <d v="1980-08-15T00:00:00"/>
    <d v="2013-09-01T00:00:00"/>
    <x v="2"/>
    <n v="79021"/>
    <n v="7.3369863013698629"/>
    <n v="506"/>
    <n v="0"/>
    <n v="1"/>
  </r>
  <r>
    <n v="32363"/>
    <x v="1"/>
    <s v="Sollie"/>
    <s v="Leneve"/>
    <x v="0"/>
    <n v="4"/>
    <x v="1"/>
    <d v="1979-11-22T00:00:00"/>
    <d v="2012-12-06T00:00:00"/>
    <x v="1"/>
    <n v="92026"/>
    <n v="8.0739726027397261"/>
    <n v="507"/>
    <n v="0"/>
    <n v="1"/>
  </r>
  <r>
    <n v="39942"/>
    <x v="1"/>
    <s v="Mireielle"/>
    <s v="Curgenuer"/>
    <x v="1"/>
    <n v="5"/>
    <x v="4"/>
    <d v="1983-09-27T00:00:00"/>
    <d v="2011-10-15T00:00:00"/>
    <x v="1"/>
    <n v="123096"/>
    <n v="9.2191780821917817"/>
    <n v="508"/>
    <n v="0"/>
    <n v="1"/>
  </r>
  <r>
    <n v="34707"/>
    <x v="1"/>
    <s v="Hedvig"/>
    <s v="Beldom"/>
    <x v="1"/>
    <n v="5"/>
    <x v="4"/>
    <d v="1958-11-05T00:00:00"/>
    <d v="2010-11-17T00:00:00"/>
    <x v="1"/>
    <n v="135553"/>
    <n v="10.128767123287671"/>
    <n v="509"/>
    <n v="0"/>
    <n v="1"/>
  </r>
  <r>
    <n v="14482"/>
    <x v="3"/>
    <s v="Germana"/>
    <s v="Shawl"/>
    <x v="1"/>
    <n v="4"/>
    <x v="1"/>
    <d v="1948-01-03T00:00:00"/>
    <d v="2014-12-12T00:00:00"/>
    <x v="1"/>
    <n v="114940"/>
    <n v="6.0575342465753428"/>
    <n v="510"/>
    <n v="0"/>
    <n v="1"/>
  </r>
  <r>
    <n v="31120"/>
    <x v="1"/>
    <s v="Camel"/>
    <s v="Romaines"/>
    <x v="1"/>
    <n v="6"/>
    <x v="6"/>
    <d v="1953-02-01T00:00:00"/>
    <d v="2017-03-03T00:00:00"/>
    <x v="3"/>
    <n v="129805"/>
    <n v="3.8328767123287673"/>
    <n v="511"/>
    <n v="0"/>
    <n v="1"/>
  </r>
  <r>
    <n v="23802"/>
    <x v="2"/>
    <s v="Deonne"/>
    <s v="Nolot"/>
    <x v="1"/>
    <n v="6"/>
    <x v="6"/>
    <d v="1967-02-28T00:00:00"/>
    <d v="2018-06-04T00:00:00"/>
    <x v="0"/>
    <n v="117457"/>
    <n v="2.5780821917808221"/>
    <n v="512"/>
    <n v="0"/>
    <n v="1"/>
  </r>
  <r>
    <n v="38458"/>
    <x v="1"/>
    <s v="Justus"/>
    <s v="Farryann"/>
    <x v="0"/>
    <n v="7"/>
    <x v="7"/>
    <d v="1961-10-16T00:00:00"/>
    <d v="2013-07-06T00:00:00"/>
    <x v="2"/>
    <n v="100837"/>
    <n v="7.493150684931507"/>
    <n v="513"/>
    <n v="0"/>
    <n v="1"/>
  </r>
  <r>
    <n v="30569"/>
    <x v="1"/>
    <s v="Isaak"/>
    <s v="Arnaudi"/>
    <x v="0"/>
    <n v="6"/>
    <x v="6"/>
    <d v="1983-02-05T00:00:00"/>
    <d v="2014-05-10T00:00:00"/>
    <x v="0"/>
    <n v="92304"/>
    <n v="6.6493150684931503"/>
    <n v="514"/>
    <n v="0"/>
    <n v="1"/>
  </r>
  <r>
    <n v="19387"/>
    <x v="3"/>
    <s v="Trudy"/>
    <s v="Hardwicke"/>
    <x v="1"/>
    <n v="4"/>
    <x v="1"/>
    <d v="1980-04-07T00:00:00"/>
    <d v="2010-11-03T00:00:00"/>
    <x v="1"/>
    <n v="116006"/>
    <n v="10.167123287671233"/>
    <n v="515"/>
    <n v="0"/>
    <n v="1"/>
  </r>
  <r>
    <n v="31427"/>
    <x v="1"/>
    <s v="Rolfe"/>
    <s v="Boate"/>
    <x v="0"/>
    <n v="4"/>
    <x v="1"/>
    <d v="1979-03-03T00:00:00"/>
    <d v="2014-06-25T00:00:00"/>
    <x v="0"/>
    <n v="96214"/>
    <n v="6.5232876712328771"/>
    <n v="516"/>
    <n v="0"/>
    <n v="1"/>
  </r>
  <r>
    <n v="37224"/>
    <x v="1"/>
    <s v="Nickey"/>
    <s v="Tuther"/>
    <x v="0"/>
    <n v="4"/>
    <x v="1"/>
    <d v="1964-12-29T00:00:00"/>
    <d v="2011-01-05T00:00:00"/>
    <x v="3"/>
    <n v="137527"/>
    <n v="9.9945205479452053"/>
    <n v="517"/>
    <n v="0"/>
    <n v="1"/>
  </r>
  <r>
    <n v="35077"/>
    <x v="1"/>
    <s v="Doro"/>
    <s v="Mellor"/>
    <x v="1"/>
    <n v="6"/>
    <x v="6"/>
    <d v="1953-06-15T00:00:00"/>
    <d v="2015-01-04T00:00:00"/>
    <x v="3"/>
    <n v="103822"/>
    <n v="5.9945205479452053"/>
    <n v="518"/>
    <n v="0"/>
    <n v="1"/>
  </r>
  <r>
    <n v="21997"/>
    <x v="2"/>
    <s v="Aloisia"/>
    <s v="Applin"/>
    <x v="1"/>
    <n v="4"/>
    <x v="1"/>
    <d v="1962-09-09T00:00:00"/>
    <d v="2018-09-27T00:00:00"/>
    <x v="2"/>
    <n v="66833"/>
    <n v="2.2630136986301368"/>
    <n v="519"/>
    <n v="0"/>
    <n v="1"/>
  </r>
  <r>
    <n v="38696"/>
    <x v="1"/>
    <s v="Arley"/>
    <s v="Riggoll"/>
    <x v="0"/>
    <n v="6"/>
    <x v="6"/>
    <d v="1974-09-17T00:00:00"/>
    <d v="2016-09-07T00:00:00"/>
    <x v="2"/>
    <n v="93751"/>
    <n v="4.3178082191780822"/>
    <n v="520"/>
    <n v="0"/>
    <n v="1"/>
  </r>
  <r>
    <n v="33609"/>
    <x v="1"/>
    <s v="Rosabel"/>
    <s v="Gannicott"/>
    <x v="1"/>
    <n v="7"/>
    <x v="7"/>
    <d v="1951-12-01T00:00:00"/>
    <d v="2012-06-22T00:00:00"/>
    <x v="0"/>
    <n v="108404"/>
    <n v="8.5315068493150683"/>
    <n v="521"/>
    <n v="0"/>
    <n v="1"/>
  </r>
  <r>
    <n v="42950"/>
    <x v="0"/>
    <s v="Jacques"/>
    <s v="De Paepe"/>
    <x v="0"/>
    <n v="7"/>
    <x v="7"/>
    <d v="1982-04-16T00:00:00"/>
    <d v="2015-08-17T00:00:00"/>
    <x v="2"/>
    <n v="47454"/>
    <n v="5.3780821917808215"/>
    <n v="522"/>
    <n v="0"/>
    <n v="1"/>
  </r>
  <r>
    <n v="34150"/>
    <x v="1"/>
    <s v="Sabine"/>
    <s v="Cordle"/>
    <x v="1"/>
    <n v="4"/>
    <x v="1"/>
    <d v="1993-08-31T00:00:00"/>
    <d v="2012-03-02T00:00:00"/>
    <x v="3"/>
    <n v="154244"/>
    <n v="8.838356164383562"/>
    <n v="523"/>
    <n v="0"/>
    <n v="1"/>
  </r>
  <r>
    <n v="20884"/>
    <x v="2"/>
    <s v="Rockey"/>
    <s v="Tellwright"/>
    <x v="0"/>
    <n v="7"/>
    <x v="7"/>
    <d v="1949-12-18T00:00:00"/>
    <d v="2014-11-09T00:00:00"/>
    <x v="1"/>
    <n v="105420"/>
    <n v="6.1479452054794521"/>
    <n v="524"/>
    <n v="0"/>
    <n v="1"/>
  </r>
  <r>
    <n v="34148"/>
    <x v="1"/>
    <s v="Siffre"/>
    <s v="McKeown"/>
    <x v="0"/>
    <n v="4"/>
    <x v="1"/>
    <d v="1997-10-26T00:00:00"/>
    <d v="2013-09-28T00:00:00"/>
    <x v="2"/>
    <n v="147535"/>
    <n v="7.2630136986301368"/>
    <n v="525"/>
    <n v="0"/>
    <n v="1"/>
  </r>
  <r>
    <n v="38048"/>
    <x v="1"/>
    <s v="Hort"/>
    <s v="Brito"/>
    <x v="0"/>
    <n v="5"/>
    <x v="4"/>
    <d v="1962-12-18T00:00:00"/>
    <d v="2016-01-24T00:00:00"/>
    <x v="3"/>
    <n v="35001"/>
    <n v="4.9397260273972599"/>
    <n v="526"/>
    <n v="0"/>
    <n v="1"/>
  </r>
  <r>
    <n v="35052"/>
    <x v="1"/>
    <s v="Neile"/>
    <s v="Nottle"/>
    <x v="1"/>
    <n v="6"/>
    <x v="6"/>
    <d v="1963-04-27T00:00:00"/>
    <d v="2012-04-19T00:00:00"/>
    <x v="0"/>
    <n v="57360"/>
    <n v="8.706849315068494"/>
    <n v="527"/>
    <n v="0"/>
    <n v="1"/>
  </r>
  <r>
    <n v="22600"/>
    <x v="2"/>
    <s v="Edeline"/>
    <s v="Halfhead"/>
    <x v="1"/>
    <n v="5"/>
    <x v="4"/>
    <d v="1993-07-16T00:00:00"/>
    <d v="2014-08-09T00:00:00"/>
    <x v="2"/>
    <n v="125481"/>
    <n v="6.4"/>
    <n v="528"/>
    <n v="0"/>
    <n v="1"/>
  </r>
  <r>
    <n v="18475"/>
    <x v="3"/>
    <s v="Reidar"/>
    <s v="Edgecumbe"/>
    <x v="0"/>
    <n v="4"/>
    <x v="1"/>
    <d v="1988-07-29T00:00:00"/>
    <d v="2012-04-24T00:00:00"/>
    <x v="0"/>
    <n v="52415"/>
    <n v="8.6931506849315063"/>
    <n v="529"/>
    <n v="0"/>
    <n v="1"/>
  </r>
  <r>
    <n v="32605"/>
    <x v="1"/>
    <s v="Mead"/>
    <s v="Ivanchikov"/>
    <x v="0"/>
    <n v="4"/>
    <x v="1"/>
    <d v="1988-05-20T00:00:00"/>
    <d v="2011-08-02T00:00:00"/>
    <x v="2"/>
    <n v="92885"/>
    <n v="9.4219178082191775"/>
    <n v="530"/>
    <n v="0"/>
    <n v="1"/>
  </r>
  <r>
    <n v="15296"/>
    <x v="3"/>
    <s v="Donelle"/>
    <s v="Hainey"/>
    <x v="1"/>
    <n v="4"/>
    <x v="1"/>
    <d v="1985-09-22T00:00:00"/>
    <d v="2016-07-25T00:00:00"/>
    <x v="2"/>
    <n v="90247"/>
    <n v="4.4383561643835616"/>
    <n v="531"/>
    <n v="0"/>
    <n v="1"/>
  </r>
  <r>
    <n v="19934"/>
    <x v="3"/>
    <s v="Harold"/>
    <s v="Jore"/>
    <x v="0"/>
    <n v="5"/>
    <x v="4"/>
    <d v="1982-01-01T00:00:00"/>
    <d v="2012-11-14T00:00:00"/>
    <x v="1"/>
    <n v="75857"/>
    <n v="8.1342465753424662"/>
    <n v="532"/>
    <n v="0"/>
    <n v="1"/>
  </r>
  <r>
    <n v="32214"/>
    <x v="1"/>
    <s v="Noah"/>
    <s v="Haberjam"/>
    <x v="0"/>
    <n v="5"/>
    <x v="4"/>
    <d v="1988-05-03T00:00:00"/>
    <d v="2020-02-20T00:00:00"/>
    <x v="3"/>
    <n v="46636"/>
    <n v="0.86301369863013699"/>
    <n v="533"/>
    <n v="0"/>
    <n v="1"/>
  </r>
  <r>
    <n v="33694"/>
    <x v="1"/>
    <s v="Denver"/>
    <s v="Cullington"/>
    <x v="0"/>
    <n v="5"/>
    <x v="4"/>
    <d v="1963-08-01T00:00:00"/>
    <d v="2015-07-09T00:00:00"/>
    <x v="2"/>
    <n v="69834"/>
    <n v="5.484931506849315"/>
    <n v="534"/>
    <n v="0"/>
    <n v="1"/>
  </r>
  <r>
    <n v="34984"/>
    <x v="1"/>
    <s v="Mohandis"/>
    <s v="Clousley"/>
    <x v="0"/>
    <n v="6"/>
    <x v="6"/>
    <d v="1979-01-18T00:00:00"/>
    <d v="2015-11-08T00:00:00"/>
    <x v="1"/>
    <n v="110311"/>
    <n v="5.1506849315068495"/>
    <n v="535"/>
    <n v="0"/>
    <n v="1"/>
  </r>
  <r>
    <n v="45801"/>
    <x v="0"/>
    <s v="Nisse"/>
    <s v="Adnet"/>
    <x v="1"/>
    <n v="4"/>
    <x v="1"/>
    <d v="1967-08-16T00:00:00"/>
    <d v="2018-09-07T00:00:00"/>
    <x v="2"/>
    <n v="133234"/>
    <n v="2.3178082191780822"/>
    <n v="536"/>
    <n v="0"/>
    <n v="1"/>
  </r>
  <r>
    <n v="22024"/>
    <x v="2"/>
    <s v="Madalena"/>
    <s v="Smorthit"/>
    <x v="1"/>
    <n v="4"/>
    <x v="1"/>
    <d v="1974-03-23T00:00:00"/>
    <d v="2013-05-20T00:00:00"/>
    <x v="0"/>
    <n v="114572"/>
    <n v="7.6219178082191785"/>
    <n v="537"/>
    <n v="0"/>
    <n v="1"/>
  </r>
  <r>
    <n v="27904"/>
    <x v="2"/>
    <s v="Seymour"/>
    <s v="Metson"/>
    <x v="0"/>
    <n v="4"/>
    <x v="1"/>
    <d v="1974-08-03T00:00:00"/>
    <d v="2011-05-08T00:00:00"/>
    <x v="0"/>
    <n v="135865"/>
    <n v="9.6575342465753433"/>
    <n v="538"/>
    <n v="0"/>
    <n v="1"/>
  </r>
  <r>
    <n v="31490"/>
    <x v="1"/>
    <s v="Anson"/>
    <s v="Bollini"/>
    <x v="0"/>
    <n v="4"/>
    <x v="1"/>
    <d v="1973-05-26T00:00:00"/>
    <d v="2013-01-16T00:00:00"/>
    <x v="3"/>
    <n v="84966"/>
    <n v="7.9616438356164387"/>
    <n v="539"/>
    <n v="0"/>
    <n v="1"/>
  </r>
  <r>
    <n v="32361"/>
    <x v="1"/>
    <s v="Henrik"/>
    <s v="Cossey"/>
    <x v="0"/>
    <n v="5"/>
    <x v="4"/>
    <d v="1965-08-15T00:00:00"/>
    <d v="2015-06-22T00:00:00"/>
    <x v="0"/>
    <n v="93244"/>
    <n v="5.5315068493150683"/>
    <n v="540"/>
    <n v="0"/>
    <n v="1"/>
  </r>
  <r>
    <n v="36134"/>
    <x v="1"/>
    <s v="Lancelot"/>
    <s v="Sans"/>
    <x v="0"/>
    <n v="6"/>
    <x v="6"/>
    <d v="1984-10-17T00:00:00"/>
    <d v="2016-08-12T00:00:00"/>
    <x v="2"/>
    <n v="100972"/>
    <n v="4.3890410958904109"/>
    <n v="541"/>
    <n v="0"/>
    <n v="1"/>
  </r>
  <r>
    <n v="32480"/>
    <x v="1"/>
    <s v="Oralia"/>
    <s v="Fillgate"/>
    <x v="1"/>
    <n v="4"/>
    <x v="1"/>
    <d v="1980-07-16T00:00:00"/>
    <d v="2020-05-03T00:00:00"/>
    <x v="0"/>
    <n v="131608"/>
    <n v="0.66301369863013704"/>
    <n v="542"/>
    <n v="0"/>
    <n v="1"/>
  </r>
  <r>
    <n v="29816"/>
    <x v="2"/>
    <s v="Myrtice"/>
    <s v="Creed"/>
    <x v="1"/>
    <n v="6"/>
    <x v="6"/>
    <d v="1958-10-28T00:00:00"/>
    <d v="2019-05-12T00:00:00"/>
    <x v="0"/>
    <n v="79275"/>
    <n v="1.6410958904109589"/>
    <n v="543"/>
    <n v="0"/>
    <n v="1"/>
  </r>
  <r>
    <n v="35193"/>
    <x v="1"/>
    <s v="Artemis"/>
    <s v="Gavrieli"/>
    <x v="0"/>
    <n v="6"/>
    <x v="6"/>
    <d v="1951-06-16T00:00:00"/>
    <d v="2015-12-10T00:00:00"/>
    <x v="1"/>
    <n v="93405"/>
    <n v="5.0630136986301366"/>
    <n v="544"/>
    <n v="0"/>
    <n v="1"/>
  </r>
  <r>
    <n v="21935"/>
    <x v="2"/>
    <s v="Lyda"/>
    <s v="Martina"/>
    <x v="1"/>
    <n v="4"/>
    <x v="1"/>
    <d v="1973-11-01T00:00:00"/>
    <d v="2018-02-18T00:00:00"/>
    <x v="3"/>
    <n v="96162"/>
    <n v="2.8684931506849316"/>
    <n v="545"/>
    <n v="0"/>
    <n v="1"/>
  </r>
  <r>
    <n v="21341"/>
    <x v="2"/>
    <s v="Carrol"/>
    <s v="Simenet"/>
    <x v="0"/>
    <n v="5"/>
    <x v="4"/>
    <d v="1965-01-12T00:00:00"/>
    <d v="2017-01-04T00:00:00"/>
    <x v="3"/>
    <n v="62647"/>
    <n v="3.9917808219178084"/>
    <n v="546"/>
    <n v="0"/>
    <n v="1"/>
  </r>
  <r>
    <n v="36581"/>
    <x v="1"/>
    <s v="Alejandro"/>
    <s v="Yushachkov"/>
    <x v="0"/>
    <n v="5"/>
    <x v="4"/>
    <d v="1959-09-27T00:00:00"/>
    <d v="2017-04-23T00:00:00"/>
    <x v="0"/>
    <n v="85001"/>
    <n v="3.6931506849315068"/>
    <n v="547"/>
    <n v="0"/>
    <n v="1"/>
  </r>
  <r>
    <n v="17210"/>
    <x v="3"/>
    <s v="Ewan"/>
    <s v="Pieper"/>
    <x v="0"/>
    <n v="4"/>
    <x v="1"/>
    <d v="1997-08-01T00:00:00"/>
    <d v="2011-02-27T00:00:00"/>
    <x v="3"/>
    <n v="58093"/>
    <n v="9.8493150684931514"/>
    <n v="548"/>
    <n v="0"/>
    <n v="1"/>
  </r>
  <r>
    <n v="42206"/>
    <x v="0"/>
    <s v="Flem"/>
    <s v="Jenyns"/>
    <x v="0"/>
    <n v="6"/>
    <x v="6"/>
    <d v="1959-05-19T00:00:00"/>
    <d v="2019-05-03T00:00:00"/>
    <x v="0"/>
    <n v="85545"/>
    <n v="1.6657534246575343"/>
    <n v="549"/>
    <n v="0"/>
    <n v="1"/>
  </r>
  <r>
    <n v="33968"/>
    <x v="1"/>
    <s v="Warner"/>
    <s v="Matczak"/>
    <x v="0"/>
    <n v="5"/>
    <x v="4"/>
    <d v="1983-02-05T00:00:00"/>
    <d v="2018-01-22T00:00:00"/>
    <x v="3"/>
    <n v="122888"/>
    <n v="2.9424657534246577"/>
    <n v="550"/>
    <n v="0"/>
    <n v="1"/>
  </r>
  <r>
    <n v="27409"/>
    <x v="2"/>
    <s v="Uri"/>
    <s v="Rudolf"/>
    <x v="0"/>
    <n v="4"/>
    <x v="1"/>
    <d v="1947-12-24T00:00:00"/>
    <d v="2015-03-25T00:00:00"/>
    <x v="3"/>
    <n v="99881"/>
    <n v="5.7753424657534245"/>
    <n v="551"/>
    <n v="0"/>
    <n v="1"/>
  </r>
  <r>
    <n v="18200"/>
    <x v="3"/>
    <s v="Alvina"/>
    <s v="Theml"/>
    <x v="1"/>
    <n v="4"/>
    <x v="1"/>
    <d v="1970-11-16T00:00:00"/>
    <d v="2015-03-14T00:00:00"/>
    <x v="3"/>
    <n v="101488"/>
    <n v="5.8054794520547945"/>
    <n v="552"/>
    <n v="0"/>
    <n v="1"/>
  </r>
  <r>
    <n v="21048"/>
    <x v="2"/>
    <s v="Ab"/>
    <s v="Graybeal"/>
    <x v="0"/>
    <n v="5"/>
    <x v="4"/>
    <d v="1956-10-10T00:00:00"/>
    <d v="2015-02-01T00:00:00"/>
    <x v="3"/>
    <n v="53306"/>
    <n v="5.9178082191780819"/>
    <n v="553"/>
    <n v="0"/>
    <n v="1"/>
  </r>
  <r>
    <n v="18746"/>
    <x v="3"/>
    <s v="Hugh"/>
    <s v="Conti"/>
    <x v="0"/>
    <n v="6"/>
    <x v="6"/>
    <d v="1959-11-28T00:00:00"/>
    <d v="2015-08-04T00:00:00"/>
    <x v="2"/>
    <n v="55918"/>
    <n v="5.4136986301369863"/>
    <n v="554"/>
    <n v="0"/>
    <n v="1"/>
  </r>
  <r>
    <n v="25102"/>
    <x v="2"/>
    <s v="Stevana"/>
    <s v="Skillicorn"/>
    <x v="1"/>
    <n v="5"/>
    <x v="4"/>
    <d v="1983-03-09T00:00:00"/>
    <d v="2011-06-19T00:00:00"/>
    <x v="0"/>
    <n v="65886"/>
    <n v="9.5424657534246577"/>
    <n v="555"/>
    <n v="0"/>
    <n v="1"/>
  </r>
  <r>
    <n v="47305"/>
    <x v="0"/>
    <s v="Brig"/>
    <s v="Odgaard"/>
    <x v="0"/>
    <n v="6"/>
    <x v="6"/>
    <d v="1949-02-21T00:00:00"/>
    <d v="2018-07-02T00:00:00"/>
    <x v="2"/>
    <n v="58035"/>
    <n v="2.5013698630136987"/>
    <n v="556"/>
    <n v="0"/>
    <n v="1"/>
  </r>
  <r>
    <n v="38413"/>
    <x v="1"/>
    <s v="Roarke"/>
    <s v="Hurtado"/>
    <x v="0"/>
    <n v="4"/>
    <x v="1"/>
    <d v="1976-02-23T00:00:00"/>
    <d v="2018-12-23T00:00:00"/>
    <x v="1"/>
    <n v="109808"/>
    <n v="2.0246575342465754"/>
    <n v="557"/>
    <n v="0"/>
    <n v="1"/>
  </r>
  <r>
    <n v="19088"/>
    <x v="3"/>
    <s v="Karlotta"/>
    <s v="Ebbin"/>
    <x v="1"/>
    <n v="4"/>
    <x v="1"/>
    <d v="1977-05-23T00:00:00"/>
    <d v="2014-05-24T00:00:00"/>
    <x v="0"/>
    <n v="79732"/>
    <n v="6.6109589041095891"/>
    <n v="558"/>
    <n v="0"/>
    <n v="1"/>
  </r>
  <r>
    <n v="38126"/>
    <x v="1"/>
    <s v="Griffith"/>
    <s v="Osman"/>
    <x v="0"/>
    <n v="5"/>
    <x v="4"/>
    <d v="1989-01-30T00:00:00"/>
    <d v="2012-01-27T00:00:00"/>
    <x v="3"/>
    <n v="39823"/>
    <n v="8.9342465753424651"/>
    <n v="559"/>
    <n v="0"/>
    <n v="1"/>
  </r>
  <r>
    <n v="42730"/>
    <x v="0"/>
    <s v="Georges"/>
    <s v="Stanaway"/>
    <x v="0"/>
    <n v="4"/>
    <x v="1"/>
    <d v="1992-02-22T00:00:00"/>
    <d v="2013-10-06T00:00:00"/>
    <x v="1"/>
    <n v="127482"/>
    <n v="7.2410958904109588"/>
    <n v="560"/>
    <n v="0"/>
    <n v="1"/>
  </r>
  <r>
    <n v="40323"/>
    <x v="0"/>
    <s v="Vladimir"/>
    <s v="Ricardet"/>
    <x v="0"/>
    <n v="4"/>
    <x v="1"/>
    <d v="1972-11-23T00:00:00"/>
    <d v="2016-01-20T00:00:00"/>
    <x v="3"/>
    <n v="122847"/>
    <n v="4.9506849315068493"/>
    <n v="561"/>
    <n v="0"/>
    <n v="1"/>
  </r>
  <r>
    <n v="30829"/>
    <x v="1"/>
    <s v="Edd"/>
    <s v="Waldron"/>
    <x v="0"/>
    <n v="7"/>
    <x v="7"/>
    <d v="1985-04-02T00:00:00"/>
    <d v="2018-04-30T00:00:00"/>
    <x v="0"/>
    <n v="109237"/>
    <n v="2.6739726027397261"/>
    <n v="562"/>
    <n v="0"/>
    <n v="1"/>
  </r>
  <r>
    <n v="17759"/>
    <x v="3"/>
    <s v="Sue"/>
    <s v="Derrell"/>
    <x v="1"/>
    <n v="4"/>
    <x v="1"/>
    <d v="1991-12-18T00:00:00"/>
    <d v="2012-04-02T00:00:00"/>
    <x v="0"/>
    <n v="71878"/>
    <n v="8.7534246575342465"/>
    <n v="563"/>
    <n v="0"/>
    <n v="1"/>
  </r>
  <r>
    <n v="11730"/>
    <x v="3"/>
    <s v="Chiquita"/>
    <s v="Goundry"/>
    <x v="1"/>
    <n v="5"/>
    <x v="4"/>
    <d v="1974-06-19T00:00:00"/>
    <d v="2014-09-15T00:00:00"/>
    <x v="2"/>
    <n v="82817"/>
    <n v="6.2986301369863016"/>
    <n v="564"/>
    <n v="0"/>
    <n v="1"/>
  </r>
  <r>
    <n v="20585"/>
    <x v="2"/>
    <s v="Horten"/>
    <s v="Robeiro"/>
    <x v="0"/>
    <n v="4"/>
    <x v="1"/>
    <d v="1983-08-17T00:00:00"/>
    <d v="2013-01-29T00:00:00"/>
    <x v="3"/>
    <n v="134233"/>
    <n v="7.9260273972602739"/>
    <n v="565"/>
    <n v="0"/>
    <n v="1"/>
  </r>
  <r>
    <n v="17454"/>
    <x v="3"/>
    <s v="Rossy"/>
    <s v="Blinder"/>
    <x v="0"/>
    <n v="4"/>
    <x v="1"/>
    <d v="1950-08-28T00:00:00"/>
    <d v="2012-08-05T00:00:00"/>
    <x v="2"/>
    <n v="102029"/>
    <n v="8.4109589041095898"/>
    <n v="566"/>
    <n v="0"/>
    <n v="1"/>
  </r>
  <r>
    <n v="14361"/>
    <x v="3"/>
    <s v="Willis"/>
    <s v="Dorcey"/>
    <x v="0"/>
    <n v="4"/>
    <x v="1"/>
    <d v="1956-12-02T00:00:00"/>
    <d v="2020-02-07T00:00:00"/>
    <x v="3"/>
    <n v="68760"/>
    <n v="0.89863013698630134"/>
    <n v="567"/>
    <n v="0"/>
    <n v="1"/>
  </r>
  <r>
    <n v="38995"/>
    <x v="1"/>
    <s v="Tann"/>
    <s v="Menaul"/>
    <x v="0"/>
    <n v="5"/>
    <x v="4"/>
    <d v="1977-11-14T00:00:00"/>
    <d v="2011-06-18T00:00:00"/>
    <x v="0"/>
    <n v="70879"/>
    <n v="9.5452054794520542"/>
    <n v="568"/>
    <n v="0"/>
    <n v="1"/>
  </r>
  <r>
    <n v="33666"/>
    <x v="1"/>
    <s v="Bili"/>
    <s v="Adcocks"/>
    <x v="1"/>
    <n v="6"/>
    <x v="6"/>
    <d v="1980-08-08T00:00:00"/>
    <d v="2014-02-10T00:00:00"/>
    <x v="3"/>
    <n v="102908"/>
    <n v="6.8931506849315065"/>
    <n v="569"/>
    <n v="0"/>
    <n v="1"/>
  </r>
  <r>
    <n v="49034"/>
    <x v="0"/>
    <s v="Joseph"/>
    <s v="Lodford"/>
    <x v="0"/>
    <n v="4"/>
    <x v="1"/>
    <d v="1978-05-03T00:00:00"/>
    <d v="2013-05-01T00:00:00"/>
    <x v="0"/>
    <n v="126809"/>
    <n v="7.6739726027397257"/>
    <n v="570"/>
    <n v="0"/>
    <n v="1"/>
  </r>
  <r>
    <n v="42176"/>
    <x v="0"/>
    <s v="Yevette"/>
    <s v="Tarbert"/>
    <x v="1"/>
    <n v="6"/>
    <x v="6"/>
    <d v="1951-07-29T00:00:00"/>
    <d v="2017-01-28T00:00:00"/>
    <x v="3"/>
    <n v="48341"/>
    <n v="3.9260273972602739"/>
    <n v="571"/>
    <n v="0"/>
    <n v="1"/>
  </r>
  <r>
    <n v="32053"/>
    <x v="1"/>
    <s v="Egan"/>
    <s v="Welton"/>
    <x v="0"/>
    <n v="5"/>
    <x v="4"/>
    <d v="1962-03-23T00:00:00"/>
    <d v="2018-09-30T00:00:00"/>
    <x v="2"/>
    <n v="111547"/>
    <n v="2.2547945205479452"/>
    <n v="572"/>
    <n v="0"/>
    <n v="1"/>
  </r>
  <r>
    <n v="23896"/>
    <x v="2"/>
    <s v="Chrisse"/>
    <s v="Buckner"/>
    <x v="0"/>
    <n v="6"/>
    <x v="6"/>
    <d v="1948-08-08T00:00:00"/>
    <d v="2015-08-10T00:00:00"/>
    <x v="2"/>
    <n v="99003"/>
    <n v="5.397260273972603"/>
    <n v="573"/>
    <n v="0"/>
    <n v="1"/>
  </r>
  <r>
    <n v="24079"/>
    <x v="2"/>
    <s v="Jane"/>
    <s v="Hews"/>
    <x v="1"/>
    <n v="5"/>
    <x v="4"/>
    <d v="1981-06-14T00:00:00"/>
    <d v="2017-09-08T00:00:00"/>
    <x v="2"/>
    <n v="91187"/>
    <n v="3.3150684931506849"/>
    <n v="574"/>
    <n v="0"/>
    <n v="1"/>
  </r>
  <r>
    <n v="42928"/>
    <x v="0"/>
    <s v="Lianne"/>
    <s v="Forman"/>
    <x v="1"/>
    <n v="6"/>
    <x v="6"/>
    <d v="1993-09-04T00:00:00"/>
    <d v="2013-05-15T00:00:00"/>
    <x v="0"/>
    <n v="82149"/>
    <n v="7.6356164383561644"/>
    <n v="575"/>
    <n v="0"/>
    <n v="1"/>
  </r>
  <r>
    <n v="43563"/>
    <x v="0"/>
    <s v="Ward"/>
    <s v="Wield"/>
    <x v="0"/>
    <n v="5"/>
    <x v="4"/>
    <d v="1967-03-30T00:00:00"/>
    <d v="2011-11-07T00:00:00"/>
    <x v="1"/>
    <n v="32188"/>
    <n v="9.1561643835616433"/>
    <n v="576"/>
    <n v="0"/>
    <n v="1"/>
  </r>
  <r>
    <n v="47933"/>
    <x v="0"/>
    <s v="Benito"/>
    <s v="Le Clercq"/>
    <x v="0"/>
    <n v="6"/>
    <x v="6"/>
    <d v="1989-06-06T00:00:00"/>
    <d v="2011-06-22T00:00:00"/>
    <x v="0"/>
    <n v="100846"/>
    <n v="9.5342465753424666"/>
    <n v="577"/>
    <n v="0"/>
    <n v="1"/>
  </r>
  <r>
    <n v="11354"/>
    <x v="3"/>
    <s v="Peterus"/>
    <s v="Vennings"/>
    <x v="0"/>
    <n v="4"/>
    <x v="1"/>
    <d v="1965-07-03T00:00:00"/>
    <d v="2012-01-28T00:00:00"/>
    <x v="3"/>
    <n v="153096"/>
    <n v="8.9315068493150687"/>
    <n v="578"/>
    <n v="0"/>
    <n v="1"/>
  </r>
  <r>
    <n v="48088"/>
    <x v="0"/>
    <s v="Regan"/>
    <s v="Lepper"/>
    <x v="0"/>
    <n v="5"/>
    <x v="4"/>
    <d v="1981-11-25T00:00:00"/>
    <d v="2016-07-30T00:00:00"/>
    <x v="2"/>
    <n v="78133"/>
    <n v="4.4246575342465757"/>
    <n v="579"/>
    <n v="0"/>
    <n v="1"/>
  </r>
  <r>
    <n v="49358"/>
    <x v="0"/>
    <s v="Maximilianus"/>
    <s v="Juschke"/>
    <x v="0"/>
    <n v="4"/>
    <x v="1"/>
    <d v="1997-05-28T00:00:00"/>
    <d v="2010-06-21T00:00:00"/>
    <x v="0"/>
    <n v="105949"/>
    <n v="10.536986301369863"/>
    <n v="580"/>
    <n v="0"/>
    <n v="1"/>
  </r>
  <r>
    <n v="37392"/>
    <x v="1"/>
    <s v="Massimo"/>
    <s v="Binton"/>
    <x v="0"/>
    <n v="5"/>
    <x v="4"/>
    <d v="1949-02-19T00:00:00"/>
    <d v="2012-06-30T00:00:00"/>
    <x v="0"/>
    <n v="95884"/>
    <n v="8.5095890410958912"/>
    <n v="581"/>
    <n v="0"/>
    <n v="1"/>
  </r>
  <r>
    <n v="32626"/>
    <x v="1"/>
    <s v="Barby"/>
    <s v="Wiz"/>
    <x v="1"/>
    <n v="6"/>
    <x v="6"/>
    <d v="1972-09-05T00:00:00"/>
    <d v="2018-09-27T00:00:00"/>
    <x v="2"/>
    <n v="131087"/>
    <n v="2.2630136986301368"/>
    <n v="582"/>
    <n v="0"/>
    <n v="1"/>
  </r>
  <r>
    <n v="40852"/>
    <x v="0"/>
    <s v="Dur"/>
    <s v="Smetoun"/>
    <x v="0"/>
    <n v="6"/>
    <x v="6"/>
    <d v="1979-10-18T00:00:00"/>
    <d v="2012-09-15T00:00:00"/>
    <x v="2"/>
    <n v="59722"/>
    <n v="8.2986301369863007"/>
    <n v="583"/>
    <n v="0"/>
    <n v="1"/>
  </r>
  <r>
    <n v="35931"/>
    <x v="1"/>
    <s v="Bird"/>
    <s v="Baert"/>
    <x v="1"/>
    <n v="4"/>
    <x v="1"/>
    <d v="1980-11-08T00:00:00"/>
    <d v="2015-02-20T00:00:00"/>
    <x v="3"/>
    <n v="150961"/>
    <n v="5.8657534246575347"/>
    <n v="584"/>
    <n v="0"/>
    <n v="1"/>
  </r>
  <r>
    <n v="38750"/>
    <x v="1"/>
    <s v="Electra"/>
    <s v="MacTeggart"/>
    <x v="1"/>
    <n v="4"/>
    <x v="1"/>
    <d v="1963-10-18T00:00:00"/>
    <d v="2011-12-06T00:00:00"/>
    <x v="1"/>
    <n v="95940"/>
    <n v="9.0767123287671225"/>
    <n v="585"/>
    <n v="0"/>
    <n v="1"/>
  </r>
  <r>
    <n v="35615"/>
    <x v="1"/>
    <s v="Valida"/>
    <s v="Bardwall"/>
    <x v="1"/>
    <n v="7"/>
    <x v="7"/>
    <d v="1986-01-18T00:00:00"/>
    <d v="2016-06-24T00:00:00"/>
    <x v="0"/>
    <n v="25726"/>
    <n v="4.5232876712328771"/>
    <n v="586"/>
    <n v="0"/>
    <n v="1"/>
  </r>
  <r>
    <n v="29719"/>
    <x v="2"/>
    <s v="Carce"/>
    <s v="Capinetti"/>
    <x v="0"/>
    <n v="4"/>
    <x v="1"/>
    <d v="1977-05-08T00:00:00"/>
    <d v="2018-10-20T00:00:00"/>
    <x v="1"/>
    <n v="82681"/>
    <n v="2.2000000000000002"/>
    <n v="587"/>
    <n v="0"/>
    <n v="1"/>
  </r>
  <r>
    <n v="35854"/>
    <x v="1"/>
    <s v="Christoper"/>
    <s v="Rate"/>
    <x v="0"/>
    <n v="6"/>
    <x v="6"/>
    <d v="1993-06-13T00:00:00"/>
    <d v="2013-02-05T00:00:00"/>
    <x v="3"/>
    <n v="65851"/>
    <n v="7.9068493150684933"/>
    <n v="588"/>
    <n v="0"/>
    <n v="1"/>
  </r>
  <r>
    <n v="49985"/>
    <x v="0"/>
    <s v="Albie"/>
    <s v="Mulhill"/>
    <x v="0"/>
    <n v="5"/>
    <x v="4"/>
    <d v="1986-08-21T00:00:00"/>
    <d v="2017-04-04T00:00:00"/>
    <x v="0"/>
    <n v="56889"/>
    <n v="3.7452054794520548"/>
    <n v="589"/>
    <n v="0"/>
    <n v="1"/>
  </r>
  <r>
    <n v="23155"/>
    <x v="2"/>
    <s v="Orly"/>
    <s v="Snookes"/>
    <x v="1"/>
    <n v="6"/>
    <x v="6"/>
    <d v="1951-09-02T00:00:00"/>
    <d v="2015-05-16T00:00:00"/>
    <x v="0"/>
    <n v="131051"/>
    <n v="5.6328767123287671"/>
    <n v="590"/>
    <n v="0"/>
    <n v="1"/>
  </r>
  <r>
    <n v="43207"/>
    <x v="0"/>
    <s v="Gradeigh"/>
    <s v="Samweyes"/>
    <x v="0"/>
    <n v="4"/>
    <x v="1"/>
    <d v="1974-12-13T00:00:00"/>
    <d v="2019-07-27T00:00:00"/>
    <x v="2"/>
    <n v="140645"/>
    <n v="1.4328767123287671"/>
    <n v="591"/>
    <n v="0"/>
    <n v="1"/>
  </r>
  <r>
    <n v="35487"/>
    <x v="1"/>
    <s v="Miguelita"/>
    <s v="Stiggers"/>
    <x v="1"/>
    <n v="4"/>
    <x v="1"/>
    <d v="1955-03-18T00:00:00"/>
    <d v="2011-10-17T00:00:00"/>
    <x v="1"/>
    <n v="64142"/>
    <n v="9.213698630136987"/>
    <n v="592"/>
    <n v="0"/>
    <n v="1"/>
  </r>
  <r>
    <n v="13078"/>
    <x v="3"/>
    <s v="Abel"/>
    <s v="Scotsbrook"/>
    <x v="0"/>
    <n v="4"/>
    <x v="1"/>
    <d v="1986-03-14T00:00:00"/>
    <d v="2016-12-01T00:00:00"/>
    <x v="1"/>
    <n v="130995"/>
    <n v="4.0849315068493155"/>
    <n v="593"/>
    <n v="0"/>
    <n v="1"/>
  </r>
  <r>
    <n v="26284"/>
    <x v="2"/>
    <s v="Rosemary"/>
    <s v="Feore"/>
    <x v="1"/>
    <n v="6"/>
    <x v="6"/>
    <d v="1979-11-14T00:00:00"/>
    <d v="2014-07-21T00:00:00"/>
    <x v="2"/>
    <n v="84962"/>
    <n v="6.4520547945205475"/>
    <n v="594"/>
    <n v="0"/>
    <n v="1"/>
  </r>
  <r>
    <n v="22302"/>
    <x v="2"/>
    <s v="Arin"/>
    <s v="Carse"/>
    <x v="0"/>
    <n v="5"/>
    <x v="4"/>
    <d v="1990-05-22T00:00:00"/>
    <d v="2012-02-24T00:00:00"/>
    <x v="3"/>
    <n v="112947"/>
    <n v="8.8575342465753426"/>
    <n v="595"/>
    <n v="0"/>
    <n v="1"/>
  </r>
  <r>
    <n v="36945"/>
    <x v="1"/>
    <s v="Boot"/>
    <s v="Heamus"/>
    <x v="0"/>
    <n v="4"/>
    <x v="1"/>
    <d v="1948-10-12T00:00:00"/>
    <d v="2019-12-16T00:00:00"/>
    <x v="1"/>
    <n v="58733"/>
    <n v="1.0438356164383562"/>
    <n v="596"/>
    <n v="0"/>
    <n v="1"/>
  </r>
  <r>
    <n v="23730"/>
    <x v="2"/>
    <s v="Loni"/>
    <s v="Emburey"/>
    <x v="1"/>
    <n v="4"/>
    <x v="1"/>
    <d v="1991-02-16T00:00:00"/>
    <d v="2016-01-22T00:00:00"/>
    <x v="3"/>
    <n v="84389"/>
    <n v="4.9452054794520546"/>
    <n v="597"/>
    <n v="0"/>
    <n v="1"/>
  </r>
  <r>
    <n v="19931"/>
    <x v="3"/>
    <s v="Dunn"/>
    <s v="Maffeo"/>
    <x v="0"/>
    <n v="4"/>
    <x v="1"/>
    <d v="1991-05-14T00:00:00"/>
    <d v="2016-08-27T00:00:00"/>
    <x v="2"/>
    <n v="70839"/>
    <n v="4.3479452054794523"/>
    <n v="598"/>
    <n v="0"/>
    <n v="1"/>
  </r>
  <r>
    <n v="49030"/>
    <x v="0"/>
    <s v="Sib"/>
    <s v="Kupec"/>
    <x v="1"/>
    <n v="5"/>
    <x v="4"/>
    <d v="1971-01-16T00:00:00"/>
    <d v="2017-04-25T00:00:00"/>
    <x v="0"/>
    <n v="68442"/>
    <n v="3.6876712328767125"/>
    <n v="599"/>
    <n v="0"/>
    <n v="1"/>
  </r>
  <r>
    <n v="39445"/>
    <x v="1"/>
    <s v="Daryl"/>
    <s v="Rich"/>
    <x v="1"/>
    <n v="6"/>
    <x v="6"/>
    <d v="1983-07-16T00:00:00"/>
    <d v="2016-04-13T00:00:00"/>
    <x v="0"/>
    <n v="39840"/>
    <n v="4.720547945205479"/>
    <n v="600"/>
    <n v="0"/>
    <n v="1"/>
  </r>
  <r>
    <n v="40141"/>
    <x v="0"/>
    <s v="Delilah"/>
    <s v="Eassom"/>
    <x v="1"/>
    <n v="5"/>
    <x v="4"/>
    <d v="1983-03-28T00:00:00"/>
    <d v="2011-05-08T00:00:00"/>
    <x v="0"/>
    <n v="64716"/>
    <n v="9.6575342465753433"/>
    <n v="601"/>
    <n v="0"/>
    <n v="1"/>
  </r>
  <r>
    <n v="10987"/>
    <x v="3"/>
    <s v="Madelon"/>
    <s v="Forsyde"/>
    <x v="1"/>
    <n v="4"/>
    <x v="1"/>
    <d v="1963-06-29T00:00:00"/>
    <d v="2011-04-28T00:00:00"/>
    <x v="0"/>
    <n v="126546"/>
    <n v="9.6849315068493151"/>
    <n v="602"/>
    <n v="0"/>
    <n v="1"/>
  </r>
  <r>
    <n v="36308"/>
    <x v="1"/>
    <s v="Callie"/>
    <s v="Birkmyr"/>
    <x v="1"/>
    <n v="6"/>
    <x v="6"/>
    <d v="1958-06-28T00:00:00"/>
    <d v="2013-04-19T00:00:00"/>
    <x v="0"/>
    <n v="47315"/>
    <n v="7.7068493150684931"/>
    <n v="603"/>
    <n v="0"/>
    <n v="1"/>
  </r>
  <r>
    <n v="49202"/>
    <x v="0"/>
    <s v="Mandie"/>
    <s v="Launder"/>
    <x v="1"/>
    <n v="5"/>
    <x v="4"/>
    <d v="1973-05-30T00:00:00"/>
    <d v="2018-06-21T00:00:00"/>
    <x v="0"/>
    <n v="67181"/>
    <n v="2.5315068493150683"/>
    <n v="604"/>
    <n v="0"/>
    <n v="1"/>
  </r>
  <r>
    <n v="27467"/>
    <x v="2"/>
    <s v="Lem"/>
    <s v="Wainscoat"/>
    <x v="0"/>
    <n v="4"/>
    <x v="1"/>
    <d v="1953-04-08T00:00:00"/>
    <d v="2010-11-02T00:00:00"/>
    <x v="1"/>
    <n v="105596"/>
    <n v="10.169863013698631"/>
    <n v="605"/>
    <n v="0"/>
    <n v="1"/>
  </r>
  <r>
    <n v="11346"/>
    <x v="3"/>
    <s v="Gianni"/>
    <s v="Duke"/>
    <x v="0"/>
    <n v="4"/>
    <x v="1"/>
    <d v="1982-06-27T00:00:00"/>
    <d v="2017-07-09T00:00:00"/>
    <x v="2"/>
    <n v="107143"/>
    <n v="3.4821917808219176"/>
    <n v="606"/>
    <n v="0"/>
    <n v="1"/>
  </r>
  <r>
    <n v="37065"/>
    <x v="1"/>
    <s v="Bonnie"/>
    <s v="Dedenham"/>
    <x v="1"/>
    <n v="5"/>
    <x v="4"/>
    <d v="1997-10-24T00:00:00"/>
    <d v="2011-03-26T00:00:00"/>
    <x v="3"/>
    <n v="122824"/>
    <n v="9.7753424657534254"/>
    <n v="607"/>
    <n v="0"/>
    <n v="1"/>
  </r>
  <r>
    <n v="20243"/>
    <x v="2"/>
    <s v="Vina"/>
    <s v="Spacey"/>
    <x v="1"/>
    <n v="6"/>
    <x v="6"/>
    <d v="1988-02-22T00:00:00"/>
    <d v="2015-11-16T00:00:00"/>
    <x v="1"/>
    <n v="121542"/>
    <n v="5.1287671232876715"/>
    <n v="608"/>
    <n v="0"/>
    <n v="1"/>
  </r>
  <r>
    <n v="17518"/>
    <x v="3"/>
    <s v="Kristoffer"/>
    <s v="Formigli"/>
    <x v="0"/>
    <n v="4"/>
    <x v="1"/>
    <d v="1993-10-11T00:00:00"/>
    <d v="2015-10-21T00:00:00"/>
    <x v="1"/>
    <n v="148964"/>
    <n v="5.2"/>
    <n v="609"/>
    <n v="0"/>
    <n v="1"/>
  </r>
  <r>
    <n v="42549"/>
    <x v="0"/>
    <s v="Blondell"/>
    <s v="Thomerson"/>
    <x v="1"/>
    <n v="6"/>
    <x v="6"/>
    <d v="1970-08-02T00:00:00"/>
    <d v="2013-04-21T00:00:00"/>
    <x v="0"/>
    <n v="100347"/>
    <n v="7.7013698630136984"/>
    <n v="610"/>
    <n v="0"/>
    <n v="1"/>
  </r>
  <r>
    <n v="10311"/>
    <x v="3"/>
    <s v="Jill"/>
    <s v="Bellee"/>
    <x v="1"/>
    <n v="4"/>
    <x v="1"/>
    <d v="1997-01-10T00:00:00"/>
    <d v="2012-12-16T00:00:00"/>
    <x v="1"/>
    <n v="81475"/>
    <n v="8.0465753424657542"/>
    <n v="611"/>
    <n v="0"/>
    <n v="1"/>
  </r>
  <r>
    <n v="39515"/>
    <x v="1"/>
    <s v="Burk"/>
    <s v="Eliyahu"/>
    <x v="0"/>
    <n v="5"/>
    <x v="4"/>
    <d v="1991-01-13T00:00:00"/>
    <d v="2019-05-28T00:00:00"/>
    <x v="0"/>
    <n v="91220"/>
    <n v="1.5972602739726027"/>
    <n v="612"/>
    <n v="0"/>
    <n v="1"/>
  </r>
  <r>
    <n v="25530"/>
    <x v="2"/>
    <s v="Clarinda"/>
    <s v="Luipold"/>
    <x v="1"/>
    <n v="6"/>
    <x v="6"/>
    <d v="1961-01-06T00:00:00"/>
    <d v="2018-04-14T00:00:00"/>
    <x v="0"/>
    <n v="74135"/>
    <n v="2.7178082191780821"/>
    <n v="613"/>
    <n v="0"/>
    <n v="1"/>
  </r>
  <r>
    <n v="24562"/>
    <x v="2"/>
    <s v="Donall"/>
    <s v="Lowde"/>
    <x v="0"/>
    <n v="4"/>
    <x v="1"/>
    <d v="1967-01-17T00:00:00"/>
    <d v="2014-05-14T00:00:00"/>
    <x v="0"/>
    <n v="152616"/>
    <n v="6.6383561643835618"/>
    <n v="614"/>
    <n v="0"/>
    <n v="1"/>
  </r>
  <r>
    <n v="49675"/>
    <x v="0"/>
    <s v="Nan"/>
    <s v="Scholtz"/>
    <x v="1"/>
    <n v="7"/>
    <x v="7"/>
    <d v="1974-05-07T00:00:00"/>
    <d v="2017-10-22T00:00:00"/>
    <x v="1"/>
    <n v="50829"/>
    <n v="3.1945205479452055"/>
    <n v="615"/>
    <n v="0"/>
    <n v="1"/>
  </r>
  <r>
    <n v="30413"/>
    <x v="1"/>
    <s v="Danny"/>
    <s v="Dey"/>
    <x v="1"/>
    <n v="6"/>
    <x v="6"/>
    <d v="1989-08-14T00:00:00"/>
    <d v="2017-10-24T00:00:00"/>
    <x v="1"/>
    <n v="38797"/>
    <n v="3.1890410958904107"/>
    <n v="616"/>
    <n v="0"/>
    <n v="1"/>
  </r>
  <r>
    <n v="45181"/>
    <x v="0"/>
    <s v="Alyson"/>
    <s v="Cheetham"/>
    <x v="1"/>
    <n v="6"/>
    <x v="6"/>
    <d v="1986-08-26T00:00:00"/>
    <d v="2018-03-21T00:00:00"/>
    <x v="3"/>
    <n v="31648"/>
    <n v="2.7835616438356166"/>
    <n v="617"/>
    <n v="0"/>
    <n v="1"/>
  </r>
  <r>
    <n v="33280"/>
    <x v="1"/>
    <s v="Carolina"/>
    <s v="Bristow"/>
    <x v="1"/>
    <n v="4"/>
    <x v="1"/>
    <d v="1978-07-21T00:00:00"/>
    <d v="2016-12-01T00:00:00"/>
    <x v="1"/>
    <n v="71786"/>
    <n v="4.0849315068493155"/>
    <n v="618"/>
    <n v="0"/>
    <n v="1"/>
  </r>
  <r>
    <n v="34819"/>
    <x v="1"/>
    <s v="Petra"/>
    <s v="Gibben"/>
    <x v="1"/>
    <n v="4"/>
    <x v="1"/>
    <d v="1980-10-16T00:00:00"/>
    <d v="2018-02-15T00:00:00"/>
    <x v="3"/>
    <n v="92378"/>
    <n v="2.8767123287671232"/>
    <n v="619"/>
    <n v="0"/>
    <n v="1"/>
  </r>
  <r>
    <n v="26829"/>
    <x v="2"/>
    <s v="Billy"/>
    <s v="MacGuffog"/>
    <x v="1"/>
    <n v="6"/>
    <x v="6"/>
    <d v="1995-02-17T00:00:00"/>
    <d v="2017-01-20T00:00:00"/>
    <x v="3"/>
    <n v="79545"/>
    <n v="3.9479452054794519"/>
    <n v="620"/>
    <n v="0"/>
    <n v="1"/>
  </r>
  <r>
    <n v="24493"/>
    <x v="2"/>
    <s v="Grover"/>
    <s v="Ealam"/>
    <x v="0"/>
    <n v="6"/>
    <x v="6"/>
    <d v="1971-11-08T00:00:00"/>
    <d v="2015-12-01T00:00:00"/>
    <x v="1"/>
    <n v="137853"/>
    <n v="5.087671232876712"/>
    <n v="621"/>
    <n v="0"/>
    <n v="1"/>
  </r>
  <r>
    <n v="31299"/>
    <x v="1"/>
    <s v="Zandra"/>
    <s v="Verbeek"/>
    <x v="1"/>
    <n v="7"/>
    <x v="7"/>
    <d v="1978-05-15T00:00:00"/>
    <d v="2015-02-21T00:00:00"/>
    <x v="3"/>
    <n v="24916"/>
    <n v="5.8630136986301373"/>
    <n v="622"/>
    <n v="0"/>
    <n v="1"/>
  </r>
  <r>
    <n v="15900"/>
    <x v="3"/>
    <s v="Abbie"/>
    <s v="Trathan"/>
    <x v="1"/>
    <n v="5"/>
    <x v="4"/>
    <d v="1987-01-09T00:00:00"/>
    <d v="2014-12-12T00:00:00"/>
    <x v="1"/>
    <n v="60948"/>
    <n v="6.0575342465753428"/>
    <n v="623"/>
    <n v="0"/>
    <n v="1"/>
  </r>
  <r>
    <n v="15137"/>
    <x v="3"/>
    <s v="Piper"/>
    <s v="Baguley"/>
    <x v="1"/>
    <n v="6"/>
    <x v="6"/>
    <d v="1999-06-30T00:00:00"/>
    <d v="2015-04-13T00:00:00"/>
    <x v="0"/>
    <n v="76967"/>
    <n v="5.7232876712328764"/>
    <n v="624"/>
    <n v="0"/>
    <n v="1"/>
  </r>
  <r>
    <n v="43789"/>
    <x v="0"/>
    <s v="Zonnya"/>
    <s v="Ravillas"/>
    <x v="1"/>
    <n v="7"/>
    <x v="7"/>
    <d v="1974-04-22T00:00:00"/>
    <d v="2018-12-29T00:00:00"/>
    <x v="1"/>
    <n v="45729"/>
    <n v="2.0082191780821916"/>
    <n v="625"/>
    <n v="0"/>
    <n v="1"/>
  </r>
  <r>
    <n v="49918"/>
    <x v="0"/>
    <s v="Marten"/>
    <s v="Schorah"/>
    <x v="0"/>
    <n v="5"/>
    <x v="4"/>
    <d v="1962-06-17T00:00:00"/>
    <d v="2013-06-27T00:00:00"/>
    <x v="0"/>
    <n v="61155"/>
    <n v="7.5178082191780824"/>
    <n v="626"/>
    <n v="0"/>
    <n v="1"/>
  </r>
  <r>
    <n v="33306"/>
    <x v="1"/>
    <s v="Dyana"/>
    <s v="Titchen"/>
    <x v="1"/>
    <n v="7"/>
    <x v="7"/>
    <d v="1961-09-25T00:00:00"/>
    <d v="2017-12-25T00:00:00"/>
    <x v="1"/>
    <n v="119160"/>
    <n v="3.0191780821917806"/>
    <n v="627"/>
    <n v="0"/>
    <n v="1"/>
  </r>
  <r>
    <n v="20844"/>
    <x v="2"/>
    <s v="Franny"/>
    <s v="Marieton"/>
    <x v="1"/>
    <n v="5"/>
    <x v="4"/>
    <d v="1964-01-18T00:00:00"/>
    <d v="2013-05-26T00:00:00"/>
    <x v="0"/>
    <n v="119508"/>
    <n v="7.6054794520547944"/>
    <n v="628"/>
    <n v="0"/>
    <n v="1"/>
  </r>
  <r>
    <n v="43004"/>
    <x v="0"/>
    <s v="Elfrida"/>
    <s v="Muriel"/>
    <x v="1"/>
    <n v="5"/>
    <x v="4"/>
    <d v="1978-05-05T00:00:00"/>
    <d v="2012-07-02T00:00:00"/>
    <x v="2"/>
    <n v="117224"/>
    <n v="8.5041095890410965"/>
    <n v="629"/>
    <n v="0"/>
    <n v="1"/>
  </r>
  <r>
    <n v="27746"/>
    <x v="2"/>
    <s v="Clarinda"/>
    <s v="Peacock"/>
    <x v="1"/>
    <n v="6"/>
    <x v="6"/>
    <d v="1975-06-27T00:00:00"/>
    <d v="2019-10-06T00:00:00"/>
    <x v="1"/>
    <n v="66683"/>
    <n v="1.2383561643835617"/>
    <n v="630"/>
    <n v="0"/>
    <n v="1"/>
  </r>
  <r>
    <n v="24211"/>
    <x v="2"/>
    <s v="Udale"/>
    <s v="Warmisham"/>
    <x v="0"/>
    <n v="4"/>
    <x v="1"/>
    <d v="1985-09-15T00:00:00"/>
    <d v="2013-08-11T00:00:00"/>
    <x v="2"/>
    <n v="147135"/>
    <n v="7.3945205479452056"/>
    <n v="631"/>
    <n v="0"/>
    <n v="1"/>
  </r>
  <r>
    <n v="26142"/>
    <x v="2"/>
    <s v="Sigfried"/>
    <s v="Barsby"/>
    <x v="0"/>
    <n v="6"/>
    <x v="6"/>
    <d v="1965-10-16T00:00:00"/>
    <d v="2010-09-21T00:00:00"/>
    <x v="2"/>
    <n v="123907"/>
    <n v="10.284931506849315"/>
    <n v="632"/>
    <n v="0"/>
    <n v="1"/>
  </r>
  <r>
    <n v="26699"/>
    <x v="2"/>
    <s v="Ofilia"/>
    <s v="Rontsch"/>
    <x v="1"/>
    <n v="4"/>
    <x v="1"/>
    <d v="1959-11-05T00:00:00"/>
    <d v="2016-04-07T00:00:00"/>
    <x v="0"/>
    <n v="77274"/>
    <n v="4.7369863013698632"/>
    <n v="633"/>
    <n v="0"/>
    <n v="1"/>
  </r>
  <r>
    <n v="42629"/>
    <x v="0"/>
    <s v="Almire"/>
    <s v="Geach"/>
    <x v="1"/>
    <n v="4"/>
    <x v="1"/>
    <d v="1959-03-22T00:00:00"/>
    <d v="2014-01-22T00:00:00"/>
    <x v="3"/>
    <n v="73597"/>
    <n v="6.9452054794520546"/>
    <n v="634"/>
    <n v="0"/>
    <n v="1"/>
  </r>
  <r>
    <n v="32877"/>
    <x v="1"/>
    <s v="Doug"/>
    <s v="Spyvye"/>
    <x v="0"/>
    <n v="4"/>
    <x v="1"/>
    <d v="1947-06-13T00:00:00"/>
    <d v="2013-09-24T00:00:00"/>
    <x v="2"/>
    <n v="115924"/>
    <n v="7.2739726027397262"/>
    <n v="635"/>
    <n v="0"/>
    <n v="1"/>
  </r>
  <r>
    <n v="35718"/>
    <x v="1"/>
    <s v="Cynthea"/>
    <s v="Askem"/>
    <x v="1"/>
    <n v="6"/>
    <x v="6"/>
    <d v="1964-09-23T00:00:00"/>
    <d v="2015-04-26T00:00:00"/>
    <x v="0"/>
    <n v="138547"/>
    <n v="5.6876712328767125"/>
    <n v="636"/>
    <n v="0"/>
    <n v="1"/>
  </r>
  <r>
    <n v="15248"/>
    <x v="3"/>
    <s v="Vivyanne"/>
    <s v="Kimmel"/>
    <x v="1"/>
    <n v="7"/>
    <x v="7"/>
    <d v="1987-09-05T00:00:00"/>
    <d v="2010-09-04T00:00:00"/>
    <x v="2"/>
    <n v="27315"/>
    <n v="10.331506849315069"/>
    <n v="637"/>
    <n v="0"/>
    <n v="1"/>
  </r>
  <r>
    <n v="38899"/>
    <x v="1"/>
    <s v="Irwin"/>
    <s v="Sanches"/>
    <x v="0"/>
    <n v="7"/>
    <x v="7"/>
    <d v="1999-08-25T00:00:00"/>
    <d v="2013-05-23T00:00:00"/>
    <x v="0"/>
    <n v="114004"/>
    <n v="7.6136986301369864"/>
    <n v="638"/>
    <n v="0"/>
    <n v="1"/>
  </r>
  <r>
    <n v="14097"/>
    <x v="3"/>
    <s v="Lazar"/>
    <s v="Falloon"/>
    <x v="0"/>
    <n v="5"/>
    <x v="4"/>
    <d v="1973-08-25T00:00:00"/>
    <d v="2014-07-03T00:00:00"/>
    <x v="2"/>
    <n v="74164"/>
    <n v="6.5013698630136982"/>
    <n v="639"/>
    <n v="0"/>
    <n v="1"/>
  </r>
  <r>
    <n v="35803"/>
    <x v="1"/>
    <s v="Herculie"/>
    <s v="Greenier"/>
    <x v="0"/>
    <n v="7"/>
    <x v="7"/>
    <d v="1979-04-01T00:00:00"/>
    <d v="2010-07-11T00:00:00"/>
    <x v="2"/>
    <n v="40701"/>
    <n v="10.482191780821918"/>
    <n v="640"/>
    <n v="0"/>
    <n v="1"/>
  </r>
  <r>
    <n v="44728"/>
    <x v="0"/>
    <s v="Quinlan"/>
    <s v="Sawrey"/>
    <x v="0"/>
    <n v="4"/>
    <x v="1"/>
    <d v="1967-12-08T00:00:00"/>
    <d v="2018-07-05T00:00:00"/>
    <x v="2"/>
    <n v="97507"/>
    <n v="2.493150684931507"/>
    <n v="641"/>
    <n v="0"/>
    <n v="1"/>
  </r>
  <r>
    <n v="12771"/>
    <x v="3"/>
    <s v="Nevin"/>
    <s v="Cossentine"/>
    <x v="0"/>
    <n v="4"/>
    <x v="1"/>
    <d v="1992-02-01T00:00:00"/>
    <d v="2017-05-12T00:00:00"/>
    <x v="0"/>
    <n v="109866"/>
    <n v="3.6410958904109587"/>
    <n v="642"/>
    <n v="0"/>
    <n v="1"/>
  </r>
  <r>
    <n v="49592"/>
    <x v="0"/>
    <s v="Guendolen"/>
    <s v="Tranmer"/>
    <x v="1"/>
    <n v="4"/>
    <x v="1"/>
    <d v="1965-02-01T00:00:00"/>
    <d v="2016-07-23T00:00:00"/>
    <x v="2"/>
    <n v="61631"/>
    <n v="4.4438356164383563"/>
    <n v="643"/>
    <n v="0"/>
    <n v="1"/>
  </r>
  <r>
    <n v="35058"/>
    <x v="1"/>
    <s v="Lucas"/>
    <s v="Kunneke"/>
    <x v="0"/>
    <n v="5"/>
    <x v="4"/>
    <d v="1955-10-01T00:00:00"/>
    <d v="2014-09-01T00:00:00"/>
    <x v="2"/>
    <n v="77910"/>
    <n v="6.3369863013698629"/>
    <n v="644"/>
    <n v="0"/>
    <n v="1"/>
  </r>
  <r>
    <n v="43795"/>
    <x v="0"/>
    <s v="Marvin"/>
    <s v="Cossington"/>
    <x v="0"/>
    <n v="6"/>
    <x v="6"/>
    <d v="1967-09-27T00:00:00"/>
    <d v="2015-03-15T00:00:00"/>
    <x v="3"/>
    <n v="133540"/>
    <n v="5.8027397260273972"/>
    <n v="645"/>
    <n v="0"/>
    <n v="1"/>
  </r>
  <r>
    <n v="25049"/>
    <x v="2"/>
    <s v="Edee"/>
    <s v="Hatzar"/>
    <x v="1"/>
    <n v="5"/>
    <x v="4"/>
    <d v="1960-01-13T00:00:00"/>
    <d v="2010-12-25T00:00:00"/>
    <x v="1"/>
    <n v="125408"/>
    <n v="10.024657534246575"/>
    <n v="646"/>
    <n v="0"/>
    <n v="1"/>
  </r>
  <r>
    <n v="16902"/>
    <x v="3"/>
    <s v="Rollin"/>
    <s v="Rasher"/>
    <x v="0"/>
    <n v="4"/>
    <x v="1"/>
    <d v="1963-08-20T00:00:00"/>
    <d v="2016-04-06T00:00:00"/>
    <x v="0"/>
    <n v="58626"/>
    <n v="4.7397260273972606"/>
    <n v="647"/>
    <n v="0"/>
    <n v="1"/>
  </r>
  <r>
    <n v="37225"/>
    <x v="1"/>
    <s v="Blinni"/>
    <s v="Kinnock"/>
    <x v="1"/>
    <n v="7"/>
    <x v="7"/>
    <d v="1990-11-08T00:00:00"/>
    <d v="2016-04-24T00:00:00"/>
    <x v="0"/>
    <n v="29670"/>
    <n v="4.6904109589041099"/>
    <n v="648"/>
    <n v="0"/>
    <n v="1"/>
  </r>
  <r>
    <n v="13418"/>
    <x v="3"/>
    <s v="Danya"/>
    <s v="Goodredge"/>
    <x v="0"/>
    <n v="4"/>
    <x v="1"/>
    <d v="1984-09-08T00:00:00"/>
    <d v="2017-02-15T00:00:00"/>
    <x v="3"/>
    <n v="128810"/>
    <n v="3.8767123287671232"/>
    <n v="649"/>
    <n v="0"/>
    <n v="1"/>
  </r>
  <r>
    <n v="39545"/>
    <x v="1"/>
    <s v="Fergus"/>
    <s v="O'Fogarty"/>
    <x v="0"/>
    <n v="5"/>
    <x v="4"/>
    <d v="1992-06-10T00:00:00"/>
    <d v="2015-09-21T00:00:00"/>
    <x v="2"/>
    <n v="114108"/>
    <n v="5.2821917808219174"/>
    <n v="650"/>
    <n v="0"/>
    <n v="1"/>
  </r>
  <r>
    <n v="26680"/>
    <x v="2"/>
    <s v="Warren"/>
    <s v="Clewlow"/>
    <x v="0"/>
    <n v="5"/>
    <x v="4"/>
    <d v="1951-02-28T00:00:00"/>
    <d v="2018-09-19T00:00:00"/>
    <x v="2"/>
    <n v="73150"/>
    <n v="2.2849315068493152"/>
    <n v="651"/>
    <n v="0"/>
    <n v="1"/>
  </r>
  <r>
    <n v="17040"/>
    <x v="3"/>
    <s v="Devlen"/>
    <s v="Crumpe"/>
    <x v="0"/>
    <n v="7"/>
    <x v="7"/>
    <d v="1962-07-26T00:00:00"/>
    <d v="2013-09-07T00:00:00"/>
    <x v="2"/>
    <n v="74426"/>
    <n v="7.3205479452054796"/>
    <n v="652"/>
    <n v="0"/>
    <n v="1"/>
  </r>
  <r>
    <n v="38181"/>
    <x v="1"/>
    <s v="Dorena"/>
    <s v="Lentsch"/>
    <x v="1"/>
    <n v="5"/>
    <x v="4"/>
    <d v="1974-02-24T00:00:00"/>
    <d v="2015-08-19T00:00:00"/>
    <x v="2"/>
    <n v="107227"/>
    <n v="5.3726027397260276"/>
    <n v="653"/>
    <n v="0"/>
    <n v="1"/>
  </r>
  <r>
    <n v="44039"/>
    <x v="0"/>
    <s v="Mersey"/>
    <s v="Casillas"/>
    <x v="1"/>
    <n v="4"/>
    <x v="1"/>
    <d v="1971-02-15T00:00:00"/>
    <d v="2012-08-03T00:00:00"/>
    <x v="2"/>
    <n v="118116"/>
    <n v="8.4164383561643827"/>
    <n v="654"/>
    <n v="0"/>
    <n v="1"/>
  </r>
  <r>
    <n v="39988"/>
    <x v="1"/>
    <s v="Padraic"/>
    <s v="Pirouet"/>
    <x v="0"/>
    <n v="4"/>
    <x v="1"/>
    <d v="1986-12-20T00:00:00"/>
    <d v="2017-10-18T00:00:00"/>
    <x v="1"/>
    <n v="111169"/>
    <n v="3.2054794520547945"/>
    <n v="655"/>
    <n v="0"/>
    <n v="1"/>
  </r>
  <r>
    <n v="10680"/>
    <x v="3"/>
    <s v="Chandra"/>
    <s v="Stroban"/>
    <x v="1"/>
    <n v="7"/>
    <x v="7"/>
    <d v="1968-02-17T00:00:00"/>
    <d v="2012-09-03T00:00:00"/>
    <x v="2"/>
    <n v="76488"/>
    <n v="8.331506849315069"/>
    <n v="656"/>
    <n v="0"/>
    <n v="1"/>
  </r>
  <r>
    <n v="12200"/>
    <x v="3"/>
    <s v="Aurore"/>
    <s v="Collinson"/>
    <x v="1"/>
    <n v="6"/>
    <x v="6"/>
    <d v="1971-06-08T00:00:00"/>
    <d v="2015-05-11T00:00:00"/>
    <x v="0"/>
    <n v="34270"/>
    <n v="5.646575342465753"/>
    <n v="657"/>
    <n v="0"/>
    <n v="1"/>
  </r>
  <r>
    <n v="31271"/>
    <x v="1"/>
    <s v="Lynnell"/>
    <s v="Bertelet"/>
    <x v="1"/>
    <n v="6"/>
    <x v="6"/>
    <d v="1981-04-18T00:00:00"/>
    <d v="2010-10-03T00:00:00"/>
    <x v="1"/>
    <n v="47466"/>
    <n v="10.252054794520548"/>
    <n v="658"/>
    <n v="0"/>
    <n v="1"/>
  </r>
  <r>
    <n v="27488"/>
    <x v="2"/>
    <s v="Florance"/>
    <s v="Francescuccio"/>
    <x v="1"/>
    <n v="7"/>
    <x v="7"/>
    <d v="1977-11-03T00:00:00"/>
    <d v="2012-06-11T00:00:00"/>
    <x v="0"/>
    <n v="28955"/>
    <n v="8.5616438356164384"/>
    <n v="659"/>
    <n v="0"/>
    <n v="1"/>
  </r>
  <r>
    <n v="35582"/>
    <x v="1"/>
    <s v="Demetrius"/>
    <s v="Philippet"/>
    <x v="0"/>
    <n v="4"/>
    <x v="1"/>
    <d v="1958-10-10T00:00:00"/>
    <d v="2016-03-17T00:00:00"/>
    <x v="3"/>
    <n v="123663"/>
    <n v="4.7945205479452051"/>
    <n v="660"/>
    <n v="0"/>
    <n v="1"/>
  </r>
  <r>
    <n v="13305"/>
    <x v="3"/>
    <s v="Farica"/>
    <s v="Rannald"/>
    <x v="1"/>
    <n v="6"/>
    <x v="6"/>
    <d v="1973-05-17T00:00:00"/>
    <d v="2019-03-25T00:00:00"/>
    <x v="3"/>
    <n v="108531"/>
    <n v="1.7726027397260273"/>
    <n v="661"/>
    <n v="0"/>
    <n v="1"/>
  </r>
  <r>
    <n v="17412"/>
    <x v="3"/>
    <s v="Carolynn"/>
    <s v="Harg"/>
    <x v="1"/>
    <n v="6"/>
    <x v="6"/>
    <d v="1948-06-10T00:00:00"/>
    <d v="2017-07-11T00:00:00"/>
    <x v="2"/>
    <n v="40779"/>
    <n v="3.4767123287671233"/>
    <n v="662"/>
    <n v="0"/>
    <n v="1"/>
  </r>
  <r>
    <n v="44890"/>
    <x v="0"/>
    <s v="Fancie"/>
    <s v="Lesurf"/>
    <x v="1"/>
    <n v="6"/>
    <x v="6"/>
    <d v="1959-11-04T00:00:00"/>
    <d v="2011-09-24T00:00:00"/>
    <x v="2"/>
    <n v="105343"/>
    <n v="9.2767123287671236"/>
    <n v="663"/>
    <n v="0"/>
    <n v="1"/>
  </r>
  <r>
    <n v="18460"/>
    <x v="3"/>
    <s v="Jenda"/>
    <s v="Cawdron"/>
    <x v="1"/>
    <n v="6"/>
    <x v="6"/>
    <d v="1967-01-18T00:00:00"/>
    <d v="2016-02-05T00:00:00"/>
    <x v="3"/>
    <n v="33443"/>
    <n v="4.9068493150684933"/>
    <n v="664"/>
    <n v="0"/>
    <n v="1"/>
  </r>
  <r>
    <n v="46700"/>
    <x v="0"/>
    <s v="Dorita"/>
    <s v="Scranny"/>
    <x v="1"/>
    <n v="5"/>
    <x v="4"/>
    <d v="1975-02-09T00:00:00"/>
    <d v="2015-04-27T00:00:00"/>
    <x v="0"/>
    <n v="122540"/>
    <n v="5.6849315068493151"/>
    <n v="665"/>
    <n v="0"/>
    <n v="1"/>
  </r>
  <r>
    <n v="32832"/>
    <x v="1"/>
    <s v="Antonia"/>
    <s v="Chern"/>
    <x v="1"/>
    <n v="7"/>
    <x v="7"/>
    <d v="1953-12-22T00:00:00"/>
    <d v="2019-12-15T00:00:00"/>
    <x v="1"/>
    <n v="15913"/>
    <n v="1.0465753424657533"/>
    <n v="666"/>
    <n v="0"/>
    <n v="1"/>
  </r>
  <r>
    <n v="27596"/>
    <x v="2"/>
    <s v="Jennine"/>
    <s v="Penquet"/>
    <x v="1"/>
    <n v="5"/>
    <x v="4"/>
    <d v="1978-02-13T00:00:00"/>
    <d v="2012-11-24T00:00:00"/>
    <x v="1"/>
    <n v="138342"/>
    <n v="8.1068493150684926"/>
    <n v="667"/>
    <n v="0"/>
    <n v="1"/>
  </r>
  <r>
    <n v="27457"/>
    <x v="2"/>
    <s v="Kinnie"/>
    <s v="Ashe"/>
    <x v="0"/>
    <n v="4"/>
    <x v="1"/>
    <d v="1969-08-06T00:00:00"/>
    <d v="2018-03-19T00:00:00"/>
    <x v="3"/>
    <n v="87968"/>
    <n v="2.7890410958904108"/>
    <n v="668"/>
    <n v="0"/>
    <n v="1"/>
  </r>
  <r>
    <n v="35432"/>
    <x v="1"/>
    <s v="Othella"/>
    <s v="Scadden"/>
    <x v="1"/>
    <n v="6"/>
    <x v="6"/>
    <d v="1983-05-11T00:00:00"/>
    <d v="2012-03-29T00:00:00"/>
    <x v="3"/>
    <n v="60407"/>
    <n v="8.7643835616438359"/>
    <n v="669"/>
    <n v="0"/>
    <n v="1"/>
  </r>
  <r>
    <n v="38881"/>
    <x v="1"/>
    <s v="Konstantine"/>
    <s v="Plester"/>
    <x v="0"/>
    <n v="6"/>
    <x v="6"/>
    <d v="1967-10-02T00:00:00"/>
    <d v="2019-09-10T00:00:00"/>
    <x v="2"/>
    <n v="101685"/>
    <n v="1.3095890410958904"/>
    <n v="670"/>
    <n v="0"/>
    <n v="1"/>
  </r>
  <r>
    <n v="27620"/>
    <x v="2"/>
    <s v="Emerson"/>
    <s v="Starkey"/>
    <x v="0"/>
    <n v="6"/>
    <x v="6"/>
    <d v="1993-10-24T00:00:00"/>
    <d v="2016-12-07T00:00:00"/>
    <x v="1"/>
    <n v="136986"/>
    <n v="4.0684931506849313"/>
    <n v="671"/>
    <n v="0"/>
    <n v="1"/>
  </r>
  <r>
    <n v="27898"/>
    <x v="2"/>
    <s v="Fawn"/>
    <s v="Giacubbo"/>
    <x v="1"/>
    <n v="5"/>
    <x v="4"/>
    <d v="1975-04-30T00:00:00"/>
    <d v="2015-07-13T00:00:00"/>
    <x v="2"/>
    <n v="116308"/>
    <n v="5.4739726027397264"/>
    <n v="672"/>
    <n v="0"/>
    <n v="1"/>
  </r>
  <r>
    <n v="41385"/>
    <x v="0"/>
    <s v="Colman"/>
    <s v="McGann"/>
    <x v="0"/>
    <n v="6"/>
    <x v="6"/>
    <d v="1962-07-10T00:00:00"/>
    <d v="2017-04-16T00:00:00"/>
    <x v="0"/>
    <n v="90175"/>
    <n v="3.7123287671232879"/>
    <n v="673"/>
    <n v="0"/>
    <n v="1"/>
  </r>
  <r>
    <n v="47622"/>
    <x v="0"/>
    <s v="Bobbie"/>
    <s v="Lardiner"/>
    <x v="0"/>
    <n v="6"/>
    <x v="6"/>
    <d v="1978-09-09T00:00:00"/>
    <d v="2012-10-25T00:00:00"/>
    <x v="1"/>
    <n v="102888"/>
    <n v="8.1890410958904116"/>
    <n v="674"/>
    <n v="0"/>
    <n v="1"/>
  </r>
  <r>
    <n v="24701"/>
    <x v="2"/>
    <s v="Boigie"/>
    <s v="Cona"/>
    <x v="0"/>
    <n v="7"/>
    <x v="7"/>
    <d v="1992-07-27T00:00:00"/>
    <d v="2019-12-08T00:00:00"/>
    <x v="1"/>
    <n v="57460"/>
    <n v="1.0657534246575342"/>
    <n v="675"/>
    <n v="0"/>
    <n v="1"/>
  </r>
  <r>
    <n v="17936"/>
    <x v="3"/>
    <s v="Jordan"/>
    <s v="Jehu"/>
    <x v="1"/>
    <n v="5"/>
    <x v="4"/>
    <d v="1992-03-26T00:00:00"/>
    <d v="2016-05-06T00:00:00"/>
    <x v="0"/>
    <n v="111757"/>
    <n v="4.6575342465753424"/>
    <n v="676"/>
    <n v="0"/>
    <n v="1"/>
  </r>
  <r>
    <n v="17772"/>
    <x v="3"/>
    <s v="Hazel"/>
    <s v="Forbear"/>
    <x v="0"/>
    <n v="6"/>
    <x v="6"/>
    <d v="1986-08-30T00:00:00"/>
    <d v="2018-06-04T00:00:00"/>
    <x v="0"/>
    <n v="33492"/>
    <n v="2.5780821917808221"/>
    <n v="677"/>
    <n v="0"/>
    <n v="1"/>
  </r>
  <r>
    <n v="44756"/>
    <x v="0"/>
    <s v="Lincoln"/>
    <s v="Monni"/>
    <x v="0"/>
    <n v="6"/>
    <x v="6"/>
    <d v="1959-01-14T00:00:00"/>
    <d v="2015-09-24T00:00:00"/>
    <x v="2"/>
    <n v="48717"/>
    <n v="5.2739726027397262"/>
    <n v="678"/>
    <n v="0"/>
    <n v="1"/>
  </r>
  <r>
    <n v="12433"/>
    <x v="3"/>
    <s v="Lawrence"/>
    <s v="Issit"/>
    <x v="0"/>
    <n v="6"/>
    <x v="6"/>
    <d v="1982-09-19T00:00:00"/>
    <d v="2010-07-01T00:00:00"/>
    <x v="2"/>
    <n v="44786"/>
    <n v="10.509589041095891"/>
    <n v="679"/>
    <n v="0"/>
    <n v="1"/>
  </r>
  <r>
    <n v="47680"/>
    <x v="0"/>
    <s v="Harrie"/>
    <s v="Ebden"/>
    <x v="1"/>
    <n v="6"/>
    <x v="6"/>
    <d v="1989-01-26T00:00:00"/>
    <d v="2014-01-04T00:00:00"/>
    <x v="3"/>
    <n v="102495"/>
    <n v="6.9945205479452053"/>
    <n v="680"/>
    <n v="0"/>
    <n v="1"/>
  </r>
  <r>
    <n v="31184"/>
    <x v="1"/>
    <s v="Cyb"/>
    <s v="Boatright"/>
    <x v="1"/>
    <n v="6"/>
    <x v="6"/>
    <d v="1962-12-18T00:00:00"/>
    <d v="2016-07-05T00:00:00"/>
    <x v="2"/>
    <n v="121598"/>
    <n v="4.493150684931507"/>
    <n v="681"/>
    <n v="0"/>
    <n v="1"/>
  </r>
  <r>
    <n v="20049"/>
    <x v="2"/>
    <s v="Gino"/>
    <s v="Kensley"/>
    <x v="0"/>
    <n v="5"/>
    <x v="4"/>
    <d v="1973-04-10T00:00:00"/>
    <d v="2018-11-20T00:00:00"/>
    <x v="1"/>
    <n v="58453"/>
    <n v="2.1150684931506851"/>
    <n v="682"/>
    <n v="0"/>
    <n v="1"/>
  </r>
  <r>
    <n v="38504"/>
    <x v="1"/>
    <s v="Shelli"/>
    <s v="Perutto"/>
    <x v="1"/>
    <n v="4"/>
    <x v="1"/>
    <d v="1979-10-11T00:00:00"/>
    <d v="2017-02-25T00:00:00"/>
    <x v="3"/>
    <n v="153985"/>
    <n v="3.8493150684931505"/>
    <n v="683"/>
    <n v="0"/>
    <n v="1"/>
  </r>
  <r>
    <n v="19593"/>
    <x v="3"/>
    <s v="Kip"/>
    <s v="Severy"/>
    <x v="0"/>
    <n v="4"/>
    <x v="1"/>
    <d v="1984-09-03T00:00:00"/>
    <d v="2014-01-05T00:00:00"/>
    <x v="3"/>
    <n v="140666"/>
    <n v="6.9917808219178079"/>
    <n v="684"/>
    <n v="0"/>
    <n v="1"/>
  </r>
  <r>
    <n v="17975"/>
    <x v="3"/>
    <s v="Niki"/>
    <s v="Stitch"/>
    <x v="1"/>
    <n v="7"/>
    <x v="7"/>
    <d v="1987-08-22T00:00:00"/>
    <d v="2012-05-12T00:00:00"/>
    <x v="0"/>
    <n v="14178"/>
    <n v="8.6438356164383556"/>
    <n v="685"/>
    <n v="0"/>
    <n v="1"/>
  </r>
  <r>
    <n v="13669"/>
    <x v="3"/>
    <s v="Jolee"/>
    <s v="Ackhurst"/>
    <x v="1"/>
    <n v="6"/>
    <x v="6"/>
    <d v="1988-07-08T00:00:00"/>
    <d v="2015-10-20T00:00:00"/>
    <x v="1"/>
    <n v="86951"/>
    <n v="5.2027397260273975"/>
    <n v="686"/>
    <n v="0"/>
    <n v="1"/>
  </r>
  <r>
    <n v="17175"/>
    <x v="3"/>
    <s v="Udale"/>
    <s v="Assinder"/>
    <x v="0"/>
    <n v="7"/>
    <x v="7"/>
    <d v="1962-08-26T00:00:00"/>
    <d v="2019-12-31T00:00:00"/>
    <x v="1"/>
    <n v="27702"/>
    <n v="1.0027397260273974"/>
    <n v="687"/>
    <n v="0"/>
    <n v="1"/>
  </r>
  <r>
    <n v="23065"/>
    <x v="2"/>
    <s v="Gracia"/>
    <s v="Muncie"/>
    <x v="1"/>
    <n v="4"/>
    <x v="1"/>
    <d v="1995-02-28T00:00:00"/>
    <d v="2014-05-27T00:00:00"/>
    <x v="0"/>
    <n v="144728"/>
    <n v="6.602739726027397"/>
    <n v="688"/>
    <n v="0"/>
    <n v="1"/>
  </r>
  <r>
    <n v="41549"/>
    <x v="0"/>
    <s v="Dorthy"/>
    <s v="Monaghan"/>
    <x v="1"/>
    <n v="4"/>
    <x v="1"/>
    <d v="1971-01-23T00:00:00"/>
    <d v="2018-11-28T00:00:00"/>
    <x v="1"/>
    <n v="158042"/>
    <n v="2.0931506849315067"/>
    <n v="689"/>
    <n v="0"/>
    <n v="1"/>
  </r>
  <r>
    <n v="22069"/>
    <x v="2"/>
    <s v="Tadio"/>
    <s v="Muckle"/>
    <x v="0"/>
    <n v="5"/>
    <x v="4"/>
    <d v="1951-03-07T00:00:00"/>
    <d v="2013-10-08T00:00:00"/>
    <x v="1"/>
    <n v="137300"/>
    <n v="7.2356164383561641"/>
    <n v="690"/>
    <n v="0"/>
    <n v="1"/>
  </r>
  <r>
    <n v="11632"/>
    <x v="3"/>
    <s v="Melissa"/>
    <s v="Hacket"/>
    <x v="1"/>
    <n v="4"/>
    <x v="1"/>
    <d v="1967-11-05T00:00:00"/>
    <d v="2015-03-25T00:00:00"/>
    <x v="3"/>
    <n v="149669"/>
    <n v="5.7753424657534245"/>
    <n v="691"/>
    <n v="0"/>
    <n v="1"/>
  </r>
  <r>
    <n v="41104"/>
    <x v="0"/>
    <s v="Taylor"/>
    <s v="Berick"/>
    <x v="0"/>
    <n v="5"/>
    <x v="4"/>
    <d v="1988-10-06T00:00:00"/>
    <d v="2019-07-16T00:00:00"/>
    <x v="2"/>
    <n v="121853"/>
    <n v="1.463013698630137"/>
    <n v="692"/>
    <n v="0"/>
    <n v="1"/>
  </r>
  <r>
    <n v="18997"/>
    <x v="3"/>
    <s v="Jessie"/>
    <s v="Atwool"/>
    <x v="1"/>
    <n v="6"/>
    <x v="6"/>
    <d v="1985-07-09T00:00:00"/>
    <d v="2012-09-09T00:00:00"/>
    <x v="2"/>
    <n v="84782"/>
    <n v="8.3150684931506849"/>
    <n v="693"/>
    <n v="0"/>
    <n v="1"/>
  </r>
  <r>
    <n v="39462"/>
    <x v="1"/>
    <s v="Dean"/>
    <s v="McConnulty"/>
    <x v="0"/>
    <n v="4"/>
    <x v="1"/>
    <d v="1950-01-06T00:00:00"/>
    <d v="2012-12-05T00:00:00"/>
    <x v="1"/>
    <n v="60021"/>
    <n v="8.0767123287671225"/>
    <n v="694"/>
    <n v="0"/>
    <n v="1"/>
  </r>
  <r>
    <n v="31602"/>
    <x v="1"/>
    <s v="Geoff"/>
    <s v="Gendrich"/>
    <x v="0"/>
    <n v="4"/>
    <x v="1"/>
    <d v="1962-07-19T00:00:00"/>
    <d v="2011-10-08T00:00:00"/>
    <x v="1"/>
    <n v="73692"/>
    <n v="9.2383561643835623"/>
    <n v="695"/>
    <n v="0"/>
    <n v="1"/>
  </r>
  <r>
    <n v="49885"/>
    <x v="0"/>
    <s v="Melisent"/>
    <s v="Grindle"/>
    <x v="1"/>
    <n v="4"/>
    <x v="1"/>
    <d v="1986-08-31T00:00:00"/>
    <d v="2016-12-12T00:00:00"/>
    <x v="1"/>
    <n v="156645"/>
    <n v="4.0547945205479454"/>
    <n v="696"/>
    <n v="0"/>
    <n v="1"/>
  </r>
  <r>
    <n v="24479"/>
    <x v="2"/>
    <s v="Franchot"/>
    <s v="Hales"/>
    <x v="0"/>
    <n v="6"/>
    <x v="6"/>
    <d v="1986-11-05T00:00:00"/>
    <d v="2011-11-02T00:00:00"/>
    <x v="1"/>
    <n v="41600"/>
    <n v="9.169863013698631"/>
    <n v="697"/>
    <n v="0"/>
    <n v="1"/>
  </r>
  <r>
    <n v="28027"/>
    <x v="2"/>
    <s v="Artemus"/>
    <s v="Jaszczak"/>
    <x v="0"/>
    <n v="4"/>
    <x v="1"/>
    <d v="1967-03-18T00:00:00"/>
    <d v="2010-09-18T00:00:00"/>
    <x v="2"/>
    <n v="82137"/>
    <n v="10.293150684931506"/>
    <n v="698"/>
    <n v="0"/>
    <n v="1"/>
  </r>
  <r>
    <n v="45008"/>
    <x v="0"/>
    <s v="Regan"/>
    <s v="Vannar"/>
    <x v="0"/>
    <n v="4"/>
    <x v="1"/>
    <d v="1967-12-17T00:00:00"/>
    <d v="2013-09-05T00:00:00"/>
    <x v="2"/>
    <n v="121630"/>
    <n v="7.3260273972602743"/>
    <n v="699"/>
    <n v="0"/>
    <n v="1"/>
  </r>
  <r>
    <n v="44510"/>
    <x v="0"/>
    <s v="Lonee"/>
    <s v="Archard"/>
    <x v="1"/>
    <n v="4"/>
    <x v="1"/>
    <d v="1964-10-21T00:00:00"/>
    <d v="2018-06-25T00:00:00"/>
    <x v="0"/>
    <n v="86915"/>
    <n v="2.5205479452054793"/>
    <n v="700"/>
    <n v="0"/>
    <n v="1"/>
  </r>
  <r>
    <n v="28483"/>
    <x v="2"/>
    <s v="Kristina"/>
    <s v="Tainton"/>
    <x v="1"/>
    <n v="4"/>
    <x v="1"/>
    <d v="1986-10-30T00:00:00"/>
    <d v="2016-06-08T00:00:00"/>
    <x v="0"/>
    <n v="65339"/>
    <n v="4.5671232876712331"/>
    <n v="701"/>
    <n v="0"/>
    <n v="1"/>
  </r>
  <r>
    <n v="15267"/>
    <x v="3"/>
    <s v="Rodina"/>
    <s v="Fleet"/>
    <x v="1"/>
    <n v="4"/>
    <x v="1"/>
    <d v="1975-07-30T00:00:00"/>
    <d v="2013-06-08T00:00:00"/>
    <x v="0"/>
    <n v="117685"/>
    <n v="7.5698630136986305"/>
    <n v="702"/>
    <n v="0"/>
    <n v="1"/>
  </r>
  <r>
    <n v="20002"/>
    <x v="2"/>
    <s v="Cameron"/>
    <s v="Gethings"/>
    <x v="0"/>
    <n v="5"/>
    <x v="4"/>
    <d v="1986-04-10T00:00:00"/>
    <d v="2016-04-05T00:00:00"/>
    <x v="0"/>
    <n v="57748"/>
    <n v="4.7424657534246579"/>
    <n v="703"/>
    <n v="0"/>
    <n v="1"/>
  </r>
  <r>
    <n v="43820"/>
    <x v="0"/>
    <s v="Davidde"/>
    <s v="Heindrich"/>
    <x v="0"/>
    <n v="4"/>
    <x v="1"/>
    <d v="1962-01-19T00:00:00"/>
    <d v="2010-06-20T00:00:00"/>
    <x v="0"/>
    <n v="81286"/>
    <n v="10.53972602739726"/>
    <n v="704"/>
    <n v="0"/>
    <n v="1"/>
  </r>
  <r>
    <n v="12290"/>
    <x v="3"/>
    <s v="Gianna"/>
    <s v="Maulin"/>
    <x v="1"/>
    <n v="5"/>
    <x v="4"/>
    <d v="1982-02-28T00:00:00"/>
    <d v="2013-05-13T00:00:00"/>
    <x v="0"/>
    <n v="136140"/>
    <n v="7.6410958904109592"/>
    <n v="705"/>
    <n v="0"/>
    <n v="1"/>
  </r>
  <r>
    <n v="29277"/>
    <x v="2"/>
    <s v="Rudolph"/>
    <s v="Stork"/>
    <x v="0"/>
    <n v="5"/>
    <x v="4"/>
    <d v="1965-06-15T00:00:00"/>
    <d v="2010-10-24T00:00:00"/>
    <x v="1"/>
    <n v="98522"/>
    <n v="10.194520547945206"/>
    <n v="706"/>
    <n v="0"/>
    <n v="1"/>
  </r>
  <r>
    <n v="29344"/>
    <x v="2"/>
    <s v="Aile"/>
    <s v="Hounsom"/>
    <x v="1"/>
    <n v="5"/>
    <x v="4"/>
    <d v="1991-01-07T00:00:00"/>
    <d v="2015-06-19T00:00:00"/>
    <x v="0"/>
    <n v="88045"/>
    <n v="5.5397260273972604"/>
    <n v="707"/>
    <n v="0"/>
    <n v="1"/>
  </r>
  <r>
    <n v="47425"/>
    <x v="0"/>
    <s v="Elke"/>
    <s v="Novotne"/>
    <x v="1"/>
    <n v="4"/>
    <x v="1"/>
    <d v="1985-06-18T00:00:00"/>
    <d v="2012-05-01T00:00:00"/>
    <x v="0"/>
    <n v="152608"/>
    <n v="8.6739726027397257"/>
    <n v="708"/>
    <n v="0"/>
    <n v="1"/>
  </r>
  <r>
    <n v="15267"/>
    <x v="3"/>
    <s v="Eldon"/>
    <s v="Reddington"/>
    <x v="0"/>
    <n v="5"/>
    <x v="4"/>
    <d v="1962-11-21T00:00:00"/>
    <d v="2014-04-05T00:00:00"/>
    <x v="0"/>
    <n v="37669"/>
    <n v="6.7452054794520544"/>
    <n v="709"/>
    <n v="0"/>
    <n v="1"/>
  </r>
  <r>
    <n v="48872"/>
    <x v="0"/>
    <s v="Eduardo"/>
    <s v="MacCrann"/>
    <x v="0"/>
    <n v="6"/>
    <x v="6"/>
    <d v="1980-05-07T00:00:00"/>
    <d v="2012-01-20T00:00:00"/>
    <x v="3"/>
    <n v="69398"/>
    <n v="8.9534246575342458"/>
    <n v="710"/>
    <n v="0"/>
    <n v="1"/>
  </r>
  <r>
    <n v="23048"/>
    <x v="2"/>
    <s v="Domingo"/>
    <s v="Rottcher"/>
    <x v="0"/>
    <n v="4"/>
    <x v="1"/>
    <d v="1964-07-27T00:00:00"/>
    <d v="2015-11-27T00:00:00"/>
    <x v="1"/>
    <n v="147113"/>
    <n v="5.0986301369863014"/>
    <n v="711"/>
    <n v="0"/>
    <n v="1"/>
  </r>
  <r>
    <n v="11759"/>
    <x v="3"/>
    <s v="Avivah"/>
    <s v="Le Franc"/>
    <x v="1"/>
    <n v="4"/>
    <x v="1"/>
    <d v="1949-09-13T00:00:00"/>
    <d v="2016-08-02T00:00:00"/>
    <x v="2"/>
    <n v="158698"/>
    <n v="4.4164383561643836"/>
    <n v="712"/>
    <n v="0"/>
    <n v="1"/>
  </r>
  <r>
    <n v="39857"/>
    <x v="1"/>
    <s v="Zorah"/>
    <s v="Hainge"/>
    <x v="1"/>
    <n v="6"/>
    <x v="6"/>
    <d v="1984-03-20T00:00:00"/>
    <d v="2014-06-19T00:00:00"/>
    <x v="0"/>
    <n v="131254"/>
    <n v="6.5397260273972604"/>
    <n v="713"/>
    <n v="0"/>
    <n v="1"/>
  </r>
  <r>
    <n v="16908"/>
    <x v="3"/>
    <s v="Indira"/>
    <s v="Speak"/>
    <x v="1"/>
    <n v="6"/>
    <x v="6"/>
    <d v="1963-07-22T00:00:00"/>
    <d v="2016-04-11T00:00:00"/>
    <x v="0"/>
    <n v="68568"/>
    <n v="4.7260273972602738"/>
    <n v="714"/>
    <n v="0"/>
    <n v="1"/>
  </r>
  <r>
    <n v="11686"/>
    <x v="3"/>
    <s v="Monro"/>
    <s v="Fader"/>
    <x v="0"/>
    <n v="6"/>
    <x v="6"/>
    <d v="1948-05-13T00:00:00"/>
    <d v="2014-02-05T00:00:00"/>
    <x v="3"/>
    <n v="40507"/>
    <n v="6.9068493150684933"/>
    <n v="715"/>
    <n v="0"/>
    <n v="1"/>
  </r>
  <r>
    <n v="30444"/>
    <x v="1"/>
    <s v="Karalee"/>
    <s v="Oslar"/>
    <x v="1"/>
    <n v="4"/>
    <x v="1"/>
    <d v="1962-01-10T00:00:00"/>
    <d v="2015-01-01T00:00:00"/>
    <x v="3"/>
    <n v="134544"/>
    <n v="6.0027397260273974"/>
    <n v="716"/>
    <n v="0"/>
    <n v="1"/>
  </r>
  <r>
    <n v="48729"/>
    <x v="0"/>
    <s v="Felice"/>
    <s v="Ilem"/>
    <x v="0"/>
    <n v="6"/>
    <x v="6"/>
    <d v="1972-05-24T00:00:00"/>
    <d v="2013-06-12T00:00:00"/>
    <x v="0"/>
    <n v="135394"/>
    <n v="7.558904109589041"/>
    <n v="717"/>
    <n v="0"/>
    <n v="1"/>
  </r>
  <r>
    <n v="13792"/>
    <x v="3"/>
    <s v="Dasie"/>
    <s v="Baversor"/>
    <x v="1"/>
    <n v="4"/>
    <x v="1"/>
    <d v="1983-10-18T00:00:00"/>
    <d v="2013-03-07T00:00:00"/>
    <x v="3"/>
    <n v="78017"/>
    <n v="7.8246575342465752"/>
    <n v="718"/>
    <n v="0"/>
    <n v="1"/>
  </r>
  <r>
    <n v="45113"/>
    <x v="0"/>
    <s v="Rose"/>
    <s v="Magnay"/>
    <x v="1"/>
    <n v="6"/>
    <x v="6"/>
    <d v="1967-10-26T00:00:00"/>
    <d v="2014-10-26T00:00:00"/>
    <x v="1"/>
    <n v="101444"/>
    <n v="6.1863013698630134"/>
    <n v="719"/>
    <n v="0"/>
    <n v="1"/>
  </r>
  <r>
    <n v="48973"/>
    <x v="0"/>
    <s v="Jacky"/>
    <s v="Martugin"/>
    <x v="1"/>
    <n v="7"/>
    <x v="7"/>
    <d v="1986-03-07T00:00:00"/>
    <d v="2014-02-03T00:00:00"/>
    <x v="3"/>
    <n v="86493"/>
    <n v="6.912328767123288"/>
    <n v="720"/>
    <n v="0"/>
    <n v="1"/>
  </r>
  <r>
    <n v="13193"/>
    <x v="3"/>
    <s v="Leese"/>
    <s v="Shergold"/>
    <x v="1"/>
    <n v="4"/>
    <x v="1"/>
    <d v="1961-08-12T00:00:00"/>
    <d v="2019-06-28T00:00:00"/>
    <x v="0"/>
    <n v="148492"/>
    <n v="1.5123287671232877"/>
    <n v="721"/>
    <n v="0"/>
    <n v="1"/>
  </r>
  <r>
    <n v="46956"/>
    <x v="0"/>
    <s v="Kimmy"/>
    <s v="Beazley"/>
    <x v="1"/>
    <n v="6"/>
    <x v="6"/>
    <d v="1956-07-06T00:00:00"/>
    <d v="2011-02-04T00:00:00"/>
    <x v="3"/>
    <n v="135899"/>
    <n v="9.912328767123288"/>
    <n v="722"/>
    <n v="0"/>
    <n v="1"/>
  </r>
  <r>
    <n v="21410"/>
    <x v="2"/>
    <s v="Livvie"/>
    <s v="Tamsett"/>
    <x v="1"/>
    <n v="6"/>
    <x v="6"/>
    <d v="1993-04-02T00:00:00"/>
    <d v="2011-11-03T00:00:00"/>
    <x v="1"/>
    <n v="138582"/>
    <n v="9.1671232876712327"/>
    <n v="723"/>
    <n v="0"/>
    <n v="1"/>
  </r>
  <r>
    <n v="16706"/>
    <x v="3"/>
    <s v="Rene"/>
    <s v="Alleway"/>
    <x v="0"/>
    <n v="7"/>
    <x v="7"/>
    <d v="1956-08-11T00:00:00"/>
    <d v="2012-08-19T00:00:00"/>
    <x v="2"/>
    <n v="30698"/>
    <n v="8.3726027397260268"/>
    <n v="724"/>
    <n v="0"/>
    <n v="1"/>
  </r>
  <r>
    <n v="14766"/>
    <x v="3"/>
    <s v="Winslow"/>
    <s v="Lauthian"/>
    <x v="0"/>
    <n v="4"/>
    <x v="1"/>
    <d v="1995-02-20T00:00:00"/>
    <d v="2019-04-20T00:00:00"/>
    <x v="0"/>
    <n v="142761"/>
    <n v="1.7013698630136986"/>
    <n v="725"/>
    <n v="0"/>
    <n v="1"/>
  </r>
  <r>
    <n v="15542"/>
    <x v="3"/>
    <s v="Lin"/>
    <s v="Di Napoli"/>
    <x v="1"/>
    <n v="6"/>
    <x v="6"/>
    <d v="1984-11-20T00:00:00"/>
    <d v="2019-09-09T00:00:00"/>
    <x v="2"/>
    <n v="71755"/>
    <n v="1.3123287671232877"/>
    <n v="726"/>
    <n v="0"/>
    <n v="1"/>
  </r>
  <r>
    <n v="23638"/>
    <x v="2"/>
    <s v="Elroy"/>
    <s v="Gery"/>
    <x v="0"/>
    <n v="4"/>
    <x v="1"/>
    <d v="1976-10-26T00:00:00"/>
    <d v="2017-01-11T00:00:00"/>
    <x v="3"/>
    <n v="156478"/>
    <n v="3.9726027397260273"/>
    <n v="727"/>
    <n v="0"/>
    <n v="1"/>
  </r>
  <r>
    <n v="16610"/>
    <x v="3"/>
    <s v="Melisse"/>
    <s v="Featherstonhaugh"/>
    <x v="1"/>
    <n v="6"/>
    <x v="6"/>
    <d v="1988-10-11T00:00:00"/>
    <d v="2015-03-17T00:00:00"/>
    <x v="3"/>
    <n v="61229"/>
    <n v="5.7972602739726025"/>
    <n v="728"/>
    <n v="0"/>
    <n v="1"/>
  </r>
  <r>
    <n v="30559"/>
    <x v="1"/>
    <s v="Hilton"/>
    <s v="Kwiek"/>
    <x v="0"/>
    <n v="7"/>
    <x v="7"/>
    <d v="1970-01-31T00:00:00"/>
    <d v="2010-07-22T00:00:00"/>
    <x v="2"/>
    <n v="63528"/>
    <n v="10.452054794520548"/>
    <n v="729"/>
    <n v="0"/>
    <n v="1"/>
  </r>
  <r>
    <n v="37649"/>
    <x v="1"/>
    <s v="Genny"/>
    <s v="Buncombe"/>
    <x v="1"/>
    <n v="5"/>
    <x v="4"/>
    <d v="1995-11-07T00:00:00"/>
    <d v="2020-01-28T00:00:00"/>
    <x v="3"/>
    <n v="139615"/>
    <n v="0.92602739726027394"/>
    <n v="730"/>
    <n v="0"/>
    <n v="1"/>
  </r>
  <r>
    <n v="23903"/>
    <x v="2"/>
    <s v="Yvor"/>
    <s v="Stileman"/>
    <x v="0"/>
    <n v="5"/>
    <x v="4"/>
    <d v="1972-04-17T00:00:00"/>
    <d v="2015-11-13T00:00:00"/>
    <x v="1"/>
    <n v="68293"/>
    <n v="5.1369863013698627"/>
    <n v="731"/>
    <n v="0"/>
    <n v="1"/>
  </r>
  <r>
    <n v="32997"/>
    <x v="1"/>
    <s v="Stu"/>
    <s v="Lockton"/>
    <x v="0"/>
    <n v="4"/>
    <x v="1"/>
    <d v="1991-03-05T00:00:00"/>
    <d v="2014-09-20T00:00:00"/>
    <x v="2"/>
    <n v="153667"/>
    <n v="6.2849315068493148"/>
    <n v="732"/>
    <n v="0"/>
    <n v="1"/>
  </r>
  <r>
    <n v="18441"/>
    <x v="3"/>
    <s v="Patten"/>
    <s v="Renals"/>
    <x v="0"/>
    <n v="6"/>
    <x v="6"/>
    <d v="1951-02-22T00:00:00"/>
    <d v="2015-02-15T00:00:00"/>
    <x v="3"/>
    <n v="67512"/>
    <n v="5.8794520547945206"/>
    <n v="733"/>
    <n v="0"/>
    <n v="1"/>
  </r>
  <r>
    <n v="21280"/>
    <x v="2"/>
    <s v="Tito"/>
    <s v="Denyagin"/>
    <x v="0"/>
    <n v="5"/>
    <x v="4"/>
    <d v="1980-10-16T00:00:00"/>
    <d v="2012-11-03T00:00:00"/>
    <x v="1"/>
    <n v="64428"/>
    <n v="8.1643835616438363"/>
    <n v="734"/>
    <n v="0"/>
    <n v="1"/>
  </r>
  <r>
    <n v="14822"/>
    <x v="3"/>
    <s v="Mayer"/>
    <s v="Esberger"/>
    <x v="0"/>
    <n v="7"/>
    <x v="7"/>
    <d v="1992-07-24T00:00:00"/>
    <d v="2012-08-17T00:00:00"/>
    <x v="2"/>
    <n v="99830"/>
    <n v="8.3780821917808215"/>
    <n v="735"/>
    <n v="0"/>
    <n v="1"/>
  </r>
  <r>
    <n v="29177"/>
    <x v="2"/>
    <s v="Betsey"/>
    <s v="Thorogood"/>
    <x v="1"/>
    <n v="4"/>
    <x v="1"/>
    <d v="1959-01-29T00:00:00"/>
    <d v="2018-09-07T00:00:00"/>
    <x v="2"/>
    <n v="61518"/>
    <n v="2.3178082191780822"/>
    <n v="736"/>
    <n v="0"/>
    <n v="1"/>
  </r>
  <r>
    <n v="23087"/>
    <x v="2"/>
    <s v="Daisie"/>
    <s v="De Coursey"/>
    <x v="1"/>
    <n v="6"/>
    <x v="6"/>
    <d v="1988-10-01T00:00:00"/>
    <d v="2012-02-17T00:00:00"/>
    <x v="3"/>
    <n v="135870"/>
    <n v="8.8767123287671232"/>
    <n v="737"/>
    <n v="0"/>
    <n v="1"/>
  </r>
  <r>
    <n v="49564"/>
    <x v="0"/>
    <s v="Cazzie"/>
    <s v="Gladding"/>
    <x v="0"/>
    <n v="4"/>
    <x v="1"/>
    <d v="1966-08-10T00:00:00"/>
    <d v="2018-10-27T00:00:00"/>
    <x v="1"/>
    <n v="124664"/>
    <n v="2.1808219178082191"/>
    <n v="738"/>
    <n v="0"/>
    <n v="1"/>
  </r>
  <r>
    <n v="40878"/>
    <x v="0"/>
    <s v="Chaunce"/>
    <s v="Duggleby"/>
    <x v="0"/>
    <n v="5"/>
    <x v="4"/>
    <d v="1962-05-05T00:00:00"/>
    <d v="2019-07-07T00:00:00"/>
    <x v="2"/>
    <n v="35000"/>
    <n v="1.4876712328767123"/>
    <n v="739"/>
    <n v="0"/>
    <n v="1"/>
  </r>
  <r>
    <n v="40550"/>
    <x v="0"/>
    <s v="Boot"/>
    <s v="Dunniom"/>
    <x v="0"/>
    <n v="7"/>
    <x v="7"/>
    <d v="1965-03-03T00:00:00"/>
    <d v="2017-07-04T00:00:00"/>
    <x v="2"/>
    <n v="62452"/>
    <n v="3.495890410958904"/>
    <n v="740"/>
    <n v="0"/>
    <n v="1"/>
  </r>
  <r>
    <n v="30475"/>
    <x v="1"/>
    <s v="Wells"/>
    <s v="Eliasson"/>
    <x v="0"/>
    <n v="4"/>
    <x v="1"/>
    <d v="1962-02-05T00:00:00"/>
    <d v="2016-06-25T00:00:00"/>
    <x v="0"/>
    <n v="125818"/>
    <n v="4.5205479452054798"/>
    <n v="741"/>
    <n v="0"/>
    <n v="1"/>
  </r>
  <r>
    <n v="48371"/>
    <x v="0"/>
    <s v="Martainn"/>
    <s v="Fyfield"/>
    <x v="0"/>
    <n v="6"/>
    <x v="6"/>
    <d v="1968-04-08T00:00:00"/>
    <d v="2013-06-23T00:00:00"/>
    <x v="0"/>
    <n v="60830"/>
    <n v="7.5287671232876709"/>
    <n v="742"/>
    <n v="0"/>
    <n v="1"/>
  </r>
  <r>
    <n v="21690"/>
    <x v="2"/>
    <s v="Mariejeanne"/>
    <s v="Cavil"/>
    <x v="1"/>
    <n v="4"/>
    <x v="1"/>
    <d v="1949-04-22T00:00:00"/>
    <d v="2020-01-10T00:00:00"/>
    <x v="3"/>
    <n v="101977"/>
    <n v="0.97534246575342465"/>
    <n v="743"/>
    <n v="0"/>
    <n v="1"/>
  </r>
  <r>
    <n v="19342"/>
    <x v="3"/>
    <s v="Udale"/>
    <s v="Whimper"/>
    <x v="0"/>
    <n v="6"/>
    <x v="6"/>
    <d v="1980-03-15T00:00:00"/>
    <d v="2014-06-14T00:00:00"/>
    <x v="0"/>
    <n v="54374"/>
    <n v="6.5534246575342463"/>
    <n v="744"/>
    <n v="0"/>
    <n v="1"/>
  </r>
  <r>
    <n v="33590"/>
    <x v="1"/>
    <s v="Simon"/>
    <s v="Hedworth"/>
    <x v="0"/>
    <n v="7"/>
    <x v="7"/>
    <d v="1989-08-10T00:00:00"/>
    <d v="2019-01-28T00:00:00"/>
    <x v="3"/>
    <n v="69607"/>
    <n v="1.9260273972602739"/>
    <n v="745"/>
    <n v="0"/>
    <n v="1"/>
  </r>
  <r>
    <n v="15647"/>
    <x v="3"/>
    <s v="Rutger"/>
    <s v="McNeely"/>
    <x v="0"/>
    <n v="6"/>
    <x v="6"/>
    <d v="1959-02-25T00:00:00"/>
    <d v="2017-07-13T00:00:00"/>
    <x v="2"/>
    <n v="129628"/>
    <n v="3.4712328767123286"/>
    <n v="746"/>
    <n v="0"/>
    <n v="1"/>
  </r>
  <r>
    <n v="27009"/>
    <x v="2"/>
    <s v="Nevin"/>
    <s v="Tapner"/>
    <x v="0"/>
    <n v="6"/>
    <x v="6"/>
    <d v="1989-10-10T00:00:00"/>
    <d v="2016-05-23T00:00:00"/>
    <x v="0"/>
    <n v="65743"/>
    <n v="4.6109589041095891"/>
    <n v="747"/>
    <n v="0"/>
    <n v="1"/>
  </r>
  <r>
    <n v="32849"/>
    <x v="1"/>
    <s v="Rhett"/>
    <s v="Behnecken"/>
    <x v="0"/>
    <n v="6"/>
    <x v="6"/>
    <d v="1985-05-29T00:00:00"/>
    <d v="2010-07-08T00:00:00"/>
    <x v="2"/>
    <n v="126710"/>
    <n v="10.490410958904109"/>
    <n v="748"/>
    <n v="0"/>
    <n v="1"/>
  </r>
  <r>
    <n v="27872"/>
    <x v="2"/>
    <s v="Gale"/>
    <s v="Consterdine"/>
    <x v="1"/>
    <n v="4"/>
    <x v="1"/>
    <d v="1974-10-14T00:00:00"/>
    <d v="2019-07-24T00:00:00"/>
    <x v="2"/>
    <n v="153339"/>
    <n v="1.441095890410959"/>
    <n v="749"/>
    <n v="0"/>
    <n v="1"/>
  </r>
  <r>
    <n v="19116"/>
    <x v="3"/>
    <s v="Normy"/>
    <s v="Foxen"/>
    <x v="0"/>
    <n v="5"/>
    <x v="4"/>
    <d v="1986-02-06T00:00:00"/>
    <d v="2014-10-04T00:00:00"/>
    <x v="1"/>
    <n v="88773"/>
    <n v="6.2465753424657535"/>
    <n v="75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086CB-6E53-4E52-9EAE-3B0FE06171BC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5" firstHeaderRow="1" firstDataRow="1" firstDataCol="1"/>
  <pivotFields count="15">
    <pivotField dataField="1"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/>
    </i>
    <i>
      <x v="1"/>
    </i>
  </rowItems>
  <colItems count="1">
    <i/>
  </colItems>
  <dataFields count="1">
    <dataField name="Count of Employee ID" fld="0" subtotal="count" showDataAs="percentOfCol" baseField="0" baseItem="0" numFmtId="9"/>
  </dataFields>
  <formats count="1">
    <format dxfId="71">
      <pivotArea outline="0" collapsedLevelsAreSubtotals="1" fieldPosition="0"/>
    </format>
  </format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3E815-2229-4AB3-8F48-0451FBC3361B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3">
  <location ref="A3:B11" firstHeaderRow="1" firstDataRow="1" firstDataCol="1"/>
  <pivotFields count="15"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sortType="descending">
      <items count="9">
        <item x="2"/>
        <item x="6"/>
        <item x="3"/>
        <item x="5"/>
        <item x="0"/>
        <item x="4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showAll="0"/>
    <pivotField dataField="1" showAll="0"/>
    <pivotField showAll="0"/>
    <pivotField showAll="0"/>
    <pivotField showAll="0"/>
    <pivotField showAll="0"/>
  </pivotFields>
  <rowFields count="1">
    <field x="6"/>
  </rowFields>
  <rowItems count="8">
    <i>
      <x v="6"/>
    </i>
    <i>
      <x v="2"/>
    </i>
    <i>
      <x v="5"/>
    </i>
    <i>
      <x v="1"/>
    </i>
    <i>
      <x/>
    </i>
    <i>
      <x v="4"/>
    </i>
    <i>
      <x v="3"/>
    </i>
    <i>
      <x v="7"/>
    </i>
  </rowItems>
  <colItems count="1">
    <i/>
  </colItems>
  <dataFields count="1">
    <dataField name="Average of Salary" fld="10" subtotal="average" baseField="0" baseItem="0" numFmtId="167"/>
  </dataFields>
  <formats count="1">
    <format dxfId="70">
      <pivotArea outline="0" collapsedLevelsAreSubtotals="1" fieldPosition="0"/>
    </format>
  </format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36469-3C26-4E42-B785-5FD58149FBEC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5">
  <location ref="A3:B7" firstHeaderRow="1" firstDataRow="1" firstDataCol="1"/>
  <pivotFields count="15">
    <pivotField dataField="1"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axis="axisRow" showAll="0" sortType="ascending">
      <items count="9">
        <item m="1" x="4"/>
        <item m="1" x="6"/>
        <item m="1" x="5"/>
        <item m="1" x="7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4">
    <i>
      <x v="4"/>
    </i>
    <i>
      <x v="5"/>
    </i>
    <i>
      <x v="6"/>
    </i>
    <i>
      <x v="7"/>
    </i>
  </rowItems>
  <colItems count="1">
    <i/>
  </colItems>
  <dataFields count="1">
    <dataField name="Count of Employee ID" fld="0" subtotal="count" baseField="9" baseItem="0"/>
  </dataFields>
  <formats count="1">
    <format dxfId="69">
      <pivotArea outline="0" collapsedLevelsAreSubtotals="1" fieldPosition="0"/>
    </format>
  </format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5689A-E8D6-4426-A458-4A5CF15D34CF}" name="PivotTable1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2">
  <location ref="A3:B11" firstHeaderRow="1" firstDataRow="1" firstDataCol="1"/>
  <pivotFields count="15">
    <pivotField showAll="0"/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6"/>
        <item x="3"/>
        <item x="5"/>
        <item x="0"/>
        <item x="4"/>
        <item x="1"/>
        <item x="7"/>
        <item t="default"/>
      </items>
    </pivotField>
    <pivotField numFmtId="14" showAll="0"/>
    <pivotField numFmtId="14" showAll="0"/>
    <pivotField showAll="0" sortType="ascending"/>
    <pivotField showAll="0"/>
    <pivotField dataField="1"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Tenure" fld="11" subtotal="average" baseField="6" baseItem="0" numFmtId="2"/>
  </dataFields>
  <formats count="1">
    <format dxfId="66">
      <pivotArea outline="0" collapsedLevelsAreSubtotals="1" fieldPosition="0"/>
    </format>
  </format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6" count="0" selected="0"/>
          </references>
        </pivotArea>
      </pivotAreas>
    </conditionalFormat>
  </conditionalFormats>
  <chartFormats count="1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3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9863F-88B6-4CA3-907D-20BEF96D8CC6}" name="tblSalaries" displayName="tblSalaries" ref="A1:N752" totalsRowCount="1">
  <autoFilter ref="A1:N751" xr:uid="{6C19863F-88B6-4CA3-907D-20BEF96D8CC6}"/>
  <sortState xmlns:xlrd2="http://schemas.microsoft.com/office/spreadsheetml/2017/richdata2" ref="A2:N751">
    <sortCondition ref="M1:M751"/>
  </sortState>
  <tableColumns count="14">
    <tableColumn id="1" xr3:uid="{85587F31-6F2B-4D4A-A531-904DE8A49662}" name="Employee ID" totalsRowLabel="Total"/>
    <tableColumn id="16" xr3:uid="{E86EDA33-0ECF-43C1-8730-90C0269CB897}" name="Division ID" dataDxfId="73">
      <calculatedColumnFormula>LEFT(tblSalaries[[#This Row],[Employee ID]],1)</calculatedColumnFormula>
    </tableColumn>
    <tableColumn id="2" xr3:uid="{6AF2DA3A-6C39-48A5-BEDF-2AE1D721686A}" name="First Name"/>
    <tableColumn id="3" xr3:uid="{093FC531-4426-4596-83D9-C113AEE7CA59}" name="Last Name"/>
    <tableColumn id="4" xr3:uid="{D9040B0D-A1E9-4208-8211-C81714CCD7E1}" name="Gender"/>
    <tableColumn id="5" xr3:uid="{140BCC92-28F9-46CC-BA70-217BE7C29D96}" name="Department ID"/>
    <tableColumn id="15" xr3:uid="{2E26AD80-1A0C-4BBF-918A-45B0FCB84871}" name="Department" dataDxfId="74">
      <calculatedColumnFormula>_xlfn.XLOOKUP(tblSalaries[[#This Row],[Department ID]],tblDepts[ID],tblDepts[Department])</calculatedColumnFormula>
    </tableColumn>
    <tableColumn id="6" xr3:uid="{C74613D3-FB1A-4EE2-AE08-24CB2D4D555A}" name="Birthdate" dataDxfId="76"/>
    <tableColumn id="7" xr3:uid="{2546FF7F-1975-446D-AB6A-4A62C136B8A8}" name="Start Date" dataDxfId="72"/>
    <tableColumn id="17" xr3:uid="{27A95904-3723-4D59-8684-77867FE821F9}" name="Start Qtr" dataDxfId="68">
      <calculatedColumnFormula>"Q"&amp;LOOKUP(MONTH(tblSalaries[[#This Row],[Start Date]]),{1,4,7,10},{4,1,2,3})</calculatedColumnFormula>
    </tableColumn>
    <tableColumn id="8" xr3:uid="{35B272BA-CE1E-4292-B956-0AFCDC6CD289}" name="Salary"/>
    <tableColumn id="14" xr3:uid="{FDCD1111-5D5A-4B10-8FBF-AD8EFBA468F4}" name="Tenure" totalsRowFunction="average" dataDxfId="67">
      <calculatedColumnFormula>_xlfn.DAYS(DATE(2020,12,31),tblSalaries[[#This Row],[Start Date]])/365</calculatedColumnFormula>
    </tableColumn>
    <tableColumn id="12" xr3:uid="{F2114F30-A35B-44CF-8CD1-87759DEC0E6B}" name="Index"/>
    <tableColumn id="10" xr3:uid="{3374A8F9-71D2-4694-9D15-1949FAE2B0D1}" name="Blanks" dataDxfId="75">
      <calculatedColumnFormula>COUNTBLANK(tblSalaries[[#This Row],[Employee ID]:[Salary]])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8AD00-EFEB-420F-936A-470BAE56C31E}" name="tblDepts" displayName="tblDepts" ref="A1:B9" totalsRowShown="0">
  <autoFilter ref="A1:B9" xr:uid="{BD8FEB65-C847-4025-BA01-1AC3E49CCF29}"/>
  <tableColumns count="2">
    <tableColumn id="1" xr3:uid="{1B5F1DE7-DC7E-4A7D-A5F0-F10CF009E87C}" name="ID"/>
    <tableColumn id="2" xr3:uid="{92351FA5-CA11-4D33-ACE4-85432BEB6A8E}" name="Department"/>
  </tableColumns>
  <tableStyleInfo name="TableStyleMedium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4F49-D87D-46AE-9D90-CF1900565B3C}">
  <sheetPr>
    <pageSetUpPr fitToPage="1"/>
  </sheetPr>
  <dimension ref="A1:J16"/>
  <sheetViews>
    <sheetView showGridLines="0" zoomScaleNormal="100" workbookViewId="0">
      <selection activeCell="D19" sqref="D19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31" customWidth="1"/>
  </cols>
  <sheetData>
    <row r="1" spans="1:10" s="2" customFormat="1" ht="26.25" customHeight="1" x14ac:dyDescent="0.3">
      <c r="A1" s="1" t="s">
        <v>1495</v>
      </c>
      <c r="G1" s="3"/>
      <c r="H1" s="3"/>
      <c r="I1" s="3"/>
      <c r="J1" s="3"/>
    </row>
    <row r="5" spans="1:10" x14ac:dyDescent="0.25">
      <c r="C5" s="4" t="s">
        <v>0</v>
      </c>
      <c r="D5" s="5" t="s">
        <v>1</v>
      </c>
      <c r="E5" s="5" t="s">
        <v>2</v>
      </c>
    </row>
    <row r="6" spans="1:10" ht="45" x14ac:dyDescent="0.25">
      <c r="C6" s="6">
        <v>1</v>
      </c>
      <c r="D6" s="7" t="s">
        <v>1497</v>
      </c>
      <c r="E6" s="20" t="s">
        <v>1496</v>
      </c>
    </row>
    <row r="7" spans="1:10" ht="18" customHeight="1" x14ac:dyDescent="0.25">
      <c r="C7" s="6">
        <f>MAX($C$6:C6)+1</f>
        <v>2</v>
      </c>
      <c r="D7" s="7" t="s">
        <v>1498</v>
      </c>
      <c r="E7" s="8"/>
    </row>
    <row r="8" spans="1:10" ht="18" customHeight="1" x14ac:dyDescent="0.25">
      <c r="C8" s="6">
        <f>MAX($C$6:C7)+1</f>
        <v>3</v>
      </c>
      <c r="D8" s="7" t="s">
        <v>1500</v>
      </c>
      <c r="E8" s="8"/>
    </row>
    <row r="9" spans="1:10" ht="30" x14ac:dyDescent="0.25">
      <c r="C9" s="6">
        <f>MAX($C$6:C8)+1</f>
        <v>4</v>
      </c>
      <c r="D9" s="10" t="s">
        <v>1499</v>
      </c>
      <c r="E9" s="8"/>
    </row>
    <row r="10" spans="1:10" ht="18" customHeight="1" x14ac:dyDescent="0.25">
      <c r="C10" s="6">
        <f>MAX($C$6:C9)+1</f>
        <v>5</v>
      </c>
      <c r="D10" s="11" t="s">
        <v>1501</v>
      </c>
      <c r="E10" s="8"/>
    </row>
    <row r="11" spans="1:10" ht="18" customHeight="1" x14ac:dyDescent="0.25">
      <c r="C11" s="6">
        <f>MAX($C$6:C10)+1</f>
        <v>6</v>
      </c>
      <c r="D11" s="7" t="s">
        <v>1502</v>
      </c>
      <c r="E11" s="8"/>
    </row>
    <row r="12" spans="1:10" ht="18" customHeight="1" x14ac:dyDescent="0.25">
      <c r="C12" s="6">
        <f>MAX($C$6:C11)+1</f>
        <v>7</v>
      </c>
      <c r="D12" s="7" t="s">
        <v>1478</v>
      </c>
      <c r="E12" s="21">
        <v>0.51733333333333331</v>
      </c>
    </row>
    <row r="13" spans="1:10" ht="18" customHeight="1" x14ac:dyDescent="0.25">
      <c r="C13" s="6">
        <f>MAX($C$6:C12)+1</f>
        <v>8</v>
      </c>
      <c r="D13" s="7" t="s">
        <v>1503</v>
      </c>
      <c r="E13" s="22"/>
    </row>
    <row r="14" spans="1:10" ht="18" customHeight="1" x14ac:dyDescent="0.25">
      <c r="C14" s="6">
        <f>MAX($C$6:C13)+1</f>
        <v>9</v>
      </c>
      <c r="D14" s="7" t="s">
        <v>1504</v>
      </c>
      <c r="E14" s="22"/>
    </row>
    <row r="15" spans="1:10" ht="18" customHeight="1" x14ac:dyDescent="0.25">
      <c r="C15" s="6">
        <f>MAX($C$6:C14)+1</f>
        <v>10</v>
      </c>
      <c r="D15" s="7" t="s">
        <v>1479</v>
      </c>
      <c r="E15" s="23" t="s">
        <v>1474</v>
      </c>
    </row>
    <row r="16" spans="1:10" ht="18" customHeight="1" x14ac:dyDescent="0.25">
      <c r="C16" s="6">
        <f>MAX($C$6:C15)+1</f>
        <v>11</v>
      </c>
      <c r="D16" s="7" t="s">
        <v>1480</v>
      </c>
      <c r="E16" s="23" t="s">
        <v>1489</v>
      </c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5</xdr:row>
                    <xdr:rowOff>47625</xdr:rowOff>
                  </from>
                  <to>
                    <xdr:col>1</xdr:col>
                    <xdr:colOff>142875</xdr:colOff>
                    <xdr:row>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6</xdr:row>
                    <xdr:rowOff>47625</xdr:rowOff>
                  </from>
                  <to>
                    <xdr:col>1</xdr:col>
                    <xdr:colOff>142875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47625</xdr:rowOff>
                  </from>
                  <to>
                    <xdr:col>1</xdr:col>
                    <xdr:colOff>142875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Check Box 20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Check Box 21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9525</xdr:rowOff>
                  </from>
                  <to>
                    <xdr:col>1</xdr:col>
                    <xdr:colOff>142875</xdr:colOff>
                    <xdr:row>10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heck Box 22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9525</xdr:rowOff>
                  </from>
                  <to>
                    <xdr:col>1</xdr:col>
                    <xdr:colOff>142875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Check Box 23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9525</xdr:rowOff>
                  </from>
                  <to>
                    <xdr:col>1</xdr:col>
                    <xdr:colOff>142875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2" name="Check Box 25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3" name="Check Box 27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19050</xdr:rowOff>
                  </from>
                  <to>
                    <xdr:col>1</xdr:col>
                    <xdr:colOff>142875</xdr:colOff>
                    <xdr:row>15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03B97-8EF1-4667-A1C0-436D783F7CE8}">
  <dimension ref="A1:N752"/>
  <sheetViews>
    <sheetView workbookViewId="0">
      <selection activeCell="O4" sqref="O4"/>
    </sheetView>
  </sheetViews>
  <sheetFormatPr defaultRowHeight="15" x14ac:dyDescent="0.25"/>
  <cols>
    <col min="1" max="1" width="14.28515625" customWidth="1"/>
    <col min="2" max="2" width="13.28515625" bestFit="1" customWidth="1"/>
    <col min="3" max="3" width="17.42578125" bestFit="1" customWidth="1"/>
    <col min="4" max="4" width="9.85546875" customWidth="1"/>
    <col min="5" max="5" width="16.140625" customWidth="1"/>
    <col min="6" max="6" width="14" bestFit="1" customWidth="1"/>
    <col min="7" max="7" width="11.85546875" customWidth="1"/>
    <col min="8" max="8" width="11.5703125" bestFit="1" customWidth="1"/>
    <col min="9" max="9" width="10.85546875" style="12" customWidth="1"/>
    <col min="10" max="10" width="10.7109375" style="12" bestFit="1" customWidth="1"/>
    <col min="11" max="11" width="18.42578125" bestFit="1" customWidth="1"/>
  </cols>
  <sheetData>
    <row r="1" spans="1:14" x14ac:dyDescent="0.25">
      <c r="A1" t="s">
        <v>3</v>
      </c>
      <c r="B1" t="s">
        <v>1484</v>
      </c>
      <c r="C1" t="s">
        <v>4</v>
      </c>
      <c r="D1" t="s">
        <v>5</v>
      </c>
      <c r="E1" t="s">
        <v>6</v>
      </c>
      <c r="F1" t="s">
        <v>7</v>
      </c>
      <c r="G1" t="s">
        <v>1469</v>
      </c>
      <c r="H1" t="s">
        <v>8</v>
      </c>
      <c r="I1" t="s">
        <v>9</v>
      </c>
      <c r="J1" s="12" t="s">
        <v>1485</v>
      </c>
      <c r="K1" t="s">
        <v>10</v>
      </c>
      <c r="L1" s="12" t="s">
        <v>1483</v>
      </c>
      <c r="M1" t="s">
        <v>1481</v>
      </c>
      <c r="N1" t="s">
        <v>1482</v>
      </c>
    </row>
    <row r="2" spans="1:14" x14ac:dyDescent="0.25">
      <c r="A2">
        <v>42775</v>
      </c>
      <c r="B2" t="str">
        <f>LEFT(tblSalaries[[#This Row],[Employee ID]],1)</f>
        <v>4</v>
      </c>
      <c r="C2" t="s">
        <v>11</v>
      </c>
      <c r="D2" t="s">
        <v>12</v>
      </c>
      <c r="E2" t="s">
        <v>13</v>
      </c>
      <c r="F2">
        <v>8</v>
      </c>
      <c r="G2" t="str">
        <f>_xlfn.XLOOKUP(tblSalaries[[#This Row],[Department ID]],tblDepts[ID],tblDepts[Department])</f>
        <v>IT</v>
      </c>
      <c r="H2" s="9">
        <v>31201</v>
      </c>
      <c r="I2" s="9">
        <v>41749</v>
      </c>
      <c r="J2" s="12" t="str">
        <f>"Q"&amp;LOOKUP(MONTH(tblSalaries[[#This Row],[Start Date]]),{1,4,7,10},{4,1,2,3})</f>
        <v>Q1</v>
      </c>
      <c r="K2">
        <v>94293</v>
      </c>
      <c r="L2" s="18">
        <f>_xlfn.DAYS(DATE(2020,12,31),tblSalaries[[#This Row],[Start Date]])/365</f>
        <v>6.7041095890410958</v>
      </c>
      <c r="M2">
        <v>1</v>
      </c>
      <c r="N2">
        <f>COUNTBLANK(tblSalaries[[#This Row],[Employee ID]:[Salary]])</f>
        <v>0</v>
      </c>
    </row>
    <row r="3" spans="1:14" x14ac:dyDescent="0.25">
      <c r="A3">
        <v>31903</v>
      </c>
      <c r="B3" t="str">
        <f>LEFT(tblSalaries[[#This Row],[Employee ID]],1)</f>
        <v>3</v>
      </c>
      <c r="C3" t="s">
        <v>14</v>
      </c>
      <c r="D3" t="s">
        <v>15</v>
      </c>
      <c r="E3" t="s">
        <v>13</v>
      </c>
      <c r="F3">
        <v>4</v>
      </c>
      <c r="G3" t="str">
        <f>_xlfn.XLOOKUP(tblSalaries[[#This Row],[Department ID]],tblDepts[ID],tblDepts[Department])</f>
        <v>Sales</v>
      </c>
      <c r="H3" s="9">
        <v>31281</v>
      </c>
      <c r="I3" s="9">
        <v>43198</v>
      </c>
      <c r="J3" s="12" t="str">
        <f>"Q"&amp;LOOKUP(MONTH(tblSalaries[[#This Row],[Start Date]]),{1,4,7,10},{4,1,2,3})</f>
        <v>Q1</v>
      </c>
      <c r="K3">
        <v>122893</v>
      </c>
      <c r="L3" s="18">
        <f>_xlfn.DAYS(DATE(2020,12,31),tblSalaries[[#This Row],[Start Date]])/365</f>
        <v>2.7342465753424658</v>
      </c>
      <c r="M3">
        <v>2</v>
      </c>
      <c r="N3">
        <f>COUNTBLANK(tblSalaries[[#This Row],[Employee ID]:[Salary]])</f>
        <v>0</v>
      </c>
    </row>
    <row r="4" spans="1:14" x14ac:dyDescent="0.25">
      <c r="A4">
        <v>38270</v>
      </c>
      <c r="B4" t="str">
        <f>LEFT(tblSalaries[[#This Row],[Employee ID]],1)</f>
        <v>3</v>
      </c>
      <c r="C4" t="s">
        <v>16</v>
      </c>
      <c r="D4" t="s">
        <v>17</v>
      </c>
      <c r="E4" t="s">
        <v>18</v>
      </c>
      <c r="F4">
        <v>4</v>
      </c>
      <c r="G4" t="str">
        <f>_xlfn.XLOOKUP(tblSalaries[[#This Row],[Department ID]],tblDepts[ID],tblDepts[Department])</f>
        <v>Sales</v>
      </c>
      <c r="H4" s="9">
        <v>18079</v>
      </c>
      <c r="I4" s="9">
        <v>41439</v>
      </c>
      <c r="J4" s="12" t="str">
        <f>"Q"&amp;LOOKUP(MONTH(tblSalaries[[#This Row],[Start Date]]),{1,4,7,10},{4,1,2,3})</f>
        <v>Q1</v>
      </c>
      <c r="K4">
        <v>81205</v>
      </c>
      <c r="L4" s="18">
        <f>_xlfn.DAYS(DATE(2020,12,31),tblSalaries[[#This Row],[Start Date]])/365</f>
        <v>7.5534246575342463</v>
      </c>
      <c r="M4">
        <v>3</v>
      </c>
      <c r="N4">
        <f>COUNTBLANK(tblSalaries[[#This Row],[Employee ID]:[Salary]])</f>
        <v>0</v>
      </c>
    </row>
    <row r="5" spans="1:14" x14ac:dyDescent="0.25">
      <c r="A5">
        <v>49607</v>
      </c>
      <c r="B5" t="str">
        <f>LEFT(tblSalaries[[#This Row],[Employee ID]],1)</f>
        <v>4</v>
      </c>
      <c r="C5" t="s">
        <v>19</v>
      </c>
      <c r="D5" t="s">
        <v>20</v>
      </c>
      <c r="E5" t="s">
        <v>18</v>
      </c>
      <c r="F5">
        <v>1</v>
      </c>
      <c r="G5" t="str">
        <f>_xlfn.XLOOKUP(tblSalaries[[#This Row],[Department ID]],tblDepts[ID],tblDepts[Department])</f>
        <v>Accounting</v>
      </c>
      <c r="H5" s="9">
        <v>27505</v>
      </c>
      <c r="I5" s="9">
        <v>43427</v>
      </c>
      <c r="J5" s="12" t="str">
        <f>"Q"&amp;LOOKUP(MONTH(tblSalaries[[#This Row],[Start Date]]),{1,4,7,10},{4,1,2,3})</f>
        <v>Q3</v>
      </c>
      <c r="K5">
        <v>116092</v>
      </c>
      <c r="L5" s="18">
        <f>_xlfn.DAYS(DATE(2020,12,31),tblSalaries[[#This Row],[Start Date]])/365</f>
        <v>2.106849315068493</v>
      </c>
      <c r="M5">
        <v>4</v>
      </c>
      <c r="N5">
        <f>COUNTBLANK(tblSalaries[[#This Row],[Employee ID]:[Salary]])</f>
        <v>0</v>
      </c>
    </row>
    <row r="6" spans="1:14" x14ac:dyDescent="0.25">
      <c r="A6">
        <v>30703</v>
      </c>
      <c r="B6" t="str">
        <f>LEFT(tblSalaries[[#This Row],[Employee ID]],1)</f>
        <v>3</v>
      </c>
      <c r="C6" t="s">
        <v>21</v>
      </c>
      <c r="D6" t="s">
        <v>22</v>
      </c>
      <c r="E6" t="s">
        <v>13</v>
      </c>
      <c r="F6">
        <v>3</v>
      </c>
      <c r="G6" t="str">
        <f>_xlfn.XLOOKUP(tblSalaries[[#This Row],[Department ID]],tblDepts[ID],tblDepts[Department])</f>
        <v>FP&amp;A</v>
      </c>
      <c r="H6" s="9">
        <v>27792</v>
      </c>
      <c r="I6" s="9">
        <v>43225</v>
      </c>
      <c r="J6" s="12" t="str">
        <f>"Q"&amp;LOOKUP(MONTH(tblSalaries[[#This Row],[Start Date]]),{1,4,7,10},{4,1,2,3})</f>
        <v>Q1</v>
      </c>
      <c r="K6">
        <v>82407</v>
      </c>
      <c r="L6" s="18">
        <f>_xlfn.DAYS(DATE(2020,12,31),tblSalaries[[#This Row],[Start Date]])/365</f>
        <v>2.6602739726027398</v>
      </c>
      <c r="M6">
        <v>5</v>
      </c>
      <c r="N6">
        <f>COUNTBLANK(tblSalaries[[#This Row],[Employee ID]:[Salary]])</f>
        <v>0</v>
      </c>
    </row>
    <row r="7" spans="1:14" x14ac:dyDescent="0.25">
      <c r="A7">
        <v>39803</v>
      </c>
      <c r="B7" t="str">
        <f>LEFT(tblSalaries[[#This Row],[Employee ID]],1)</f>
        <v>3</v>
      </c>
      <c r="C7" t="s">
        <v>23</v>
      </c>
      <c r="D7" t="s">
        <v>24</v>
      </c>
      <c r="E7" t="s">
        <v>18</v>
      </c>
      <c r="F7">
        <v>8</v>
      </c>
      <c r="G7" t="str">
        <f>_xlfn.XLOOKUP(tblSalaries[[#This Row],[Department ID]],tblDepts[ID],tblDepts[Department])</f>
        <v>IT</v>
      </c>
      <c r="H7" s="9">
        <v>20232</v>
      </c>
      <c r="I7" s="9">
        <v>40644</v>
      </c>
      <c r="J7" s="12" t="str">
        <f>"Q"&amp;LOOKUP(MONTH(tblSalaries[[#This Row],[Start Date]]),{1,4,7,10},{4,1,2,3})</f>
        <v>Q1</v>
      </c>
      <c r="K7">
        <v>75605</v>
      </c>
      <c r="L7" s="18">
        <f>_xlfn.DAYS(DATE(2020,12,31),tblSalaries[[#This Row],[Start Date]])/365</f>
        <v>9.7315068493150694</v>
      </c>
      <c r="M7">
        <v>6</v>
      </c>
      <c r="N7">
        <f>COUNTBLANK(tblSalaries[[#This Row],[Employee ID]:[Salary]])</f>
        <v>0</v>
      </c>
    </row>
    <row r="8" spans="1:14" x14ac:dyDescent="0.25">
      <c r="A8">
        <v>35127</v>
      </c>
      <c r="B8" t="str">
        <f>LEFT(tblSalaries[[#This Row],[Employee ID]],1)</f>
        <v>3</v>
      </c>
      <c r="C8" t="s">
        <v>25</v>
      </c>
      <c r="D8" t="s">
        <v>26</v>
      </c>
      <c r="E8" t="s">
        <v>18</v>
      </c>
      <c r="F8">
        <v>5</v>
      </c>
      <c r="G8" t="str">
        <f>_xlfn.XLOOKUP(tblSalaries[[#This Row],[Department ID]],tblDepts[ID],tblDepts[Department])</f>
        <v>Marketing</v>
      </c>
      <c r="H8" s="9">
        <v>24484</v>
      </c>
      <c r="I8" s="9">
        <v>43299</v>
      </c>
      <c r="J8" s="12" t="str">
        <f>"Q"&amp;LOOKUP(MONTH(tblSalaries[[#This Row],[Start Date]]),{1,4,7,10},{4,1,2,3})</f>
        <v>Q2</v>
      </c>
      <c r="K8">
        <v>76179</v>
      </c>
      <c r="L8" s="18">
        <f>_xlfn.DAYS(DATE(2020,12,31),tblSalaries[[#This Row],[Start Date]])/365</f>
        <v>2.4575342465753423</v>
      </c>
      <c r="M8">
        <v>7</v>
      </c>
      <c r="N8">
        <f>COUNTBLANK(tblSalaries[[#This Row],[Employee ID]:[Salary]])</f>
        <v>0</v>
      </c>
    </row>
    <row r="9" spans="1:14" x14ac:dyDescent="0.25">
      <c r="A9">
        <v>30133</v>
      </c>
      <c r="B9" t="str">
        <f>LEFT(tblSalaries[[#This Row],[Employee ID]],1)</f>
        <v>3</v>
      </c>
      <c r="C9" t="s">
        <v>27</v>
      </c>
      <c r="D9" t="s">
        <v>28</v>
      </c>
      <c r="E9" t="s">
        <v>13</v>
      </c>
      <c r="F9">
        <v>8</v>
      </c>
      <c r="G9" t="str">
        <f>_xlfn.XLOOKUP(tblSalaries[[#This Row],[Department ID]],tblDepts[ID],tblDepts[Department])</f>
        <v>IT</v>
      </c>
      <c r="H9" s="9">
        <v>25152</v>
      </c>
      <c r="I9" s="9">
        <v>41085</v>
      </c>
      <c r="J9" s="12" t="str">
        <f>"Q"&amp;LOOKUP(MONTH(tblSalaries[[#This Row],[Start Date]]),{1,4,7,10},{4,1,2,3})</f>
        <v>Q1</v>
      </c>
      <c r="K9">
        <v>63169</v>
      </c>
      <c r="L9" s="18">
        <f>_xlfn.DAYS(DATE(2020,12,31),tblSalaries[[#This Row],[Start Date]])/365</f>
        <v>8.5232876712328771</v>
      </c>
      <c r="M9">
        <v>8</v>
      </c>
      <c r="N9">
        <f>COUNTBLANK(tblSalaries[[#This Row],[Employee ID]:[Salary]])</f>
        <v>0</v>
      </c>
    </row>
    <row r="10" spans="1:14" x14ac:dyDescent="0.25">
      <c r="A10">
        <v>23260</v>
      </c>
      <c r="B10" t="str">
        <f>LEFT(tblSalaries[[#This Row],[Employee ID]],1)</f>
        <v>2</v>
      </c>
      <c r="C10" t="s">
        <v>29</v>
      </c>
      <c r="D10" t="s">
        <v>30</v>
      </c>
      <c r="E10" t="s">
        <v>18</v>
      </c>
      <c r="F10">
        <v>3</v>
      </c>
      <c r="G10" t="str">
        <f>_xlfn.XLOOKUP(tblSalaries[[#This Row],[Department ID]],tblDepts[ID],tblDepts[Department])</f>
        <v>FP&amp;A</v>
      </c>
      <c r="H10" s="9">
        <v>29744</v>
      </c>
      <c r="I10" s="9">
        <v>42239</v>
      </c>
      <c r="J10" s="12" t="str">
        <f>"Q"&amp;LOOKUP(MONTH(tblSalaries[[#This Row],[Start Date]]),{1,4,7,10},{4,1,2,3})</f>
        <v>Q2</v>
      </c>
      <c r="K10">
        <v>76351</v>
      </c>
      <c r="L10" s="18">
        <f>_xlfn.DAYS(DATE(2020,12,31),tblSalaries[[#This Row],[Start Date]])/365</f>
        <v>5.3616438356164382</v>
      </c>
      <c r="M10">
        <v>9</v>
      </c>
      <c r="N10">
        <f>COUNTBLANK(tblSalaries[[#This Row],[Employee ID]:[Salary]])</f>
        <v>0</v>
      </c>
    </row>
    <row r="11" spans="1:14" x14ac:dyDescent="0.25">
      <c r="A11">
        <v>44926</v>
      </c>
      <c r="B11" t="str">
        <f>LEFT(tblSalaries[[#This Row],[Employee ID]],1)</f>
        <v>4</v>
      </c>
      <c r="C11" t="s">
        <v>31</v>
      </c>
      <c r="D11" t="s">
        <v>32</v>
      </c>
      <c r="E11" t="s">
        <v>18</v>
      </c>
      <c r="F11">
        <v>2</v>
      </c>
      <c r="G11" t="str">
        <f>_xlfn.XLOOKUP(tblSalaries[[#This Row],[Department ID]],tblDepts[ID],tblDepts[Department])</f>
        <v>HR</v>
      </c>
      <c r="H11" s="9">
        <v>26248</v>
      </c>
      <c r="I11" s="9">
        <v>42487</v>
      </c>
      <c r="J11" s="12" t="str">
        <f>"Q"&amp;LOOKUP(MONTH(tblSalaries[[#This Row],[Start Date]]),{1,4,7,10},{4,1,2,3})</f>
        <v>Q1</v>
      </c>
      <c r="K11">
        <v>74011</v>
      </c>
      <c r="L11" s="18">
        <f>_xlfn.DAYS(DATE(2020,12,31),tblSalaries[[#This Row],[Start Date]])/365</f>
        <v>4.6821917808219178</v>
      </c>
      <c r="M11">
        <v>10</v>
      </c>
      <c r="N11">
        <f>COUNTBLANK(tblSalaries[[#This Row],[Employee ID]:[Salary]])</f>
        <v>0</v>
      </c>
    </row>
    <row r="12" spans="1:14" x14ac:dyDescent="0.25">
      <c r="A12">
        <v>35922</v>
      </c>
      <c r="B12" t="str">
        <f>LEFT(tblSalaries[[#This Row],[Employee ID]],1)</f>
        <v>3</v>
      </c>
      <c r="C12" t="s">
        <v>33</v>
      </c>
      <c r="D12" t="s">
        <v>34</v>
      </c>
      <c r="E12" t="s">
        <v>18</v>
      </c>
      <c r="F12">
        <v>5</v>
      </c>
      <c r="G12" t="str">
        <f>_xlfn.XLOOKUP(tblSalaries[[#This Row],[Department ID]],tblDepts[ID],tblDepts[Department])</f>
        <v>Marketing</v>
      </c>
      <c r="H12" s="9">
        <v>30994</v>
      </c>
      <c r="I12" s="9">
        <v>42154</v>
      </c>
      <c r="J12" s="12" t="str">
        <f>"Q"&amp;LOOKUP(MONTH(tblSalaries[[#This Row],[Start Date]]),{1,4,7,10},{4,1,2,3})</f>
        <v>Q1</v>
      </c>
      <c r="K12">
        <v>77879</v>
      </c>
      <c r="L12" s="18">
        <f>_xlfn.DAYS(DATE(2020,12,31),tblSalaries[[#This Row],[Start Date]])/365</f>
        <v>5.5945205479452058</v>
      </c>
      <c r="M12">
        <v>11</v>
      </c>
      <c r="N12">
        <f>COUNTBLANK(tblSalaries[[#This Row],[Employee ID]:[Salary]])</f>
        <v>0</v>
      </c>
    </row>
    <row r="13" spans="1:14" x14ac:dyDescent="0.25">
      <c r="A13">
        <v>20908</v>
      </c>
      <c r="B13" t="str">
        <f>LEFT(tblSalaries[[#This Row],[Employee ID]],1)</f>
        <v>2</v>
      </c>
      <c r="C13" t="s">
        <v>35</v>
      </c>
      <c r="D13" t="s">
        <v>36</v>
      </c>
      <c r="E13" t="s">
        <v>13</v>
      </c>
      <c r="F13">
        <v>1</v>
      </c>
      <c r="G13" t="str">
        <f>_xlfn.XLOOKUP(tblSalaries[[#This Row],[Department ID]],tblDepts[ID],tblDepts[Department])</f>
        <v>Accounting</v>
      </c>
      <c r="H13" s="9">
        <v>35646</v>
      </c>
      <c r="I13" s="9">
        <v>41738</v>
      </c>
      <c r="J13" s="12" t="str">
        <f>"Q"&amp;LOOKUP(MONTH(tblSalaries[[#This Row],[Start Date]]),{1,4,7,10},{4,1,2,3})</f>
        <v>Q1</v>
      </c>
      <c r="K13">
        <v>94264</v>
      </c>
      <c r="L13" s="18">
        <f>_xlfn.DAYS(DATE(2020,12,31),tblSalaries[[#This Row],[Start Date]])/365</f>
        <v>6.7342465753424658</v>
      </c>
      <c r="M13">
        <v>12</v>
      </c>
      <c r="N13">
        <f>COUNTBLANK(tblSalaries[[#This Row],[Employee ID]:[Salary]])</f>
        <v>0</v>
      </c>
    </row>
    <row r="14" spans="1:14" x14ac:dyDescent="0.25">
      <c r="A14">
        <v>38285</v>
      </c>
      <c r="B14" t="str">
        <f>LEFT(tblSalaries[[#This Row],[Employee ID]],1)</f>
        <v>3</v>
      </c>
      <c r="C14" t="s">
        <v>37</v>
      </c>
      <c r="D14" t="s">
        <v>38</v>
      </c>
      <c r="E14" t="s">
        <v>18</v>
      </c>
      <c r="F14">
        <v>4</v>
      </c>
      <c r="G14" t="str">
        <f>_xlfn.XLOOKUP(tblSalaries[[#This Row],[Department ID]],tblDepts[ID],tblDepts[Department])</f>
        <v>Sales</v>
      </c>
      <c r="H14" s="9">
        <v>31983</v>
      </c>
      <c r="I14" s="9">
        <v>40435</v>
      </c>
      <c r="J14" s="12" t="str">
        <f>"Q"&amp;LOOKUP(MONTH(tblSalaries[[#This Row],[Start Date]]),{1,4,7,10},{4,1,2,3})</f>
        <v>Q2</v>
      </c>
      <c r="K14">
        <v>57974</v>
      </c>
      <c r="L14" s="18">
        <f>_xlfn.DAYS(DATE(2020,12,31),tblSalaries[[#This Row],[Start Date]])/365</f>
        <v>10.304109589041095</v>
      </c>
      <c r="M14">
        <v>13</v>
      </c>
      <c r="N14">
        <f>COUNTBLANK(tblSalaries[[#This Row],[Employee ID]:[Salary]])</f>
        <v>0</v>
      </c>
    </row>
    <row r="15" spans="1:14" x14ac:dyDescent="0.25">
      <c r="A15">
        <v>28281</v>
      </c>
      <c r="B15" t="str">
        <f>LEFT(tblSalaries[[#This Row],[Employee ID]],1)</f>
        <v>2</v>
      </c>
      <c r="C15" t="s">
        <v>39</v>
      </c>
      <c r="D15" t="s">
        <v>40</v>
      </c>
      <c r="E15" t="s">
        <v>13</v>
      </c>
      <c r="F15">
        <v>8</v>
      </c>
      <c r="G15" t="str">
        <f>_xlfn.XLOOKUP(tblSalaries[[#This Row],[Department ID]],tblDepts[ID],tblDepts[Department])</f>
        <v>IT</v>
      </c>
      <c r="H15" s="9">
        <v>36541</v>
      </c>
      <c r="I15" s="9">
        <v>43936</v>
      </c>
      <c r="J15" s="12" t="str">
        <f>"Q"&amp;LOOKUP(MONTH(tblSalaries[[#This Row],[Start Date]]),{1,4,7,10},{4,1,2,3})</f>
        <v>Q1</v>
      </c>
      <c r="K15">
        <v>137585</v>
      </c>
      <c r="L15" s="18">
        <f>_xlfn.DAYS(DATE(2020,12,31),tblSalaries[[#This Row],[Start Date]])/365</f>
        <v>0.71232876712328763</v>
      </c>
      <c r="M15">
        <v>14</v>
      </c>
      <c r="N15">
        <f>COUNTBLANK(tblSalaries[[#This Row],[Employee ID]:[Salary]])</f>
        <v>0</v>
      </c>
    </row>
    <row r="16" spans="1:14" x14ac:dyDescent="0.25">
      <c r="A16">
        <v>32432</v>
      </c>
      <c r="B16" t="str">
        <f>LEFT(tblSalaries[[#This Row],[Employee ID]],1)</f>
        <v>3</v>
      </c>
      <c r="C16" t="s">
        <v>41</v>
      </c>
      <c r="D16" t="s">
        <v>42</v>
      </c>
      <c r="E16" t="s">
        <v>18</v>
      </c>
      <c r="F16">
        <v>6</v>
      </c>
      <c r="G16" t="str">
        <f>_xlfn.XLOOKUP(tblSalaries[[#This Row],[Department ID]],tblDepts[ID],tblDepts[Department])</f>
        <v>Development</v>
      </c>
      <c r="H16" s="9">
        <v>26597</v>
      </c>
      <c r="I16" s="9">
        <v>41230</v>
      </c>
      <c r="J16" s="12" t="str">
        <f>"Q"&amp;LOOKUP(MONTH(tblSalaries[[#This Row],[Start Date]]),{1,4,7,10},{4,1,2,3})</f>
        <v>Q3</v>
      </c>
      <c r="K16">
        <v>76986</v>
      </c>
      <c r="L16" s="18">
        <f>_xlfn.DAYS(DATE(2020,12,31),tblSalaries[[#This Row],[Start Date]])/365</f>
        <v>8.1260273972602732</v>
      </c>
      <c r="M16">
        <v>15</v>
      </c>
      <c r="N16">
        <f>COUNTBLANK(tblSalaries[[#This Row],[Employee ID]:[Salary]])</f>
        <v>0</v>
      </c>
    </row>
    <row r="17" spans="1:14" x14ac:dyDescent="0.25">
      <c r="A17">
        <v>35412</v>
      </c>
      <c r="B17" t="str">
        <f>LEFT(tblSalaries[[#This Row],[Employee ID]],1)</f>
        <v>3</v>
      </c>
      <c r="C17" t="s">
        <v>43</v>
      </c>
      <c r="D17" t="s">
        <v>44</v>
      </c>
      <c r="E17" t="s">
        <v>13</v>
      </c>
      <c r="F17">
        <v>7</v>
      </c>
      <c r="G17" t="str">
        <f>_xlfn.XLOOKUP(tblSalaries[[#This Row],[Department ID]],tblDepts[ID],tblDepts[Department])</f>
        <v>Support</v>
      </c>
      <c r="H17" s="9">
        <v>17878</v>
      </c>
      <c r="I17" s="9">
        <v>43281</v>
      </c>
      <c r="J17" s="12" t="str">
        <f>"Q"&amp;LOOKUP(MONTH(tblSalaries[[#This Row],[Start Date]]),{1,4,7,10},{4,1,2,3})</f>
        <v>Q1</v>
      </c>
      <c r="K17">
        <v>39775</v>
      </c>
      <c r="L17" s="18">
        <f>_xlfn.DAYS(DATE(2020,12,31),tblSalaries[[#This Row],[Start Date]])/365</f>
        <v>2.506849315068493</v>
      </c>
      <c r="M17">
        <v>16</v>
      </c>
      <c r="N17">
        <f>COUNTBLANK(tblSalaries[[#This Row],[Employee ID]:[Salary]])</f>
        <v>0</v>
      </c>
    </row>
    <row r="18" spans="1:14" x14ac:dyDescent="0.25">
      <c r="A18">
        <v>34050</v>
      </c>
      <c r="B18" t="str">
        <f>LEFT(tblSalaries[[#This Row],[Employee ID]],1)</f>
        <v>3</v>
      </c>
      <c r="C18" t="s">
        <v>45</v>
      </c>
      <c r="D18" t="s">
        <v>46</v>
      </c>
      <c r="E18" t="s">
        <v>18</v>
      </c>
      <c r="F18">
        <v>5</v>
      </c>
      <c r="G18" t="str">
        <f>_xlfn.XLOOKUP(tblSalaries[[#This Row],[Department ID]],tblDepts[ID],tblDepts[Department])</f>
        <v>Marketing</v>
      </c>
      <c r="H18" s="9">
        <v>24619</v>
      </c>
      <c r="I18" s="9">
        <v>43793</v>
      </c>
      <c r="J18" s="12" t="str">
        <f>"Q"&amp;LOOKUP(MONTH(tblSalaries[[#This Row],[Start Date]]),{1,4,7,10},{4,1,2,3})</f>
        <v>Q3</v>
      </c>
      <c r="K18">
        <v>105065</v>
      </c>
      <c r="L18" s="18">
        <f>_xlfn.DAYS(DATE(2020,12,31),tblSalaries[[#This Row],[Start Date]])/365</f>
        <v>1.1041095890410959</v>
      </c>
      <c r="M18">
        <v>17</v>
      </c>
      <c r="N18">
        <f>COUNTBLANK(tblSalaries[[#This Row],[Employee ID]:[Salary]])</f>
        <v>0</v>
      </c>
    </row>
    <row r="19" spans="1:14" x14ac:dyDescent="0.25">
      <c r="A19">
        <v>23442</v>
      </c>
      <c r="B19" t="str">
        <f>LEFT(tblSalaries[[#This Row],[Employee ID]],1)</f>
        <v>2</v>
      </c>
      <c r="C19" t="s">
        <v>47</v>
      </c>
      <c r="D19" t="s">
        <v>48</v>
      </c>
      <c r="E19" t="s">
        <v>18</v>
      </c>
      <c r="F19">
        <v>3</v>
      </c>
      <c r="G19" t="str">
        <f>_xlfn.XLOOKUP(tblSalaries[[#This Row],[Department ID]],tblDepts[ID],tblDepts[Department])</f>
        <v>FP&amp;A</v>
      </c>
      <c r="H19" s="9">
        <v>23460</v>
      </c>
      <c r="I19" s="9">
        <v>42945</v>
      </c>
      <c r="J19" s="12" t="str">
        <f>"Q"&amp;LOOKUP(MONTH(tblSalaries[[#This Row],[Start Date]]),{1,4,7,10},{4,1,2,3})</f>
        <v>Q2</v>
      </c>
      <c r="K19">
        <v>56149</v>
      </c>
      <c r="L19" s="18">
        <f>_xlfn.DAYS(DATE(2020,12,31),tblSalaries[[#This Row],[Start Date]])/365</f>
        <v>3.4273972602739726</v>
      </c>
      <c r="M19">
        <v>18</v>
      </c>
      <c r="N19">
        <f>COUNTBLANK(tblSalaries[[#This Row],[Employee ID]:[Salary]])</f>
        <v>0</v>
      </c>
    </row>
    <row r="20" spans="1:14" x14ac:dyDescent="0.25">
      <c r="A20">
        <v>46681</v>
      </c>
      <c r="B20" t="str">
        <f>LEFT(tblSalaries[[#This Row],[Employee ID]],1)</f>
        <v>4</v>
      </c>
      <c r="C20" t="s">
        <v>49</v>
      </c>
      <c r="D20" t="s">
        <v>50</v>
      </c>
      <c r="E20" t="s">
        <v>13</v>
      </c>
      <c r="F20">
        <v>1</v>
      </c>
      <c r="G20" t="str">
        <f>_xlfn.XLOOKUP(tblSalaries[[#This Row],[Department ID]],tblDepts[ID],tblDepts[Department])</f>
        <v>Accounting</v>
      </c>
      <c r="H20" s="9">
        <v>34718</v>
      </c>
      <c r="I20" s="9">
        <v>40652</v>
      </c>
      <c r="J20" s="12" t="str">
        <f>"Q"&amp;LOOKUP(MONTH(tblSalaries[[#This Row],[Start Date]]),{1,4,7,10},{4,1,2,3})</f>
        <v>Q1</v>
      </c>
      <c r="K20">
        <v>75198</v>
      </c>
      <c r="L20" s="18">
        <f>_xlfn.DAYS(DATE(2020,12,31),tblSalaries[[#This Row],[Start Date]])/365</f>
        <v>9.7095890410958905</v>
      </c>
      <c r="M20">
        <v>19</v>
      </c>
      <c r="N20">
        <f>COUNTBLANK(tblSalaries[[#This Row],[Employee ID]:[Salary]])</f>
        <v>0</v>
      </c>
    </row>
    <row r="21" spans="1:14" x14ac:dyDescent="0.25">
      <c r="A21">
        <v>38322</v>
      </c>
      <c r="B21" t="str">
        <f>LEFT(tblSalaries[[#This Row],[Employee ID]],1)</f>
        <v>3</v>
      </c>
      <c r="C21" t="s">
        <v>51</v>
      </c>
      <c r="D21" t="s">
        <v>52</v>
      </c>
      <c r="E21" t="s">
        <v>13</v>
      </c>
      <c r="F21">
        <v>5</v>
      </c>
      <c r="G21" t="str">
        <f>_xlfn.XLOOKUP(tblSalaries[[#This Row],[Department ID]],tblDepts[ID],tblDepts[Department])</f>
        <v>Marketing</v>
      </c>
      <c r="H21" s="9">
        <v>35785</v>
      </c>
      <c r="I21" s="9">
        <v>43612</v>
      </c>
      <c r="J21" s="12" t="str">
        <f>"Q"&amp;LOOKUP(MONTH(tblSalaries[[#This Row],[Start Date]]),{1,4,7,10},{4,1,2,3})</f>
        <v>Q1</v>
      </c>
      <c r="K21">
        <v>113336</v>
      </c>
      <c r="L21" s="18">
        <f>_xlfn.DAYS(DATE(2020,12,31),tblSalaries[[#This Row],[Start Date]])/365</f>
        <v>1.6</v>
      </c>
      <c r="M21">
        <v>20</v>
      </c>
      <c r="N21">
        <f>COUNTBLANK(tblSalaries[[#This Row],[Employee ID]:[Salary]])</f>
        <v>0</v>
      </c>
    </row>
    <row r="22" spans="1:14" x14ac:dyDescent="0.25">
      <c r="A22">
        <v>34512</v>
      </c>
      <c r="B22" t="str">
        <f>LEFT(tblSalaries[[#This Row],[Employee ID]],1)</f>
        <v>3</v>
      </c>
      <c r="C22" t="s">
        <v>53</v>
      </c>
      <c r="D22" t="s">
        <v>54</v>
      </c>
      <c r="E22" t="s">
        <v>18</v>
      </c>
      <c r="F22">
        <v>4</v>
      </c>
      <c r="G22" t="str">
        <f>_xlfn.XLOOKUP(tblSalaries[[#This Row],[Department ID]],tblDepts[ID],tblDepts[Department])</f>
        <v>Sales</v>
      </c>
      <c r="H22" s="9">
        <v>31622</v>
      </c>
      <c r="I22" s="9">
        <v>41774</v>
      </c>
      <c r="J22" s="12" t="str">
        <f>"Q"&amp;LOOKUP(MONTH(tblSalaries[[#This Row],[Start Date]]),{1,4,7,10},{4,1,2,3})</f>
        <v>Q1</v>
      </c>
      <c r="K22">
        <v>86398</v>
      </c>
      <c r="L22" s="18">
        <f>_xlfn.DAYS(DATE(2020,12,31),tblSalaries[[#This Row],[Start Date]])/365</f>
        <v>6.6356164383561644</v>
      </c>
      <c r="M22">
        <v>21</v>
      </c>
      <c r="N22">
        <f>COUNTBLANK(tblSalaries[[#This Row],[Employee ID]:[Salary]])</f>
        <v>0</v>
      </c>
    </row>
    <row r="23" spans="1:14" x14ac:dyDescent="0.25">
      <c r="A23">
        <v>35523</v>
      </c>
      <c r="B23" t="str">
        <f>LEFT(tblSalaries[[#This Row],[Employee ID]],1)</f>
        <v>3</v>
      </c>
      <c r="C23" t="s">
        <v>55</v>
      </c>
      <c r="D23" t="s">
        <v>56</v>
      </c>
      <c r="E23" t="s">
        <v>18</v>
      </c>
      <c r="F23">
        <v>5</v>
      </c>
      <c r="G23" t="str">
        <f>_xlfn.XLOOKUP(tblSalaries[[#This Row],[Department ID]],tblDepts[ID],tblDepts[Department])</f>
        <v>Marketing</v>
      </c>
      <c r="H23" s="9">
        <v>17907</v>
      </c>
      <c r="I23" s="9">
        <v>40523</v>
      </c>
      <c r="J23" s="12" t="str">
        <f>"Q"&amp;LOOKUP(MONTH(tblSalaries[[#This Row],[Start Date]]),{1,4,7,10},{4,1,2,3})</f>
        <v>Q3</v>
      </c>
      <c r="K23">
        <v>79511</v>
      </c>
      <c r="L23" s="18">
        <f>_xlfn.DAYS(DATE(2020,12,31),tblSalaries[[#This Row],[Start Date]])/365</f>
        <v>10.063013698630137</v>
      </c>
      <c r="M23">
        <v>22</v>
      </c>
      <c r="N23">
        <f>COUNTBLANK(tblSalaries[[#This Row],[Employee ID]:[Salary]])</f>
        <v>0</v>
      </c>
    </row>
    <row r="24" spans="1:14" x14ac:dyDescent="0.25">
      <c r="A24">
        <v>36812</v>
      </c>
      <c r="B24" t="str">
        <f>LEFT(tblSalaries[[#This Row],[Employee ID]],1)</f>
        <v>3</v>
      </c>
      <c r="C24" t="s">
        <v>57</v>
      </c>
      <c r="D24" t="s">
        <v>58</v>
      </c>
      <c r="E24" t="s">
        <v>13</v>
      </c>
      <c r="F24">
        <v>6</v>
      </c>
      <c r="G24" t="str">
        <f>_xlfn.XLOOKUP(tblSalaries[[#This Row],[Department ID]],tblDepts[ID],tblDepts[Department])</f>
        <v>Development</v>
      </c>
      <c r="H24" s="9">
        <v>25875</v>
      </c>
      <c r="I24" s="9">
        <v>40684</v>
      </c>
      <c r="J24" s="12" t="str">
        <f>"Q"&amp;LOOKUP(MONTH(tblSalaries[[#This Row],[Start Date]]),{1,4,7,10},{4,1,2,3})</f>
        <v>Q1</v>
      </c>
      <c r="K24">
        <v>49029</v>
      </c>
      <c r="L24" s="18">
        <f>_xlfn.DAYS(DATE(2020,12,31),tblSalaries[[#This Row],[Start Date]])/365</f>
        <v>9.6219178082191785</v>
      </c>
      <c r="M24">
        <v>23</v>
      </c>
      <c r="N24">
        <f>COUNTBLANK(tblSalaries[[#This Row],[Employee ID]:[Salary]])</f>
        <v>0</v>
      </c>
    </row>
    <row r="25" spans="1:14" x14ac:dyDescent="0.25">
      <c r="A25">
        <v>21390</v>
      </c>
      <c r="B25" t="str">
        <f>LEFT(tblSalaries[[#This Row],[Employee ID]],1)</f>
        <v>2</v>
      </c>
      <c r="C25" t="s">
        <v>59</v>
      </c>
      <c r="D25" t="s">
        <v>60</v>
      </c>
      <c r="E25" t="s">
        <v>18</v>
      </c>
      <c r="F25">
        <v>7</v>
      </c>
      <c r="G25" t="str">
        <f>_xlfn.XLOOKUP(tblSalaries[[#This Row],[Department ID]],tblDepts[ID],tblDepts[Department])</f>
        <v>Support</v>
      </c>
      <c r="H25" s="9">
        <v>36637</v>
      </c>
      <c r="I25" s="9">
        <v>41390</v>
      </c>
      <c r="J25" s="12" t="str">
        <f>"Q"&amp;LOOKUP(MONTH(tblSalaries[[#This Row],[Start Date]]),{1,4,7,10},{4,1,2,3})</f>
        <v>Q1</v>
      </c>
      <c r="K25">
        <v>34492</v>
      </c>
      <c r="L25" s="18">
        <f>_xlfn.DAYS(DATE(2020,12,31),tblSalaries[[#This Row],[Start Date]])/365</f>
        <v>7.6876712328767125</v>
      </c>
      <c r="M25">
        <v>24</v>
      </c>
      <c r="N25">
        <f>COUNTBLANK(tblSalaries[[#This Row],[Employee ID]:[Salary]])</f>
        <v>0</v>
      </c>
    </row>
    <row r="26" spans="1:14" x14ac:dyDescent="0.25">
      <c r="A26">
        <v>23746</v>
      </c>
      <c r="B26" t="str">
        <f>LEFT(tblSalaries[[#This Row],[Employee ID]],1)</f>
        <v>2</v>
      </c>
      <c r="C26" t="s">
        <v>61</v>
      </c>
      <c r="D26" t="s">
        <v>62</v>
      </c>
      <c r="E26" t="s">
        <v>18</v>
      </c>
      <c r="F26">
        <v>2</v>
      </c>
      <c r="G26" t="str">
        <f>_xlfn.XLOOKUP(tblSalaries[[#This Row],[Department ID]],tblDepts[ID],tblDepts[Department])</f>
        <v>HR</v>
      </c>
      <c r="H26" s="9">
        <v>31458</v>
      </c>
      <c r="I26" s="9">
        <v>40769</v>
      </c>
      <c r="J26" s="12" t="str">
        <f>"Q"&amp;LOOKUP(MONTH(tblSalaries[[#This Row],[Start Date]]),{1,4,7,10},{4,1,2,3})</f>
        <v>Q2</v>
      </c>
      <c r="K26">
        <v>39300</v>
      </c>
      <c r="L26" s="18">
        <f>_xlfn.DAYS(DATE(2020,12,31),tblSalaries[[#This Row],[Start Date]])/365</f>
        <v>9.3890410958904109</v>
      </c>
      <c r="M26">
        <v>25</v>
      </c>
      <c r="N26">
        <f>COUNTBLANK(tblSalaries[[#This Row],[Employee ID]:[Salary]])</f>
        <v>0</v>
      </c>
    </row>
    <row r="27" spans="1:14" x14ac:dyDescent="0.25">
      <c r="A27">
        <v>36609</v>
      </c>
      <c r="B27" t="str">
        <f>LEFT(tblSalaries[[#This Row],[Employee ID]],1)</f>
        <v>3</v>
      </c>
      <c r="C27" t="s">
        <v>63</v>
      </c>
      <c r="D27" t="s">
        <v>64</v>
      </c>
      <c r="E27" t="s">
        <v>13</v>
      </c>
      <c r="F27">
        <v>4</v>
      </c>
      <c r="G27" t="str">
        <f>_xlfn.XLOOKUP(tblSalaries[[#This Row],[Department ID]],tblDepts[ID],tblDepts[Department])</f>
        <v>Sales</v>
      </c>
      <c r="H27" s="9">
        <v>21231</v>
      </c>
      <c r="I27" s="9">
        <v>40478</v>
      </c>
      <c r="J27" s="12" t="str">
        <f>"Q"&amp;LOOKUP(MONTH(tblSalaries[[#This Row],[Start Date]]),{1,4,7,10},{4,1,2,3})</f>
        <v>Q3</v>
      </c>
      <c r="K27">
        <v>95530</v>
      </c>
      <c r="L27" s="18">
        <f>_xlfn.DAYS(DATE(2020,12,31),tblSalaries[[#This Row],[Start Date]])/365</f>
        <v>10.186301369863013</v>
      </c>
      <c r="M27">
        <v>26</v>
      </c>
      <c r="N27">
        <f>COUNTBLANK(tblSalaries[[#This Row],[Employee ID]:[Salary]])</f>
        <v>0</v>
      </c>
    </row>
    <row r="28" spans="1:14" x14ac:dyDescent="0.25">
      <c r="A28">
        <v>30373</v>
      </c>
      <c r="B28" t="str">
        <f>LEFT(tblSalaries[[#This Row],[Employee ID]],1)</f>
        <v>3</v>
      </c>
      <c r="C28" t="s">
        <v>65</v>
      </c>
      <c r="D28" t="s">
        <v>66</v>
      </c>
      <c r="E28" t="s">
        <v>13</v>
      </c>
      <c r="F28">
        <v>4</v>
      </c>
      <c r="G28" t="str">
        <f>_xlfn.XLOOKUP(tblSalaries[[#This Row],[Department ID]],tblDepts[ID],tblDepts[Department])</f>
        <v>Sales</v>
      </c>
      <c r="H28" s="9">
        <v>17937</v>
      </c>
      <c r="I28" s="9">
        <v>42543</v>
      </c>
      <c r="J28" s="12" t="str">
        <f>"Q"&amp;LOOKUP(MONTH(tblSalaries[[#This Row],[Start Date]]),{1,4,7,10},{4,1,2,3})</f>
        <v>Q1</v>
      </c>
      <c r="K28">
        <v>90339</v>
      </c>
      <c r="L28" s="18">
        <f>_xlfn.DAYS(DATE(2020,12,31),tblSalaries[[#This Row],[Start Date]])/365</f>
        <v>4.5287671232876709</v>
      </c>
      <c r="M28">
        <v>27</v>
      </c>
      <c r="N28">
        <f>COUNTBLANK(tblSalaries[[#This Row],[Employee ID]:[Salary]])</f>
        <v>0</v>
      </c>
    </row>
    <row r="29" spans="1:14" x14ac:dyDescent="0.25">
      <c r="A29">
        <v>36530</v>
      </c>
      <c r="B29" t="str">
        <f>LEFT(tblSalaries[[#This Row],[Employee ID]],1)</f>
        <v>3</v>
      </c>
      <c r="C29" t="s">
        <v>67</v>
      </c>
      <c r="D29" t="s">
        <v>68</v>
      </c>
      <c r="E29" t="s">
        <v>18</v>
      </c>
      <c r="F29">
        <v>5</v>
      </c>
      <c r="G29" t="str">
        <f>_xlfn.XLOOKUP(tblSalaries[[#This Row],[Department ID]],tblDepts[ID],tblDepts[Department])</f>
        <v>Marketing</v>
      </c>
      <c r="H29" s="9">
        <v>34186</v>
      </c>
      <c r="I29" s="9">
        <v>43978</v>
      </c>
      <c r="J29" s="12" t="str">
        <f>"Q"&amp;LOOKUP(MONTH(tblSalaries[[#This Row],[Start Date]]),{1,4,7,10},{4,1,2,3})</f>
        <v>Q1</v>
      </c>
      <c r="K29">
        <v>56593</v>
      </c>
      <c r="L29" s="18">
        <f>_xlfn.DAYS(DATE(2020,12,31),tblSalaries[[#This Row],[Start Date]])/365</f>
        <v>0.59726027397260273</v>
      </c>
      <c r="M29">
        <v>28</v>
      </c>
      <c r="N29">
        <f>COUNTBLANK(tblSalaries[[#This Row],[Employee ID]:[Salary]])</f>
        <v>0</v>
      </c>
    </row>
    <row r="30" spans="1:14" x14ac:dyDescent="0.25">
      <c r="A30">
        <v>35109</v>
      </c>
      <c r="B30" t="str">
        <f>LEFT(tblSalaries[[#This Row],[Employee ID]],1)</f>
        <v>3</v>
      </c>
      <c r="C30" t="s">
        <v>69</v>
      </c>
      <c r="D30" t="s">
        <v>70</v>
      </c>
      <c r="E30" t="s">
        <v>13</v>
      </c>
      <c r="F30">
        <v>5</v>
      </c>
      <c r="G30" t="str">
        <f>_xlfn.XLOOKUP(tblSalaries[[#This Row],[Department ID]],tblDepts[ID],tblDepts[Department])</f>
        <v>Marketing</v>
      </c>
      <c r="H30" s="9">
        <v>31956</v>
      </c>
      <c r="I30" s="9">
        <v>43080</v>
      </c>
      <c r="J30" s="12" t="str">
        <f>"Q"&amp;LOOKUP(MONTH(tblSalaries[[#This Row],[Start Date]]),{1,4,7,10},{4,1,2,3})</f>
        <v>Q3</v>
      </c>
      <c r="K30">
        <v>137461</v>
      </c>
      <c r="L30" s="18">
        <f>_xlfn.DAYS(DATE(2020,12,31),tblSalaries[[#This Row],[Start Date]])/365</f>
        <v>3.0575342465753423</v>
      </c>
      <c r="M30">
        <v>29</v>
      </c>
      <c r="N30">
        <f>COUNTBLANK(tblSalaries[[#This Row],[Employee ID]:[Salary]])</f>
        <v>0</v>
      </c>
    </row>
    <row r="31" spans="1:14" x14ac:dyDescent="0.25">
      <c r="A31">
        <v>38677</v>
      </c>
      <c r="B31" t="str">
        <f>LEFT(tblSalaries[[#This Row],[Employee ID]],1)</f>
        <v>3</v>
      </c>
      <c r="C31" t="s">
        <v>71</v>
      </c>
      <c r="D31" t="s">
        <v>72</v>
      </c>
      <c r="E31" t="s">
        <v>13</v>
      </c>
      <c r="F31">
        <v>3</v>
      </c>
      <c r="G31" t="str">
        <f>_xlfn.XLOOKUP(tblSalaries[[#This Row],[Department ID]],tblDepts[ID],tblDepts[Department])</f>
        <v>FP&amp;A</v>
      </c>
      <c r="H31" s="9">
        <v>22779</v>
      </c>
      <c r="I31" s="9">
        <v>43810</v>
      </c>
      <c r="J31" s="12" t="str">
        <f>"Q"&amp;LOOKUP(MONTH(tblSalaries[[#This Row],[Start Date]]),{1,4,7,10},{4,1,2,3})</f>
        <v>Q3</v>
      </c>
      <c r="K31">
        <v>78034</v>
      </c>
      <c r="L31" s="18">
        <f>_xlfn.DAYS(DATE(2020,12,31),tblSalaries[[#This Row],[Start Date]])/365</f>
        <v>1.0575342465753426</v>
      </c>
      <c r="M31">
        <v>30</v>
      </c>
      <c r="N31">
        <f>COUNTBLANK(tblSalaries[[#This Row],[Employee ID]:[Salary]])</f>
        <v>0</v>
      </c>
    </row>
    <row r="32" spans="1:14" x14ac:dyDescent="0.25">
      <c r="A32">
        <v>32990</v>
      </c>
      <c r="B32" t="str">
        <f>LEFT(tblSalaries[[#This Row],[Employee ID]],1)</f>
        <v>3</v>
      </c>
      <c r="C32" t="s">
        <v>73</v>
      </c>
      <c r="D32" t="s">
        <v>74</v>
      </c>
      <c r="E32" t="s">
        <v>18</v>
      </c>
      <c r="F32">
        <v>6</v>
      </c>
      <c r="G32" t="str">
        <f>_xlfn.XLOOKUP(tblSalaries[[#This Row],[Department ID]],tblDepts[ID],tblDepts[Department])</f>
        <v>Development</v>
      </c>
      <c r="H32" s="9">
        <v>23234</v>
      </c>
      <c r="I32" s="9">
        <v>41596</v>
      </c>
      <c r="J32" s="12" t="str">
        <f>"Q"&amp;LOOKUP(MONTH(tblSalaries[[#This Row],[Start Date]]),{1,4,7,10},{4,1,2,3})</f>
        <v>Q3</v>
      </c>
      <c r="K32">
        <v>81669</v>
      </c>
      <c r="L32" s="18">
        <f>_xlfn.DAYS(DATE(2020,12,31),tblSalaries[[#This Row],[Start Date]])/365</f>
        <v>7.1232876712328768</v>
      </c>
      <c r="M32">
        <v>31</v>
      </c>
      <c r="N32">
        <f>COUNTBLANK(tblSalaries[[#This Row],[Employee ID]:[Salary]])</f>
        <v>0</v>
      </c>
    </row>
    <row r="33" spans="1:14" x14ac:dyDescent="0.25">
      <c r="A33">
        <v>32264</v>
      </c>
      <c r="B33" t="str">
        <f>LEFT(tblSalaries[[#This Row],[Employee ID]],1)</f>
        <v>3</v>
      </c>
      <c r="C33" t="s">
        <v>75</v>
      </c>
      <c r="D33" t="s">
        <v>76</v>
      </c>
      <c r="E33" t="s">
        <v>13</v>
      </c>
      <c r="F33">
        <v>3</v>
      </c>
      <c r="G33" t="str">
        <f>_xlfn.XLOOKUP(tblSalaries[[#This Row],[Department ID]],tblDepts[ID],tblDepts[Department])</f>
        <v>FP&amp;A</v>
      </c>
      <c r="H33" s="9">
        <v>24133</v>
      </c>
      <c r="I33" s="9">
        <v>42518</v>
      </c>
      <c r="J33" s="12" t="str">
        <f>"Q"&amp;LOOKUP(MONTH(tblSalaries[[#This Row],[Start Date]]),{1,4,7,10},{4,1,2,3})</f>
        <v>Q1</v>
      </c>
      <c r="K33">
        <v>120505</v>
      </c>
      <c r="L33" s="18">
        <f>_xlfn.DAYS(DATE(2020,12,31),tblSalaries[[#This Row],[Start Date]])/365</f>
        <v>4.5972602739726032</v>
      </c>
      <c r="M33">
        <v>32</v>
      </c>
      <c r="N33">
        <f>COUNTBLANK(tblSalaries[[#This Row],[Employee ID]:[Salary]])</f>
        <v>0</v>
      </c>
    </row>
    <row r="34" spans="1:14" x14ac:dyDescent="0.25">
      <c r="A34">
        <v>36551</v>
      </c>
      <c r="B34" t="str">
        <f>LEFT(tblSalaries[[#This Row],[Employee ID]],1)</f>
        <v>3</v>
      </c>
      <c r="C34" t="s">
        <v>77</v>
      </c>
      <c r="D34" t="s">
        <v>78</v>
      </c>
      <c r="E34" t="s">
        <v>13</v>
      </c>
      <c r="F34">
        <v>1</v>
      </c>
      <c r="G34" t="str">
        <f>_xlfn.XLOOKUP(tblSalaries[[#This Row],[Department ID]],tblDepts[ID],tblDepts[Department])</f>
        <v>Accounting</v>
      </c>
      <c r="H34" s="9">
        <v>32475</v>
      </c>
      <c r="I34" s="9">
        <v>42289</v>
      </c>
      <c r="J34" s="12" t="str">
        <f>"Q"&amp;LOOKUP(MONTH(tblSalaries[[#This Row],[Start Date]]),{1,4,7,10},{4,1,2,3})</f>
        <v>Q3</v>
      </c>
      <c r="K34">
        <v>89032</v>
      </c>
      <c r="L34" s="18">
        <f>_xlfn.DAYS(DATE(2020,12,31),tblSalaries[[#This Row],[Start Date]])/365</f>
        <v>5.2246575342465755</v>
      </c>
      <c r="M34">
        <v>33</v>
      </c>
      <c r="N34">
        <f>COUNTBLANK(tblSalaries[[#This Row],[Employee ID]:[Salary]])</f>
        <v>0</v>
      </c>
    </row>
    <row r="35" spans="1:14" x14ac:dyDescent="0.25">
      <c r="A35">
        <v>35289</v>
      </c>
      <c r="B35" t="str">
        <f>LEFT(tblSalaries[[#This Row],[Employee ID]],1)</f>
        <v>3</v>
      </c>
      <c r="C35" t="s">
        <v>79</v>
      </c>
      <c r="D35" t="s">
        <v>80</v>
      </c>
      <c r="E35" t="s">
        <v>13</v>
      </c>
      <c r="F35">
        <v>6</v>
      </c>
      <c r="G35" t="str">
        <f>_xlfn.XLOOKUP(tblSalaries[[#This Row],[Department ID]],tblDepts[ID],tblDepts[Department])</f>
        <v>Development</v>
      </c>
      <c r="H35" s="9">
        <v>20339</v>
      </c>
      <c r="I35" s="9">
        <v>42531</v>
      </c>
      <c r="J35" s="12" t="str">
        <f>"Q"&amp;LOOKUP(MONTH(tblSalaries[[#This Row],[Start Date]]),{1,4,7,10},{4,1,2,3})</f>
        <v>Q1</v>
      </c>
      <c r="K35">
        <v>34786</v>
      </c>
      <c r="L35" s="18">
        <f>_xlfn.DAYS(DATE(2020,12,31),tblSalaries[[#This Row],[Start Date]])/365</f>
        <v>4.5616438356164384</v>
      </c>
      <c r="M35">
        <v>34</v>
      </c>
      <c r="N35">
        <f>COUNTBLANK(tblSalaries[[#This Row],[Employee ID]:[Salary]])</f>
        <v>0</v>
      </c>
    </row>
    <row r="36" spans="1:14" x14ac:dyDescent="0.25">
      <c r="A36">
        <v>39836</v>
      </c>
      <c r="B36" t="str">
        <f>LEFT(tblSalaries[[#This Row],[Employee ID]],1)</f>
        <v>3</v>
      </c>
      <c r="C36" t="s">
        <v>81</v>
      </c>
      <c r="D36" t="s">
        <v>82</v>
      </c>
      <c r="E36" t="s">
        <v>18</v>
      </c>
      <c r="F36">
        <v>3</v>
      </c>
      <c r="G36" t="str">
        <f>_xlfn.XLOOKUP(tblSalaries[[#This Row],[Department ID]],tblDepts[ID],tblDepts[Department])</f>
        <v>FP&amp;A</v>
      </c>
      <c r="H36" s="9">
        <v>31737</v>
      </c>
      <c r="I36" s="9">
        <v>40783</v>
      </c>
      <c r="J36" s="12" t="str">
        <f>"Q"&amp;LOOKUP(MONTH(tblSalaries[[#This Row],[Start Date]]),{1,4,7,10},{4,1,2,3})</f>
        <v>Q2</v>
      </c>
      <c r="K36">
        <v>62353</v>
      </c>
      <c r="L36" s="18">
        <f>_xlfn.DAYS(DATE(2020,12,31),tblSalaries[[#This Row],[Start Date]])/365</f>
        <v>9.3506849315068497</v>
      </c>
      <c r="M36">
        <v>35</v>
      </c>
      <c r="N36">
        <f>COUNTBLANK(tblSalaries[[#This Row],[Employee ID]:[Salary]])</f>
        <v>0</v>
      </c>
    </row>
    <row r="37" spans="1:14" x14ac:dyDescent="0.25">
      <c r="A37">
        <v>12609</v>
      </c>
      <c r="B37" t="str">
        <f>LEFT(tblSalaries[[#This Row],[Employee ID]],1)</f>
        <v>1</v>
      </c>
      <c r="C37" t="s">
        <v>83</v>
      </c>
      <c r="D37" t="s">
        <v>84</v>
      </c>
      <c r="E37" t="s">
        <v>13</v>
      </c>
      <c r="F37">
        <v>2</v>
      </c>
      <c r="G37" t="str">
        <f>_xlfn.XLOOKUP(tblSalaries[[#This Row],[Department ID]],tblDepts[ID],tblDepts[Department])</f>
        <v>HR</v>
      </c>
      <c r="H37" s="9">
        <v>30950</v>
      </c>
      <c r="I37" s="9">
        <v>40688</v>
      </c>
      <c r="J37" s="12" t="str">
        <f>"Q"&amp;LOOKUP(MONTH(tblSalaries[[#This Row],[Start Date]]),{1,4,7,10},{4,1,2,3})</f>
        <v>Q1</v>
      </c>
      <c r="K37">
        <v>82256</v>
      </c>
      <c r="L37" s="18">
        <f>_xlfn.DAYS(DATE(2020,12,31),tblSalaries[[#This Row],[Start Date]])/365</f>
        <v>9.6109589041095891</v>
      </c>
      <c r="M37">
        <v>36</v>
      </c>
      <c r="N37">
        <f>COUNTBLANK(tblSalaries[[#This Row],[Employee ID]:[Salary]])</f>
        <v>0</v>
      </c>
    </row>
    <row r="38" spans="1:14" x14ac:dyDescent="0.25">
      <c r="A38">
        <v>31805</v>
      </c>
      <c r="B38" t="str">
        <f>LEFT(tblSalaries[[#This Row],[Employee ID]],1)</f>
        <v>3</v>
      </c>
      <c r="C38" t="s">
        <v>85</v>
      </c>
      <c r="D38" t="s">
        <v>86</v>
      </c>
      <c r="E38" t="s">
        <v>18</v>
      </c>
      <c r="F38">
        <v>8</v>
      </c>
      <c r="G38" t="str">
        <f>_xlfn.XLOOKUP(tblSalaries[[#This Row],[Department ID]],tblDepts[ID],tblDepts[Department])</f>
        <v>IT</v>
      </c>
      <c r="H38" s="9">
        <v>29971</v>
      </c>
      <c r="I38" s="9">
        <v>42129</v>
      </c>
      <c r="J38" s="12" t="str">
        <f>"Q"&amp;LOOKUP(MONTH(tblSalaries[[#This Row],[Start Date]]),{1,4,7,10},{4,1,2,3})</f>
        <v>Q1</v>
      </c>
      <c r="K38">
        <v>86738</v>
      </c>
      <c r="L38" s="18">
        <f>_xlfn.DAYS(DATE(2020,12,31),tblSalaries[[#This Row],[Start Date]])/365</f>
        <v>5.6630136986301371</v>
      </c>
      <c r="M38">
        <v>37</v>
      </c>
      <c r="N38">
        <f>COUNTBLANK(tblSalaries[[#This Row],[Employee ID]:[Salary]])</f>
        <v>0</v>
      </c>
    </row>
    <row r="39" spans="1:14" x14ac:dyDescent="0.25">
      <c r="A39">
        <v>27079</v>
      </c>
      <c r="B39" t="str">
        <f>LEFT(tblSalaries[[#This Row],[Employee ID]],1)</f>
        <v>2</v>
      </c>
      <c r="C39" t="s">
        <v>87</v>
      </c>
      <c r="D39" t="s">
        <v>88</v>
      </c>
      <c r="E39" t="s">
        <v>13</v>
      </c>
      <c r="F39">
        <v>8</v>
      </c>
      <c r="G39" t="str">
        <f>_xlfn.XLOOKUP(tblSalaries[[#This Row],[Department ID]],tblDepts[ID],tblDepts[Department])</f>
        <v>IT</v>
      </c>
      <c r="H39" s="9">
        <v>20121</v>
      </c>
      <c r="I39" s="9">
        <v>42684</v>
      </c>
      <c r="J39" s="12" t="str">
        <f>"Q"&amp;LOOKUP(MONTH(tblSalaries[[#This Row],[Start Date]]),{1,4,7,10},{4,1,2,3})</f>
        <v>Q3</v>
      </c>
      <c r="K39">
        <v>88576</v>
      </c>
      <c r="L39" s="18">
        <f>_xlfn.DAYS(DATE(2020,12,31),tblSalaries[[#This Row],[Start Date]])/365</f>
        <v>4.1424657534246574</v>
      </c>
      <c r="M39">
        <v>38</v>
      </c>
      <c r="N39">
        <f>COUNTBLANK(tblSalaries[[#This Row],[Employee ID]:[Salary]])</f>
        <v>0</v>
      </c>
    </row>
    <row r="40" spans="1:14" x14ac:dyDescent="0.25">
      <c r="A40">
        <v>47825</v>
      </c>
      <c r="B40" t="str">
        <f>LEFT(tblSalaries[[#This Row],[Employee ID]],1)</f>
        <v>4</v>
      </c>
      <c r="C40" t="s">
        <v>89</v>
      </c>
      <c r="D40" t="s">
        <v>90</v>
      </c>
      <c r="E40" t="s">
        <v>13</v>
      </c>
      <c r="F40">
        <v>3</v>
      </c>
      <c r="G40" t="str">
        <f>_xlfn.XLOOKUP(tblSalaries[[#This Row],[Department ID]],tblDepts[ID],tblDepts[Department])</f>
        <v>FP&amp;A</v>
      </c>
      <c r="H40" s="9">
        <v>22826</v>
      </c>
      <c r="I40" s="9">
        <v>41733</v>
      </c>
      <c r="J40" s="12" t="str">
        <f>"Q"&amp;LOOKUP(MONTH(tblSalaries[[#This Row],[Start Date]]),{1,4,7,10},{4,1,2,3})</f>
        <v>Q1</v>
      </c>
      <c r="K40">
        <v>125638</v>
      </c>
      <c r="L40" s="18">
        <f>_xlfn.DAYS(DATE(2020,12,31),tblSalaries[[#This Row],[Start Date]])/365</f>
        <v>6.7479452054794518</v>
      </c>
      <c r="M40">
        <v>39</v>
      </c>
      <c r="N40">
        <f>COUNTBLANK(tblSalaries[[#This Row],[Employee ID]:[Salary]])</f>
        <v>0</v>
      </c>
    </row>
    <row r="41" spans="1:14" x14ac:dyDescent="0.25">
      <c r="A41">
        <v>29986</v>
      </c>
      <c r="B41" t="str">
        <f>LEFT(tblSalaries[[#This Row],[Employee ID]],1)</f>
        <v>2</v>
      </c>
      <c r="C41" t="s">
        <v>91</v>
      </c>
      <c r="D41" t="s">
        <v>92</v>
      </c>
      <c r="E41" t="s">
        <v>18</v>
      </c>
      <c r="F41">
        <v>8</v>
      </c>
      <c r="G41" t="str">
        <f>_xlfn.XLOOKUP(tblSalaries[[#This Row],[Department ID]],tblDepts[ID],tblDepts[Department])</f>
        <v>IT</v>
      </c>
      <c r="H41" s="9">
        <v>35727</v>
      </c>
      <c r="I41" s="9">
        <v>43241</v>
      </c>
      <c r="J41" s="12" t="str">
        <f>"Q"&amp;LOOKUP(MONTH(tblSalaries[[#This Row],[Start Date]]),{1,4,7,10},{4,1,2,3})</f>
        <v>Q1</v>
      </c>
      <c r="K41">
        <v>34979</v>
      </c>
      <c r="L41" s="18">
        <f>_xlfn.DAYS(DATE(2020,12,31),tblSalaries[[#This Row],[Start Date]])/365</f>
        <v>2.6164383561643834</v>
      </c>
      <c r="M41">
        <v>40</v>
      </c>
      <c r="N41">
        <f>COUNTBLANK(tblSalaries[[#This Row],[Employee ID]:[Salary]])</f>
        <v>0</v>
      </c>
    </row>
    <row r="42" spans="1:14" x14ac:dyDescent="0.25">
      <c r="A42">
        <v>26415</v>
      </c>
      <c r="B42" t="str">
        <f>LEFT(tblSalaries[[#This Row],[Employee ID]],1)</f>
        <v>2</v>
      </c>
      <c r="C42" t="s">
        <v>93</v>
      </c>
      <c r="D42" t="s">
        <v>94</v>
      </c>
      <c r="E42" t="s">
        <v>18</v>
      </c>
      <c r="F42">
        <v>3</v>
      </c>
      <c r="G42" t="str">
        <f>_xlfn.XLOOKUP(tblSalaries[[#This Row],[Department ID]],tblDepts[ID],tblDepts[Department])</f>
        <v>FP&amp;A</v>
      </c>
      <c r="H42" s="9">
        <v>30845</v>
      </c>
      <c r="I42" s="9">
        <v>42831</v>
      </c>
      <c r="J42" s="12" t="str">
        <f>"Q"&amp;LOOKUP(MONTH(tblSalaries[[#This Row],[Start Date]]),{1,4,7,10},{4,1,2,3})</f>
        <v>Q1</v>
      </c>
      <c r="K42">
        <v>114519</v>
      </c>
      <c r="L42" s="18">
        <f>_xlfn.DAYS(DATE(2020,12,31),tblSalaries[[#This Row],[Start Date]])/365</f>
        <v>3.7397260273972601</v>
      </c>
      <c r="M42">
        <v>41</v>
      </c>
      <c r="N42">
        <f>COUNTBLANK(tblSalaries[[#This Row],[Employee ID]:[Salary]])</f>
        <v>0</v>
      </c>
    </row>
    <row r="43" spans="1:14" x14ac:dyDescent="0.25">
      <c r="A43">
        <v>37638</v>
      </c>
      <c r="B43" t="str">
        <f>LEFT(tblSalaries[[#This Row],[Employee ID]],1)</f>
        <v>3</v>
      </c>
      <c r="C43" t="s">
        <v>95</v>
      </c>
      <c r="D43" t="s">
        <v>96</v>
      </c>
      <c r="E43" t="s">
        <v>13</v>
      </c>
      <c r="F43">
        <v>3</v>
      </c>
      <c r="G43" t="str">
        <f>_xlfn.XLOOKUP(tblSalaries[[#This Row],[Department ID]],tblDepts[ID],tblDepts[Department])</f>
        <v>FP&amp;A</v>
      </c>
      <c r="H43" s="9">
        <v>18386</v>
      </c>
      <c r="I43" s="9">
        <v>41564</v>
      </c>
      <c r="J43" s="12" t="str">
        <f>"Q"&amp;LOOKUP(MONTH(tblSalaries[[#This Row],[Start Date]]),{1,4,7,10},{4,1,2,3})</f>
        <v>Q3</v>
      </c>
      <c r="K43">
        <v>109995</v>
      </c>
      <c r="L43" s="18">
        <f>_xlfn.DAYS(DATE(2020,12,31),tblSalaries[[#This Row],[Start Date]])/365</f>
        <v>7.2109589041095887</v>
      </c>
      <c r="M43">
        <v>42</v>
      </c>
      <c r="N43">
        <f>COUNTBLANK(tblSalaries[[#This Row],[Employee ID]:[Salary]])</f>
        <v>0</v>
      </c>
    </row>
    <row r="44" spans="1:14" x14ac:dyDescent="0.25">
      <c r="A44">
        <v>47197</v>
      </c>
      <c r="B44" t="str">
        <f>LEFT(tblSalaries[[#This Row],[Employee ID]],1)</f>
        <v>4</v>
      </c>
      <c r="C44" t="s">
        <v>97</v>
      </c>
      <c r="D44" t="s">
        <v>98</v>
      </c>
      <c r="E44" t="s">
        <v>18</v>
      </c>
      <c r="F44">
        <v>2</v>
      </c>
      <c r="G44" t="str">
        <f>_xlfn.XLOOKUP(tblSalaries[[#This Row],[Department ID]],tblDepts[ID],tblDepts[Department])</f>
        <v>HR</v>
      </c>
      <c r="H44" s="9">
        <v>35620</v>
      </c>
      <c r="I44" s="9">
        <v>41239</v>
      </c>
      <c r="J44" s="12" t="str">
        <f>"Q"&amp;LOOKUP(MONTH(tblSalaries[[#This Row],[Start Date]]),{1,4,7,10},{4,1,2,3})</f>
        <v>Q3</v>
      </c>
      <c r="K44">
        <v>113532</v>
      </c>
      <c r="L44" s="18">
        <f>_xlfn.DAYS(DATE(2020,12,31),tblSalaries[[#This Row],[Start Date]])/365</f>
        <v>8.1013698630136979</v>
      </c>
      <c r="M44">
        <v>43</v>
      </c>
      <c r="N44">
        <f>COUNTBLANK(tblSalaries[[#This Row],[Employee ID]:[Salary]])</f>
        <v>0</v>
      </c>
    </row>
    <row r="45" spans="1:14" x14ac:dyDescent="0.25">
      <c r="A45">
        <v>39992</v>
      </c>
      <c r="B45" t="str">
        <f>LEFT(tblSalaries[[#This Row],[Employee ID]],1)</f>
        <v>3</v>
      </c>
      <c r="C45" t="s">
        <v>99</v>
      </c>
      <c r="D45" t="s">
        <v>100</v>
      </c>
      <c r="E45" t="s">
        <v>13</v>
      </c>
      <c r="F45">
        <v>6</v>
      </c>
      <c r="G45" t="str">
        <f>_xlfn.XLOOKUP(tblSalaries[[#This Row],[Department ID]],tblDepts[ID],tblDepts[Department])</f>
        <v>Development</v>
      </c>
      <c r="H45" s="9">
        <v>31469</v>
      </c>
      <c r="I45" s="9">
        <v>42614</v>
      </c>
      <c r="J45" s="12" t="str">
        <f>"Q"&amp;LOOKUP(MONTH(tblSalaries[[#This Row],[Start Date]]),{1,4,7,10},{4,1,2,3})</f>
        <v>Q2</v>
      </c>
      <c r="K45">
        <v>53270</v>
      </c>
      <c r="L45" s="18">
        <f>_xlfn.DAYS(DATE(2020,12,31),tblSalaries[[#This Row],[Start Date]])/365</f>
        <v>4.3342465753424655</v>
      </c>
      <c r="M45">
        <v>44</v>
      </c>
      <c r="N45">
        <f>COUNTBLANK(tblSalaries[[#This Row],[Employee ID]:[Salary]])</f>
        <v>0</v>
      </c>
    </row>
    <row r="46" spans="1:14" x14ac:dyDescent="0.25">
      <c r="A46">
        <v>30704</v>
      </c>
      <c r="B46" t="str">
        <f>LEFT(tblSalaries[[#This Row],[Employee ID]],1)</f>
        <v>3</v>
      </c>
      <c r="C46" t="s">
        <v>101</v>
      </c>
      <c r="D46" t="s">
        <v>102</v>
      </c>
      <c r="E46" t="s">
        <v>13</v>
      </c>
      <c r="F46">
        <v>6</v>
      </c>
      <c r="G46" t="str">
        <f>_xlfn.XLOOKUP(tblSalaries[[#This Row],[Department ID]],tblDepts[ID],tblDepts[Department])</f>
        <v>Development</v>
      </c>
      <c r="H46" s="9">
        <v>25658</v>
      </c>
      <c r="I46" s="9">
        <v>40401</v>
      </c>
      <c r="J46" s="12" t="str">
        <f>"Q"&amp;LOOKUP(MONTH(tblSalaries[[#This Row],[Start Date]]),{1,4,7,10},{4,1,2,3})</f>
        <v>Q2</v>
      </c>
      <c r="K46">
        <v>58268</v>
      </c>
      <c r="L46" s="18">
        <f>_xlfn.DAYS(DATE(2020,12,31),tblSalaries[[#This Row],[Start Date]])/365</f>
        <v>10.397260273972602</v>
      </c>
      <c r="M46">
        <v>45</v>
      </c>
      <c r="N46">
        <f>COUNTBLANK(tblSalaries[[#This Row],[Employee ID]:[Salary]])</f>
        <v>0</v>
      </c>
    </row>
    <row r="47" spans="1:14" x14ac:dyDescent="0.25">
      <c r="A47">
        <v>29080</v>
      </c>
      <c r="B47" t="str">
        <f>LEFT(tblSalaries[[#This Row],[Employee ID]],1)</f>
        <v>2</v>
      </c>
      <c r="C47" t="s">
        <v>103</v>
      </c>
      <c r="D47" t="s">
        <v>104</v>
      </c>
      <c r="E47" t="s">
        <v>18</v>
      </c>
      <c r="F47">
        <v>3</v>
      </c>
      <c r="G47" t="str">
        <f>_xlfn.XLOOKUP(tblSalaries[[#This Row],[Department ID]],tblDepts[ID],tblDepts[Department])</f>
        <v>FP&amp;A</v>
      </c>
      <c r="H47" s="9">
        <v>29464</v>
      </c>
      <c r="I47" s="9">
        <v>41202</v>
      </c>
      <c r="J47" s="12" t="str">
        <f>"Q"&amp;LOOKUP(MONTH(tblSalaries[[#This Row],[Start Date]]),{1,4,7,10},{4,1,2,3})</f>
        <v>Q3</v>
      </c>
      <c r="K47">
        <v>79906</v>
      </c>
      <c r="L47" s="18">
        <f>_xlfn.DAYS(DATE(2020,12,31),tblSalaries[[#This Row],[Start Date]])/365</f>
        <v>8.2027397260273975</v>
      </c>
      <c r="M47">
        <v>46</v>
      </c>
      <c r="N47">
        <f>COUNTBLANK(tblSalaries[[#This Row],[Employee ID]:[Salary]])</f>
        <v>0</v>
      </c>
    </row>
    <row r="48" spans="1:14" x14ac:dyDescent="0.25">
      <c r="A48">
        <v>34846</v>
      </c>
      <c r="B48" t="str">
        <f>LEFT(tblSalaries[[#This Row],[Employee ID]],1)</f>
        <v>3</v>
      </c>
      <c r="C48" t="s">
        <v>105</v>
      </c>
      <c r="D48" t="s">
        <v>106</v>
      </c>
      <c r="E48" t="s">
        <v>13</v>
      </c>
      <c r="F48">
        <v>1</v>
      </c>
      <c r="G48" t="str">
        <f>_xlfn.XLOOKUP(tblSalaries[[#This Row],[Department ID]],tblDepts[ID],tblDepts[Department])</f>
        <v>Accounting</v>
      </c>
      <c r="H48" s="9">
        <v>24399</v>
      </c>
      <c r="I48" s="9">
        <v>40475</v>
      </c>
      <c r="J48" s="12" t="str">
        <f>"Q"&amp;LOOKUP(MONTH(tblSalaries[[#This Row],[Start Date]]),{1,4,7,10},{4,1,2,3})</f>
        <v>Q3</v>
      </c>
      <c r="K48">
        <v>126288</v>
      </c>
      <c r="L48" s="18">
        <f>_xlfn.DAYS(DATE(2020,12,31),tblSalaries[[#This Row],[Start Date]])/365</f>
        <v>10.194520547945206</v>
      </c>
      <c r="M48">
        <v>47</v>
      </c>
      <c r="N48">
        <f>COUNTBLANK(tblSalaries[[#This Row],[Employee ID]:[Salary]])</f>
        <v>0</v>
      </c>
    </row>
    <row r="49" spans="1:14" x14ac:dyDescent="0.25">
      <c r="A49">
        <v>39454</v>
      </c>
      <c r="B49" t="str">
        <f>LEFT(tblSalaries[[#This Row],[Employee ID]],1)</f>
        <v>3</v>
      </c>
      <c r="C49" t="s">
        <v>107</v>
      </c>
      <c r="D49" t="s">
        <v>108</v>
      </c>
      <c r="E49" t="s">
        <v>18</v>
      </c>
      <c r="F49">
        <v>8</v>
      </c>
      <c r="G49" t="str">
        <f>_xlfn.XLOOKUP(tblSalaries[[#This Row],[Department ID]],tblDepts[ID],tblDepts[Department])</f>
        <v>IT</v>
      </c>
      <c r="H49" s="9">
        <v>20527</v>
      </c>
      <c r="I49" s="9">
        <v>41534</v>
      </c>
      <c r="J49" s="12" t="str">
        <f>"Q"&amp;LOOKUP(MONTH(tblSalaries[[#This Row],[Start Date]]),{1,4,7,10},{4,1,2,3})</f>
        <v>Q2</v>
      </c>
      <c r="K49">
        <v>102713</v>
      </c>
      <c r="L49" s="18">
        <f>_xlfn.DAYS(DATE(2020,12,31),tblSalaries[[#This Row],[Start Date]])/365</f>
        <v>7.2931506849315069</v>
      </c>
      <c r="M49">
        <v>48</v>
      </c>
      <c r="N49">
        <f>COUNTBLANK(tblSalaries[[#This Row],[Employee ID]:[Salary]])</f>
        <v>0</v>
      </c>
    </row>
    <row r="50" spans="1:14" x14ac:dyDescent="0.25">
      <c r="A50">
        <v>31320</v>
      </c>
      <c r="B50" t="str">
        <f>LEFT(tblSalaries[[#This Row],[Employee ID]],1)</f>
        <v>3</v>
      </c>
      <c r="C50" t="s">
        <v>109</v>
      </c>
      <c r="D50" t="s">
        <v>110</v>
      </c>
      <c r="E50" t="s">
        <v>18</v>
      </c>
      <c r="F50">
        <v>4</v>
      </c>
      <c r="G50" t="str">
        <f>_xlfn.XLOOKUP(tblSalaries[[#This Row],[Department ID]],tblDepts[ID],tblDepts[Department])</f>
        <v>Sales</v>
      </c>
      <c r="H50" s="9">
        <v>30051</v>
      </c>
      <c r="I50" s="9">
        <v>40646</v>
      </c>
      <c r="J50" s="12" t="str">
        <f>"Q"&amp;LOOKUP(MONTH(tblSalaries[[#This Row],[Start Date]]),{1,4,7,10},{4,1,2,3})</f>
        <v>Q1</v>
      </c>
      <c r="K50">
        <v>82709</v>
      </c>
      <c r="L50" s="18">
        <f>_xlfn.DAYS(DATE(2020,12,31),tblSalaries[[#This Row],[Start Date]])/365</f>
        <v>9.7260273972602747</v>
      </c>
      <c r="M50">
        <v>49</v>
      </c>
      <c r="N50">
        <f>COUNTBLANK(tblSalaries[[#This Row],[Employee ID]:[Salary]])</f>
        <v>0</v>
      </c>
    </row>
    <row r="51" spans="1:14" x14ac:dyDescent="0.25">
      <c r="A51">
        <v>42266</v>
      </c>
      <c r="B51" t="str">
        <f>LEFT(tblSalaries[[#This Row],[Employee ID]],1)</f>
        <v>4</v>
      </c>
      <c r="C51" t="s">
        <v>111</v>
      </c>
      <c r="D51" t="s">
        <v>112</v>
      </c>
      <c r="E51" t="s">
        <v>13</v>
      </c>
      <c r="F51">
        <v>8</v>
      </c>
      <c r="G51" t="str">
        <f>_xlfn.XLOOKUP(tblSalaries[[#This Row],[Department ID]],tblDepts[ID],tblDepts[Department])</f>
        <v>IT</v>
      </c>
      <c r="H51" s="9">
        <v>26783</v>
      </c>
      <c r="I51" s="9">
        <v>41874</v>
      </c>
      <c r="J51" s="12" t="str">
        <f>"Q"&amp;LOOKUP(MONTH(tblSalaries[[#This Row],[Start Date]]),{1,4,7,10},{4,1,2,3})</f>
        <v>Q2</v>
      </c>
      <c r="K51">
        <v>92316</v>
      </c>
      <c r="L51" s="18">
        <f>_xlfn.DAYS(DATE(2020,12,31),tblSalaries[[#This Row],[Start Date]])/365</f>
        <v>6.3616438356164382</v>
      </c>
      <c r="M51">
        <v>50</v>
      </c>
      <c r="N51">
        <f>COUNTBLANK(tblSalaries[[#This Row],[Employee ID]:[Salary]])</f>
        <v>0</v>
      </c>
    </row>
    <row r="52" spans="1:14" x14ac:dyDescent="0.25">
      <c r="A52">
        <v>36001</v>
      </c>
      <c r="B52" t="str">
        <f>LEFT(tblSalaries[[#This Row],[Employee ID]],1)</f>
        <v>3</v>
      </c>
      <c r="C52" t="s">
        <v>113</v>
      </c>
      <c r="D52" t="s">
        <v>114</v>
      </c>
      <c r="E52" t="s">
        <v>18</v>
      </c>
      <c r="F52">
        <v>2</v>
      </c>
      <c r="G52" t="str">
        <f>_xlfn.XLOOKUP(tblSalaries[[#This Row],[Department ID]],tblDepts[ID],tblDepts[Department])</f>
        <v>HR</v>
      </c>
      <c r="H52" s="9">
        <v>32506</v>
      </c>
      <c r="I52" s="9">
        <v>42173</v>
      </c>
      <c r="J52" s="12" t="str">
        <f>"Q"&amp;LOOKUP(MONTH(tblSalaries[[#This Row],[Start Date]]),{1,4,7,10},{4,1,2,3})</f>
        <v>Q1</v>
      </c>
      <c r="K52">
        <v>55792</v>
      </c>
      <c r="L52" s="18">
        <f>_xlfn.DAYS(DATE(2020,12,31),tblSalaries[[#This Row],[Start Date]])/365</f>
        <v>5.5424657534246577</v>
      </c>
      <c r="M52">
        <v>51</v>
      </c>
      <c r="N52">
        <f>COUNTBLANK(tblSalaries[[#This Row],[Employee ID]:[Salary]])</f>
        <v>0</v>
      </c>
    </row>
    <row r="53" spans="1:14" x14ac:dyDescent="0.25">
      <c r="A53">
        <v>39043</v>
      </c>
      <c r="B53" t="str">
        <f>LEFT(tblSalaries[[#This Row],[Employee ID]],1)</f>
        <v>3</v>
      </c>
      <c r="C53" t="s">
        <v>115</v>
      </c>
      <c r="D53" t="s">
        <v>116</v>
      </c>
      <c r="E53" t="s">
        <v>13</v>
      </c>
      <c r="F53">
        <v>6</v>
      </c>
      <c r="G53" t="str">
        <f>_xlfn.XLOOKUP(tblSalaries[[#This Row],[Department ID]],tblDepts[ID],tblDepts[Department])</f>
        <v>Development</v>
      </c>
      <c r="H53" s="9">
        <v>25728</v>
      </c>
      <c r="I53" s="9">
        <v>41929</v>
      </c>
      <c r="J53" s="12" t="str">
        <f>"Q"&amp;LOOKUP(MONTH(tblSalaries[[#This Row],[Start Date]]),{1,4,7,10},{4,1,2,3})</f>
        <v>Q3</v>
      </c>
      <c r="K53">
        <v>33816</v>
      </c>
      <c r="L53" s="18">
        <f>_xlfn.DAYS(DATE(2020,12,31),tblSalaries[[#This Row],[Start Date]])/365</f>
        <v>6.2109589041095887</v>
      </c>
      <c r="M53">
        <v>52</v>
      </c>
      <c r="N53">
        <f>COUNTBLANK(tblSalaries[[#This Row],[Employee ID]:[Salary]])</f>
        <v>0</v>
      </c>
    </row>
    <row r="54" spans="1:14" x14ac:dyDescent="0.25">
      <c r="A54">
        <v>39387</v>
      </c>
      <c r="B54" t="str">
        <f>LEFT(tblSalaries[[#This Row],[Employee ID]],1)</f>
        <v>3</v>
      </c>
      <c r="C54" t="s">
        <v>117</v>
      </c>
      <c r="D54" t="s">
        <v>118</v>
      </c>
      <c r="E54" t="s">
        <v>13</v>
      </c>
      <c r="F54">
        <v>2</v>
      </c>
      <c r="G54" t="str">
        <f>_xlfn.XLOOKUP(tblSalaries[[#This Row],[Department ID]],tblDepts[ID],tblDepts[Department])</f>
        <v>HR</v>
      </c>
      <c r="H54" s="9">
        <v>22809</v>
      </c>
      <c r="I54" s="9">
        <v>42289</v>
      </c>
      <c r="J54" s="12" t="str">
        <f>"Q"&amp;LOOKUP(MONTH(tblSalaries[[#This Row],[Start Date]]),{1,4,7,10},{4,1,2,3})</f>
        <v>Q3</v>
      </c>
      <c r="K54">
        <v>75443</v>
      </c>
      <c r="L54" s="18">
        <f>_xlfn.DAYS(DATE(2020,12,31),tblSalaries[[#This Row],[Start Date]])/365</f>
        <v>5.2246575342465755</v>
      </c>
      <c r="M54">
        <v>53</v>
      </c>
      <c r="N54">
        <f>COUNTBLANK(tblSalaries[[#This Row],[Employee ID]:[Salary]])</f>
        <v>0</v>
      </c>
    </row>
    <row r="55" spans="1:14" x14ac:dyDescent="0.25">
      <c r="A55">
        <v>44730</v>
      </c>
      <c r="B55" t="str">
        <f>LEFT(tblSalaries[[#This Row],[Employee ID]],1)</f>
        <v>4</v>
      </c>
      <c r="C55" t="s">
        <v>119</v>
      </c>
      <c r="D55" t="s">
        <v>120</v>
      </c>
      <c r="E55" t="s">
        <v>18</v>
      </c>
      <c r="F55">
        <v>3</v>
      </c>
      <c r="G55" t="str">
        <f>_xlfn.XLOOKUP(tblSalaries[[#This Row],[Department ID]],tblDepts[ID],tblDepts[Department])</f>
        <v>FP&amp;A</v>
      </c>
      <c r="H55" s="9">
        <v>35531</v>
      </c>
      <c r="I55" s="9">
        <v>43610</v>
      </c>
      <c r="J55" s="12" t="str">
        <f>"Q"&amp;LOOKUP(MONTH(tblSalaries[[#This Row],[Start Date]]),{1,4,7,10},{4,1,2,3})</f>
        <v>Q1</v>
      </c>
      <c r="K55">
        <v>157115</v>
      </c>
      <c r="L55" s="18">
        <f>_xlfn.DAYS(DATE(2020,12,31),tblSalaries[[#This Row],[Start Date]])/365</f>
        <v>1.6054794520547946</v>
      </c>
      <c r="M55">
        <v>54</v>
      </c>
      <c r="N55">
        <f>COUNTBLANK(tblSalaries[[#This Row],[Employee ID]:[Salary]])</f>
        <v>0</v>
      </c>
    </row>
    <row r="56" spans="1:14" x14ac:dyDescent="0.25">
      <c r="A56">
        <v>36842</v>
      </c>
      <c r="B56" t="str">
        <f>LEFT(tblSalaries[[#This Row],[Employee ID]],1)</f>
        <v>3</v>
      </c>
      <c r="C56" t="s">
        <v>121</v>
      </c>
      <c r="D56" t="s">
        <v>122</v>
      </c>
      <c r="E56" t="s">
        <v>18</v>
      </c>
      <c r="F56">
        <v>7</v>
      </c>
      <c r="G56" t="str">
        <f>_xlfn.XLOOKUP(tblSalaries[[#This Row],[Department ID]],tblDepts[ID],tblDepts[Department])</f>
        <v>Support</v>
      </c>
      <c r="H56" s="9">
        <v>19689</v>
      </c>
      <c r="I56" s="9">
        <v>42980</v>
      </c>
      <c r="J56" s="12" t="str">
        <f>"Q"&amp;LOOKUP(MONTH(tblSalaries[[#This Row],[Start Date]]),{1,4,7,10},{4,1,2,3})</f>
        <v>Q2</v>
      </c>
      <c r="K56">
        <v>106289</v>
      </c>
      <c r="L56" s="18">
        <f>_xlfn.DAYS(DATE(2020,12,31),tblSalaries[[#This Row],[Start Date]])/365</f>
        <v>3.3315068493150686</v>
      </c>
      <c r="M56">
        <v>55</v>
      </c>
      <c r="N56">
        <f>COUNTBLANK(tblSalaries[[#This Row],[Employee ID]:[Salary]])</f>
        <v>0</v>
      </c>
    </row>
    <row r="57" spans="1:14" x14ac:dyDescent="0.25">
      <c r="A57">
        <v>30570</v>
      </c>
      <c r="B57" t="str">
        <f>LEFT(tblSalaries[[#This Row],[Employee ID]],1)</f>
        <v>3</v>
      </c>
      <c r="C57" t="s">
        <v>123</v>
      </c>
      <c r="D57" t="s">
        <v>124</v>
      </c>
      <c r="E57" t="s">
        <v>13</v>
      </c>
      <c r="F57">
        <v>6</v>
      </c>
      <c r="G57" t="str">
        <f>_xlfn.XLOOKUP(tblSalaries[[#This Row],[Department ID]],tblDepts[ID],tblDepts[Department])</f>
        <v>Development</v>
      </c>
      <c r="H57" s="9">
        <v>26008</v>
      </c>
      <c r="I57" s="9">
        <v>41486</v>
      </c>
      <c r="J57" s="12" t="str">
        <f>"Q"&amp;LOOKUP(MONTH(tblSalaries[[#This Row],[Start Date]]),{1,4,7,10},{4,1,2,3})</f>
        <v>Q2</v>
      </c>
      <c r="K57">
        <v>116143</v>
      </c>
      <c r="L57" s="18">
        <f>_xlfn.DAYS(DATE(2020,12,31),tblSalaries[[#This Row],[Start Date]])/365</f>
        <v>7.4246575342465757</v>
      </c>
      <c r="M57">
        <v>56</v>
      </c>
      <c r="N57">
        <f>COUNTBLANK(tblSalaries[[#This Row],[Employee ID]:[Salary]])</f>
        <v>0</v>
      </c>
    </row>
    <row r="58" spans="1:14" x14ac:dyDescent="0.25">
      <c r="A58">
        <v>47512</v>
      </c>
      <c r="B58" t="str">
        <f>LEFT(tblSalaries[[#This Row],[Employee ID]],1)</f>
        <v>4</v>
      </c>
      <c r="C58" t="s">
        <v>125</v>
      </c>
      <c r="D58" t="s">
        <v>126</v>
      </c>
      <c r="E58" t="s">
        <v>13</v>
      </c>
      <c r="F58">
        <v>1</v>
      </c>
      <c r="G58" t="str">
        <f>_xlfn.XLOOKUP(tblSalaries[[#This Row],[Department ID]],tblDepts[ID],tblDepts[Department])</f>
        <v>Accounting</v>
      </c>
      <c r="H58" s="9">
        <v>33267</v>
      </c>
      <c r="I58" s="9">
        <v>40714</v>
      </c>
      <c r="J58" s="12" t="str">
        <f>"Q"&amp;LOOKUP(MONTH(tblSalaries[[#This Row],[Start Date]]),{1,4,7,10},{4,1,2,3})</f>
        <v>Q1</v>
      </c>
      <c r="K58">
        <v>23421</v>
      </c>
      <c r="L58" s="18">
        <f>_xlfn.DAYS(DATE(2020,12,31),tblSalaries[[#This Row],[Start Date]])/365</f>
        <v>9.5397260273972595</v>
      </c>
      <c r="M58">
        <v>57</v>
      </c>
      <c r="N58">
        <f>COUNTBLANK(tblSalaries[[#This Row],[Employee ID]:[Salary]])</f>
        <v>0</v>
      </c>
    </row>
    <row r="59" spans="1:14" x14ac:dyDescent="0.25">
      <c r="A59">
        <v>32113</v>
      </c>
      <c r="B59" t="str">
        <f>LEFT(tblSalaries[[#This Row],[Employee ID]],1)</f>
        <v>3</v>
      </c>
      <c r="C59" t="s">
        <v>127</v>
      </c>
      <c r="D59" t="s">
        <v>128</v>
      </c>
      <c r="E59" t="s">
        <v>13</v>
      </c>
      <c r="F59">
        <v>7</v>
      </c>
      <c r="G59" t="str">
        <f>_xlfn.XLOOKUP(tblSalaries[[#This Row],[Department ID]],tblDepts[ID],tblDepts[Department])</f>
        <v>Support</v>
      </c>
      <c r="H59" s="9">
        <v>22381</v>
      </c>
      <c r="I59" s="9">
        <v>41757</v>
      </c>
      <c r="J59" s="12" t="str">
        <f>"Q"&amp;LOOKUP(MONTH(tblSalaries[[#This Row],[Start Date]]),{1,4,7,10},{4,1,2,3})</f>
        <v>Q1</v>
      </c>
      <c r="K59">
        <v>29565</v>
      </c>
      <c r="L59" s="18">
        <f>_xlfn.DAYS(DATE(2020,12,31),tblSalaries[[#This Row],[Start Date]])/365</f>
        <v>6.6821917808219178</v>
      </c>
      <c r="M59">
        <v>58</v>
      </c>
      <c r="N59">
        <f>COUNTBLANK(tblSalaries[[#This Row],[Employee ID]:[Salary]])</f>
        <v>0</v>
      </c>
    </row>
    <row r="60" spans="1:14" x14ac:dyDescent="0.25">
      <c r="A60">
        <v>37652</v>
      </c>
      <c r="B60" t="str">
        <f>LEFT(tblSalaries[[#This Row],[Employee ID]],1)</f>
        <v>3</v>
      </c>
      <c r="C60" t="s">
        <v>129</v>
      </c>
      <c r="D60" t="s">
        <v>130</v>
      </c>
      <c r="E60" t="s">
        <v>18</v>
      </c>
      <c r="F60">
        <v>6</v>
      </c>
      <c r="G60" t="str">
        <f>_xlfn.XLOOKUP(tblSalaries[[#This Row],[Department ID]],tblDepts[ID],tblDepts[Department])</f>
        <v>Development</v>
      </c>
      <c r="H60" s="9">
        <v>24130</v>
      </c>
      <c r="I60" s="9">
        <v>41852</v>
      </c>
      <c r="J60" s="12" t="str">
        <f>"Q"&amp;LOOKUP(MONTH(tblSalaries[[#This Row],[Start Date]]),{1,4,7,10},{4,1,2,3})</f>
        <v>Q2</v>
      </c>
      <c r="K60">
        <v>67065</v>
      </c>
      <c r="L60" s="18">
        <f>_xlfn.DAYS(DATE(2020,12,31),tblSalaries[[#This Row],[Start Date]])/365</f>
        <v>6.4219178082191783</v>
      </c>
      <c r="M60">
        <v>59</v>
      </c>
      <c r="N60">
        <f>COUNTBLANK(tblSalaries[[#This Row],[Employee ID]:[Salary]])</f>
        <v>0</v>
      </c>
    </row>
    <row r="61" spans="1:14" x14ac:dyDescent="0.25">
      <c r="A61">
        <v>48828</v>
      </c>
      <c r="B61" t="str">
        <f>LEFT(tblSalaries[[#This Row],[Employee ID]],1)</f>
        <v>4</v>
      </c>
      <c r="C61" t="s">
        <v>131</v>
      </c>
      <c r="D61" t="s">
        <v>132</v>
      </c>
      <c r="E61" t="s">
        <v>13</v>
      </c>
      <c r="F61">
        <v>2</v>
      </c>
      <c r="G61" t="str">
        <f>_xlfn.XLOOKUP(tblSalaries[[#This Row],[Department ID]],tblDepts[ID],tblDepts[Department])</f>
        <v>HR</v>
      </c>
      <c r="H61" s="9">
        <v>32216</v>
      </c>
      <c r="I61" s="9">
        <v>42852</v>
      </c>
      <c r="J61" s="12" t="str">
        <f>"Q"&amp;LOOKUP(MONTH(tblSalaries[[#This Row],[Start Date]]),{1,4,7,10},{4,1,2,3})</f>
        <v>Q1</v>
      </c>
      <c r="K61">
        <v>90670</v>
      </c>
      <c r="L61" s="18">
        <f>_xlfn.DAYS(DATE(2020,12,31),tblSalaries[[#This Row],[Start Date]])/365</f>
        <v>3.6821917808219178</v>
      </c>
      <c r="M61">
        <v>60</v>
      </c>
      <c r="N61">
        <f>COUNTBLANK(tblSalaries[[#This Row],[Employee ID]:[Salary]])</f>
        <v>0</v>
      </c>
    </row>
    <row r="62" spans="1:14" x14ac:dyDescent="0.25">
      <c r="A62">
        <v>36802</v>
      </c>
      <c r="B62" t="str">
        <f>LEFT(tblSalaries[[#This Row],[Employee ID]],1)</f>
        <v>3</v>
      </c>
      <c r="C62" t="s">
        <v>133</v>
      </c>
      <c r="D62" t="s">
        <v>134</v>
      </c>
      <c r="E62" t="s">
        <v>13</v>
      </c>
      <c r="F62">
        <v>7</v>
      </c>
      <c r="G62" t="str">
        <f>_xlfn.XLOOKUP(tblSalaries[[#This Row],[Department ID]],tblDepts[ID],tblDepts[Department])</f>
        <v>Support</v>
      </c>
      <c r="H62" s="9">
        <v>20612</v>
      </c>
      <c r="I62" s="9">
        <v>41118</v>
      </c>
      <c r="J62" s="12" t="str">
        <f>"Q"&amp;LOOKUP(MONTH(tblSalaries[[#This Row],[Start Date]]),{1,4,7,10},{4,1,2,3})</f>
        <v>Q2</v>
      </c>
      <c r="K62">
        <v>17225</v>
      </c>
      <c r="L62" s="18">
        <f>_xlfn.DAYS(DATE(2020,12,31),tblSalaries[[#This Row],[Start Date]])/365</f>
        <v>8.4328767123287669</v>
      </c>
      <c r="M62">
        <v>61</v>
      </c>
      <c r="N62">
        <f>COUNTBLANK(tblSalaries[[#This Row],[Employee ID]:[Salary]])</f>
        <v>0</v>
      </c>
    </row>
    <row r="63" spans="1:14" x14ac:dyDescent="0.25">
      <c r="A63">
        <v>32059</v>
      </c>
      <c r="B63" t="str">
        <f>LEFT(tblSalaries[[#This Row],[Employee ID]],1)</f>
        <v>3</v>
      </c>
      <c r="C63" t="s">
        <v>135</v>
      </c>
      <c r="D63" t="s">
        <v>136</v>
      </c>
      <c r="E63" t="s">
        <v>13</v>
      </c>
      <c r="F63">
        <v>4</v>
      </c>
      <c r="G63" t="str">
        <f>_xlfn.XLOOKUP(tblSalaries[[#This Row],[Department ID]],tblDepts[ID],tblDepts[Department])</f>
        <v>Sales</v>
      </c>
      <c r="H63" s="9">
        <v>36462</v>
      </c>
      <c r="I63" s="9">
        <v>41786</v>
      </c>
      <c r="J63" s="12" t="str">
        <f>"Q"&amp;LOOKUP(MONTH(tblSalaries[[#This Row],[Start Date]]),{1,4,7,10},{4,1,2,3})</f>
        <v>Q1</v>
      </c>
      <c r="K63">
        <v>150984</v>
      </c>
      <c r="L63" s="18">
        <f>_xlfn.DAYS(DATE(2020,12,31),tblSalaries[[#This Row],[Start Date]])/365</f>
        <v>6.602739726027397</v>
      </c>
      <c r="M63">
        <v>62</v>
      </c>
      <c r="N63">
        <f>COUNTBLANK(tblSalaries[[#This Row],[Employee ID]:[Salary]])</f>
        <v>0</v>
      </c>
    </row>
    <row r="64" spans="1:14" x14ac:dyDescent="0.25">
      <c r="A64">
        <v>33956</v>
      </c>
      <c r="B64" t="str">
        <f>LEFT(tblSalaries[[#This Row],[Employee ID]],1)</f>
        <v>3</v>
      </c>
      <c r="C64" t="s">
        <v>137</v>
      </c>
      <c r="D64" t="s">
        <v>138</v>
      </c>
      <c r="E64" t="s">
        <v>18</v>
      </c>
      <c r="F64">
        <v>5</v>
      </c>
      <c r="G64" t="str">
        <f>_xlfn.XLOOKUP(tblSalaries[[#This Row],[Department ID]],tblDepts[ID],tblDepts[Department])</f>
        <v>Marketing</v>
      </c>
      <c r="H64" s="9">
        <v>24440</v>
      </c>
      <c r="I64" s="9">
        <v>41450</v>
      </c>
      <c r="J64" s="12" t="str">
        <f>"Q"&amp;LOOKUP(MONTH(tblSalaries[[#This Row],[Start Date]]),{1,4,7,10},{4,1,2,3})</f>
        <v>Q1</v>
      </c>
      <c r="K64">
        <v>133904</v>
      </c>
      <c r="L64" s="18">
        <f>_xlfn.DAYS(DATE(2020,12,31),tblSalaries[[#This Row],[Start Date]])/365</f>
        <v>7.5232876712328771</v>
      </c>
      <c r="M64">
        <v>63</v>
      </c>
      <c r="N64">
        <f>COUNTBLANK(tblSalaries[[#This Row],[Employee ID]:[Salary]])</f>
        <v>0</v>
      </c>
    </row>
    <row r="65" spans="1:14" x14ac:dyDescent="0.25">
      <c r="A65">
        <v>39604</v>
      </c>
      <c r="B65" t="str">
        <f>LEFT(tblSalaries[[#This Row],[Employee ID]],1)</f>
        <v>3</v>
      </c>
      <c r="C65" t="s">
        <v>139</v>
      </c>
      <c r="D65" t="s">
        <v>140</v>
      </c>
      <c r="E65" t="s">
        <v>18</v>
      </c>
      <c r="F65">
        <v>7</v>
      </c>
      <c r="G65" t="str">
        <f>_xlfn.XLOOKUP(tblSalaries[[#This Row],[Department ID]],tblDepts[ID],tblDepts[Department])</f>
        <v>Support</v>
      </c>
      <c r="H65" s="9">
        <v>18799</v>
      </c>
      <c r="I65" s="9">
        <v>40847</v>
      </c>
      <c r="J65" s="12" t="str">
        <f>"Q"&amp;LOOKUP(MONTH(tblSalaries[[#This Row],[Start Date]]),{1,4,7,10},{4,1,2,3})</f>
        <v>Q3</v>
      </c>
      <c r="K65">
        <v>25911</v>
      </c>
      <c r="L65" s="18">
        <f>_xlfn.DAYS(DATE(2020,12,31),tblSalaries[[#This Row],[Start Date]])/365</f>
        <v>9.1753424657534239</v>
      </c>
      <c r="M65">
        <v>64</v>
      </c>
      <c r="N65">
        <f>COUNTBLANK(tblSalaries[[#This Row],[Employee ID]:[Salary]])</f>
        <v>0</v>
      </c>
    </row>
    <row r="66" spans="1:14" x14ac:dyDescent="0.25">
      <c r="A66">
        <v>35631</v>
      </c>
      <c r="B66" t="str">
        <f>LEFT(tblSalaries[[#This Row],[Employee ID]],1)</f>
        <v>3</v>
      </c>
      <c r="C66" t="s">
        <v>141</v>
      </c>
      <c r="D66" t="s">
        <v>142</v>
      </c>
      <c r="E66" t="s">
        <v>13</v>
      </c>
      <c r="F66">
        <v>2</v>
      </c>
      <c r="G66" t="str">
        <f>_xlfn.XLOOKUP(tblSalaries[[#This Row],[Department ID]],tblDepts[ID],tblDepts[Department])</f>
        <v>HR</v>
      </c>
      <c r="H66" s="9">
        <v>32756</v>
      </c>
      <c r="I66" s="9">
        <v>41972</v>
      </c>
      <c r="J66" s="12" t="str">
        <f>"Q"&amp;LOOKUP(MONTH(tblSalaries[[#This Row],[Start Date]]),{1,4,7,10},{4,1,2,3})</f>
        <v>Q3</v>
      </c>
      <c r="K66">
        <v>113693</v>
      </c>
      <c r="L66" s="18">
        <f>_xlfn.DAYS(DATE(2020,12,31),tblSalaries[[#This Row],[Start Date]])/365</f>
        <v>6.0931506849315067</v>
      </c>
      <c r="M66">
        <v>65</v>
      </c>
      <c r="N66">
        <f>COUNTBLANK(tblSalaries[[#This Row],[Employee ID]:[Salary]])</f>
        <v>0</v>
      </c>
    </row>
    <row r="67" spans="1:14" x14ac:dyDescent="0.25">
      <c r="A67">
        <v>30897</v>
      </c>
      <c r="B67" t="str">
        <f>LEFT(tblSalaries[[#This Row],[Employee ID]],1)</f>
        <v>3</v>
      </c>
      <c r="C67" t="s">
        <v>143</v>
      </c>
      <c r="D67" t="s">
        <v>144</v>
      </c>
      <c r="E67" t="s">
        <v>13</v>
      </c>
      <c r="F67">
        <v>2</v>
      </c>
      <c r="G67" t="str">
        <f>_xlfn.XLOOKUP(tblSalaries[[#This Row],[Department ID]],tblDepts[ID],tblDepts[Department])</f>
        <v>HR</v>
      </c>
      <c r="H67" s="9">
        <v>33691</v>
      </c>
      <c r="I67" s="9">
        <v>42585</v>
      </c>
      <c r="J67" s="12" t="str">
        <f>"Q"&amp;LOOKUP(MONTH(tblSalaries[[#This Row],[Start Date]]),{1,4,7,10},{4,1,2,3})</f>
        <v>Q2</v>
      </c>
      <c r="K67">
        <v>77270</v>
      </c>
      <c r="L67" s="18">
        <f>_xlfn.DAYS(DATE(2020,12,31),tblSalaries[[#This Row],[Start Date]])/365</f>
        <v>4.4136986301369863</v>
      </c>
      <c r="M67">
        <v>66</v>
      </c>
      <c r="N67">
        <f>COUNTBLANK(tblSalaries[[#This Row],[Employee ID]:[Salary]])</f>
        <v>0</v>
      </c>
    </row>
    <row r="68" spans="1:14" x14ac:dyDescent="0.25">
      <c r="A68">
        <v>22714</v>
      </c>
      <c r="B68" t="str">
        <f>LEFT(tblSalaries[[#This Row],[Employee ID]],1)</f>
        <v>2</v>
      </c>
      <c r="C68" t="s">
        <v>145</v>
      </c>
      <c r="D68" t="s">
        <v>146</v>
      </c>
      <c r="E68" t="s">
        <v>18</v>
      </c>
      <c r="F68">
        <v>2</v>
      </c>
      <c r="G68" t="str">
        <f>_xlfn.XLOOKUP(tblSalaries[[#This Row],[Department ID]],tblDepts[ID],tblDepts[Department])</f>
        <v>HR</v>
      </c>
      <c r="H68" s="9">
        <v>32196</v>
      </c>
      <c r="I68" s="9">
        <v>41624</v>
      </c>
      <c r="J68" s="12" t="str">
        <f>"Q"&amp;LOOKUP(MONTH(tblSalaries[[#This Row],[Start Date]]),{1,4,7,10},{4,1,2,3})</f>
        <v>Q3</v>
      </c>
      <c r="K68">
        <v>128781</v>
      </c>
      <c r="L68" s="18">
        <f>_xlfn.DAYS(DATE(2020,12,31),tblSalaries[[#This Row],[Start Date]])/365</f>
        <v>7.0465753424657533</v>
      </c>
      <c r="M68">
        <v>67</v>
      </c>
      <c r="N68">
        <f>COUNTBLANK(tblSalaries[[#This Row],[Employee ID]:[Salary]])</f>
        <v>0</v>
      </c>
    </row>
    <row r="69" spans="1:14" x14ac:dyDescent="0.25">
      <c r="A69">
        <v>12984</v>
      </c>
      <c r="B69" t="str">
        <f>LEFT(tblSalaries[[#This Row],[Employee ID]],1)</f>
        <v>1</v>
      </c>
      <c r="C69" t="s">
        <v>147</v>
      </c>
      <c r="D69" t="s">
        <v>148</v>
      </c>
      <c r="E69" t="s">
        <v>18</v>
      </c>
      <c r="F69">
        <v>8</v>
      </c>
      <c r="G69" t="str">
        <f>_xlfn.XLOOKUP(tblSalaries[[#This Row],[Department ID]],tblDepts[ID],tblDepts[Department])</f>
        <v>IT</v>
      </c>
      <c r="H69" s="9">
        <v>23001</v>
      </c>
      <c r="I69" s="9">
        <v>40686</v>
      </c>
      <c r="J69" s="12" t="str">
        <f>"Q"&amp;LOOKUP(MONTH(tblSalaries[[#This Row],[Start Date]]),{1,4,7,10},{4,1,2,3})</f>
        <v>Q1</v>
      </c>
      <c r="K69">
        <v>38153</v>
      </c>
      <c r="L69" s="18">
        <f>_xlfn.DAYS(DATE(2020,12,31),tblSalaries[[#This Row],[Start Date]])/365</f>
        <v>9.6164383561643838</v>
      </c>
      <c r="M69">
        <v>68</v>
      </c>
      <c r="N69">
        <f>COUNTBLANK(tblSalaries[[#This Row],[Employee ID]:[Salary]])</f>
        <v>0</v>
      </c>
    </row>
    <row r="70" spans="1:14" x14ac:dyDescent="0.25">
      <c r="A70">
        <v>39109</v>
      </c>
      <c r="B70" t="str">
        <f>LEFT(tblSalaries[[#This Row],[Employee ID]],1)</f>
        <v>3</v>
      </c>
      <c r="C70" t="s">
        <v>149</v>
      </c>
      <c r="D70" t="s">
        <v>150</v>
      </c>
      <c r="E70" t="s">
        <v>13</v>
      </c>
      <c r="F70">
        <v>2</v>
      </c>
      <c r="G70" t="str">
        <f>_xlfn.XLOOKUP(tblSalaries[[#This Row],[Department ID]],tblDepts[ID],tblDepts[Department])</f>
        <v>HR</v>
      </c>
      <c r="H70" s="9">
        <v>21352</v>
      </c>
      <c r="I70" s="9">
        <v>41808</v>
      </c>
      <c r="J70" s="12" t="str">
        <f>"Q"&amp;LOOKUP(MONTH(tblSalaries[[#This Row],[Start Date]]),{1,4,7,10},{4,1,2,3})</f>
        <v>Q1</v>
      </c>
      <c r="K70">
        <v>51707</v>
      </c>
      <c r="L70" s="18">
        <f>_xlfn.DAYS(DATE(2020,12,31),tblSalaries[[#This Row],[Start Date]])/365</f>
        <v>6.5424657534246577</v>
      </c>
      <c r="M70">
        <v>69</v>
      </c>
      <c r="N70">
        <f>COUNTBLANK(tblSalaries[[#This Row],[Employee ID]:[Salary]])</f>
        <v>0</v>
      </c>
    </row>
    <row r="71" spans="1:14" x14ac:dyDescent="0.25">
      <c r="A71">
        <v>39064</v>
      </c>
      <c r="B71" t="str">
        <f>LEFT(tblSalaries[[#This Row],[Employee ID]],1)</f>
        <v>3</v>
      </c>
      <c r="C71" t="s">
        <v>151</v>
      </c>
      <c r="D71" t="s">
        <v>152</v>
      </c>
      <c r="E71" t="s">
        <v>13</v>
      </c>
      <c r="F71">
        <v>4</v>
      </c>
      <c r="G71" t="str">
        <f>_xlfn.XLOOKUP(tblSalaries[[#This Row],[Department ID]],tblDepts[ID],tblDepts[Department])</f>
        <v>Sales</v>
      </c>
      <c r="H71" s="9">
        <v>18234</v>
      </c>
      <c r="I71" s="9">
        <v>42551</v>
      </c>
      <c r="J71" s="12" t="str">
        <f>"Q"&amp;LOOKUP(MONTH(tblSalaries[[#This Row],[Start Date]]),{1,4,7,10},{4,1,2,3})</f>
        <v>Q1</v>
      </c>
      <c r="K71">
        <v>130820</v>
      </c>
      <c r="L71" s="18">
        <f>_xlfn.DAYS(DATE(2020,12,31),tblSalaries[[#This Row],[Start Date]])/365</f>
        <v>4.506849315068493</v>
      </c>
      <c r="M71">
        <v>70</v>
      </c>
      <c r="N71">
        <f>COUNTBLANK(tblSalaries[[#This Row],[Employee ID]:[Salary]])</f>
        <v>0</v>
      </c>
    </row>
    <row r="72" spans="1:14" x14ac:dyDescent="0.25">
      <c r="A72">
        <v>33208</v>
      </c>
      <c r="B72" t="str">
        <f>LEFT(tblSalaries[[#This Row],[Employee ID]],1)</f>
        <v>3</v>
      </c>
      <c r="C72" t="s">
        <v>153</v>
      </c>
      <c r="D72" t="s">
        <v>154</v>
      </c>
      <c r="E72" t="s">
        <v>18</v>
      </c>
      <c r="F72">
        <v>2</v>
      </c>
      <c r="G72" t="str">
        <f>_xlfn.XLOOKUP(tblSalaries[[#This Row],[Department ID]],tblDepts[ID],tblDepts[Department])</f>
        <v>HR</v>
      </c>
      <c r="H72" s="9">
        <v>17929</v>
      </c>
      <c r="I72" s="9">
        <v>40860</v>
      </c>
      <c r="J72" s="12" t="str">
        <f>"Q"&amp;LOOKUP(MONTH(tblSalaries[[#This Row],[Start Date]]),{1,4,7,10},{4,1,2,3})</f>
        <v>Q3</v>
      </c>
      <c r="K72">
        <v>50709</v>
      </c>
      <c r="L72" s="18">
        <f>_xlfn.DAYS(DATE(2020,12,31),tblSalaries[[#This Row],[Start Date]])/365</f>
        <v>9.1397260273972609</v>
      </c>
      <c r="M72">
        <v>71</v>
      </c>
      <c r="N72">
        <f>COUNTBLANK(tblSalaries[[#This Row],[Employee ID]:[Salary]])</f>
        <v>0</v>
      </c>
    </row>
    <row r="73" spans="1:14" x14ac:dyDescent="0.25">
      <c r="A73">
        <v>24159</v>
      </c>
      <c r="B73" t="str">
        <f>LEFT(tblSalaries[[#This Row],[Employee ID]],1)</f>
        <v>2</v>
      </c>
      <c r="C73" t="s">
        <v>155</v>
      </c>
      <c r="D73" t="s">
        <v>156</v>
      </c>
      <c r="E73" t="s">
        <v>18</v>
      </c>
      <c r="F73">
        <v>3</v>
      </c>
      <c r="G73" t="str">
        <f>_xlfn.XLOOKUP(tblSalaries[[#This Row],[Department ID]],tblDepts[ID],tblDepts[Department])</f>
        <v>FP&amp;A</v>
      </c>
      <c r="H73" s="9">
        <v>23514</v>
      </c>
      <c r="I73" s="9">
        <v>43236</v>
      </c>
      <c r="J73" s="12" t="str">
        <f>"Q"&amp;LOOKUP(MONTH(tblSalaries[[#This Row],[Start Date]]),{1,4,7,10},{4,1,2,3})</f>
        <v>Q1</v>
      </c>
      <c r="K73">
        <v>156533</v>
      </c>
      <c r="L73" s="18">
        <f>_xlfn.DAYS(DATE(2020,12,31),tblSalaries[[#This Row],[Start Date]])/365</f>
        <v>2.6301369863013697</v>
      </c>
      <c r="M73">
        <v>72</v>
      </c>
      <c r="N73">
        <f>COUNTBLANK(tblSalaries[[#This Row],[Employee ID]:[Salary]])</f>
        <v>0</v>
      </c>
    </row>
    <row r="74" spans="1:14" x14ac:dyDescent="0.25">
      <c r="A74">
        <v>30805</v>
      </c>
      <c r="B74" t="str">
        <f>LEFT(tblSalaries[[#This Row],[Employee ID]],1)</f>
        <v>3</v>
      </c>
      <c r="C74" t="s">
        <v>157</v>
      </c>
      <c r="D74" t="s">
        <v>158</v>
      </c>
      <c r="E74" t="s">
        <v>18</v>
      </c>
      <c r="F74">
        <v>4</v>
      </c>
      <c r="G74" t="str">
        <f>_xlfn.XLOOKUP(tblSalaries[[#This Row],[Department ID]],tblDepts[ID],tblDepts[Department])</f>
        <v>Sales</v>
      </c>
      <c r="H74" s="9">
        <v>22428</v>
      </c>
      <c r="I74" s="9">
        <v>43454</v>
      </c>
      <c r="J74" s="12" t="str">
        <f>"Q"&amp;LOOKUP(MONTH(tblSalaries[[#This Row],[Start Date]]),{1,4,7,10},{4,1,2,3})</f>
        <v>Q3</v>
      </c>
      <c r="K74">
        <v>157162</v>
      </c>
      <c r="L74" s="18">
        <f>_xlfn.DAYS(DATE(2020,12,31),tblSalaries[[#This Row],[Start Date]])/365</f>
        <v>2.032876712328767</v>
      </c>
      <c r="M74">
        <v>73</v>
      </c>
      <c r="N74">
        <f>COUNTBLANK(tblSalaries[[#This Row],[Employee ID]:[Salary]])</f>
        <v>0</v>
      </c>
    </row>
    <row r="75" spans="1:14" x14ac:dyDescent="0.25">
      <c r="A75">
        <v>28491</v>
      </c>
      <c r="B75" t="str">
        <f>LEFT(tblSalaries[[#This Row],[Employee ID]],1)</f>
        <v>2</v>
      </c>
      <c r="C75" t="s">
        <v>159</v>
      </c>
      <c r="D75" t="s">
        <v>160</v>
      </c>
      <c r="E75" t="s">
        <v>18</v>
      </c>
      <c r="F75">
        <v>1</v>
      </c>
      <c r="G75" t="str">
        <f>_xlfn.XLOOKUP(tblSalaries[[#This Row],[Department ID]],tblDepts[ID],tblDepts[Department])</f>
        <v>Accounting</v>
      </c>
      <c r="H75" s="9">
        <v>25077</v>
      </c>
      <c r="I75" s="9">
        <v>41844</v>
      </c>
      <c r="J75" s="12" t="str">
        <f>"Q"&amp;LOOKUP(MONTH(tblSalaries[[#This Row],[Start Date]]),{1,4,7,10},{4,1,2,3})</f>
        <v>Q2</v>
      </c>
      <c r="K75">
        <v>66755</v>
      </c>
      <c r="L75" s="18">
        <f>_xlfn.DAYS(DATE(2020,12,31),tblSalaries[[#This Row],[Start Date]])/365</f>
        <v>6.4438356164383563</v>
      </c>
      <c r="M75">
        <v>74</v>
      </c>
      <c r="N75">
        <f>COUNTBLANK(tblSalaries[[#This Row],[Employee ID]:[Salary]])</f>
        <v>0</v>
      </c>
    </row>
    <row r="76" spans="1:14" x14ac:dyDescent="0.25">
      <c r="A76">
        <v>16551</v>
      </c>
      <c r="B76" t="str">
        <f>LEFT(tblSalaries[[#This Row],[Employee ID]],1)</f>
        <v>1</v>
      </c>
      <c r="C76" t="s">
        <v>161</v>
      </c>
      <c r="D76" t="s">
        <v>162</v>
      </c>
      <c r="E76" t="s">
        <v>13</v>
      </c>
      <c r="F76">
        <v>2</v>
      </c>
      <c r="G76" t="str">
        <f>_xlfn.XLOOKUP(tblSalaries[[#This Row],[Department ID]],tblDepts[ID],tblDepts[Department])</f>
        <v>HR</v>
      </c>
      <c r="H76" s="9">
        <v>26310</v>
      </c>
      <c r="I76" s="9">
        <v>42573</v>
      </c>
      <c r="J76" s="12" t="str">
        <f>"Q"&amp;LOOKUP(MONTH(tblSalaries[[#This Row],[Start Date]]),{1,4,7,10},{4,1,2,3})</f>
        <v>Q2</v>
      </c>
      <c r="K76">
        <v>76053</v>
      </c>
      <c r="L76" s="18">
        <f>_xlfn.DAYS(DATE(2020,12,31),tblSalaries[[#This Row],[Start Date]])/365</f>
        <v>4.4465753424657537</v>
      </c>
      <c r="M76">
        <v>75</v>
      </c>
      <c r="N76">
        <f>COUNTBLANK(tblSalaries[[#This Row],[Employee ID]:[Salary]])</f>
        <v>0</v>
      </c>
    </row>
    <row r="77" spans="1:14" x14ac:dyDescent="0.25">
      <c r="A77">
        <v>37383</v>
      </c>
      <c r="B77" t="str">
        <f>LEFT(tblSalaries[[#This Row],[Employee ID]],1)</f>
        <v>3</v>
      </c>
      <c r="C77" t="s">
        <v>163</v>
      </c>
      <c r="D77" t="s">
        <v>164</v>
      </c>
      <c r="E77" t="s">
        <v>13</v>
      </c>
      <c r="F77">
        <v>4</v>
      </c>
      <c r="G77" t="str">
        <f>_xlfn.XLOOKUP(tblSalaries[[#This Row],[Department ID]],tblDepts[ID],tblDepts[Department])</f>
        <v>Sales</v>
      </c>
      <c r="H77" s="9">
        <v>28403</v>
      </c>
      <c r="I77" s="9">
        <v>42883</v>
      </c>
      <c r="J77" s="12" t="str">
        <f>"Q"&amp;LOOKUP(MONTH(tblSalaries[[#This Row],[Start Date]]),{1,4,7,10},{4,1,2,3})</f>
        <v>Q1</v>
      </c>
      <c r="K77">
        <v>140474</v>
      </c>
      <c r="L77" s="18">
        <f>_xlfn.DAYS(DATE(2020,12,31),tblSalaries[[#This Row],[Start Date]])/365</f>
        <v>3.5972602739726027</v>
      </c>
      <c r="M77">
        <v>76</v>
      </c>
      <c r="N77">
        <f>COUNTBLANK(tblSalaries[[#This Row],[Employee ID]:[Salary]])</f>
        <v>0</v>
      </c>
    </row>
    <row r="78" spans="1:14" x14ac:dyDescent="0.25">
      <c r="A78">
        <v>37397</v>
      </c>
      <c r="B78" t="str">
        <f>LEFT(tblSalaries[[#This Row],[Employee ID]],1)</f>
        <v>3</v>
      </c>
      <c r="C78" t="s">
        <v>165</v>
      </c>
      <c r="D78" t="s">
        <v>166</v>
      </c>
      <c r="E78" t="s">
        <v>18</v>
      </c>
      <c r="F78">
        <v>6</v>
      </c>
      <c r="G78" t="str">
        <f>_xlfn.XLOOKUP(tblSalaries[[#This Row],[Department ID]],tblDepts[ID],tblDepts[Department])</f>
        <v>Development</v>
      </c>
      <c r="H78" s="9">
        <v>25622</v>
      </c>
      <c r="I78" s="9">
        <v>41370</v>
      </c>
      <c r="J78" s="12" t="str">
        <f>"Q"&amp;LOOKUP(MONTH(tblSalaries[[#This Row],[Start Date]]),{1,4,7,10},{4,1,2,3})</f>
        <v>Q1</v>
      </c>
      <c r="K78">
        <v>51558</v>
      </c>
      <c r="L78" s="18">
        <f>_xlfn.DAYS(DATE(2020,12,31),tblSalaries[[#This Row],[Start Date]])/365</f>
        <v>7.7424657534246579</v>
      </c>
      <c r="M78">
        <v>77</v>
      </c>
      <c r="N78">
        <f>COUNTBLANK(tblSalaries[[#This Row],[Employee ID]:[Salary]])</f>
        <v>0</v>
      </c>
    </row>
    <row r="79" spans="1:14" x14ac:dyDescent="0.25">
      <c r="A79">
        <v>35496</v>
      </c>
      <c r="B79" t="str">
        <f>LEFT(tblSalaries[[#This Row],[Employee ID]],1)</f>
        <v>3</v>
      </c>
      <c r="C79" t="s">
        <v>167</v>
      </c>
      <c r="D79" t="s">
        <v>168</v>
      </c>
      <c r="E79" t="s">
        <v>18</v>
      </c>
      <c r="F79">
        <v>7</v>
      </c>
      <c r="G79" t="str">
        <f>_xlfn.XLOOKUP(tblSalaries[[#This Row],[Department ID]],tblDepts[ID],tblDepts[Department])</f>
        <v>Support</v>
      </c>
      <c r="H79" s="9">
        <v>18274</v>
      </c>
      <c r="I79" s="9">
        <v>41444</v>
      </c>
      <c r="J79" s="12" t="str">
        <f>"Q"&amp;LOOKUP(MONTH(tblSalaries[[#This Row],[Start Date]]),{1,4,7,10},{4,1,2,3})</f>
        <v>Q1</v>
      </c>
      <c r="K79">
        <v>87533</v>
      </c>
      <c r="L79" s="18">
        <f>_xlfn.DAYS(DATE(2020,12,31),tblSalaries[[#This Row],[Start Date]])/365</f>
        <v>7.5397260273972604</v>
      </c>
      <c r="M79">
        <v>78</v>
      </c>
      <c r="N79">
        <f>COUNTBLANK(tblSalaries[[#This Row],[Employee ID]:[Salary]])</f>
        <v>0</v>
      </c>
    </row>
    <row r="80" spans="1:14" x14ac:dyDescent="0.25">
      <c r="A80">
        <v>38259</v>
      </c>
      <c r="B80" t="str">
        <f>LEFT(tblSalaries[[#This Row],[Employee ID]],1)</f>
        <v>3</v>
      </c>
      <c r="C80" t="s">
        <v>169</v>
      </c>
      <c r="D80" t="s">
        <v>170</v>
      </c>
      <c r="E80" t="s">
        <v>18</v>
      </c>
      <c r="F80">
        <v>4</v>
      </c>
      <c r="G80" t="str">
        <f>_xlfn.XLOOKUP(tblSalaries[[#This Row],[Department ID]],tblDepts[ID],tblDepts[Department])</f>
        <v>Sales</v>
      </c>
      <c r="H80" s="9">
        <v>20544</v>
      </c>
      <c r="I80" s="9">
        <v>41888</v>
      </c>
      <c r="J80" s="12" t="str">
        <f>"Q"&amp;LOOKUP(MONTH(tblSalaries[[#This Row],[Start Date]]),{1,4,7,10},{4,1,2,3})</f>
        <v>Q2</v>
      </c>
      <c r="K80">
        <v>66118</v>
      </c>
      <c r="L80" s="18">
        <f>_xlfn.DAYS(DATE(2020,12,31),tblSalaries[[#This Row],[Start Date]])/365</f>
        <v>6.3232876712328769</v>
      </c>
      <c r="M80">
        <v>79</v>
      </c>
      <c r="N80">
        <f>COUNTBLANK(tblSalaries[[#This Row],[Employee ID]:[Salary]])</f>
        <v>0</v>
      </c>
    </row>
    <row r="81" spans="1:14" x14ac:dyDescent="0.25">
      <c r="A81">
        <v>29106</v>
      </c>
      <c r="B81" t="str">
        <f>LEFT(tblSalaries[[#This Row],[Employee ID]],1)</f>
        <v>2</v>
      </c>
      <c r="C81" t="s">
        <v>171</v>
      </c>
      <c r="D81" t="s">
        <v>172</v>
      </c>
      <c r="E81" t="s">
        <v>18</v>
      </c>
      <c r="F81">
        <v>8</v>
      </c>
      <c r="G81" t="str">
        <f>_xlfn.XLOOKUP(tblSalaries[[#This Row],[Department ID]],tblDepts[ID],tblDepts[Department])</f>
        <v>IT</v>
      </c>
      <c r="H81" s="9">
        <v>34844</v>
      </c>
      <c r="I81" s="9">
        <v>43205</v>
      </c>
      <c r="J81" s="12" t="str">
        <f>"Q"&amp;LOOKUP(MONTH(tblSalaries[[#This Row],[Start Date]]),{1,4,7,10},{4,1,2,3})</f>
        <v>Q1</v>
      </c>
      <c r="K81">
        <v>117968</v>
      </c>
      <c r="L81" s="18">
        <f>_xlfn.DAYS(DATE(2020,12,31),tblSalaries[[#This Row],[Start Date]])/365</f>
        <v>2.7150684931506848</v>
      </c>
      <c r="M81">
        <v>80</v>
      </c>
      <c r="N81">
        <f>COUNTBLANK(tblSalaries[[#This Row],[Employee ID]:[Salary]])</f>
        <v>0</v>
      </c>
    </row>
    <row r="82" spans="1:14" x14ac:dyDescent="0.25">
      <c r="A82">
        <v>37056</v>
      </c>
      <c r="B82" t="str">
        <f>LEFT(tblSalaries[[#This Row],[Employee ID]],1)</f>
        <v>3</v>
      </c>
      <c r="C82" t="s">
        <v>173</v>
      </c>
      <c r="D82" t="s">
        <v>174</v>
      </c>
      <c r="E82" t="s">
        <v>13</v>
      </c>
      <c r="F82">
        <v>4</v>
      </c>
      <c r="G82" t="str">
        <f>_xlfn.XLOOKUP(tblSalaries[[#This Row],[Department ID]],tblDepts[ID],tblDepts[Department])</f>
        <v>Sales</v>
      </c>
      <c r="H82" s="9">
        <v>22819</v>
      </c>
      <c r="I82" s="9">
        <v>42843</v>
      </c>
      <c r="J82" s="12" t="str">
        <f>"Q"&amp;LOOKUP(MONTH(tblSalaries[[#This Row],[Start Date]]),{1,4,7,10},{4,1,2,3})</f>
        <v>Q1</v>
      </c>
      <c r="K82">
        <v>79411</v>
      </c>
      <c r="L82" s="18">
        <f>_xlfn.DAYS(DATE(2020,12,31),tblSalaries[[#This Row],[Start Date]])/365</f>
        <v>3.7068493150684931</v>
      </c>
      <c r="M82">
        <v>81</v>
      </c>
      <c r="N82">
        <f>COUNTBLANK(tblSalaries[[#This Row],[Employee ID]:[Salary]])</f>
        <v>0</v>
      </c>
    </row>
    <row r="83" spans="1:14" x14ac:dyDescent="0.25">
      <c r="A83">
        <v>24116</v>
      </c>
      <c r="B83" t="str">
        <f>LEFT(tblSalaries[[#This Row],[Employee ID]],1)</f>
        <v>2</v>
      </c>
      <c r="C83" t="s">
        <v>147</v>
      </c>
      <c r="D83" t="s">
        <v>175</v>
      </c>
      <c r="E83" t="s">
        <v>18</v>
      </c>
      <c r="F83">
        <v>2</v>
      </c>
      <c r="G83" t="str">
        <f>_xlfn.XLOOKUP(tblSalaries[[#This Row],[Department ID]],tblDepts[ID],tblDepts[Department])</f>
        <v>HR</v>
      </c>
      <c r="H83" s="9">
        <v>30868</v>
      </c>
      <c r="I83" s="9">
        <v>40335</v>
      </c>
      <c r="J83" s="12" t="str">
        <f>"Q"&amp;LOOKUP(MONTH(tblSalaries[[#This Row],[Start Date]]),{1,4,7,10},{4,1,2,3})</f>
        <v>Q1</v>
      </c>
      <c r="K83">
        <v>46484</v>
      </c>
      <c r="L83" s="18">
        <f>_xlfn.DAYS(DATE(2020,12,31),tblSalaries[[#This Row],[Start Date]])/365</f>
        <v>10.578082191780823</v>
      </c>
      <c r="M83">
        <v>82</v>
      </c>
      <c r="N83">
        <f>COUNTBLANK(tblSalaries[[#This Row],[Employee ID]:[Salary]])</f>
        <v>0</v>
      </c>
    </row>
    <row r="84" spans="1:14" x14ac:dyDescent="0.25">
      <c r="A84">
        <v>47036</v>
      </c>
      <c r="B84" t="str">
        <f>LEFT(tblSalaries[[#This Row],[Employee ID]],1)</f>
        <v>4</v>
      </c>
      <c r="C84" t="s">
        <v>176</v>
      </c>
      <c r="D84" t="s">
        <v>177</v>
      </c>
      <c r="E84" t="s">
        <v>18</v>
      </c>
      <c r="F84">
        <v>1</v>
      </c>
      <c r="G84" t="str">
        <f>_xlfn.XLOOKUP(tblSalaries[[#This Row],[Department ID]],tblDepts[ID],tblDepts[Department])</f>
        <v>Accounting</v>
      </c>
      <c r="H84" s="9">
        <v>17361</v>
      </c>
      <c r="I84" s="9">
        <v>42833</v>
      </c>
      <c r="J84" s="12" t="str">
        <f>"Q"&amp;LOOKUP(MONTH(tblSalaries[[#This Row],[Start Date]]),{1,4,7,10},{4,1,2,3})</f>
        <v>Q1</v>
      </c>
      <c r="K84">
        <v>82129</v>
      </c>
      <c r="L84" s="18">
        <f>_xlfn.DAYS(DATE(2020,12,31),tblSalaries[[#This Row],[Start Date]])/365</f>
        <v>3.7342465753424658</v>
      </c>
      <c r="M84">
        <v>83</v>
      </c>
      <c r="N84">
        <f>COUNTBLANK(tblSalaries[[#This Row],[Employee ID]:[Salary]])</f>
        <v>0</v>
      </c>
    </row>
    <row r="85" spans="1:14" x14ac:dyDescent="0.25">
      <c r="A85">
        <v>16014</v>
      </c>
      <c r="B85" t="str">
        <f>LEFT(tblSalaries[[#This Row],[Employee ID]],1)</f>
        <v>1</v>
      </c>
      <c r="C85" t="s">
        <v>178</v>
      </c>
      <c r="D85" t="s">
        <v>179</v>
      </c>
      <c r="E85" t="s">
        <v>13</v>
      </c>
      <c r="F85">
        <v>1</v>
      </c>
      <c r="G85" t="str">
        <f>_xlfn.XLOOKUP(tblSalaries[[#This Row],[Department ID]],tblDepts[ID],tblDepts[Department])</f>
        <v>Accounting</v>
      </c>
      <c r="H85" s="9">
        <v>24023</v>
      </c>
      <c r="I85" s="9">
        <v>40446</v>
      </c>
      <c r="J85" s="12" t="str">
        <f>"Q"&amp;LOOKUP(MONTH(tblSalaries[[#This Row],[Start Date]]),{1,4,7,10},{4,1,2,3})</f>
        <v>Q2</v>
      </c>
      <c r="K85">
        <v>103315</v>
      </c>
      <c r="L85" s="18">
        <f>_xlfn.DAYS(DATE(2020,12,31),tblSalaries[[#This Row],[Start Date]])/365</f>
        <v>10.273972602739725</v>
      </c>
      <c r="M85">
        <v>84</v>
      </c>
      <c r="N85">
        <f>COUNTBLANK(tblSalaries[[#This Row],[Employee ID]:[Salary]])</f>
        <v>0</v>
      </c>
    </row>
    <row r="86" spans="1:14" x14ac:dyDescent="0.25">
      <c r="A86">
        <v>35948</v>
      </c>
      <c r="B86" t="str">
        <f>LEFT(tblSalaries[[#This Row],[Employee ID]],1)</f>
        <v>3</v>
      </c>
      <c r="C86" t="s">
        <v>180</v>
      </c>
      <c r="D86" t="s">
        <v>181</v>
      </c>
      <c r="E86" t="s">
        <v>18</v>
      </c>
      <c r="F86">
        <v>4</v>
      </c>
      <c r="G86" t="str">
        <f>_xlfn.XLOOKUP(tblSalaries[[#This Row],[Department ID]],tblDepts[ID],tblDepts[Department])</f>
        <v>Sales</v>
      </c>
      <c r="H86" s="9">
        <v>21866</v>
      </c>
      <c r="I86" s="9">
        <v>42680</v>
      </c>
      <c r="J86" s="12" t="str">
        <f>"Q"&amp;LOOKUP(MONTH(tblSalaries[[#This Row],[Start Date]]),{1,4,7,10},{4,1,2,3})</f>
        <v>Q3</v>
      </c>
      <c r="K86">
        <v>89100</v>
      </c>
      <c r="L86" s="18">
        <f>_xlfn.DAYS(DATE(2020,12,31),tblSalaries[[#This Row],[Start Date]])/365</f>
        <v>4.1534246575342468</v>
      </c>
      <c r="M86">
        <v>85</v>
      </c>
      <c r="N86">
        <f>COUNTBLANK(tblSalaries[[#This Row],[Employee ID]:[Salary]])</f>
        <v>0</v>
      </c>
    </row>
    <row r="87" spans="1:14" x14ac:dyDescent="0.25">
      <c r="A87">
        <v>44065</v>
      </c>
      <c r="B87" t="str">
        <f>LEFT(tblSalaries[[#This Row],[Employee ID]],1)</f>
        <v>4</v>
      </c>
      <c r="C87" t="s">
        <v>182</v>
      </c>
      <c r="D87" t="s">
        <v>183</v>
      </c>
      <c r="E87" t="s">
        <v>18</v>
      </c>
      <c r="F87">
        <v>8</v>
      </c>
      <c r="G87" t="str">
        <f>_xlfn.XLOOKUP(tblSalaries[[#This Row],[Department ID]],tblDepts[ID],tblDepts[Department])</f>
        <v>IT</v>
      </c>
      <c r="H87" s="9">
        <v>22681</v>
      </c>
      <c r="I87" s="9">
        <v>41815</v>
      </c>
      <c r="J87" s="12" t="str">
        <f>"Q"&amp;LOOKUP(MONTH(tblSalaries[[#This Row],[Start Date]]),{1,4,7,10},{4,1,2,3})</f>
        <v>Q1</v>
      </c>
      <c r="K87">
        <v>89068</v>
      </c>
      <c r="L87" s="18">
        <f>_xlfn.DAYS(DATE(2020,12,31),tblSalaries[[#This Row],[Start Date]])/365</f>
        <v>6.5232876712328771</v>
      </c>
      <c r="M87">
        <v>86</v>
      </c>
      <c r="N87">
        <f>COUNTBLANK(tblSalaries[[#This Row],[Employee ID]:[Salary]])</f>
        <v>0</v>
      </c>
    </row>
    <row r="88" spans="1:14" x14ac:dyDescent="0.25">
      <c r="A88">
        <v>33474</v>
      </c>
      <c r="B88" t="str">
        <f>LEFT(tblSalaries[[#This Row],[Employee ID]],1)</f>
        <v>3</v>
      </c>
      <c r="C88" t="s">
        <v>184</v>
      </c>
      <c r="D88" t="s">
        <v>185</v>
      </c>
      <c r="E88" t="s">
        <v>18</v>
      </c>
      <c r="F88">
        <v>4</v>
      </c>
      <c r="G88" t="str">
        <f>_xlfn.XLOOKUP(tblSalaries[[#This Row],[Department ID]],tblDepts[ID],tblDepts[Department])</f>
        <v>Sales</v>
      </c>
      <c r="H88" s="9">
        <v>23289</v>
      </c>
      <c r="I88" s="9">
        <v>41394</v>
      </c>
      <c r="J88" s="12" t="str">
        <f>"Q"&amp;LOOKUP(MONTH(tblSalaries[[#This Row],[Start Date]]),{1,4,7,10},{4,1,2,3})</f>
        <v>Q1</v>
      </c>
      <c r="K88">
        <v>50846</v>
      </c>
      <c r="L88" s="18">
        <f>_xlfn.DAYS(DATE(2020,12,31),tblSalaries[[#This Row],[Start Date]])/365</f>
        <v>7.6767123287671231</v>
      </c>
      <c r="M88">
        <v>87</v>
      </c>
      <c r="N88">
        <f>COUNTBLANK(tblSalaries[[#This Row],[Employee ID]:[Salary]])</f>
        <v>0</v>
      </c>
    </row>
    <row r="89" spans="1:14" x14ac:dyDescent="0.25">
      <c r="A89">
        <v>33344</v>
      </c>
      <c r="B89" t="str">
        <f>LEFT(tblSalaries[[#This Row],[Employee ID]],1)</f>
        <v>3</v>
      </c>
      <c r="C89" t="s">
        <v>186</v>
      </c>
      <c r="D89" t="s">
        <v>187</v>
      </c>
      <c r="E89" t="s">
        <v>13</v>
      </c>
      <c r="F89">
        <v>6</v>
      </c>
      <c r="G89" t="str">
        <f>_xlfn.XLOOKUP(tblSalaries[[#This Row],[Department ID]],tblDepts[ID],tblDepts[Department])</f>
        <v>Development</v>
      </c>
      <c r="H89" s="9">
        <v>25949</v>
      </c>
      <c r="I89" s="9">
        <v>43254</v>
      </c>
      <c r="J89" s="12" t="str">
        <f>"Q"&amp;LOOKUP(MONTH(tblSalaries[[#This Row],[Start Date]]),{1,4,7,10},{4,1,2,3})</f>
        <v>Q1</v>
      </c>
      <c r="K89">
        <v>100292</v>
      </c>
      <c r="L89" s="18">
        <f>_xlfn.DAYS(DATE(2020,12,31),tblSalaries[[#This Row],[Start Date]])/365</f>
        <v>2.580821917808219</v>
      </c>
      <c r="M89">
        <v>88</v>
      </c>
      <c r="N89">
        <f>COUNTBLANK(tblSalaries[[#This Row],[Employee ID]:[Salary]])</f>
        <v>0</v>
      </c>
    </row>
    <row r="90" spans="1:14" x14ac:dyDescent="0.25">
      <c r="A90">
        <v>32146</v>
      </c>
      <c r="B90" t="str">
        <f>LEFT(tblSalaries[[#This Row],[Employee ID]],1)</f>
        <v>3</v>
      </c>
      <c r="C90" t="s">
        <v>188</v>
      </c>
      <c r="D90" t="s">
        <v>189</v>
      </c>
      <c r="E90" t="s">
        <v>18</v>
      </c>
      <c r="F90">
        <v>6</v>
      </c>
      <c r="G90" t="str">
        <f>_xlfn.XLOOKUP(tblSalaries[[#This Row],[Department ID]],tblDepts[ID],tblDepts[Department])</f>
        <v>Development</v>
      </c>
      <c r="H90" s="9">
        <v>17433</v>
      </c>
      <c r="I90" s="9">
        <v>40455</v>
      </c>
      <c r="J90" s="12" t="str">
        <f>"Q"&amp;LOOKUP(MONTH(tblSalaries[[#This Row],[Start Date]]),{1,4,7,10},{4,1,2,3})</f>
        <v>Q3</v>
      </c>
      <c r="K90">
        <v>129549</v>
      </c>
      <c r="L90" s="18">
        <f>_xlfn.DAYS(DATE(2020,12,31),tblSalaries[[#This Row],[Start Date]])/365</f>
        <v>10.24931506849315</v>
      </c>
      <c r="M90">
        <v>89</v>
      </c>
      <c r="N90">
        <f>COUNTBLANK(tblSalaries[[#This Row],[Employee ID]:[Salary]])</f>
        <v>0</v>
      </c>
    </row>
    <row r="91" spans="1:14" x14ac:dyDescent="0.25">
      <c r="A91">
        <v>34538</v>
      </c>
      <c r="B91" t="str">
        <f>LEFT(tblSalaries[[#This Row],[Employee ID]],1)</f>
        <v>3</v>
      </c>
      <c r="C91" t="s">
        <v>190</v>
      </c>
      <c r="D91" t="s">
        <v>191</v>
      </c>
      <c r="E91" t="s">
        <v>18</v>
      </c>
      <c r="F91">
        <v>4</v>
      </c>
      <c r="G91" t="str">
        <f>_xlfn.XLOOKUP(tblSalaries[[#This Row],[Department ID]],tblDepts[ID],tblDepts[Department])</f>
        <v>Sales</v>
      </c>
      <c r="H91" s="9">
        <v>30469</v>
      </c>
      <c r="I91" s="9">
        <v>42674</v>
      </c>
      <c r="J91" s="12" t="str">
        <f>"Q"&amp;LOOKUP(MONTH(tblSalaries[[#This Row],[Start Date]]),{1,4,7,10},{4,1,2,3})</f>
        <v>Q3</v>
      </c>
      <c r="K91">
        <v>144665</v>
      </c>
      <c r="L91" s="18">
        <f>_xlfn.DAYS(DATE(2020,12,31),tblSalaries[[#This Row],[Start Date]])/365</f>
        <v>4.1698630136986301</v>
      </c>
      <c r="M91">
        <v>90</v>
      </c>
      <c r="N91">
        <f>COUNTBLANK(tblSalaries[[#This Row],[Employee ID]:[Salary]])</f>
        <v>0</v>
      </c>
    </row>
    <row r="92" spans="1:14" x14ac:dyDescent="0.25">
      <c r="A92">
        <v>39490</v>
      </c>
      <c r="B92" t="str">
        <f>LEFT(tblSalaries[[#This Row],[Employee ID]],1)</f>
        <v>3</v>
      </c>
      <c r="C92" t="s">
        <v>192</v>
      </c>
      <c r="D92" t="s">
        <v>193</v>
      </c>
      <c r="E92" t="s">
        <v>18</v>
      </c>
      <c r="F92">
        <v>1</v>
      </c>
      <c r="G92" t="str">
        <f>_xlfn.XLOOKUP(tblSalaries[[#This Row],[Department ID]],tblDepts[ID],tblDepts[Department])</f>
        <v>Accounting</v>
      </c>
      <c r="H92" s="9">
        <v>23368</v>
      </c>
      <c r="I92" s="9">
        <v>43349</v>
      </c>
      <c r="J92" s="12" t="str">
        <f>"Q"&amp;LOOKUP(MONTH(tblSalaries[[#This Row],[Start Date]]),{1,4,7,10},{4,1,2,3})</f>
        <v>Q2</v>
      </c>
      <c r="K92">
        <v>71040</v>
      </c>
      <c r="L92" s="18">
        <f>_xlfn.DAYS(DATE(2020,12,31),tblSalaries[[#This Row],[Start Date]])/365</f>
        <v>2.3205479452054796</v>
      </c>
      <c r="M92">
        <v>91</v>
      </c>
      <c r="N92">
        <f>COUNTBLANK(tblSalaries[[#This Row],[Employee ID]:[Salary]])</f>
        <v>0</v>
      </c>
    </row>
    <row r="93" spans="1:14" x14ac:dyDescent="0.25">
      <c r="A93">
        <v>35931</v>
      </c>
      <c r="B93" t="str">
        <f>LEFT(tblSalaries[[#This Row],[Employee ID]],1)</f>
        <v>3</v>
      </c>
      <c r="C93" t="s">
        <v>194</v>
      </c>
      <c r="D93" t="s">
        <v>195</v>
      </c>
      <c r="E93" t="s">
        <v>18</v>
      </c>
      <c r="F93">
        <v>8</v>
      </c>
      <c r="G93" t="str">
        <f>_xlfn.XLOOKUP(tblSalaries[[#This Row],[Department ID]],tblDepts[ID],tblDepts[Department])</f>
        <v>IT</v>
      </c>
      <c r="H93" s="9">
        <v>30824</v>
      </c>
      <c r="I93" s="9">
        <v>43638</v>
      </c>
      <c r="J93" s="12" t="str">
        <f>"Q"&amp;LOOKUP(MONTH(tblSalaries[[#This Row],[Start Date]]),{1,4,7,10},{4,1,2,3})</f>
        <v>Q1</v>
      </c>
      <c r="K93">
        <v>134198</v>
      </c>
      <c r="L93" s="18">
        <f>_xlfn.DAYS(DATE(2020,12,31),tblSalaries[[#This Row],[Start Date]])/365</f>
        <v>1.5287671232876712</v>
      </c>
      <c r="M93">
        <v>92</v>
      </c>
      <c r="N93">
        <f>COUNTBLANK(tblSalaries[[#This Row],[Employee ID]:[Salary]])</f>
        <v>0</v>
      </c>
    </row>
    <row r="94" spans="1:14" x14ac:dyDescent="0.25">
      <c r="A94">
        <v>43315</v>
      </c>
      <c r="B94" t="str">
        <f>LEFT(tblSalaries[[#This Row],[Employee ID]],1)</f>
        <v>4</v>
      </c>
      <c r="C94" t="s">
        <v>196</v>
      </c>
      <c r="D94" t="s">
        <v>197</v>
      </c>
      <c r="E94" t="s">
        <v>13</v>
      </c>
      <c r="F94">
        <v>2</v>
      </c>
      <c r="G94" t="str">
        <f>_xlfn.XLOOKUP(tblSalaries[[#This Row],[Department ID]],tblDepts[ID],tblDepts[Department])</f>
        <v>HR</v>
      </c>
      <c r="H94" s="9">
        <v>22812</v>
      </c>
      <c r="I94" s="9">
        <v>42996</v>
      </c>
      <c r="J94" s="12" t="str">
        <f>"Q"&amp;LOOKUP(MONTH(tblSalaries[[#This Row],[Start Date]]),{1,4,7,10},{4,1,2,3})</f>
        <v>Q2</v>
      </c>
      <c r="K94">
        <v>61048</v>
      </c>
      <c r="L94" s="18">
        <f>_xlfn.DAYS(DATE(2020,12,31),tblSalaries[[#This Row],[Start Date]])/365</f>
        <v>3.2876712328767121</v>
      </c>
      <c r="M94">
        <v>93</v>
      </c>
      <c r="N94">
        <f>COUNTBLANK(tblSalaries[[#This Row],[Employee ID]:[Salary]])</f>
        <v>0</v>
      </c>
    </row>
    <row r="95" spans="1:14" x14ac:dyDescent="0.25">
      <c r="A95">
        <v>35135</v>
      </c>
      <c r="B95" t="str">
        <f>LEFT(tblSalaries[[#This Row],[Employee ID]],1)</f>
        <v>3</v>
      </c>
      <c r="C95" t="s">
        <v>198</v>
      </c>
      <c r="D95" t="s">
        <v>199</v>
      </c>
      <c r="E95" t="s">
        <v>18</v>
      </c>
      <c r="F95">
        <v>4</v>
      </c>
      <c r="G95" t="str">
        <f>_xlfn.XLOOKUP(tblSalaries[[#This Row],[Department ID]],tblDepts[ID],tblDepts[Department])</f>
        <v>Sales</v>
      </c>
      <c r="H95" s="9">
        <v>33444</v>
      </c>
      <c r="I95" s="9">
        <v>42872</v>
      </c>
      <c r="J95" s="12" t="str">
        <f>"Q"&amp;LOOKUP(MONTH(tblSalaries[[#This Row],[Start Date]]),{1,4,7,10},{4,1,2,3})</f>
        <v>Q1</v>
      </c>
      <c r="K95">
        <v>94874</v>
      </c>
      <c r="L95" s="18">
        <f>_xlfn.DAYS(DATE(2020,12,31),tblSalaries[[#This Row],[Start Date]])/365</f>
        <v>3.6273972602739728</v>
      </c>
      <c r="M95">
        <v>94</v>
      </c>
      <c r="N95">
        <f>COUNTBLANK(tblSalaries[[#This Row],[Employee ID]:[Salary]])</f>
        <v>0</v>
      </c>
    </row>
    <row r="96" spans="1:14" x14ac:dyDescent="0.25">
      <c r="A96">
        <v>36956</v>
      </c>
      <c r="B96" t="str">
        <f>LEFT(tblSalaries[[#This Row],[Employee ID]],1)</f>
        <v>3</v>
      </c>
      <c r="C96" t="s">
        <v>200</v>
      </c>
      <c r="D96" t="s">
        <v>201</v>
      </c>
      <c r="E96" t="s">
        <v>18</v>
      </c>
      <c r="F96">
        <v>7</v>
      </c>
      <c r="G96" t="str">
        <f>_xlfn.XLOOKUP(tblSalaries[[#This Row],[Department ID]],tblDepts[ID],tblDepts[Department])</f>
        <v>Support</v>
      </c>
      <c r="H96" s="9">
        <v>22649</v>
      </c>
      <c r="I96" s="9">
        <v>43969</v>
      </c>
      <c r="J96" s="12" t="str">
        <f>"Q"&amp;LOOKUP(MONTH(tblSalaries[[#This Row],[Start Date]]),{1,4,7,10},{4,1,2,3})</f>
        <v>Q1</v>
      </c>
      <c r="K96">
        <v>32020</v>
      </c>
      <c r="L96" s="18">
        <f>_xlfn.DAYS(DATE(2020,12,31),tblSalaries[[#This Row],[Start Date]])/365</f>
        <v>0.62191780821917808</v>
      </c>
      <c r="M96">
        <v>95</v>
      </c>
      <c r="N96">
        <f>COUNTBLANK(tblSalaries[[#This Row],[Employee ID]:[Salary]])</f>
        <v>0</v>
      </c>
    </row>
    <row r="97" spans="1:14" x14ac:dyDescent="0.25">
      <c r="A97">
        <v>39805</v>
      </c>
      <c r="B97" t="str">
        <f>LEFT(tblSalaries[[#This Row],[Employee ID]],1)</f>
        <v>3</v>
      </c>
      <c r="C97" t="s">
        <v>202</v>
      </c>
      <c r="D97" t="s">
        <v>203</v>
      </c>
      <c r="E97" t="s">
        <v>18</v>
      </c>
      <c r="F97">
        <v>6</v>
      </c>
      <c r="G97" t="str">
        <f>_xlfn.XLOOKUP(tblSalaries[[#This Row],[Department ID]],tblDepts[ID],tblDepts[Department])</f>
        <v>Development</v>
      </c>
      <c r="H97" s="9">
        <v>33252</v>
      </c>
      <c r="I97" s="9">
        <v>40659</v>
      </c>
      <c r="J97" s="12" t="str">
        <f>"Q"&amp;LOOKUP(MONTH(tblSalaries[[#This Row],[Start Date]]),{1,4,7,10},{4,1,2,3})</f>
        <v>Q1</v>
      </c>
      <c r="K97">
        <v>77191</v>
      </c>
      <c r="L97" s="18">
        <f>_xlfn.DAYS(DATE(2020,12,31),tblSalaries[[#This Row],[Start Date]])/365</f>
        <v>9.6904109589041099</v>
      </c>
      <c r="M97">
        <v>96</v>
      </c>
      <c r="N97">
        <f>COUNTBLANK(tblSalaries[[#This Row],[Employee ID]:[Salary]])</f>
        <v>0</v>
      </c>
    </row>
    <row r="98" spans="1:14" x14ac:dyDescent="0.25">
      <c r="A98">
        <v>48476</v>
      </c>
      <c r="B98" t="str">
        <f>LEFT(tblSalaries[[#This Row],[Employee ID]],1)</f>
        <v>4</v>
      </c>
      <c r="C98" t="s">
        <v>204</v>
      </c>
      <c r="D98" t="s">
        <v>205</v>
      </c>
      <c r="E98" t="s">
        <v>13</v>
      </c>
      <c r="F98">
        <v>8</v>
      </c>
      <c r="G98" t="str">
        <f>_xlfn.XLOOKUP(tblSalaries[[#This Row],[Department ID]],tblDepts[ID],tblDepts[Department])</f>
        <v>IT</v>
      </c>
      <c r="H98" s="9">
        <v>26016</v>
      </c>
      <c r="I98" s="9">
        <v>41067</v>
      </c>
      <c r="J98" s="12" t="str">
        <f>"Q"&amp;LOOKUP(MONTH(tblSalaries[[#This Row],[Start Date]]),{1,4,7,10},{4,1,2,3})</f>
        <v>Q1</v>
      </c>
      <c r="K98">
        <v>94560</v>
      </c>
      <c r="L98" s="18">
        <f>_xlfn.DAYS(DATE(2020,12,31),tblSalaries[[#This Row],[Start Date]])/365</f>
        <v>8.5726027397260278</v>
      </c>
      <c r="M98">
        <v>97</v>
      </c>
      <c r="N98">
        <f>COUNTBLANK(tblSalaries[[#This Row],[Employee ID]:[Salary]])</f>
        <v>0</v>
      </c>
    </row>
    <row r="99" spans="1:14" x14ac:dyDescent="0.25">
      <c r="A99">
        <v>11803</v>
      </c>
      <c r="B99" t="str">
        <f>LEFT(tblSalaries[[#This Row],[Employee ID]],1)</f>
        <v>1</v>
      </c>
      <c r="C99" t="s">
        <v>206</v>
      </c>
      <c r="D99" t="s">
        <v>207</v>
      </c>
      <c r="E99" t="s">
        <v>13</v>
      </c>
      <c r="F99">
        <v>8</v>
      </c>
      <c r="G99" t="str">
        <f>_xlfn.XLOOKUP(tblSalaries[[#This Row],[Department ID]],tblDepts[ID],tblDepts[Department])</f>
        <v>IT</v>
      </c>
      <c r="H99" s="9">
        <v>29391</v>
      </c>
      <c r="I99" s="9">
        <v>41471</v>
      </c>
      <c r="J99" s="12" t="str">
        <f>"Q"&amp;LOOKUP(MONTH(tblSalaries[[#This Row],[Start Date]]),{1,4,7,10},{4,1,2,3})</f>
        <v>Q2</v>
      </c>
      <c r="K99">
        <v>38784</v>
      </c>
      <c r="L99" s="18">
        <f>_xlfn.DAYS(DATE(2020,12,31),tblSalaries[[#This Row],[Start Date]])/365</f>
        <v>7.4657534246575343</v>
      </c>
      <c r="M99">
        <v>98</v>
      </c>
      <c r="N99">
        <f>COUNTBLANK(tblSalaries[[#This Row],[Employee ID]:[Salary]])</f>
        <v>0</v>
      </c>
    </row>
    <row r="100" spans="1:14" x14ac:dyDescent="0.25">
      <c r="A100">
        <v>30380</v>
      </c>
      <c r="B100" t="str">
        <f>LEFT(tblSalaries[[#This Row],[Employee ID]],1)</f>
        <v>3</v>
      </c>
      <c r="C100" t="s">
        <v>208</v>
      </c>
      <c r="D100" t="s">
        <v>209</v>
      </c>
      <c r="E100" t="s">
        <v>18</v>
      </c>
      <c r="F100">
        <v>4</v>
      </c>
      <c r="G100" t="str">
        <f>_xlfn.XLOOKUP(tblSalaries[[#This Row],[Department ID]],tblDepts[ID],tblDepts[Department])</f>
        <v>Sales</v>
      </c>
      <c r="H100" s="9">
        <v>32466</v>
      </c>
      <c r="I100" s="9">
        <v>42884</v>
      </c>
      <c r="J100" s="12" t="str">
        <f>"Q"&amp;LOOKUP(MONTH(tblSalaries[[#This Row],[Start Date]]),{1,4,7,10},{4,1,2,3})</f>
        <v>Q1</v>
      </c>
      <c r="K100">
        <v>108372</v>
      </c>
      <c r="L100" s="18">
        <f>_xlfn.DAYS(DATE(2020,12,31),tblSalaries[[#This Row],[Start Date]])/365</f>
        <v>3.5945205479452054</v>
      </c>
      <c r="M100">
        <v>99</v>
      </c>
      <c r="N100">
        <f>COUNTBLANK(tblSalaries[[#This Row],[Employee ID]:[Salary]])</f>
        <v>0</v>
      </c>
    </row>
    <row r="101" spans="1:14" x14ac:dyDescent="0.25">
      <c r="A101">
        <v>36896</v>
      </c>
      <c r="B101" t="str">
        <f>LEFT(tblSalaries[[#This Row],[Employee ID]],1)</f>
        <v>3</v>
      </c>
      <c r="C101" t="s">
        <v>210</v>
      </c>
      <c r="D101" t="s">
        <v>211</v>
      </c>
      <c r="E101" t="s">
        <v>13</v>
      </c>
      <c r="F101">
        <v>5</v>
      </c>
      <c r="G101" t="str">
        <f>_xlfn.XLOOKUP(tblSalaries[[#This Row],[Department ID]],tblDepts[ID],tblDepts[Department])</f>
        <v>Marketing</v>
      </c>
      <c r="H101" s="9">
        <v>18356</v>
      </c>
      <c r="I101" s="9">
        <v>40648</v>
      </c>
      <c r="J101" s="12" t="str">
        <f>"Q"&amp;LOOKUP(MONTH(tblSalaries[[#This Row],[Start Date]]),{1,4,7,10},{4,1,2,3})</f>
        <v>Q1</v>
      </c>
      <c r="K101">
        <v>68961</v>
      </c>
      <c r="L101" s="18">
        <f>_xlfn.DAYS(DATE(2020,12,31),tblSalaries[[#This Row],[Start Date]])/365</f>
        <v>9.7205479452054799</v>
      </c>
      <c r="M101">
        <v>100</v>
      </c>
      <c r="N101">
        <f>COUNTBLANK(tblSalaries[[#This Row],[Employee ID]:[Salary]])</f>
        <v>0</v>
      </c>
    </row>
    <row r="102" spans="1:14" x14ac:dyDescent="0.25">
      <c r="A102">
        <v>35519</v>
      </c>
      <c r="B102" t="str">
        <f>LEFT(tblSalaries[[#This Row],[Employee ID]],1)</f>
        <v>3</v>
      </c>
      <c r="C102" t="s">
        <v>212</v>
      </c>
      <c r="D102" t="s">
        <v>213</v>
      </c>
      <c r="E102" t="s">
        <v>13</v>
      </c>
      <c r="F102">
        <v>6</v>
      </c>
      <c r="G102" t="str">
        <f>_xlfn.XLOOKUP(tblSalaries[[#This Row],[Department ID]],tblDepts[ID],tblDepts[Department])</f>
        <v>Development</v>
      </c>
      <c r="H102" s="9">
        <v>25706</v>
      </c>
      <c r="I102" s="9">
        <v>43222</v>
      </c>
      <c r="J102" s="12" t="str">
        <f>"Q"&amp;LOOKUP(MONTH(tblSalaries[[#This Row],[Start Date]]),{1,4,7,10},{4,1,2,3})</f>
        <v>Q1</v>
      </c>
      <c r="K102">
        <v>52173</v>
      </c>
      <c r="L102" s="18">
        <f>_xlfn.DAYS(DATE(2020,12,31),tblSalaries[[#This Row],[Start Date]])/365</f>
        <v>2.6684931506849314</v>
      </c>
      <c r="M102">
        <v>101</v>
      </c>
      <c r="N102">
        <f>COUNTBLANK(tblSalaries[[#This Row],[Employee ID]:[Salary]])</f>
        <v>0</v>
      </c>
    </row>
    <row r="103" spans="1:14" x14ac:dyDescent="0.25">
      <c r="A103">
        <v>10737</v>
      </c>
      <c r="B103" t="str">
        <f>LEFT(tblSalaries[[#This Row],[Employee ID]],1)</f>
        <v>1</v>
      </c>
      <c r="C103" t="s">
        <v>214</v>
      </c>
      <c r="D103" t="s">
        <v>215</v>
      </c>
      <c r="E103" t="s">
        <v>13</v>
      </c>
      <c r="F103">
        <v>1</v>
      </c>
      <c r="G103" t="str">
        <f>_xlfn.XLOOKUP(tblSalaries[[#This Row],[Department ID]],tblDepts[ID],tblDepts[Department])</f>
        <v>Accounting</v>
      </c>
      <c r="H103" s="9">
        <v>33660</v>
      </c>
      <c r="I103" s="9">
        <v>43974</v>
      </c>
      <c r="J103" s="12" t="str">
        <f>"Q"&amp;LOOKUP(MONTH(tblSalaries[[#This Row],[Start Date]]),{1,4,7,10},{4,1,2,3})</f>
        <v>Q1</v>
      </c>
      <c r="K103">
        <v>111802</v>
      </c>
      <c r="L103" s="18">
        <f>_xlfn.DAYS(DATE(2020,12,31),tblSalaries[[#This Row],[Start Date]])/365</f>
        <v>0.60821917808219184</v>
      </c>
      <c r="M103">
        <v>102</v>
      </c>
      <c r="N103">
        <f>COUNTBLANK(tblSalaries[[#This Row],[Employee ID]:[Salary]])</f>
        <v>0</v>
      </c>
    </row>
    <row r="104" spans="1:14" x14ac:dyDescent="0.25">
      <c r="A104">
        <v>36177</v>
      </c>
      <c r="B104" t="str">
        <f>LEFT(tblSalaries[[#This Row],[Employee ID]],1)</f>
        <v>3</v>
      </c>
      <c r="C104" t="s">
        <v>216</v>
      </c>
      <c r="D104" t="s">
        <v>217</v>
      </c>
      <c r="E104" t="s">
        <v>13</v>
      </c>
      <c r="F104">
        <v>5</v>
      </c>
      <c r="G104" t="str">
        <f>_xlfn.XLOOKUP(tblSalaries[[#This Row],[Department ID]],tblDepts[ID],tblDepts[Department])</f>
        <v>Marketing</v>
      </c>
      <c r="H104" s="9">
        <v>31465</v>
      </c>
      <c r="I104" s="9">
        <v>42863</v>
      </c>
      <c r="J104" s="12" t="str">
        <f>"Q"&amp;LOOKUP(MONTH(tblSalaries[[#This Row],[Start Date]]),{1,4,7,10},{4,1,2,3})</f>
        <v>Q1</v>
      </c>
      <c r="K104">
        <v>66285</v>
      </c>
      <c r="L104" s="18">
        <f>_xlfn.DAYS(DATE(2020,12,31),tblSalaries[[#This Row],[Start Date]])/365</f>
        <v>3.6520547945205482</v>
      </c>
      <c r="M104">
        <v>103</v>
      </c>
      <c r="N104">
        <f>COUNTBLANK(tblSalaries[[#This Row],[Employee ID]:[Salary]])</f>
        <v>0</v>
      </c>
    </row>
    <row r="105" spans="1:14" x14ac:dyDescent="0.25">
      <c r="A105">
        <v>25674</v>
      </c>
      <c r="B105" t="str">
        <f>LEFT(tblSalaries[[#This Row],[Employee ID]],1)</f>
        <v>2</v>
      </c>
      <c r="C105" t="s">
        <v>218</v>
      </c>
      <c r="D105" t="s">
        <v>219</v>
      </c>
      <c r="E105" t="s">
        <v>18</v>
      </c>
      <c r="F105">
        <v>8</v>
      </c>
      <c r="G105" t="str">
        <f>_xlfn.XLOOKUP(tblSalaries[[#This Row],[Department ID]],tblDepts[ID],tblDepts[Department])</f>
        <v>IT</v>
      </c>
      <c r="H105" s="9">
        <v>27225</v>
      </c>
      <c r="I105" s="9">
        <v>40794</v>
      </c>
      <c r="J105" s="12" t="str">
        <f>"Q"&amp;LOOKUP(MONTH(tblSalaries[[#This Row],[Start Date]]),{1,4,7,10},{4,1,2,3})</f>
        <v>Q2</v>
      </c>
      <c r="K105">
        <v>93519</v>
      </c>
      <c r="L105" s="18">
        <f>_xlfn.DAYS(DATE(2020,12,31),tblSalaries[[#This Row],[Start Date]])/365</f>
        <v>9.3205479452054796</v>
      </c>
      <c r="M105">
        <v>104</v>
      </c>
      <c r="N105">
        <f>COUNTBLANK(tblSalaries[[#This Row],[Employee ID]:[Salary]])</f>
        <v>0</v>
      </c>
    </row>
    <row r="106" spans="1:14" x14ac:dyDescent="0.25">
      <c r="A106">
        <v>32385</v>
      </c>
      <c r="B106" t="str">
        <f>LEFT(tblSalaries[[#This Row],[Employee ID]],1)</f>
        <v>3</v>
      </c>
      <c r="C106" t="s">
        <v>220</v>
      </c>
      <c r="D106" t="s">
        <v>221</v>
      </c>
      <c r="E106" t="s">
        <v>18</v>
      </c>
      <c r="F106">
        <v>6</v>
      </c>
      <c r="G106" t="str">
        <f>_xlfn.XLOOKUP(tblSalaries[[#This Row],[Department ID]],tblDepts[ID],tblDepts[Department])</f>
        <v>Development</v>
      </c>
      <c r="H106" s="9">
        <v>25375</v>
      </c>
      <c r="I106" s="9">
        <v>41387</v>
      </c>
      <c r="J106" s="12" t="str">
        <f>"Q"&amp;LOOKUP(MONTH(tblSalaries[[#This Row],[Start Date]]),{1,4,7,10},{4,1,2,3})</f>
        <v>Q1</v>
      </c>
      <c r="K106">
        <v>45707</v>
      </c>
      <c r="L106" s="18">
        <f>_xlfn.DAYS(DATE(2020,12,31),tblSalaries[[#This Row],[Start Date]])/365</f>
        <v>7.6958904109589037</v>
      </c>
      <c r="M106">
        <v>105</v>
      </c>
      <c r="N106">
        <f>COUNTBLANK(tblSalaries[[#This Row],[Employee ID]:[Salary]])</f>
        <v>0</v>
      </c>
    </row>
    <row r="107" spans="1:14" x14ac:dyDescent="0.25">
      <c r="A107">
        <v>32205</v>
      </c>
      <c r="B107" t="str">
        <f>LEFT(tblSalaries[[#This Row],[Employee ID]],1)</f>
        <v>3</v>
      </c>
      <c r="C107" t="s">
        <v>222</v>
      </c>
      <c r="D107" t="s">
        <v>223</v>
      </c>
      <c r="E107" t="s">
        <v>13</v>
      </c>
      <c r="F107">
        <v>4</v>
      </c>
      <c r="G107" t="str">
        <f>_xlfn.XLOOKUP(tblSalaries[[#This Row],[Department ID]],tblDepts[ID],tblDepts[Department])</f>
        <v>Sales</v>
      </c>
      <c r="H107" s="9">
        <v>36219</v>
      </c>
      <c r="I107" s="9">
        <v>43733</v>
      </c>
      <c r="J107" s="12" t="str">
        <f>"Q"&amp;LOOKUP(MONTH(tblSalaries[[#This Row],[Start Date]]),{1,4,7,10},{4,1,2,3})</f>
        <v>Q2</v>
      </c>
      <c r="K107">
        <v>62342</v>
      </c>
      <c r="L107" s="18">
        <f>_xlfn.DAYS(DATE(2020,12,31),tblSalaries[[#This Row],[Start Date]])/365</f>
        <v>1.2684931506849315</v>
      </c>
      <c r="M107">
        <v>106</v>
      </c>
      <c r="N107">
        <f>COUNTBLANK(tblSalaries[[#This Row],[Employee ID]:[Salary]])</f>
        <v>0</v>
      </c>
    </row>
    <row r="108" spans="1:14" x14ac:dyDescent="0.25">
      <c r="A108">
        <v>35725</v>
      </c>
      <c r="B108" t="str">
        <f>LEFT(tblSalaries[[#This Row],[Employee ID]],1)</f>
        <v>3</v>
      </c>
      <c r="C108" t="s">
        <v>224</v>
      </c>
      <c r="D108" t="s">
        <v>225</v>
      </c>
      <c r="E108" t="s">
        <v>13</v>
      </c>
      <c r="F108">
        <v>6</v>
      </c>
      <c r="G108" t="str">
        <f>_xlfn.XLOOKUP(tblSalaries[[#This Row],[Department ID]],tblDepts[ID],tblDepts[Department])</f>
        <v>Development</v>
      </c>
      <c r="H108" s="9">
        <v>19603</v>
      </c>
      <c r="I108" s="9">
        <v>40387</v>
      </c>
      <c r="J108" s="12" t="str">
        <f>"Q"&amp;LOOKUP(MONTH(tblSalaries[[#This Row],[Start Date]]),{1,4,7,10},{4,1,2,3})</f>
        <v>Q2</v>
      </c>
      <c r="K108">
        <v>129594</v>
      </c>
      <c r="L108" s="18">
        <f>_xlfn.DAYS(DATE(2020,12,31),tblSalaries[[#This Row],[Start Date]])/365</f>
        <v>10.435616438356165</v>
      </c>
      <c r="M108">
        <v>107</v>
      </c>
      <c r="N108">
        <f>COUNTBLANK(tblSalaries[[#This Row],[Employee ID]:[Salary]])</f>
        <v>0</v>
      </c>
    </row>
    <row r="109" spans="1:14" x14ac:dyDescent="0.25">
      <c r="A109">
        <v>32920</v>
      </c>
      <c r="B109" t="str">
        <f>LEFT(tblSalaries[[#This Row],[Employee ID]],1)</f>
        <v>3</v>
      </c>
      <c r="C109" t="s">
        <v>226</v>
      </c>
      <c r="D109" t="s">
        <v>227</v>
      </c>
      <c r="E109" t="s">
        <v>18</v>
      </c>
      <c r="F109">
        <v>7</v>
      </c>
      <c r="G109" t="str">
        <f>_xlfn.XLOOKUP(tblSalaries[[#This Row],[Department ID]],tblDepts[ID],tblDepts[Department])</f>
        <v>Support</v>
      </c>
      <c r="H109" s="9">
        <v>27811</v>
      </c>
      <c r="I109" s="9">
        <v>41145</v>
      </c>
      <c r="J109" s="12" t="str">
        <f>"Q"&amp;LOOKUP(MONTH(tblSalaries[[#This Row],[Start Date]]),{1,4,7,10},{4,1,2,3})</f>
        <v>Q2</v>
      </c>
      <c r="K109">
        <v>106799</v>
      </c>
      <c r="L109" s="18">
        <f>_xlfn.DAYS(DATE(2020,12,31),tblSalaries[[#This Row],[Start Date]])/365</f>
        <v>8.3589041095890408</v>
      </c>
      <c r="M109">
        <v>108</v>
      </c>
      <c r="N109">
        <f>COUNTBLANK(tblSalaries[[#This Row],[Employee ID]:[Salary]])</f>
        <v>0</v>
      </c>
    </row>
    <row r="110" spans="1:14" x14ac:dyDescent="0.25">
      <c r="A110">
        <v>37591</v>
      </c>
      <c r="B110" t="str">
        <f>LEFT(tblSalaries[[#This Row],[Employee ID]],1)</f>
        <v>3</v>
      </c>
      <c r="C110" t="s">
        <v>228</v>
      </c>
      <c r="D110" t="s">
        <v>229</v>
      </c>
      <c r="E110" t="s">
        <v>18</v>
      </c>
      <c r="F110">
        <v>6</v>
      </c>
      <c r="G110" t="str">
        <f>_xlfn.XLOOKUP(tblSalaries[[#This Row],[Department ID]],tblDepts[ID],tblDepts[Department])</f>
        <v>Development</v>
      </c>
      <c r="H110" s="9">
        <v>32375</v>
      </c>
      <c r="I110" s="9">
        <v>41196</v>
      </c>
      <c r="J110" s="12" t="str">
        <f>"Q"&amp;LOOKUP(MONTH(tblSalaries[[#This Row],[Start Date]]),{1,4,7,10},{4,1,2,3})</f>
        <v>Q3</v>
      </c>
      <c r="K110">
        <v>56803</v>
      </c>
      <c r="L110" s="18">
        <f>_xlfn.DAYS(DATE(2020,12,31),tblSalaries[[#This Row],[Start Date]])/365</f>
        <v>8.2191780821917817</v>
      </c>
      <c r="M110">
        <v>109</v>
      </c>
      <c r="N110">
        <f>COUNTBLANK(tblSalaries[[#This Row],[Employee ID]:[Salary]])</f>
        <v>0</v>
      </c>
    </row>
    <row r="111" spans="1:14" x14ac:dyDescent="0.25">
      <c r="A111">
        <v>30184</v>
      </c>
      <c r="B111" t="str">
        <f>LEFT(tblSalaries[[#This Row],[Employee ID]],1)</f>
        <v>3</v>
      </c>
      <c r="C111" t="s">
        <v>230</v>
      </c>
      <c r="D111" t="s">
        <v>231</v>
      </c>
      <c r="E111" t="s">
        <v>13</v>
      </c>
      <c r="F111">
        <v>7</v>
      </c>
      <c r="G111" t="str">
        <f>_xlfn.XLOOKUP(tblSalaries[[#This Row],[Department ID]],tblDepts[ID],tblDepts[Department])</f>
        <v>Support</v>
      </c>
      <c r="H111" s="9">
        <v>31443</v>
      </c>
      <c r="I111" s="9">
        <v>43634</v>
      </c>
      <c r="J111" s="12" t="str">
        <f>"Q"&amp;LOOKUP(MONTH(tblSalaries[[#This Row],[Start Date]]),{1,4,7,10},{4,1,2,3})</f>
        <v>Q1</v>
      </c>
      <c r="K111">
        <v>46980</v>
      </c>
      <c r="L111" s="18">
        <f>_xlfn.DAYS(DATE(2020,12,31),tblSalaries[[#This Row],[Start Date]])/365</f>
        <v>1.5397260273972602</v>
      </c>
      <c r="M111">
        <v>110</v>
      </c>
      <c r="N111">
        <f>COUNTBLANK(tblSalaries[[#This Row],[Employee ID]:[Salary]])</f>
        <v>0</v>
      </c>
    </row>
    <row r="112" spans="1:14" x14ac:dyDescent="0.25">
      <c r="A112">
        <v>33377</v>
      </c>
      <c r="B112" t="str">
        <f>LEFT(tblSalaries[[#This Row],[Employee ID]],1)</f>
        <v>3</v>
      </c>
      <c r="C112" t="s">
        <v>232</v>
      </c>
      <c r="D112" t="s">
        <v>233</v>
      </c>
      <c r="E112" t="s">
        <v>18</v>
      </c>
      <c r="F112">
        <v>8</v>
      </c>
      <c r="G112" t="str">
        <f>_xlfn.XLOOKUP(tblSalaries[[#This Row],[Department ID]],tblDepts[ID],tblDepts[Department])</f>
        <v>IT</v>
      </c>
      <c r="H112" s="9">
        <v>22507</v>
      </c>
      <c r="I112" s="9">
        <v>42502</v>
      </c>
      <c r="J112" s="12" t="str">
        <f>"Q"&amp;LOOKUP(MONTH(tblSalaries[[#This Row],[Start Date]]),{1,4,7,10},{4,1,2,3})</f>
        <v>Q1</v>
      </c>
      <c r="K112">
        <v>84761</v>
      </c>
      <c r="L112" s="18">
        <f>_xlfn.DAYS(DATE(2020,12,31),tblSalaries[[#This Row],[Start Date]])/365</f>
        <v>4.6410958904109592</v>
      </c>
      <c r="M112">
        <v>111</v>
      </c>
      <c r="N112">
        <f>COUNTBLANK(tblSalaries[[#This Row],[Employee ID]:[Salary]])</f>
        <v>0</v>
      </c>
    </row>
    <row r="113" spans="1:14" x14ac:dyDescent="0.25">
      <c r="A113">
        <v>34718</v>
      </c>
      <c r="B113" t="str">
        <f>LEFT(tblSalaries[[#This Row],[Employee ID]],1)</f>
        <v>3</v>
      </c>
      <c r="C113" t="s">
        <v>234</v>
      </c>
      <c r="D113" t="s">
        <v>235</v>
      </c>
      <c r="E113" t="s">
        <v>13</v>
      </c>
      <c r="F113">
        <v>4</v>
      </c>
      <c r="G113" t="str">
        <f>_xlfn.XLOOKUP(tblSalaries[[#This Row],[Department ID]],tblDepts[ID],tblDepts[Department])</f>
        <v>Sales</v>
      </c>
      <c r="H113" s="9">
        <v>18785</v>
      </c>
      <c r="I113" s="9">
        <v>41502</v>
      </c>
      <c r="J113" s="12" t="str">
        <f>"Q"&amp;LOOKUP(MONTH(tblSalaries[[#This Row],[Start Date]]),{1,4,7,10},{4,1,2,3})</f>
        <v>Q2</v>
      </c>
      <c r="K113">
        <v>51919</v>
      </c>
      <c r="L113" s="18">
        <f>_xlfn.DAYS(DATE(2020,12,31),tblSalaries[[#This Row],[Start Date]])/365</f>
        <v>7.3808219178082188</v>
      </c>
      <c r="M113">
        <v>112</v>
      </c>
      <c r="N113">
        <f>COUNTBLANK(tblSalaries[[#This Row],[Employee ID]:[Salary]])</f>
        <v>0</v>
      </c>
    </row>
    <row r="114" spans="1:14" x14ac:dyDescent="0.25">
      <c r="A114">
        <v>26806</v>
      </c>
      <c r="B114" t="str">
        <f>LEFT(tblSalaries[[#This Row],[Employee ID]],1)</f>
        <v>2</v>
      </c>
      <c r="C114" t="s">
        <v>236</v>
      </c>
      <c r="D114" t="s">
        <v>237</v>
      </c>
      <c r="E114" t="s">
        <v>18</v>
      </c>
      <c r="F114">
        <v>8</v>
      </c>
      <c r="G114" t="str">
        <f>_xlfn.XLOOKUP(tblSalaries[[#This Row],[Department ID]],tblDepts[ID],tblDepts[Department])</f>
        <v>IT</v>
      </c>
      <c r="H114" s="9">
        <v>29853</v>
      </c>
      <c r="I114" s="9">
        <v>41967</v>
      </c>
      <c r="J114" s="12" t="str">
        <f>"Q"&amp;LOOKUP(MONTH(tblSalaries[[#This Row],[Start Date]]),{1,4,7,10},{4,1,2,3})</f>
        <v>Q3</v>
      </c>
      <c r="K114">
        <v>54148</v>
      </c>
      <c r="L114" s="18">
        <f>_xlfn.DAYS(DATE(2020,12,31),tblSalaries[[#This Row],[Start Date]])/365</f>
        <v>6.1068493150684935</v>
      </c>
      <c r="M114">
        <v>113</v>
      </c>
      <c r="N114">
        <f>COUNTBLANK(tblSalaries[[#This Row],[Employee ID]:[Salary]])</f>
        <v>0</v>
      </c>
    </row>
    <row r="115" spans="1:14" x14ac:dyDescent="0.25">
      <c r="A115">
        <v>37176</v>
      </c>
      <c r="B115" t="str">
        <f>LEFT(tblSalaries[[#This Row],[Employee ID]],1)</f>
        <v>3</v>
      </c>
      <c r="C115" t="s">
        <v>238</v>
      </c>
      <c r="D115" t="s">
        <v>239</v>
      </c>
      <c r="E115" t="s">
        <v>18</v>
      </c>
      <c r="F115">
        <v>6</v>
      </c>
      <c r="G115" t="str">
        <f>_xlfn.XLOOKUP(tblSalaries[[#This Row],[Department ID]],tblDepts[ID],tblDepts[Department])</f>
        <v>Development</v>
      </c>
      <c r="H115" s="9">
        <v>25890</v>
      </c>
      <c r="I115" s="9">
        <v>41015</v>
      </c>
      <c r="J115" s="12" t="str">
        <f>"Q"&amp;LOOKUP(MONTH(tblSalaries[[#This Row],[Start Date]]),{1,4,7,10},{4,1,2,3})</f>
        <v>Q1</v>
      </c>
      <c r="K115">
        <v>132226</v>
      </c>
      <c r="L115" s="18">
        <f>_xlfn.DAYS(DATE(2020,12,31),tblSalaries[[#This Row],[Start Date]])/365</f>
        <v>8.7150684931506852</v>
      </c>
      <c r="M115">
        <v>114</v>
      </c>
      <c r="N115">
        <f>COUNTBLANK(tblSalaries[[#This Row],[Employee ID]:[Salary]])</f>
        <v>0</v>
      </c>
    </row>
    <row r="116" spans="1:14" x14ac:dyDescent="0.25">
      <c r="A116">
        <v>34997</v>
      </c>
      <c r="B116" t="str">
        <f>LEFT(tblSalaries[[#This Row],[Employee ID]],1)</f>
        <v>3</v>
      </c>
      <c r="C116" t="s">
        <v>240</v>
      </c>
      <c r="D116" t="s">
        <v>241</v>
      </c>
      <c r="E116" t="s">
        <v>18</v>
      </c>
      <c r="F116">
        <v>5</v>
      </c>
      <c r="G116" t="str">
        <f>_xlfn.XLOOKUP(tblSalaries[[#This Row],[Department ID]],tblDepts[ID],tblDepts[Department])</f>
        <v>Marketing</v>
      </c>
      <c r="H116" s="9">
        <v>25890</v>
      </c>
      <c r="I116" s="9">
        <v>40485</v>
      </c>
      <c r="J116" s="12" t="str">
        <f>"Q"&amp;LOOKUP(MONTH(tblSalaries[[#This Row],[Start Date]]),{1,4,7,10},{4,1,2,3})</f>
        <v>Q3</v>
      </c>
      <c r="K116">
        <v>121592</v>
      </c>
      <c r="L116" s="18">
        <f>_xlfn.DAYS(DATE(2020,12,31),tblSalaries[[#This Row],[Start Date]])/365</f>
        <v>10.167123287671233</v>
      </c>
      <c r="M116">
        <v>115</v>
      </c>
      <c r="N116">
        <f>COUNTBLANK(tblSalaries[[#This Row],[Employee ID]:[Salary]])</f>
        <v>0</v>
      </c>
    </row>
    <row r="117" spans="1:14" x14ac:dyDescent="0.25">
      <c r="A117">
        <v>39350</v>
      </c>
      <c r="B117" t="str">
        <f>LEFT(tblSalaries[[#This Row],[Employee ID]],1)</f>
        <v>3</v>
      </c>
      <c r="C117" t="s">
        <v>242</v>
      </c>
      <c r="D117" t="s">
        <v>243</v>
      </c>
      <c r="E117" t="s">
        <v>18</v>
      </c>
      <c r="F117">
        <v>7</v>
      </c>
      <c r="G117" t="str">
        <f>_xlfn.XLOOKUP(tblSalaries[[#This Row],[Department ID]],tblDepts[ID],tblDepts[Department])</f>
        <v>Support</v>
      </c>
      <c r="H117" s="9">
        <v>20373</v>
      </c>
      <c r="I117" s="9">
        <v>41741</v>
      </c>
      <c r="J117" s="12" t="str">
        <f>"Q"&amp;LOOKUP(MONTH(tblSalaries[[#This Row],[Start Date]]),{1,4,7,10},{4,1,2,3})</f>
        <v>Q1</v>
      </c>
      <c r="K117">
        <v>117725</v>
      </c>
      <c r="L117" s="18">
        <f>_xlfn.DAYS(DATE(2020,12,31),tblSalaries[[#This Row],[Start Date]])/365</f>
        <v>6.7260273972602738</v>
      </c>
      <c r="M117">
        <v>116</v>
      </c>
      <c r="N117">
        <f>COUNTBLANK(tblSalaries[[#This Row],[Employee ID]:[Salary]])</f>
        <v>0</v>
      </c>
    </row>
    <row r="118" spans="1:14" x14ac:dyDescent="0.25">
      <c r="A118">
        <v>34761</v>
      </c>
      <c r="B118" t="str">
        <f>LEFT(tblSalaries[[#This Row],[Employee ID]],1)</f>
        <v>3</v>
      </c>
      <c r="C118" t="s">
        <v>244</v>
      </c>
      <c r="D118" t="s">
        <v>245</v>
      </c>
      <c r="E118" t="s">
        <v>18</v>
      </c>
      <c r="F118">
        <v>1</v>
      </c>
      <c r="G118" t="str">
        <f>_xlfn.XLOOKUP(tblSalaries[[#This Row],[Department ID]],tblDepts[ID],tblDepts[Department])</f>
        <v>Accounting</v>
      </c>
      <c r="H118" s="9">
        <v>33234</v>
      </c>
      <c r="I118" s="9">
        <v>40845</v>
      </c>
      <c r="J118" s="12" t="str">
        <f>"Q"&amp;LOOKUP(MONTH(tblSalaries[[#This Row],[Start Date]]),{1,4,7,10},{4,1,2,3})</f>
        <v>Q3</v>
      </c>
      <c r="K118">
        <v>114583</v>
      </c>
      <c r="L118" s="18">
        <f>_xlfn.DAYS(DATE(2020,12,31),tblSalaries[[#This Row],[Start Date]])/365</f>
        <v>9.1808219178082187</v>
      </c>
      <c r="M118">
        <v>117</v>
      </c>
      <c r="N118">
        <f>COUNTBLANK(tblSalaries[[#This Row],[Employee ID]:[Salary]])</f>
        <v>0</v>
      </c>
    </row>
    <row r="119" spans="1:14" x14ac:dyDescent="0.25">
      <c r="A119">
        <v>28430</v>
      </c>
      <c r="B119" t="str">
        <f>LEFT(tblSalaries[[#This Row],[Employee ID]],1)</f>
        <v>2</v>
      </c>
      <c r="C119" t="s">
        <v>246</v>
      </c>
      <c r="D119" t="s">
        <v>247</v>
      </c>
      <c r="E119" t="s">
        <v>13</v>
      </c>
      <c r="F119">
        <v>2</v>
      </c>
      <c r="G119" t="str">
        <f>_xlfn.XLOOKUP(tblSalaries[[#This Row],[Department ID]],tblDepts[ID],tblDepts[Department])</f>
        <v>HR</v>
      </c>
      <c r="H119" s="9">
        <v>35706</v>
      </c>
      <c r="I119" s="9">
        <v>42651</v>
      </c>
      <c r="J119" s="12" t="str">
        <f>"Q"&amp;LOOKUP(MONTH(tblSalaries[[#This Row],[Start Date]]),{1,4,7,10},{4,1,2,3})</f>
        <v>Q3</v>
      </c>
      <c r="K119">
        <v>134466</v>
      </c>
      <c r="L119" s="18">
        <f>_xlfn.DAYS(DATE(2020,12,31),tblSalaries[[#This Row],[Start Date]])/365</f>
        <v>4.2328767123287667</v>
      </c>
      <c r="M119">
        <v>118</v>
      </c>
      <c r="N119">
        <f>COUNTBLANK(tblSalaries[[#This Row],[Employee ID]:[Salary]])</f>
        <v>0</v>
      </c>
    </row>
    <row r="120" spans="1:14" x14ac:dyDescent="0.25">
      <c r="A120">
        <v>35981</v>
      </c>
      <c r="B120" t="str">
        <f>LEFT(tblSalaries[[#This Row],[Employee ID]],1)</f>
        <v>3</v>
      </c>
      <c r="C120" t="s">
        <v>248</v>
      </c>
      <c r="D120" t="s">
        <v>249</v>
      </c>
      <c r="E120" t="s">
        <v>18</v>
      </c>
      <c r="F120">
        <v>5</v>
      </c>
      <c r="G120" t="str">
        <f>_xlfn.XLOOKUP(tblSalaries[[#This Row],[Department ID]],tblDepts[ID],tblDepts[Department])</f>
        <v>Marketing</v>
      </c>
      <c r="H120" s="9">
        <v>36272</v>
      </c>
      <c r="I120" s="9">
        <v>42307</v>
      </c>
      <c r="J120" s="12" t="str">
        <f>"Q"&amp;LOOKUP(MONTH(tblSalaries[[#This Row],[Start Date]]),{1,4,7,10},{4,1,2,3})</f>
        <v>Q3</v>
      </c>
      <c r="K120">
        <v>96069</v>
      </c>
      <c r="L120" s="18">
        <f>_xlfn.DAYS(DATE(2020,12,31),tblSalaries[[#This Row],[Start Date]])/365</f>
        <v>5.1753424657534248</v>
      </c>
      <c r="M120">
        <v>119</v>
      </c>
      <c r="N120">
        <f>COUNTBLANK(tblSalaries[[#This Row],[Employee ID]:[Salary]])</f>
        <v>0</v>
      </c>
    </row>
    <row r="121" spans="1:14" x14ac:dyDescent="0.25">
      <c r="A121">
        <v>30840</v>
      </c>
      <c r="B121" t="str">
        <f>LEFT(tblSalaries[[#This Row],[Employee ID]],1)</f>
        <v>3</v>
      </c>
      <c r="C121" t="s">
        <v>250</v>
      </c>
      <c r="D121" t="s">
        <v>251</v>
      </c>
      <c r="E121" t="s">
        <v>18</v>
      </c>
      <c r="F121">
        <v>4</v>
      </c>
      <c r="G121" t="str">
        <f>_xlfn.XLOOKUP(tblSalaries[[#This Row],[Department ID]],tblDepts[ID],tblDepts[Department])</f>
        <v>Sales</v>
      </c>
      <c r="H121" s="9">
        <v>23298</v>
      </c>
      <c r="I121" s="9">
        <v>42548</v>
      </c>
      <c r="J121" s="12" t="str">
        <f>"Q"&amp;LOOKUP(MONTH(tblSalaries[[#This Row],[Start Date]]),{1,4,7,10},{4,1,2,3})</f>
        <v>Q1</v>
      </c>
      <c r="K121">
        <v>94314</v>
      </c>
      <c r="L121" s="18">
        <f>_xlfn.DAYS(DATE(2020,12,31),tblSalaries[[#This Row],[Start Date]])/365</f>
        <v>4.515068493150685</v>
      </c>
      <c r="M121">
        <v>120</v>
      </c>
      <c r="N121">
        <f>COUNTBLANK(tblSalaries[[#This Row],[Employee ID]:[Salary]])</f>
        <v>0</v>
      </c>
    </row>
    <row r="122" spans="1:14" x14ac:dyDescent="0.25">
      <c r="A122">
        <v>27659</v>
      </c>
      <c r="B122" t="str">
        <f>LEFT(tblSalaries[[#This Row],[Employee ID]],1)</f>
        <v>2</v>
      </c>
      <c r="C122" t="s">
        <v>252</v>
      </c>
      <c r="D122" t="s">
        <v>253</v>
      </c>
      <c r="E122" t="s">
        <v>13</v>
      </c>
      <c r="F122">
        <v>8</v>
      </c>
      <c r="G122" t="str">
        <f>_xlfn.XLOOKUP(tblSalaries[[#This Row],[Department ID]],tblDepts[ID],tblDepts[Department])</f>
        <v>IT</v>
      </c>
      <c r="H122" s="9">
        <v>24152</v>
      </c>
      <c r="I122" s="9">
        <v>41379</v>
      </c>
      <c r="J122" s="12" t="str">
        <f>"Q"&amp;LOOKUP(MONTH(tblSalaries[[#This Row],[Start Date]]),{1,4,7,10},{4,1,2,3})</f>
        <v>Q1</v>
      </c>
      <c r="K122">
        <v>130096</v>
      </c>
      <c r="L122" s="18">
        <f>_xlfn.DAYS(DATE(2020,12,31),tblSalaries[[#This Row],[Start Date]])/365</f>
        <v>7.7178082191780826</v>
      </c>
      <c r="M122">
        <v>121</v>
      </c>
      <c r="N122">
        <f>COUNTBLANK(tblSalaries[[#This Row],[Employee ID]:[Salary]])</f>
        <v>0</v>
      </c>
    </row>
    <row r="123" spans="1:14" x14ac:dyDescent="0.25">
      <c r="A123">
        <v>34520</v>
      </c>
      <c r="B123" t="str">
        <f>LEFT(tblSalaries[[#This Row],[Employee ID]],1)</f>
        <v>3</v>
      </c>
      <c r="C123" t="s">
        <v>254</v>
      </c>
      <c r="D123" t="s">
        <v>255</v>
      </c>
      <c r="E123" t="s">
        <v>18</v>
      </c>
      <c r="F123">
        <v>7</v>
      </c>
      <c r="G123" t="str">
        <f>_xlfn.XLOOKUP(tblSalaries[[#This Row],[Department ID]],tblDepts[ID],tblDepts[Department])</f>
        <v>Support</v>
      </c>
      <c r="H123" s="9">
        <v>22978</v>
      </c>
      <c r="I123" s="9">
        <v>43222</v>
      </c>
      <c r="J123" s="12" t="str">
        <f>"Q"&amp;LOOKUP(MONTH(tblSalaries[[#This Row],[Start Date]]),{1,4,7,10},{4,1,2,3})</f>
        <v>Q1</v>
      </c>
      <c r="K123">
        <v>29179</v>
      </c>
      <c r="L123" s="18">
        <f>_xlfn.DAYS(DATE(2020,12,31),tblSalaries[[#This Row],[Start Date]])/365</f>
        <v>2.6684931506849314</v>
      </c>
      <c r="M123">
        <v>122</v>
      </c>
      <c r="N123">
        <f>COUNTBLANK(tblSalaries[[#This Row],[Employee ID]:[Salary]])</f>
        <v>0</v>
      </c>
    </row>
    <row r="124" spans="1:14" x14ac:dyDescent="0.25">
      <c r="A124">
        <v>23701</v>
      </c>
      <c r="B124" t="str">
        <f>LEFT(tblSalaries[[#This Row],[Employee ID]],1)</f>
        <v>2</v>
      </c>
      <c r="C124" t="s">
        <v>256</v>
      </c>
      <c r="D124" t="s">
        <v>257</v>
      </c>
      <c r="E124" t="s">
        <v>18</v>
      </c>
      <c r="F124">
        <v>1</v>
      </c>
      <c r="G124" t="str">
        <f>_xlfn.XLOOKUP(tblSalaries[[#This Row],[Department ID]],tblDepts[ID],tblDepts[Department])</f>
        <v>Accounting</v>
      </c>
      <c r="H124" s="9">
        <v>22345</v>
      </c>
      <c r="I124" s="9">
        <v>41994</v>
      </c>
      <c r="J124" s="12" t="str">
        <f>"Q"&amp;LOOKUP(MONTH(tblSalaries[[#This Row],[Start Date]]),{1,4,7,10},{4,1,2,3})</f>
        <v>Q3</v>
      </c>
      <c r="K124">
        <v>62416</v>
      </c>
      <c r="L124" s="18">
        <f>_xlfn.DAYS(DATE(2020,12,31),tblSalaries[[#This Row],[Start Date]])/365</f>
        <v>6.0328767123287674</v>
      </c>
      <c r="M124">
        <v>123</v>
      </c>
      <c r="N124">
        <f>COUNTBLANK(tblSalaries[[#This Row],[Employee ID]:[Salary]])</f>
        <v>0</v>
      </c>
    </row>
    <row r="125" spans="1:14" x14ac:dyDescent="0.25">
      <c r="A125">
        <v>29349</v>
      </c>
      <c r="B125" t="str">
        <f>LEFT(tblSalaries[[#This Row],[Employee ID]],1)</f>
        <v>2</v>
      </c>
      <c r="C125" t="s">
        <v>258</v>
      </c>
      <c r="D125" t="s">
        <v>259</v>
      </c>
      <c r="E125" t="s">
        <v>18</v>
      </c>
      <c r="F125">
        <v>2</v>
      </c>
      <c r="G125" t="str">
        <f>_xlfn.XLOOKUP(tblSalaries[[#This Row],[Department ID]],tblDepts[ID],tblDepts[Department])</f>
        <v>HR</v>
      </c>
      <c r="H125" s="9">
        <v>35549</v>
      </c>
      <c r="I125" s="9">
        <v>41169</v>
      </c>
      <c r="J125" s="12" t="str">
        <f>"Q"&amp;LOOKUP(MONTH(tblSalaries[[#This Row],[Start Date]]),{1,4,7,10},{4,1,2,3})</f>
        <v>Q2</v>
      </c>
      <c r="K125">
        <v>83516</v>
      </c>
      <c r="L125" s="18">
        <f>_xlfn.DAYS(DATE(2020,12,31),tblSalaries[[#This Row],[Start Date]])/365</f>
        <v>8.293150684931506</v>
      </c>
      <c r="M125">
        <v>124</v>
      </c>
      <c r="N125">
        <f>COUNTBLANK(tblSalaries[[#This Row],[Employee ID]:[Salary]])</f>
        <v>0</v>
      </c>
    </row>
    <row r="126" spans="1:14" x14ac:dyDescent="0.25">
      <c r="A126">
        <v>36726</v>
      </c>
      <c r="B126" t="str">
        <f>LEFT(tblSalaries[[#This Row],[Employee ID]],1)</f>
        <v>3</v>
      </c>
      <c r="C126" t="s">
        <v>260</v>
      </c>
      <c r="D126" t="s">
        <v>261</v>
      </c>
      <c r="E126" t="s">
        <v>13</v>
      </c>
      <c r="F126">
        <v>5</v>
      </c>
      <c r="G126" t="str">
        <f>_xlfn.XLOOKUP(tblSalaries[[#This Row],[Department ID]],tblDepts[ID],tblDepts[Department])</f>
        <v>Marketing</v>
      </c>
      <c r="H126" s="9">
        <v>27404</v>
      </c>
      <c r="I126" s="9">
        <v>40513</v>
      </c>
      <c r="J126" s="12" t="str">
        <f>"Q"&amp;LOOKUP(MONTH(tblSalaries[[#This Row],[Start Date]]),{1,4,7,10},{4,1,2,3})</f>
        <v>Q3</v>
      </c>
      <c r="K126">
        <v>135425</v>
      </c>
      <c r="L126" s="18">
        <f>_xlfn.DAYS(DATE(2020,12,31),tblSalaries[[#This Row],[Start Date]])/365</f>
        <v>10.09041095890411</v>
      </c>
      <c r="M126">
        <v>125</v>
      </c>
      <c r="N126">
        <f>COUNTBLANK(tblSalaries[[#This Row],[Employee ID]:[Salary]])</f>
        <v>0</v>
      </c>
    </row>
    <row r="127" spans="1:14" x14ac:dyDescent="0.25">
      <c r="A127">
        <v>36797</v>
      </c>
      <c r="B127" t="str">
        <f>LEFT(tblSalaries[[#This Row],[Employee ID]],1)</f>
        <v>3</v>
      </c>
      <c r="C127" t="s">
        <v>262</v>
      </c>
      <c r="D127" t="s">
        <v>263</v>
      </c>
      <c r="E127" t="s">
        <v>13</v>
      </c>
      <c r="F127">
        <v>4</v>
      </c>
      <c r="G127" t="str">
        <f>_xlfn.XLOOKUP(tblSalaries[[#This Row],[Department ID]],tblDepts[ID],tblDepts[Department])</f>
        <v>Sales</v>
      </c>
      <c r="H127" s="9">
        <v>31722</v>
      </c>
      <c r="I127" s="9">
        <v>42175</v>
      </c>
      <c r="J127" s="12" t="str">
        <f>"Q"&amp;LOOKUP(MONTH(tblSalaries[[#This Row],[Start Date]]),{1,4,7,10},{4,1,2,3})</f>
        <v>Q1</v>
      </c>
      <c r="K127">
        <v>103090</v>
      </c>
      <c r="L127" s="18">
        <f>_xlfn.DAYS(DATE(2020,12,31),tblSalaries[[#This Row],[Start Date]])/365</f>
        <v>5.536986301369863</v>
      </c>
      <c r="M127">
        <v>126</v>
      </c>
      <c r="N127">
        <f>COUNTBLANK(tblSalaries[[#This Row],[Employee ID]:[Salary]])</f>
        <v>0</v>
      </c>
    </row>
    <row r="128" spans="1:14" x14ac:dyDescent="0.25">
      <c r="A128">
        <v>39773</v>
      </c>
      <c r="B128" t="str">
        <f>LEFT(tblSalaries[[#This Row],[Employee ID]],1)</f>
        <v>3</v>
      </c>
      <c r="C128" t="s">
        <v>264</v>
      </c>
      <c r="D128" t="s">
        <v>265</v>
      </c>
      <c r="E128" t="s">
        <v>13</v>
      </c>
      <c r="F128">
        <v>4</v>
      </c>
      <c r="G128" t="str">
        <f>_xlfn.XLOOKUP(tblSalaries[[#This Row],[Department ID]],tblDepts[ID],tblDepts[Department])</f>
        <v>Sales</v>
      </c>
      <c r="H128" s="9">
        <v>25172</v>
      </c>
      <c r="I128" s="9">
        <v>43280</v>
      </c>
      <c r="J128" s="12" t="str">
        <f>"Q"&amp;LOOKUP(MONTH(tblSalaries[[#This Row],[Start Date]]),{1,4,7,10},{4,1,2,3})</f>
        <v>Q1</v>
      </c>
      <c r="K128">
        <v>106293</v>
      </c>
      <c r="L128" s="18">
        <f>_xlfn.DAYS(DATE(2020,12,31),tblSalaries[[#This Row],[Start Date]])/365</f>
        <v>2.5095890410958903</v>
      </c>
      <c r="M128">
        <v>127</v>
      </c>
      <c r="N128">
        <f>COUNTBLANK(tblSalaries[[#This Row],[Employee ID]:[Salary]])</f>
        <v>0</v>
      </c>
    </row>
    <row r="129" spans="1:14" x14ac:dyDescent="0.25">
      <c r="A129">
        <v>31874</v>
      </c>
      <c r="B129" t="str">
        <f>LEFT(tblSalaries[[#This Row],[Employee ID]],1)</f>
        <v>3</v>
      </c>
      <c r="C129" t="s">
        <v>266</v>
      </c>
      <c r="D129" t="s">
        <v>267</v>
      </c>
      <c r="E129" t="s">
        <v>13</v>
      </c>
      <c r="F129">
        <v>4</v>
      </c>
      <c r="G129" t="str">
        <f>_xlfn.XLOOKUP(tblSalaries[[#This Row],[Department ID]],tblDepts[ID],tblDepts[Department])</f>
        <v>Sales</v>
      </c>
      <c r="H129" s="9">
        <v>17489</v>
      </c>
      <c r="I129" s="9">
        <v>43565</v>
      </c>
      <c r="J129" s="12" t="str">
        <f>"Q"&amp;LOOKUP(MONTH(tblSalaries[[#This Row],[Start Date]]),{1,4,7,10},{4,1,2,3})</f>
        <v>Q1</v>
      </c>
      <c r="K129">
        <v>60883</v>
      </c>
      <c r="L129" s="18">
        <f>_xlfn.DAYS(DATE(2020,12,31),tblSalaries[[#This Row],[Start Date]])/365</f>
        <v>1.7287671232876711</v>
      </c>
      <c r="M129">
        <v>128</v>
      </c>
      <c r="N129">
        <f>COUNTBLANK(tblSalaries[[#This Row],[Employee ID]:[Salary]])</f>
        <v>0</v>
      </c>
    </row>
    <row r="130" spans="1:14" x14ac:dyDescent="0.25">
      <c r="A130">
        <v>32513</v>
      </c>
      <c r="B130" t="str">
        <f>LEFT(tblSalaries[[#This Row],[Employee ID]],1)</f>
        <v>3</v>
      </c>
      <c r="C130" t="s">
        <v>268</v>
      </c>
      <c r="D130" t="s">
        <v>269</v>
      </c>
      <c r="E130" t="s">
        <v>13</v>
      </c>
      <c r="F130">
        <v>7</v>
      </c>
      <c r="G130" t="str">
        <f>_xlfn.XLOOKUP(tblSalaries[[#This Row],[Department ID]],tblDepts[ID],tblDepts[Department])</f>
        <v>Support</v>
      </c>
      <c r="H130" s="9">
        <v>31966</v>
      </c>
      <c r="I130" s="9">
        <v>41436</v>
      </c>
      <c r="J130" s="12" t="str">
        <f>"Q"&amp;LOOKUP(MONTH(tblSalaries[[#This Row],[Start Date]]),{1,4,7,10},{4,1,2,3})</f>
        <v>Q1</v>
      </c>
      <c r="K130">
        <v>96006</v>
      </c>
      <c r="L130" s="18">
        <f>_xlfn.DAYS(DATE(2020,12,31),tblSalaries[[#This Row],[Start Date]])/365</f>
        <v>7.5616438356164384</v>
      </c>
      <c r="M130">
        <v>129</v>
      </c>
      <c r="N130">
        <f>COUNTBLANK(tblSalaries[[#This Row],[Employee ID]:[Salary]])</f>
        <v>0</v>
      </c>
    </row>
    <row r="131" spans="1:14" x14ac:dyDescent="0.25">
      <c r="A131">
        <v>37000</v>
      </c>
      <c r="B131" t="str">
        <f>LEFT(tblSalaries[[#This Row],[Employee ID]],1)</f>
        <v>3</v>
      </c>
      <c r="C131" t="s">
        <v>270</v>
      </c>
      <c r="D131" t="s">
        <v>271</v>
      </c>
      <c r="E131" t="s">
        <v>18</v>
      </c>
      <c r="F131">
        <v>5</v>
      </c>
      <c r="G131" t="str">
        <f>_xlfn.XLOOKUP(tblSalaries[[#This Row],[Department ID]],tblDepts[ID],tblDepts[Department])</f>
        <v>Marketing</v>
      </c>
      <c r="H131" s="9">
        <v>31732</v>
      </c>
      <c r="I131" s="9">
        <v>41826</v>
      </c>
      <c r="J131" s="12" t="str">
        <f>"Q"&amp;LOOKUP(MONTH(tblSalaries[[#This Row],[Start Date]]),{1,4,7,10},{4,1,2,3})</f>
        <v>Q2</v>
      </c>
      <c r="K131">
        <v>74622</v>
      </c>
      <c r="L131" s="18">
        <f>_xlfn.DAYS(DATE(2020,12,31),tblSalaries[[#This Row],[Start Date]])/365</f>
        <v>6.493150684931507</v>
      </c>
      <c r="M131">
        <v>130</v>
      </c>
      <c r="N131">
        <f>COUNTBLANK(tblSalaries[[#This Row],[Employee ID]:[Salary]])</f>
        <v>0</v>
      </c>
    </row>
    <row r="132" spans="1:14" x14ac:dyDescent="0.25">
      <c r="A132">
        <v>38756</v>
      </c>
      <c r="B132" t="str">
        <f>LEFT(tblSalaries[[#This Row],[Employee ID]],1)</f>
        <v>3</v>
      </c>
      <c r="C132" t="s">
        <v>272</v>
      </c>
      <c r="D132" t="s">
        <v>273</v>
      </c>
      <c r="E132" t="s">
        <v>18</v>
      </c>
      <c r="F132">
        <v>4</v>
      </c>
      <c r="G132" t="str">
        <f>_xlfn.XLOOKUP(tblSalaries[[#This Row],[Department ID]],tblDepts[ID],tblDepts[Department])</f>
        <v>Sales</v>
      </c>
      <c r="H132" s="9">
        <v>27168</v>
      </c>
      <c r="I132" s="9">
        <v>43424</v>
      </c>
      <c r="J132" s="12" t="str">
        <f>"Q"&amp;LOOKUP(MONTH(tblSalaries[[#This Row],[Start Date]]),{1,4,7,10},{4,1,2,3})</f>
        <v>Q3</v>
      </c>
      <c r="K132">
        <v>120488</v>
      </c>
      <c r="L132" s="18">
        <f>_xlfn.DAYS(DATE(2020,12,31),tblSalaries[[#This Row],[Start Date]])/365</f>
        <v>2.1150684931506851</v>
      </c>
      <c r="M132">
        <v>131</v>
      </c>
      <c r="N132">
        <f>COUNTBLANK(tblSalaries[[#This Row],[Employee ID]:[Salary]])</f>
        <v>0</v>
      </c>
    </row>
    <row r="133" spans="1:14" x14ac:dyDescent="0.25">
      <c r="A133">
        <v>31056</v>
      </c>
      <c r="B133" t="str">
        <f>LEFT(tblSalaries[[#This Row],[Employee ID]],1)</f>
        <v>3</v>
      </c>
      <c r="C133" t="s">
        <v>274</v>
      </c>
      <c r="D133" t="s">
        <v>275</v>
      </c>
      <c r="E133" t="s">
        <v>18</v>
      </c>
      <c r="F133">
        <v>4</v>
      </c>
      <c r="G133" t="str">
        <f>_xlfn.XLOOKUP(tblSalaries[[#This Row],[Department ID]],tblDepts[ID],tblDepts[Department])</f>
        <v>Sales</v>
      </c>
      <c r="H133" s="9">
        <v>25014</v>
      </c>
      <c r="I133" s="9">
        <v>41163</v>
      </c>
      <c r="J133" s="12" t="str">
        <f>"Q"&amp;LOOKUP(MONTH(tblSalaries[[#This Row],[Start Date]]),{1,4,7,10},{4,1,2,3})</f>
        <v>Q2</v>
      </c>
      <c r="K133">
        <v>158327</v>
      </c>
      <c r="L133" s="18">
        <f>_xlfn.DAYS(DATE(2020,12,31),tblSalaries[[#This Row],[Start Date]])/365</f>
        <v>8.3095890410958901</v>
      </c>
      <c r="M133">
        <v>132</v>
      </c>
      <c r="N133">
        <f>COUNTBLANK(tblSalaries[[#This Row],[Employee ID]:[Salary]])</f>
        <v>0</v>
      </c>
    </row>
    <row r="134" spans="1:14" x14ac:dyDescent="0.25">
      <c r="A134">
        <v>31991</v>
      </c>
      <c r="B134" t="str">
        <f>LEFT(tblSalaries[[#This Row],[Employee ID]],1)</f>
        <v>3</v>
      </c>
      <c r="C134" t="s">
        <v>276</v>
      </c>
      <c r="D134" t="s">
        <v>277</v>
      </c>
      <c r="E134" t="s">
        <v>18</v>
      </c>
      <c r="F134">
        <v>5</v>
      </c>
      <c r="G134" t="str">
        <f>_xlfn.XLOOKUP(tblSalaries[[#This Row],[Department ID]],tblDepts[ID],tblDepts[Department])</f>
        <v>Marketing</v>
      </c>
      <c r="H134" s="9">
        <v>24628</v>
      </c>
      <c r="I134" s="9">
        <v>42288</v>
      </c>
      <c r="J134" s="12" t="str">
        <f>"Q"&amp;LOOKUP(MONTH(tblSalaries[[#This Row],[Start Date]]),{1,4,7,10},{4,1,2,3})</f>
        <v>Q3</v>
      </c>
      <c r="K134">
        <v>102937</v>
      </c>
      <c r="L134" s="18">
        <f>_xlfn.DAYS(DATE(2020,12,31),tblSalaries[[#This Row],[Start Date]])/365</f>
        <v>5.2273972602739729</v>
      </c>
      <c r="M134">
        <v>133</v>
      </c>
      <c r="N134">
        <f>COUNTBLANK(tblSalaries[[#This Row],[Employee ID]:[Salary]])</f>
        <v>0</v>
      </c>
    </row>
    <row r="135" spans="1:14" x14ac:dyDescent="0.25">
      <c r="A135">
        <v>33385</v>
      </c>
      <c r="B135" t="str">
        <f>LEFT(tblSalaries[[#This Row],[Employee ID]],1)</f>
        <v>3</v>
      </c>
      <c r="C135" t="s">
        <v>278</v>
      </c>
      <c r="D135" t="s">
        <v>279</v>
      </c>
      <c r="E135" t="s">
        <v>18</v>
      </c>
      <c r="F135">
        <v>6</v>
      </c>
      <c r="G135" t="str">
        <f>_xlfn.XLOOKUP(tblSalaries[[#This Row],[Department ID]],tblDepts[ID],tblDepts[Department])</f>
        <v>Development</v>
      </c>
      <c r="H135" s="9">
        <v>23573</v>
      </c>
      <c r="I135" s="9">
        <v>42880</v>
      </c>
      <c r="J135" s="12" t="str">
        <f>"Q"&amp;LOOKUP(MONTH(tblSalaries[[#This Row],[Start Date]]),{1,4,7,10},{4,1,2,3})</f>
        <v>Q1</v>
      </c>
      <c r="K135">
        <v>51349</v>
      </c>
      <c r="L135" s="18">
        <f>_xlfn.DAYS(DATE(2020,12,31),tblSalaries[[#This Row],[Start Date]])/365</f>
        <v>3.6054794520547944</v>
      </c>
      <c r="M135">
        <v>134</v>
      </c>
      <c r="N135">
        <f>COUNTBLANK(tblSalaries[[#This Row],[Employee ID]:[Salary]])</f>
        <v>0</v>
      </c>
    </row>
    <row r="136" spans="1:14" x14ac:dyDescent="0.25">
      <c r="A136">
        <v>34884</v>
      </c>
      <c r="B136" t="str">
        <f>LEFT(tblSalaries[[#This Row],[Employee ID]],1)</f>
        <v>3</v>
      </c>
      <c r="C136" t="s">
        <v>280</v>
      </c>
      <c r="D136" t="s">
        <v>281</v>
      </c>
      <c r="E136" t="s">
        <v>13</v>
      </c>
      <c r="F136">
        <v>6</v>
      </c>
      <c r="G136" t="str">
        <f>_xlfn.XLOOKUP(tblSalaries[[#This Row],[Department ID]],tblDepts[ID],tblDepts[Department])</f>
        <v>Development</v>
      </c>
      <c r="H136" s="9">
        <v>27909</v>
      </c>
      <c r="I136" s="9">
        <v>43407</v>
      </c>
      <c r="J136" s="12" t="str">
        <f>"Q"&amp;LOOKUP(MONTH(tblSalaries[[#This Row],[Start Date]]),{1,4,7,10},{4,1,2,3})</f>
        <v>Q3</v>
      </c>
      <c r="K136">
        <v>86174</v>
      </c>
      <c r="L136" s="18">
        <f>_xlfn.DAYS(DATE(2020,12,31),tblSalaries[[#This Row],[Start Date]])/365</f>
        <v>2.1616438356164385</v>
      </c>
      <c r="M136">
        <v>135</v>
      </c>
      <c r="N136">
        <f>COUNTBLANK(tblSalaries[[#This Row],[Employee ID]:[Salary]])</f>
        <v>0</v>
      </c>
    </row>
    <row r="137" spans="1:14" x14ac:dyDescent="0.25">
      <c r="A137">
        <v>33335</v>
      </c>
      <c r="B137" t="str">
        <f>LEFT(tblSalaries[[#This Row],[Employee ID]],1)</f>
        <v>3</v>
      </c>
      <c r="C137" t="s">
        <v>282</v>
      </c>
      <c r="D137" t="s">
        <v>283</v>
      </c>
      <c r="E137" t="s">
        <v>18</v>
      </c>
      <c r="F137">
        <v>7</v>
      </c>
      <c r="G137" t="str">
        <f>_xlfn.XLOOKUP(tblSalaries[[#This Row],[Department ID]],tblDepts[ID],tblDepts[Department])</f>
        <v>Support</v>
      </c>
      <c r="H137" s="9">
        <v>18902</v>
      </c>
      <c r="I137" s="9">
        <v>41576</v>
      </c>
      <c r="J137" s="12" t="str">
        <f>"Q"&amp;LOOKUP(MONTH(tblSalaries[[#This Row],[Start Date]]),{1,4,7,10},{4,1,2,3})</f>
        <v>Q3</v>
      </c>
      <c r="K137">
        <v>61064</v>
      </c>
      <c r="L137" s="18">
        <f>_xlfn.DAYS(DATE(2020,12,31),tblSalaries[[#This Row],[Start Date]])/365</f>
        <v>7.1780821917808222</v>
      </c>
      <c r="M137">
        <v>136</v>
      </c>
      <c r="N137">
        <f>COUNTBLANK(tblSalaries[[#This Row],[Employee ID]:[Salary]])</f>
        <v>0</v>
      </c>
    </row>
    <row r="138" spans="1:14" x14ac:dyDescent="0.25">
      <c r="A138">
        <v>35926</v>
      </c>
      <c r="B138" t="str">
        <f>LEFT(tblSalaries[[#This Row],[Employee ID]],1)</f>
        <v>3</v>
      </c>
      <c r="C138" t="s">
        <v>284</v>
      </c>
      <c r="D138" t="s">
        <v>285</v>
      </c>
      <c r="E138" t="s">
        <v>13</v>
      </c>
      <c r="F138">
        <v>6</v>
      </c>
      <c r="G138" t="str">
        <f>_xlfn.XLOOKUP(tblSalaries[[#This Row],[Department ID]],tblDepts[ID],tblDepts[Department])</f>
        <v>Development</v>
      </c>
      <c r="H138" s="9">
        <v>22895</v>
      </c>
      <c r="I138" s="9">
        <v>40704</v>
      </c>
      <c r="J138" s="12" t="str">
        <f>"Q"&amp;LOOKUP(MONTH(tblSalaries[[#This Row],[Start Date]]),{1,4,7,10},{4,1,2,3})</f>
        <v>Q1</v>
      </c>
      <c r="K138">
        <v>76967</v>
      </c>
      <c r="L138" s="18">
        <f>_xlfn.DAYS(DATE(2020,12,31),tblSalaries[[#This Row],[Start Date]])/365</f>
        <v>9.5671232876712331</v>
      </c>
      <c r="M138">
        <v>137</v>
      </c>
      <c r="N138">
        <f>COUNTBLANK(tblSalaries[[#This Row],[Employee ID]:[Salary]])</f>
        <v>0</v>
      </c>
    </row>
    <row r="139" spans="1:14" x14ac:dyDescent="0.25">
      <c r="A139">
        <v>32836</v>
      </c>
      <c r="B139" t="str">
        <f>LEFT(tblSalaries[[#This Row],[Employee ID]],1)</f>
        <v>3</v>
      </c>
      <c r="C139" t="s">
        <v>286</v>
      </c>
      <c r="D139" t="s">
        <v>287</v>
      </c>
      <c r="E139" t="s">
        <v>18</v>
      </c>
      <c r="F139">
        <v>5</v>
      </c>
      <c r="G139" t="str">
        <f>_xlfn.XLOOKUP(tblSalaries[[#This Row],[Department ID]],tblDepts[ID],tblDepts[Department])</f>
        <v>Marketing</v>
      </c>
      <c r="H139" s="9">
        <v>18785</v>
      </c>
      <c r="I139" s="9">
        <v>41432</v>
      </c>
      <c r="J139" s="12" t="str">
        <f>"Q"&amp;LOOKUP(MONTH(tblSalaries[[#This Row],[Start Date]]),{1,4,7,10},{4,1,2,3})</f>
        <v>Q1</v>
      </c>
      <c r="K139">
        <v>96339</v>
      </c>
      <c r="L139" s="18">
        <f>_xlfn.DAYS(DATE(2020,12,31),tblSalaries[[#This Row],[Start Date]])/365</f>
        <v>7.5726027397260278</v>
      </c>
      <c r="M139">
        <v>138</v>
      </c>
      <c r="N139">
        <f>COUNTBLANK(tblSalaries[[#This Row],[Employee ID]:[Salary]])</f>
        <v>0</v>
      </c>
    </row>
    <row r="140" spans="1:14" x14ac:dyDescent="0.25">
      <c r="A140">
        <v>47022</v>
      </c>
      <c r="B140" t="str">
        <f>LEFT(tblSalaries[[#This Row],[Employee ID]],1)</f>
        <v>4</v>
      </c>
      <c r="C140" t="s">
        <v>288</v>
      </c>
      <c r="D140" t="s">
        <v>289</v>
      </c>
      <c r="E140" t="s">
        <v>13</v>
      </c>
      <c r="F140">
        <v>1</v>
      </c>
      <c r="G140" t="str">
        <f>_xlfn.XLOOKUP(tblSalaries[[#This Row],[Department ID]],tblDepts[ID],tblDepts[Department])</f>
        <v>Accounting</v>
      </c>
      <c r="H140" s="9">
        <v>27578</v>
      </c>
      <c r="I140" s="9">
        <v>42215</v>
      </c>
      <c r="J140" s="12" t="str">
        <f>"Q"&amp;LOOKUP(MONTH(tblSalaries[[#This Row],[Start Date]]),{1,4,7,10},{4,1,2,3})</f>
        <v>Q2</v>
      </c>
      <c r="K140">
        <v>119775</v>
      </c>
      <c r="L140" s="18">
        <f>_xlfn.DAYS(DATE(2020,12,31),tblSalaries[[#This Row],[Start Date]])/365</f>
        <v>5.4273972602739722</v>
      </c>
      <c r="M140">
        <v>139</v>
      </c>
      <c r="N140">
        <f>COUNTBLANK(tblSalaries[[#This Row],[Employee ID]:[Salary]])</f>
        <v>0</v>
      </c>
    </row>
    <row r="141" spans="1:14" x14ac:dyDescent="0.25">
      <c r="A141">
        <v>49898</v>
      </c>
      <c r="B141" t="str">
        <f>LEFT(tblSalaries[[#This Row],[Employee ID]],1)</f>
        <v>4</v>
      </c>
      <c r="C141" t="s">
        <v>290</v>
      </c>
      <c r="D141" t="s">
        <v>291</v>
      </c>
      <c r="E141" t="s">
        <v>13</v>
      </c>
      <c r="F141">
        <v>8</v>
      </c>
      <c r="G141" t="str">
        <f>_xlfn.XLOOKUP(tblSalaries[[#This Row],[Department ID]],tblDepts[ID],tblDepts[Department])</f>
        <v>IT</v>
      </c>
      <c r="H141" s="9">
        <v>28518</v>
      </c>
      <c r="I141" s="9">
        <v>41371</v>
      </c>
      <c r="J141" s="12" t="str">
        <f>"Q"&amp;LOOKUP(MONTH(tblSalaries[[#This Row],[Start Date]]),{1,4,7,10},{4,1,2,3})</f>
        <v>Q1</v>
      </c>
      <c r="K141">
        <v>44896</v>
      </c>
      <c r="L141" s="18">
        <f>_xlfn.DAYS(DATE(2020,12,31),tblSalaries[[#This Row],[Start Date]])/365</f>
        <v>7.7397260273972606</v>
      </c>
      <c r="M141">
        <v>140</v>
      </c>
      <c r="N141">
        <f>COUNTBLANK(tblSalaries[[#This Row],[Employee ID]:[Salary]])</f>
        <v>0</v>
      </c>
    </row>
    <row r="142" spans="1:14" x14ac:dyDescent="0.25">
      <c r="A142">
        <v>39294</v>
      </c>
      <c r="B142" t="str">
        <f>LEFT(tblSalaries[[#This Row],[Employee ID]],1)</f>
        <v>3</v>
      </c>
      <c r="C142" t="s">
        <v>292</v>
      </c>
      <c r="D142" t="s">
        <v>293</v>
      </c>
      <c r="E142" t="s">
        <v>18</v>
      </c>
      <c r="F142">
        <v>5</v>
      </c>
      <c r="G142" t="str">
        <f>_xlfn.XLOOKUP(tblSalaries[[#This Row],[Department ID]],tblDepts[ID],tblDepts[Department])</f>
        <v>Marketing</v>
      </c>
      <c r="H142" s="9">
        <v>22507</v>
      </c>
      <c r="I142" s="9">
        <v>42177</v>
      </c>
      <c r="J142" s="12" t="str">
        <f>"Q"&amp;LOOKUP(MONTH(tblSalaries[[#This Row],[Start Date]]),{1,4,7,10},{4,1,2,3})</f>
        <v>Q1</v>
      </c>
      <c r="K142">
        <v>32791</v>
      </c>
      <c r="L142" s="18">
        <f>_xlfn.DAYS(DATE(2020,12,31),tblSalaries[[#This Row],[Start Date]])/365</f>
        <v>5.5315068493150683</v>
      </c>
      <c r="M142">
        <v>141</v>
      </c>
      <c r="N142">
        <f>COUNTBLANK(tblSalaries[[#This Row],[Employee ID]:[Salary]])</f>
        <v>0</v>
      </c>
    </row>
    <row r="143" spans="1:14" x14ac:dyDescent="0.25">
      <c r="A143">
        <v>35282</v>
      </c>
      <c r="B143" t="str">
        <f>LEFT(tblSalaries[[#This Row],[Employee ID]],1)</f>
        <v>3</v>
      </c>
      <c r="C143" t="s">
        <v>294</v>
      </c>
      <c r="D143" t="s">
        <v>295</v>
      </c>
      <c r="E143" t="s">
        <v>18</v>
      </c>
      <c r="F143">
        <v>5</v>
      </c>
      <c r="G143" t="str">
        <f>_xlfn.XLOOKUP(tblSalaries[[#This Row],[Department ID]],tblDepts[ID],tblDepts[Department])</f>
        <v>Marketing</v>
      </c>
      <c r="H143" s="9">
        <v>29416</v>
      </c>
      <c r="I143" s="9">
        <v>43784</v>
      </c>
      <c r="J143" s="12" t="str">
        <f>"Q"&amp;LOOKUP(MONTH(tblSalaries[[#This Row],[Start Date]]),{1,4,7,10},{4,1,2,3})</f>
        <v>Q3</v>
      </c>
      <c r="K143">
        <v>118642</v>
      </c>
      <c r="L143" s="18">
        <f>_xlfn.DAYS(DATE(2020,12,31),tblSalaries[[#This Row],[Start Date]])/365</f>
        <v>1.1287671232876713</v>
      </c>
      <c r="M143">
        <v>142</v>
      </c>
      <c r="N143">
        <f>COUNTBLANK(tblSalaries[[#This Row],[Employee ID]:[Salary]])</f>
        <v>0</v>
      </c>
    </row>
    <row r="144" spans="1:14" x14ac:dyDescent="0.25">
      <c r="A144">
        <v>38461</v>
      </c>
      <c r="B144" t="str">
        <f>LEFT(tblSalaries[[#This Row],[Employee ID]],1)</f>
        <v>3</v>
      </c>
      <c r="C144" t="s">
        <v>296</v>
      </c>
      <c r="D144" t="s">
        <v>297</v>
      </c>
      <c r="E144" t="s">
        <v>18</v>
      </c>
      <c r="F144">
        <v>4</v>
      </c>
      <c r="G144" t="str">
        <f>_xlfn.XLOOKUP(tblSalaries[[#This Row],[Department ID]],tblDepts[ID],tblDepts[Department])</f>
        <v>Sales</v>
      </c>
      <c r="H144" s="9">
        <v>18566</v>
      </c>
      <c r="I144" s="9">
        <v>42556</v>
      </c>
      <c r="J144" s="12" t="str">
        <f>"Q"&amp;LOOKUP(MONTH(tblSalaries[[#This Row],[Start Date]]),{1,4,7,10},{4,1,2,3})</f>
        <v>Q2</v>
      </c>
      <c r="K144">
        <v>61458</v>
      </c>
      <c r="L144" s="18">
        <f>_xlfn.DAYS(DATE(2020,12,31),tblSalaries[[#This Row],[Start Date]])/365</f>
        <v>4.493150684931507</v>
      </c>
      <c r="M144">
        <v>143</v>
      </c>
      <c r="N144">
        <f>COUNTBLANK(tblSalaries[[#This Row],[Employee ID]:[Salary]])</f>
        <v>0</v>
      </c>
    </row>
    <row r="145" spans="1:14" x14ac:dyDescent="0.25">
      <c r="A145">
        <v>20133</v>
      </c>
      <c r="B145" t="str">
        <f>LEFT(tblSalaries[[#This Row],[Employee ID]],1)</f>
        <v>2</v>
      </c>
      <c r="C145" t="s">
        <v>298</v>
      </c>
      <c r="D145" t="s">
        <v>299</v>
      </c>
      <c r="E145" t="s">
        <v>18</v>
      </c>
      <c r="F145">
        <v>7</v>
      </c>
      <c r="G145" t="str">
        <f>_xlfn.XLOOKUP(tblSalaries[[#This Row],[Department ID]],tblDepts[ID],tblDepts[Department])</f>
        <v>Support</v>
      </c>
      <c r="H145" s="9">
        <v>23158</v>
      </c>
      <c r="I145" s="9">
        <v>43255</v>
      </c>
      <c r="J145" s="12" t="str">
        <f>"Q"&amp;LOOKUP(MONTH(tblSalaries[[#This Row],[Start Date]]),{1,4,7,10},{4,1,2,3})</f>
        <v>Q1</v>
      </c>
      <c r="K145">
        <v>19115</v>
      </c>
      <c r="L145" s="18">
        <f>_xlfn.DAYS(DATE(2020,12,31),tblSalaries[[#This Row],[Start Date]])/365</f>
        <v>2.5780821917808221</v>
      </c>
      <c r="M145">
        <v>144</v>
      </c>
      <c r="N145">
        <f>COUNTBLANK(tblSalaries[[#This Row],[Employee ID]:[Salary]])</f>
        <v>0</v>
      </c>
    </row>
    <row r="146" spans="1:14" x14ac:dyDescent="0.25">
      <c r="A146">
        <v>16161</v>
      </c>
      <c r="B146" t="str">
        <f>LEFT(tblSalaries[[#This Row],[Employee ID]],1)</f>
        <v>1</v>
      </c>
      <c r="C146" t="s">
        <v>300</v>
      </c>
      <c r="D146" t="s">
        <v>301</v>
      </c>
      <c r="E146" t="s">
        <v>13</v>
      </c>
      <c r="F146">
        <v>8</v>
      </c>
      <c r="G146" t="str">
        <f>_xlfn.XLOOKUP(tblSalaries[[#This Row],[Department ID]],tblDepts[ID],tblDepts[Department])</f>
        <v>IT</v>
      </c>
      <c r="H146" s="9">
        <v>25665</v>
      </c>
      <c r="I146" s="9">
        <v>42184</v>
      </c>
      <c r="J146" s="12" t="str">
        <f>"Q"&amp;LOOKUP(MONTH(tblSalaries[[#This Row],[Start Date]]),{1,4,7,10},{4,1,2,3})</f>
        <v>Q1</v>
      </c>
      <c r="K146">
        <v>91268</v>
      </c>
      <c r="L146" s="18">
        <f>_xlfn.DAYS(DATE(2020,12,31),tblSalaries[[#This Row],[Start Date]])/365</f>
        <v>5.5123287671232877</v>
      </c>
      <c r="M146">
        <v>145</v>
      </c>
      <c r="N146">
        <f>COUNTBLANK(tblSalaries[[#This Row],[Employee ID]:[Salary]])</f>
        <v>0</v>
      </c>
    </row>
    <row r="147" spans="1:14" x14ac:dyDescent="0.25">
      <c r="A147">
        <v>39096</v>
      </c>
      <c r="B147" t="str">
        <f>LEFT(tblSalaries[[#This Row],[Employee ID]],1)</f>
        <v>3</v>
      </c>
      <c r="C147" t="s">
        <v>302</v>
      </c>
      <c r="D147" t="s">
        <v>303</v>
      </c>
      <c r="E147" t="s">
        <v>18</v>
      </c>
      <c r="F147">
        <v>4</v>
      </c>
      <c r="G147" t="str">
        <f>_xlfn.XLOOKUP(tblSalaries[[#This Row],[Department ID]],tblDepts[ID],tblDepts[Department])</f>
        <v>Sales</v>
      </c>
      <c r="H147" s="9">
        <v>18097</v>
      </c>
      <c r="I147" s="9">
        <v>42254</v>
      </c>
      <c r="J147" s="12" t="str">
        <f>"Q"&amp;LOOKUP(MONTH(tblSalaries[[#This Row],[Start Date]]),{1,4,7,10},{4,1,2,3})</f>
        <v>Q2</v>
      </c>
      <c r="K147">
        <v>99476</v>
      </c>
      <c r="L147" s="18">
        <f>_xlfn.DAYS(DATE(2020,12,31),tblSalaries[[#This Row],[Start Date]])/365</f>
        <v>5.3205479452054796</v>
      </c>
      <c r="M147">
        <v>146</v>
      </c>
      <c r="N147">
        <f>COUNTBLANK(tblSalaries[[#This Row],[Employee ID]:[Salary]])</f>
        <v>0</v>
      </c>
    </row>
    <row r="148" spans="1:14" x14ac:dyDescent="0.25">
      <c r="A148">
        <v>39837</v>
      </c>
      <c r="B148" t="str">
        <f>LEFT(tblSalaries[[#This Row],[Employee ID]],1)</f>
        <v>3</v>
      </c>
      <c r="C148" t="s">
        <v>304</v>
      </c>
      <c r="D148" t="s">
        <v>305</v>
      </c>
      <c r="E148" t="s">
        <v>18</v>
      </c>
      <c r="F148">
        <v>6</v>
      </c>
      <c r="G148" t="str">
        <f>_xlfn.XLOOKUP(tblSalaries[[#This Row],[Department ID]],tblDepts[ID],tblDepts[Department])</f>
        <v>Development</v>
      </c>
      <c r="H148" s="9">
        <v>34917</v>
      </c>
      <c r="I148" s="9">
        <v>43948</v>
      </c>
      <c r="J148" s="12" t="str">
        <f>"Q"&amp;LOOKUP(MONTH(tblSalaries[[#This Row],[Start Date]]),{1,4,7,10},{4,1,2,3})</f>
        <v>Q1</v>
      </c>
      <c r="K148">
        <v>55239</v>
      </c>
      <c r="L148" s="18">
        <f>_xlfn.DAYS(DATE(2020,12,31),tblSalaries[[#This Row],[Start Date]])/365</f>
        <v>0.67945205479452053</v>
      </c>
      <c r="M148">
        <v>147</v>
      </c>
      <c r="N148">
        <f>COUNTBLANK(tblSalaries[[#This Row],[Employee ID]:[Salary]])</f>
        <v>0</v>
      </c>
    </row>
    <row r="149" spans="1:14" x14ac:dyDescent="0.25">
      <c r="A149">
        <v>37555</v>
      </c>
      <c r="B149" t="str">
        <f>LEFT(tblSalaries[[#This Row],[Employee ID]],1)</f>
        <v>3</v>
      </c>
      <c r="C149" t="s">
        <v>306</v>
      </c>
      <c r="D149" t="s">
        <v>307</v>
      </c>
      <c r="E149" t="s">
        <v>18</v>
      </c>
      <c r="F149">
        <v>4</v>
      </c>
      <c r="G149" t="str">
        <f>_xlfn.XLOOKUP(tblSalaries[[#This Row],[Department ID]],tblDepts[ID],tblDepts[Department])</f>
        <v>Sales</v>
      </c>
      <c r="H149" s="9">
        <v>25959</v>
      </c>
      <c r="I149" s="9">
        <v>42001</v>
      </c>
      <c r="J149" s="12" t="str">
        <f>"Q"&amp;LOOKUP(MONTH(tblSalaries[[#This Row],[Start Date]]),{1,4,7,10},{4,1,2,3})</f>
        <v>Q3</v>
      </c>
      <c r="K149">
        <v>156834</v>
      </c>
      <c r="L149" s="18">
        <f>_xlfn.DAYS(DATE(2020,12,31),tblSalaries[[#This Row],[Start Date]])/365</f>
        <v>6.0136986301369859</v>
      </c>
      <c r="M149">
        <v>148</v>
      </c>
      <c r="N149">
        <f>COUNTBLANK(tblSalaries[[#This Row],[Employee ID]:[Salary]])</f>
        <v>0</v>
      </c>
    </row>
    <row r="150" spans="1:14" x14ac:dyDescent="0.25">
      <c r="A150">
        <v>32064</v>
      </c>
      <c r="B150" t="str">
        <f>LEFT(tblSalaries[[#This Row],[Employee ID]],1)</f>
        <v>3</v>
      </c>
      <c r="C150" t="s">
        <v>308</v>
      </c>
      <c r="D150" t="s">
        <v>309</v>
      </c>
      <c r="E150" t="s">
        <v>18</v>
      </c>
      <c r="F150">
        <v>4</v>
      </c>
      <c r="G150" t="str">
        <f>_xlfn.XLOOKUP(tblSalaries[[#This Row],[Department ID]],tblDepts[ID],tblDepts[Department])</f>
        <v>Sales</v>
      </c>
      <c r="H150" s="9">
        <v>31463</v>
      </c>
      <c r="I150" s="9">
        <v>43415</v>
      </c>
      <c r="J150" s="12" t="str">
        <f>"Q"&amp;LOOKUP(MONTH(tblSalaries[[#This Row],[Start Date]]),{1,4,7,10},{4,1,2,3})</f>
        <v>Q3</v>
      </c>
      <c r="K150">
        <v>108800</v>
      </c>
      <c r="L150" s="18">
        <f>_xlfn.DAYS(DATE(2020,12,31),tblSalaries[[#This Row],[Start Date]])/365</f>
        <v>2.1397260273972605</v>
      </c>
      <c r="M150">
        <v>149</v>
      </c>
      <c r="N150">
        <f>COUNTBLANK(tblSalaries[[#This Row],[Employee ID]:[Salary]])</f>
        <v>0</v>
      </c>
    </row>
    <row r="151" spans="1:14" x14ac:dyDescent="0.25">
      <c r="A151">
        <v>33336</v>
      </c>
      <c r="B151" t="str">
        <f>LEFT(tblSalaries[[#This Row],[Employee ID]],1)</f>
        <v>3</v>
      </c>
      <c r="C151" t="s">
        <v>310</v>
      </c>
      <c r="D151" t="s">
        <v>311</v>
      </c>
      <c r="E151" t="s">
        <v>18</v>
      </c>
      <c r="F151">
        <v>5</v>
      </c>
      <c r="G151" t="str">
        <f>_xlfn.XLOOKUP(tblSalaries[[#This Row],[Department ID]],tblDepts[ID],tblDepts[Department])</f>
        <v>Marketing</v>
      </c>
      <c r="H151" s="9">
        <v>21935</v>
      </c>
      <c r="I151" s="9">
        <v>41252</v>
      </c>
      <c r="J151" s="12" t="str">
        <f>"Q"&amp;LOOKUP(MONTH(tblSalaries[[#This Row],[Start Date]]),{1,4,7,10},{4,1,2,3})</f>
        <v>Q3</v>
      </c>
      <c r="K151">
        <v>116096</v>
      </c>
      <c r="L151" s="18">
        <f>_xlfn.DAYS(DATE(2020,12,31),tblSalaries[[#This Row],[Start Date]])/365</f>
        <v>8.0657534246575349</v>
      </c>
      <c r="M151">
        <v>150</v>
      </c>
      <c r="N151">
        <f>COUNTBLANK(tblSalaries[[#This Row],[Employee ID]:[Salary]])</f>
        <v>0</v>
      </c>
    </row>
    <row r="152" spans="1:14" x14ac:dyDescent="0.25">
      <c r="A152">
        <v>37725</v>
      </c>
      <c r="B152" t="str">
        <f>LEFT(tblSalaries[[#This Row],[Employee ID]],1)</f>
        <v>3</v>
      </c>
      <c r="C152" t="s">
        <v>312</v>
      </c>
      <c r="D152" t="s">
        <v>313</v>
      </c>
      <c r="E152" t="s">
        <v>13</v>
      </c>
      <c r="F152">
        <v>5</v>
      </c>
      <c r="G152" t="str">
        <f>_xlfn.XLOOKUP(tblSalaries[[#This Row],[Department ID]],tblDepts[ID],tblDepts[Department])</f>
        <v>Marketing</v>
      </c>
      <c r="H152" s="9">
        <v>32978</v>
      </c>
      <c r="I152" s="9">
        <v>41888</v>
      </c>
      <c r="J152" s="12" t="str">
        <f>"Q"&amp;LOOKUP(MONTH(tblSalaries[[#This Row],[Start Date]]),{1,4,7,10},{4,1,2,3})</f>
        <v>Q2</v>
      </c>
      <c r="K152">
        <v>67368</v>
      </c>
      <c r="L152" s="18">
        <f>_xlfn.DAYS(DATE(2020,12,31),tblSalaries[[#This Row],[Start Date]])/365</f>
        <v>6.3232876712328769</v>
      </c>
      <c r="M152">
        <v>151</v>
      </c>
      <c r="N152">
        <f>COUNTBLANK(tblSalaries[[#This Row],[Employee ID]:[Salary]])</f>
        <v>0</v>
      </c>
    </row>
    <row r="153" spans="1:14" x14ac:dyDescent="0.25">
      <c r="A153">
        <v>38575</v>
      </c>
      <c r="B153" t="str">
        <f>LEFT(tblSalaries[[#This Row],[Employee ID]],1)</f>
        <v>3</v>
      </c>
      <c r="C153" t="s">
        <v>314</v>
      </c>
      <c r="D153" t="s">
        <v>315</v>
      </c>
      <c r="E153" t="s">
        <v>18</v>
      </c>
      <c r="F153">
        <v>4</v>
      </c>
      <c r="G153" t="str">
        <f>_xlfn.XLOOKUP(tblSalaries[[#This Row],[Department ID]],tblDepts[ID],tblDepts[Department])</f>
        <v>Sales</v>
      </c>
      <c r="H153" s="9">
        <v>24631</v>
      </c>
      <c r="I153" s="9">
        <v>42831</v>
      </c>
      <c r="J153" s="12" t="str">
        <f>"Q"&amp;LOOKUP(MONTH(tblSalaries[[#This Row],[Start Date]]),{1,4,7,10},{4,1,2,3})</f>
        <v>Q1</v>
      </c>
      <c r="K153">
        <v>67170</v>
      </c>
      <c r="L153" s="18">
        <f>_xlfn.DAYS(DATE(2020,12,31),tblSalaries[[#This Row],[Start Date]])/365</f>
        <v>3.7397260273972601</v>
      </c>
      <c r="M153">
        <v>152</v>
      </c>
      <c r="N153">
        <f>COUNTBLANK(tblSalaries[[#This Row],[Employee ID]:[Salary]])</f>
        <v>0</v>
      </c>
    </row>
    <row r="154" spans="1:14" x14ac:dyDescent="0.25">
      <c r="A154">
        <v>31996</v>
      </c>
      <c r="B154" t="str">
        <f>LEFT(tblSalaries[[#This Row],[Employee ID]],1)</f>
        <v>3</v>
      </c>
      <c r="C154" t="s">
        <v>316</v>
      </c>
      <c r="D154" t="s">
        <v>317</v>
      </c>
      <c r="E154" t="s">
        <v>13</v>
      </c>
      <c r="F154">
        <v>4</v>
      </c>
      <c r="G154" t="str">
        <f>_xlfn.XLOOKUP(tblSalaries[[#This Row],[Department ID]],tblDepts[ID],tblDepts[Department])</f>
        <v>Sales</v>
      </c>
      <c r="H154" s="9">
        <v>28857</v>
      </c>
      <c r="I154" s="9">
        <v>41888</v>
      </c>
      <c r="J154" s="12" t="str">
        <f>"Q"&amp;LOOKUP(MONTH(tblSalaries[[#This Row],[Start Date]]),{1,4,7,10},{4,1,2,3})</f>
        <v>Q2</v>
      </c>
      <c r="K154">
        <v>158269</v>
      </c>
      <c r="L154" s="18">
        <f>_xlfn.DAYS(DATE(2020,12,31),tblSalaries[[#This Row],[Start Date]])/365</f>
        <v>6.3232876712328769</v>
      </c>
      <c r="M154">
        <v>153</v>
      </c>
      <c r="N154">
        <f>COUNTBLANK(tblSalaries[[#This Row],[Employee ID]:[Salary]])</f>
        <v>0</v>
      </c>
    </row>
    <row r="155" spans="1:14" x14ac:dyDescent="0.25">
      <c r="A155">
        <v>34420</v>
      </c>
      <c r="B155" t="str">
        <f>LEFT(tblSalaries[[#This Row],[Employee ID]],1)</f>
        <v>3</v>
      </c>
      <c r="C155" t="s">
        <v>318</v>
      </c>
      <c r="D155" t="s">
        <v>319</v>
      </c>
      <c r="E155" t="s">
        <v>18</v>
      </c>
      <c r="F155">
        <v>4</v>
      </c>
      <c r="G155" t="str">
        <f>_xlfn.XLOOKUP(tblSalaries[[#This Row],[Department ID]],tblDepts[ID],tblDepts[Department])</f>
        <v>Sales</v>
      </c>
      <c r="H155" s="9">
        <v>19477</v>
      </c>
      <c r="I155" s="9">
        <v>43930</v>
      </c>
      <c r="J155" s="12" t="str">
        <f>"Q"&amp;LOOKUP(MONTH(tblSalaries[[#This Row],[Start Date]]),{1,4,7,10},{4,1,2,3})</f>
        <v>Q1</v>
      </c>
      <c r="K155">
        <v>84148</v>
      </c>
      <c r="L155" s="18">
        <f>_xlfn.DAYS(DATE(2020,12,31),tblSalaries[[#This Row],[Start Date]])/365</f>
        <v>0.72876712328767124</v>
      </c>
      <c r="M155">
        <v>154</v>
      </c>
      <c r="N155">
        <f>COUNTBLANK(tblSalaries[[#This Row],[Employee ID]:[Salary]])</f>
        <v>0</v>
      </c>
    </row>
    <row r="156" spans="1:14" x14ac:dyDescent="0.25">
      <c r="A156">
        <v>37295</v>
      </c>
      <c r="B156" t="str">
        <f>LEFT(tblSalaries[[#This Row],[Employee ID]],1)</f>
        <v>3</v>
      </c>
      <c r="C156" t="s">
        <v>320</v>
      </c>
      <c r="D156" t="s">
        <v>321</v>
      </c>
      <c r="E156" t="s">
        <v>13</v>
      </c>
      <c r="F156">
        <v>4</v>
      </c>
      <c r="G156" t="str">
        <f>_xlfn.XLOOKUP(tblSalaries[[#This Row],[Department ID]],tblDepts[ID],tblDepts[Department])</f>
        <v>Sales</v>
      </c>
      <c r="H156" s="9">
        <v>32120</v>
      </c>
      <c r="I156" s="9">
        <v>43567</v>
      </c>
      <c r="J156" s="12" t="str">
        <f>"Q"&amp;LOOKUP(MONTH(tblSalaries[[#This Row],[Start Date]]),{1,4,7,10},{4,1,2,3})</f>
        <v>Q1</v>
      </c>
      <c r="K156">
        <v>83656</v>
      </c>
      <c r="L156" s="18">
        <f>_xlfn.DAYS(DATE(2020,12,31),tblSalaries[[#This Row],[Start Date]])/365</f>
        <v>1.7232876712328766</v>
      </c>
      <c r="M156">
        <v>155</v>
      </c>
      <c r="N156">
        <f>COUNTBLANK(tblSalaries[[#This Row],[Employee ID]:[Salary]])</f>
        <v>0</v>
      </c>
    </row>
    <row r="157" spans="1:14" x14ac:dyDescent="0.25">
      <c r="A157">
        <v>31083</v>
      </c>
      <c r="B157" t="str">
        <f>LEFT(tblSalaries[[#This Row],[Employee ID]],1)</f>
        <v>3</v>
      </c>
      <c r="C157" t="s">
        <v>322</v>
      </c>
      <c r="D157" t="s">
        <v>323</v>
      </c>
      <c r="E157" t="s">
        <v>18</v>
      </c>
      <c r="F157">
        <v>8</v>
      </c>
      <c r="G157" t="str">
        <f>_xlfn.XLOOKUP(tblSalaries[[#This Row],[Department ID]],tblDepts[ID],tblDepts[Department])</f>
        <v>IT</v>
      </c>
      <c r="H157" s="9">
        <v>22618</v>
      </c>
      <c r="I157" s="9">
        <v>43794</v>
      </c>
      <c r="J157" s="12" t="str">
        <f>"Q"&amp;LOOKUP(MONTH(tblSalaries[[#This Row],[Start Date]]),{1,4,7,10},{4,1,2,3})</f>
        <v>Q3</v>
      </c>
      <c r="K157">
        <v>115011</v>
      </c>
      <c r="L157" s="18">
        <f>_xlfn.DAYS(DATE(2020,12,31),tblSalaries[[#This Row],[Start Date]])/365</f>
        <v>1.1013698630136985</v>
      </c>
      <c r="M157">
        <v>156</v>
      </c>
      <c r="N157">
        <f>COUNTBLANK(tblSalaries[[#This Row],[Employee ID]:[Salary]])</f>
        <v>0</v>
      </c>
    </row>
    <row r="158" spans="1:14" x14ac:dyDescent="0.25">
      <c r="A158">
        <v>33678</v>
      </c>
      <c r="B158" t="str">
        <f>LEFT(tblSalaries[[#This Row],[Employee ID]],1)</f>
        <v>3</v>
      </c>
      <c r="C158" t="s">
        <v>324</v>
      </c>
      <c r="D158" t="s">
        <v>325</v>
      </c>
      <c r="E158" t="s">
        <v>13</v>
      </c>
      <c r="F158">
        <v>4</v>
      </c>
      <c r="G158" t="str">
        <f>_xlfn.XLOOKUP(tblSalaries[[#This Row],[Department ID]],tblDepts[ID],tblDepts[Department])</f>
        <v>Sales</v>
      </c>
      <c r="H158" s="9">
        <v>31571</v>
      </c>
      <c r="I158" s="9">
        <v>40338</v>
      </c>
      <c r="J158" s="12" t="str">
        <f>"Q"&amp;LOOKUP(MONTH(tblSalaries[[#This Row],[Start Date]]),{1,4,7,10},{4,1,2,3})</f>
        <v>Q1</v>
      </c>
      <c r="K158">
        <v>142436</v>
      </c>
      <c r="L158" s="18">
        <f>_xlfn.DAYS(DATE(2020,12,31),tblSalaries[[#This Row],[Start Date]])/365</f>
        <v>10.56986301369863</v>
      </c>
      <c r="M158">
        <v>157</v>
      </c>
      <c r="N158">
        <f>COUNTBLANK(tblSalaries[[#This Row],[Employee ID]:[Salary]])</f>
        <v>0</v>
      </c>
    </row>
    <row r="159" spans="1:14" x14ac:dyDescent="0.25">
      <c r="A159">
        <v>15291</v>
      </c>
      <c r="B159" t="str">
        <f>LEFT(tblSalaries[[#This Row],[Employee ID]],1)</f>
        <v>1</v>
      </c>
      <c r="C159" t="s">
        <v>75</v>
      </c>
      <c r="D159" t="s">
        <v>326</v>
      </c>
      <c r="E159" t="s">
        <v>18</v>
      </c>
      <c r="F159">
        <v>8</v>
      </c>
      <c r="G159" t="str">
        <f>_xlfn.XLOOKUP(tblSalaries[[#This Row],[Department ID]],tblDepts[ID],tblDepts[Department])</f>
        <v>IT</v>
      </c>
      <c r="H159" s="9">
        <v>35456</v>
      </c>
      <c r="I159" s="9">
        <v>42653</v>
      </c>
      <c r="J159" s="12" t="str">
        <f>"Q"&amp;LOOKUP(MONTH(tblSalaries[[#This Row],[Start Date]]),{1,4,7,10},{4,1,2,3})</f>
        <v>Q3</v>
      </c>
      <c r="K159">
        <v>84777</v>
      </c>
      <c r="L159" s="18">
        <f>_xlfn.DAYS(DATE(2020,12,31),tblSalaries[[#This Row],[Start Date]])/365</f>
        <v>4.2273972602739729</v>
      </c>
      <c r="M159">
        <v>158</v>
      </c>
      <c r="N159">
        <f>COUNTBLANK(tblSalaries[[#This Row],[Employee ID]:[Salary]])</f>
        <v>0</v>
      </c>
    </row>
    <row r="160" spans="1:14" x14ac:dyDescent="0.25">
      <c r="A160">
        <v>34223</v>
      </c>
      <c r="B160" t="str">
        <f>LEFT(tblSalaries[[#This Row],[Employee ID]],1)</f>
        <v>3</v>
      </c>
      <c r="C160" t="s">
        <v>327</v>
      </c>
      <c r="D160" t="s">
        <v>328</v>
      </c>
      <c r="E160" t="s">
        <v>18</v>
      </c>
      <c r="F160">
        <v>5</v>
      </c>
      <c r="G160" t="str">
        <f>_xlfn.XLOOKUP(tblSalaries[[#This Row],[Department ID]],tblDepts[ID],tblDepts[Department])</f>
        <v>Marketing</v>
      </c>
      <c r="H160" s="9">
        <v>21397</v>
      </c>
      <c r="I160" s="9">
        <v>43587</v>
      </c>
      <c r="J160" s="12" t="str">
        <f>"Q"&amp;LOOKUP(MONTH(tblSalaries[[#This Row],[Start Date]]),{1,4,7,10},{4,1,2,3})</f>
        <v>Q1</v>
      </c>
      <c r="K160">
        <v>84222</v>
      </c>
      <c r="L160" s="18">
        <f>_xlfn.DAYS(DATE(2020,12,31),tblSalaries[[#This Row],[Start Date]])/365</f>
        <v>1.6684931506849314</v>
      </c>
      <c r="M160">
        <v>159</v>
      </c>
      <c r="N160">
        <f>COUNTBLANK(tblSalaries[[#This Row],[Employee ID]:[Salary]])</f>
        <v>0</v>
      </c>
    </row>
    <row r="161" spans="1:14" x14ac:dyDescent="0.25">
      <c r="A161">
        <v>39200</v>
      </c>
      <c r="B161" t="str">
        <f>LEFT(tblSalaries[[#This Row],[Employee ID]],1)</f>
        <v>3</v>
      </c>
      <c r="C161" t="s">
        <v>329</v>
      </c>
      <c r="D161" t="s">
        <v>330</v>
      </c>
      <c r="E161" t="s">
        <v>13</v>
      </c>
      <c r="F161">
        <v>6</v>
      </c>
      <c r="G161" t="str">
        <f>_xlfn.XLOOKUP(tblSalaries[[#This Row],[Department ID]],tblDepts[ID],tblDepts[Department])</f>
        <v>Development</v>
      </c>
      <c r="H161" s="9">
        <v>17484</v>
      </c>
      <c r="I161" s="9">
        <v>40466</v>
      </c>
      <c r="J161" s="12" t="str">
        <f>"Q"&amp;LOOKUP(MONTH(tblSalaries[[#This Row],[Start Date]]),{1,4,7,10},{4,1,2,3})</f>
        <v>Q3</v>
      </c>
      <c r="K161">
        <v>41612</v>
      </c>
      <c r="L161" s="18">
        <f>_xlfn.DAYS(DATE(2020,12,31),tblSalaries[[#This Row],[Start Date]])/365</f>
        <v>10.219178082191782</v>
      </c>
      <c r="M161">
        <v>160</v>
      </c>
      <c r="N161">
        <f>COUNTBLANK(tblSalaries[[#This Row],[Employee ID]:[Salary]])</f>
        <v>0</v>
      </c>
    </row>
    <row r="162" spans="1:14" x14ac:dyDescent="0.25">
      <c r="A162">
        <v>31863</v>
      </c>
      <c r="B162" t="str">
        <f>LEFT(tblSalaries[[#This Row],[Employee ID]],1)</f>
        <v>3</v>
      </c>
      <c r="C162" t="s">
        <v>331</v>
      </c>
      <c r="D162" t="s">
        <v>332</v>
      </c>
      <c r="E162" t="s">
        <v>18</v>
      </c>
      <c r="F162">
        <v>5</v>
      </c>
      <c r="G162" t="str">
        <f>_xlfn.XLOOKUP(tblSalaries[[#This Row],[Department ID]],tblDepts[ID],tblDepts[Department])</f>
        <v>Marketing</v>
      </c>
      <c r="H162" s="9">
        <v>21542</v>
      </c>
      <c r="I162" s="9">
        <v>40531</v>
      </c>
      <c r="J162" s="12" t="str">
        <f>"Q"&amp;LOOKUP(MONTH(tblSalaries[[#This Row],[Start Date]]),{1,4,7,10},{4,1,2,3})</f>
        <v>Q3</v>
      </c>
      <c r="K162">
        <v>72748</v>
      </c>
      <c r="L162" s="18">
        <f>_xlfn.DAYS(DATE(2020,12,31),tblSalaries[[#This Row],[Start Date]])/365</f>
        <v>10.04109589041096</v>
      </c>
      <c r="M162">
        <v>161</v>
      </c>
      <c r="N162">
        <f>COUNTBLANK(tblSalaries[[#This Row],[Employee ID]:[Salary]])</f>
        <v>0</v>
      </c>
    </row>
    <row r="163" spans="1:14" x14ac:dyDescent="0.25">
      <c r="A163">
        <v>17563</v>
      </c>
      <c r="B163" t="str">
        <f>LEFT(tblSalaries[[#This Row],[Employee ID]],1)</f>
        <v>1</v>
      </c>
      <c r="C163" t="s">
        <v>333</v>
      </c>
      <c r="D163" t="s">
        <v>334</v>
      </c>
      <c r="E163" t="s">
        <v>13</v>
      </c>
      <c r="F163">
        <v>1</v>
      </c>
      <c r="G163" t="str">
        <f>_xlfn.XLOOKUP(tblSalaries[[#This Row],[Department ID]],tblDepts[ID],tblDepts[Department])</f>
        <v>Accounting</v>
      </c>
      <c r="H163" s="9">
        <v>30179</v>
      </c>
      <c r="I163" s="9">
        <v>43358</v>
      </c>
      <c r="J163" s="12" t="str">
        <f>"Q"&amp;LOOKUP(MONTH(tblSalaries[[#This Row],[Start Date]]),{1,4,7,10},{4,1,2,3})</f>
        <v>Q2</v>
      </c>
      <c r="K163">
        <v>104692</v>
      </c>
      <c r="L163" s="18">
        <f>_xlfn.DAYS(DATE(2020,12,31),tblSalaries[[#This Row],[Start Date]])/365</f>
        <v>2.2958904109589042</v>
      </c>
      <c r="M163">
        <v>162</v>
      </c>
      <c r="N163">
        <f>COUNTBLANK(tblSalaries[[#This Row],[Employee ID]:[Salary]])</f>
        <v>0</v>
      </c>
    </row>
    <row r="164" spans="1:14" x14ac:dyDescent="0.25">
      <c r="A164">
        <v>16451</v>
      </c>
      <c r="B164" t="str">
        <f>LEFT(tblSalaries[[#This Row],[Employee ID]],1)</f>
        <v>1</v>
      </c>
      <c r="C164" t="s">
        <v>335</v>
      </c>
      <c r="D164" t="s">
        <v>336</v>
      </c>
      <c r="E164" t="s">
        <v>18</v>
      </c>
      <c r="F164">
        <v>1</v>
      </c>
      <c r="G164" t="str">
        <f>_xlfn.XLOOKUP(tblSalaries[[#This Row],[Department ID]],tblDepts[ID],tblDepts[Department])</f>
        <v>Accounting</v>
      </c>
      <c r="H164" s="9">
        <v>18679</v>
      </c>
      <c r="I164" s="9">
        <v>42642</v>
      </c>
      <c r="J164" s="12" t="str">
        <f>"Q"&amp;LOOKUP(MONTH(tblSalaries[[#This Row],[Start Date]]),{1,4,7,10},{4,1,2,3})</f>
        <v>Q2</v>
      </c>
      <c r="K164">
        <v>96984</v>
      </c>
      <c r="L164" s="18">
        <f>_xlfn.DAYS(DATE(2020,12,31),tblSalaries[[#This Row],[Start Date]])/365</f>
        <v>4.2575342465753421</v>
      </c>
      <c r="M164">
        <v>163</v>
      </c>
      <c r="N164">
        <f>COUNTBLANK(tblSalaries[[#This Row],[Employee ID]:[Salary]])</f>
        <v>0</v>
      </c>
    </row>
    <row r="165" spans="1:14" x14ac:dyDescent="0.25">
      <c r="A165">
        <v>37282</v>
      </c>
      <c r="B165" t="str">
        <f>LEFT(tblSalaries[[#This Row],[Employee ID]],1)</f>
        <v>3</v>
      </c>
      <c r="C165" t="s">
        <v>337</v>
      </c>
      <c r="D165" t="s">
        <v>338</v>
      </c>
      <c r="E165" t="s">
        <v>13</v>
      </c>
      <c r="F165">
        <v>7</v>
      </c>
      <c r="G165" t="str">
        <f>_xlfn.XLOOKUP(tblSalaries[[#This Row],[Department ID]],tblDepts[ID],tblDepts[Department])</f>
        <v>Support</v>
      </c>
      <c r="H165" s="9">
        <v>34988</v>
      </c>
      <c r="I165" s="9">
        <v>41635</v>
      </c>
      <c r="J165" s="12" t="str">
        <f>"Q"&amp;LOOKUP(MONTH(tblSalaries[[#This Row],[Start Date]]),{1,4,7,10},{4,1,2,3})</f>
        <v>Q3</v>
      </c>
      <c r="K165">
        <v>41078</v>
      </c>
      <c r="L165" s="18">
        <f>_xlfn.DAYS(DATE(2020,12,31),tblSalaries[[#This Row],[Start Date]])/365</f>
        <v>7.0164383561643833</v>
      </c>
      <c r="M165">
        <v>164</v>
      </c>
      <c r="N165">
        <f>COUNTBLANK(tblSalaries[[#This Row],[Employee ID]:[Salary]])</f>
        <v>0</v>
      </c>
    </row>
    <row r="166" spans="1:14" x14ac:dyDescent="0.25">
      <c r="A166">
        <v>34378</v>
      </c>
      <c r="B166" t="str">
        <f>LEFT(tblSalaries[[#This Row],[Employee ID]],1)</f>
        <v>3</v>
      </c>
      <c r="C166" t="s">
        <v>339</v>
      </c>
      <c r="D166" t="s">
        <v>340</v>
      </c>
      <c r="E166" t="s">
        <v>13</v>
      </c>
      <c r="F166">
        <v>7</v>
      </c>
      <c r="G166" t="str">
        <f>_xlfn.XLOOKUP(tblSalaries[[#This Row],[Department ID]],tblDepts[ID],tblDepts[Department])</f>
        <v>Support</v>
      </c>
      <c r="H166" s="9">
        <v>18158</v>
      </c>
      <c r="I166" s="9">
        <v>43940</v>
      </c>
      <c r="J166" s="12" t="str">
        <f>"Q"&amp;LOOKUP(MONTH(tblSalaries[[#This Row],[Start Date]]),{1,4,7,10},{4,1,2,3})</f>
        <v>Q1</v>
      </c>
      <c r="K166">
        <v>69377</v>
      </c>
      <c r="L166" s="18">
        <f>_xlfn.DAYS(DATE(2020,12,31),tblSalaries[[#This Row],[Start Date]])/365</f>
        <v>0.70136986301369864</v>
      </c>
      <c r="M166">
        <v>165</v>
      </c>
      <c r="N166">
        <f>COUNTBLANK(tblSalaries[[#This Row],[Employee ID]:[Salary]])</f>
        <v>0</v>
      </c>
    </row>
    <row r="167" spans="1:14" x14ac:dyDescent="0.25">
      <c r="A167">
        <v>35915</v>
      </c>
      <c r="B167" t="str">
        <f>LEFT(tblSalaries[[#This Row],[Employee ID]],1)</f>
        <v>3</v>
      </c>
      <c r="C167" t="s">
        <v>341</v>
      </c>
      <c r="D167" t="s">
        <v>342</v>
      </c>
      <c r="E167" t="s">
        <v>13</v>
      </c>
      <c r="F167">
        <v>5</v>
      </c>
      <c r="G167" t="str">
        <f>_xlfn.XLOOKUP(tblSalaries[[#This Row],[Department ID]],tblDepts[ID],tblDepts[Department])</f>
        <v>Marketing</v>
      </c>
      <c r="H167" s="9">
        <v>31187</v>
      </c>
      <c r="I167" s="9">
        <v>41021</v>
      </c>
      <c r="J167" s="12" t="str">
        <f>"Q"&amp;LOOKUP(MONTH(tblSalaries[[#This Row],[Start Date]]),{1,4,7,10},{4,1,2,3})</f>
        <v>Q1</v>
      </c>
      <c r="K167">
        <v>72059</v>
      </c>
      <c r="L167" s="18">
        <f>_xlfn.DAYS(DATE(2020,12,31),tblSalaries[[#This Row],[Start Date]])/365</f>
        <v>8.6986301369863011</v>
      </c>
      <c r="M167">
        <v>166</v>
      </c>
      <c r="N167">
        <f>COUNTBLANK(tblSalaries[[#This Row],[Employee ID]:[Salary]])</f>
        <v>0</v>
      </c>
    </row>
    <row r="168" spans="1:14" x14ac:dyDescent="0.25">
      <c r="A168">
        <v>21012</v>
      </c>
      <c r="B168" t="str">
        <f>LEFT(tblSalaries[[#This Row],[Employee ID]],1)</f>
        <v>2</v>
      </c>
      <c r="C168" t="s">
        <v>343</v>
      </c>
      <c r="D168" t="s">
        <v>344</v>
      </c>
      <c r="E168" t="s">
        <v>13</v>
      </c>
      <c r="F168">
        <v>1</v>
      </c>
      <c r="G168" t="str">
        <f>_xlfn.XLOOKUP(tblSalaries[[#This Row],[Department ID]],tblDepts[ID],tblDepts[Department])</f>
        <v>Accounting</v>
      </c>
      <c r="H168" s="9">
        <v>26799</v>
      </c>
      <c r="I168" s="9">
        <v>41380</v>
      </c>
      <c r="J168" s="12" t="str">
        <f>"Q"&amp;LOOKUP(MONTH(tblSalaries[[#This Row],[Start Date]]),{1,4,7,10},{4,1,2,3})</f>
        <v>Q1</v>
      </c>
      <c r="K168">
        <v>46488</v>
      </c>
      <c r="L168" s="18">
        <f>_xlfn.DAYS(DATE(2020,12,31),tblSalaries[[#This Row],[Start Date]])/365</f>
        <v>7.7150684931506852</v>
      </c>
      <c r="M168">
        <v>167</v>
      </c>
      <c r="N168">
        <f>COUNTBLANK(tblSalaries[[#This Row],[Employee ID]:[Salary]])</f>
        <v>0</v>
      </c>
    </row>
    <row r="169" spans="1:14" x14ac:dyDescent="0.25">
      <c r="A169">
        <v>32163</v>
      </c>
      <c r="B169" t="str">
        <f>LEFT(tblSalaries[[#This Row],[Employee ID]],1)</f>
        <v>3</v>
      </c>
      <c r="C169" t="s">
        <v>345</v>
      </c>
      <c r="D169" t="s">
        <v>346</v>
      </c>
      <c r="E169" t="s">
        <v>18</v>
      </c>
      <c r="F169">
        <v>5</v>
      </c>
      <c r="G169" t="str">
        <f>_xlfn.XLOOKUP(tblSalaries[[#This Row],[Department ID]],tblDepts[ID],tblDepts[Department])</f>
        <v>Marketing</v>
      </c>
      <c r="H169" s="9">
        <v>28409</v>
      </c>
      <c r="I169" s="9">
        <v>41378</v>
      </c>
      <c r="J169" s="12" t="str">
        <f>"Q"&amp;LOOKUP(MONTH(tblSalaries[[#This Row],[Start Date]]),{1,4,7,10},{4,1,2,3})</f>
        <v>Q1</v>
      </c>
      <c r="K169">
        <v>54358</v>
      </c>
      <c r="L169" s="18">
        <f>_xlfn.DAYS(DATE(2020,12,31),tblSalaries[[#This Row],[Start Date]])/365</f>
        <v>7.720547945205479</v>
      </c>
      <c r="M169">
        <v>168</v>
      </c>
      <c r="N169">
        <f>COUNTBLANK(tblSalaries[[#This Row],[Employee ID]:[Salary]])</f>
        <v>0</v>
      </c>
    </row>
    <row r="170" spans="1:14" x14ac:dyDescent="0.25">
      <c r="A170">
        <v>38798</v>
      </c>
      <c r="B170" t="str">
        <f>LEFT(tblSalaries[[#This Row],[Employee ID]],1)</f>
        <v>3</v>
      </c>
      <c r="C170" t="s">
        <v>347</v>
      </c>
      <c r="D170" t="s">
        <v>348</v>
      </c>
      <c r="E170" t="s">
        <v>18</v>
      </c>
      <c r="F170">
        <v>5</v>
      </c>
      <c r="G170" t="str">
        <f>_xlfn.XLOOKUP(tblSalaries[[#This Row],[Department ID]],tblDepts[ID],tblDepts[Department])</f>
        <v>Marketing</v>
      </c>
      <c r="H170" s="9">
        <v>29271</v>
      </c>
      <c r="I170" s="9">
        <v>43698</v>
      </c>
      <c r="J170" s="12" t="str">
        <f>"Q"&amp;LOOKUP(MONTH(tblSalaries[[#This Row],[Start Date]]),{1,4,7,10},{4,1,2,3})</f>
        <v>Q2</v>
      </c>
      <c r="K170">
        <v>82772</v>
      </c>
      <c r="L170" s="18">
        <f>_xlfn.DAYS(DATE(2020,12,31),tblSalaries[[#This Row],[Start Date]])/365</f>
        <v>1.3643835616438356</v>
      </c>
      <c r="M170">
        <v>169</v>
      </c>
      <c r="N170">
        <f>COUNTBLANK(tblSalaries[[#This Row],[Employee ID]:[Salary]])</f>
        <v>0</v>
      </c>
    </row>
    <row r="171" spans="1:14" x14ac:dyDescent="0.25">
      <c r="A171">
        <v>34583</v>
      </c>
      <c r="B171" t="str">
        <f>LEFT(tblSalaries[[#This Row],[Employee ID]],1)</f>
        <v>3</v>
      </c>
      <c r="C171" t="s">
        <v>349</v>
      </c>
      <c r="D171" t="s">
        <v>350</v>
      </c>
      <c r="E171" t="s">
        <v>18</v>
      </c>
      <c r="F171">
        <v>4</v>
      </c>
      <c r="G171" t="str">
        <f>_xlfn.XLOOKUP(tblSalaries[[#This Row],[Department ID]],tblDepts[ID],tblDepts[Department])</f>
        <v>Sales</v>
      </c>
      <c r="H171" s="9">
        <v>31323</v>
      </c>
      <c r="I171" s="9">
        <v>40387</v>
      </c>
      <c r="J171" s="12" t="str">
        <f>"Q"&amp;LOOKUP(MONTH(tblSalaries[[#This Row],[Start Date]]),{1,4,7,10},{4,1,2,3})</f>
        <v>Q2</v>
      </c>
      <c r="K171">
        <v>150089</v>
      </c>
      <c r="L171" s="18">
        <f>_xlfn.DAYS(DATE(2020,12,31),tblSalaries[[#This Row],[Start Date]])/365</f>
        <v>10.435616438356165</v>
      </c>
      <c r="M171">
        <v>170</v>
      </c>
      <c r="N171">
        <f>COUNTBLANK(tblSalaries[[#This Row],[Employee ID]:[Salary]])</f>
        <v>0</v>
      </c>
    </row>
    <row r="172" spans="1:14" x14ac:dyDescent="0.25">
      <c r="A172">
        <v>32971</v>
      </c>
      <c r="B172" t="str">
        <f>LEFT(tblSalaries[[#This Row],[Employee ID]],1)</f>
        <v>3</v>
      </c>
      <c r="C172" t="s">
        <v>351</v>
      </c>
      <c r="D172" t="s">
        <v>352</v>
      </c>
      <c r="E172" t="s">
        <v>18</v>
      </c>
      <c r="F172">
        <v>4</v>
      </c>
      <c r="G172" t="str">
        <f>_xlfn.XLOOKUP(tblSalaries[[#This Row],[Department ID]],tblDepts[ID],tblDepts[Department])</f>
        <v>Sales</v>
      </c>
      <c r="H172" s="9">
        <v>34193</v>
      </c>
      <c r="I172" s="9">
        <v>42619</v>
      </c>
      <c r="J172" s="12" t="str">
        <f>"Q"&amp;LOOKUP(MONTH(tblSalaries[[#This Row],[Start Date]]),{1,4,7,10},{4,1,2,3})</f>
        <v>Q2</v>
      </c>
      <c r="K172">
        <v>96120</v>
      </c>
      <c r="L172" s="18">
        <f>_xlfn.DAYS(DATE(2020,12,31),tblSalaries[[#This Row],[Start Date]])/365</f>
        <v>4.3205479452054796</v>
      </c>
      <c r="M172">
        <v>171</v>
      </c>
      <c r="N172">
        <f>COUNTBLANK(tblSalaries[[#This Row],[Employee ID]:[Salary]])</f>
        <v>0</v>
      </c>
    </row>
    <row r="173" spans="1:14" x14ac:dyDescent="0.25">
      <c r="A173">
        <v>38297</v>
      </c>
      <c r="B173" t="str">
        <f>LEFT(tblSalaries[[#This Row],[Employee ID]],1)</f>
        <v>3</v>
      </c>
      <c r="C173" t="s">
        <v>353</v>
      </c>
      <c r="D173" t="s">
        <v>354</v>
      </c>
      <c r="E173" t="s">
        <v>13</v>
      </c>
      <c r="F173">
        <v>6</v>
      </c>
      <c r="G173" t="str">
        <f>_xlfn.XLOOKUP(tblSalaries[[#This Row],[Department ID]],tblDepts[ID],tblDepts[Department])</f>
        <v>Development</v>
      </c>
      <c r="H173" s="9">
        <v>29766</v>
      </c>
      <c r="I173" s="9">
        <v>43005</v>
      </c>
      <c r="J173" s="12" t="str">
        <f>"Q"&amp;LOOKUP(MONTH(tblSalaries[[#This Row],[Start Date]]),{1,4,7,10},{4,1,2,3})</f>
        <v>Q2</v>
      </c>
      <c r="K173">
        <v>138918</v>
      </c>
      <c r="L173" s="18">
        <f>_xlfn.DAYS(DATE(2020,12,31),tblSalaries[[#This Row],[Start Date]])/365</f>
        <v>3.2630136986301368</v>
      </c>
      <c r="M173">
        <v>172</v>
      </c>
      <c r="N173">
        <f>COUNTBLANK(tblSalaries[[#This Row],[Employee ID]:[Salary]])</f>
        <v>0</v>
      </c>
    </row>
    <row r="174" spans="1:14" x14ac:dyDescent="0.25">
      <c r="A174">
        <v>33786</v>
      </c>
      <c r="B174" t="str">
        <f>LEFT(tblSalaries[[#This Row],[Employee ID]],1)</f>
        <v>3</v>
      </c>
      <c r="C174" t="s">
        <v>63</v>
      </c>
      <c r="D174" t="s">
        <v>355</v>
      </c>
      <c r="E174" t="s">
        <v>18</v>
      </c>
      <c r="F174">
        <v>5</v>
      </c>
      <c r="G174" t="str">
        <f>_xlfn.XLOOKUP(tblSalaries[[#This Row],[Department ID]],tblDepts[ID],tblDepts[Department])</f>
        <v>Marketing</v>
      </c>
      <c r="H174" s="9">
        <v>32477</v>
      </c>
      <c r="I174" s="9">
        <v>43985</v>
      </c>
      <c r="J174" s="12" t="str">
        <f>"Q"&amp;LOOKUP(MONTH(tblSalaries[[#This Row],[Start Date]]),{1,4,7,10},{4,1,2,3})</f>
        <v>Q1</v>
      </c>
      <c r="K174">
        <v>40166</v>
      </c>
      <c r="L174" s="18">
        <f>_xlfn.DAYS(DATE(2020,12,31),tblSalaries[[#This Row],[Start Date]])/365</f>
        <v>0.57808219178082187</v>
      </c>
      <c r="M174">
        <v>173</v>
      </c>
      <c r="N174">
        <f>COUNTBLANK(tblSalaries[[#This Row],[Employee ID]:[Salary]])</f>
        <v>0</v>
      </c>
    </row>
    <row r="175" spans="1:14" x14ac:dyDescent="0.25">
      <c r="A175">
        <v>36630</v>
      </c>
      <c r="B175" t="str">
        <f>LEFT(tblSalaries[[#This Row],[Employee ID]],1)</f>
        <v>3</v>
      </c>
      <c r="C175" t="s">
        <v>356</v>
      </c>
      <c r="D175" t="s">
        <v>357</v>
      </c>
      <c r="E175" t="s">
        <v>18</v>
      </c>
      <c r="F175">
        <v>5</v>
      </c>
      <c r="G175" t="str">
        <f>_xlfn.XLOOKUP(tblSalaries[[#This Row],[Department ID]],tblDepts[ID],tblDepts[Department])</f>
        <v>Marketing</v>
      </c>
      <c r="H175" s="9">
        <v>30457</v>
      </c>
      <c r="I175" s="9">
        <v>41165</v>
      </c>
      <c r="J175" s="12" t="str">
        <f>"Q"&amp;LOOKUP(MONTH(tblSalaries[[#This Row],[Start Date]]),{1,4,7,10},{4,1,2,3})</f>
        <v>Q2</v>
      </c>
      <c r="K175">
        <v>111143</v>
      </c>
      <c r="L175" s="18">
        <f>_xlfn.DAYS(DATE(2020,12,31),tblSalaries[[#This Row],[Start Date]])/365</f>
        <v>8.3041095890410954</v>
      </c>
      <c r="M175">
        <v>174</v>
      </c>
      <c r="N175">
        <f>COUNTBLANK(tblSalaries[[#This Row],[Employee ID]:[Salary]])</f>
        <v>0</v>
      </c>
    </row>
    <row r="176" spans="1:14" x14ac:dyDescent="0.25">
      <c r="A176">
        <v>45042</v>
      </c>
      <c r="B176" t="str">
        <f>LEFT(tblSalaries[[#This Row],[Employee ID]],1)</f>
        <v>4</v>
      </c>
      <c r="C176" t="s">
        <v>358</v>
      </c>
      <c r="D176" t="s">
        <v>359</v>
      </c>
      <c r="E176" t="s">
        <v>18</v>
      </c>
      <c r="F176">
        <v>8</v>
      </c>
      <c r="G176" t="str">
        <f>_xlfn.XLOOKUP(tblSalaries[[#This Row],[Department ID]],tblDepts[ID],tblDepts[Department])</f>
        <v>IT</v>
      </c>
      <c r="H176" s="9">
        <v>17533</v>
      </c>
      <c r="I176" s="9">
        <v>41981</v>
      </c>
      <c r="J176" s="12" t="str">
        <f>"Q"&amp;LOOKUP(MONTH(tblSalaries[[#This Row],[Start Date]]),{1,4,7,10},{4,1,2,3})</f>
        <v>Q3</v>
      </c>
      <c r="K176">
        <v>52742</v>
      </c>
      <c r="L176" s="18">
        <f>_xlfn.DAYS(DATE(2020,12,31),tblSalaries[[#This Row],[Start Date]])/365</f>
        <v>6.0684931506849313</v>
      </c>
      <c r="M176">
        <v>175</v>
      </c>
      <c r="N176">
        <f>COUNTBLANK(tblSalaries[[#This Row],[Employee ID]:[Salary]])</f>
        <v>0</v>
      </c>
    </row>
    <row r="177" spans="1:14" x14ac:dyDescent="0.25">
      <c r="A177">
        <v>28273</v>
      </c>
      <c r="B177" t="str">
        <f>LEFT(tblSalaries[[#This Row],[Employee ID]],1)</f>
        <v>2</v>
      </c>
      <c r="C177" t="s">
        <v>360</v>
      </c>
      <c r="D177" t="s">
        <v>361</v>
      </c>
      <c r="E177" t="s">
        <v>18</v>
      </c>
      <c r="F177">
        <v>1</v>
      </c>
      <c r="G177" t="str">
        <f>_xlfn.XLOOKUP(tblSalaries[[#This Row],[Department ID]],tblDepts[ID],tblDepts[Department])</f>
        <v>Accounting</v>
      </c>
      <c r="H177" s="9">
        <v>30499</v>
      </c>
      <c r="I177" s="9">
        <v>42664</v>
      </c>
      <c r="J177" s="12" t="str">
        <f>"Q"&amp;LOOKUP(MONTH(tblSalaries[[#This Row],[Start Date]]),{1,4,7,10},{4,1,2,3})</f>
        <v>Q3</v>
      </c>
      <c r="K177">
        <v>62997</v>
      </c>
      <c r="L177" s="18">
        <f>_xlfn.DAYS(DATE(2020,12,31),tblSalaries[[#This Row],[Start Date]])/365</f>
        <v>4.1972602739726028</v>
      </c>
      <c r="M177">
        <v>176</v>
      </c>
      <c r="N177">
        <f>COUNTBLANK(tblSalaries[[#This Row],[Employee ID]:[Salary]])</f>
        <v>0</v>
      </c>
    </row>
    <row r="178" spans="1:14" x14ac:dyDescent="0.25">
      <c r="A178">
        <v>32121</v>
      </c>
      <c r="B178" t="str">
        <f>LEFT(tblSalaries[[#This Row],[Employee ID]],1)</f>
        <v>3</v>
      </c>
      <c r="C178" t="s">
        <v>362</v>
      </c>
      <c r="D178" t="s">
        <v>363</v>
      </c>
      <c r="E178" t="s">
        <v>13</v>
      </c>
      <c r="F178">
        <v>5</v>
      </c>
      <c r="G178" t="str">
        <f>_xlfn.XLOOKUP(tblSalaries[[#This Row],[Department ID]],tblDepts[ID],tblDepts[Department])</f>
        <v>Marketing</v>
      </c>
      <c r="H178" s="9">
        <v>23693</v>
      </c>
      <c r="I178" s="9">
        <v>41138</v>
      </c>
      <c r="J178" s="12" t="str">
        <f>"Q"&amp;LOOKUP(MONTH(tblSalaries[[#This Row],[Start Date]]),{1,4,7,10},{4,1,2,3})</f>
        <v>Q2</v>
      </c>
      <c r="K178">
        <v>133989</v>
      </c>
      <c r="L178" s="18">
        <f>_xlfn.DAYS(DATE(2020,12,31),tblSalaries[[#This Row],[Start Date]])/365</f>
        <v>8.3780821917808215</v>
      </c>
      <c r="M178">
        <v>177</v>
      </c>
      <c r="N178">
        <f>COUNTBLANK(tblSalaries[[#This Row],[Employee ID]:[Salary]])</f>
        <v>0</v>
      </c>
    </row>
    <row r="179" spans="1:14" x14ac:dyDescent="0.25">
      <c r="A179">
        <v>32144</v>
      </c>
      <c r="B179" t="str">
        <f>LEFT(tblSalaries[[#This Row],[Employee ID]],1)</f>
        <v>3</v>
      </c>
      <c r="C179" t="s">
        <v>364</v>
      </c>
      <c r="D179" t="s">
        <v>365</v>
      </c>
      <c r="E179" t="s">
        <v>13</v>
      </c>
      <c r="F179">
        <v>7</v>
      </c>
      <c r="G179" t="str">
        <f>_xlfn.XLOOKUP(tblSalaries[[#This Row],[Department ID]],tblDepts[ID],tblDepts[Department])</f>
        <v>Support</v>
      </c>
      <c r="H179" s="9">
        <v>32611</v>
      </c>
      <c r="I179" s="9">
        <v>40658</v>
      </c>
      <c r="J179" s="12" t="str">
        <f>"Q"&amp;LOOKUP(MONTH(tblSalaries[[#This Row],[Start Date]]),{1,4,7,10},{4,1,2,3})</f>
        <v>Q1</v>
      </c>
      <c r="K179">
        <v>114740</v>
      </c>
      <c r="L179" s="18">
        <f>_xlfn.DAYS(DATE(2020,12,31),tblSalaries[[#This Row],[Start Date]])/365</f>
        <v>9.6931506849315063</v>
      </c>
      <c r="M179">
        <v>178</v>
      </c>
      <c r="N179">
        <f>COUNTBLANK(tblSalaries[[#This Row],[Employee ID]:[Salary]])</f>
        <v>0</v>
      </c>
    </row>
    <row r="180" spans="1:14" x14ac:dyDescent="0.25">
      <c r="A180">
        <v>35820</v>
      </c>
      <c r="B180" t="str">
        <f>LEFT(tblSalaries[[#This Row],[Employee ID]],1)</f>
        <v>3</v>
      </c>
      <c r="C180" t="s">
        <v>366</v>
      </c>
      <c r="D180" t="s">
        <v>367</v>
      </c>
      <c r="E180" t="s">
        <v>18</v>
      </c>
      <c r="F180">
        <v>1</v>
      </c>
      <c r="G180" t="str">
        <f>_xlfn.XLOOKUP(tblSalaries[[#This Row],[Department ID]],tblDepts[ID],tblDepts[Department])</f>
        <v>Accounting</v>
      </c>
      <c r="H180" s="9">
        <v>29161</v>
      </c>
      <c r="I180" s="9">
        <v>42971</v>
      </c>
      <c r="J180" s="12" t="str">
        <f>"Q"&amp;LOOKUP(MONTH(tblSalaries[[#This Row],[Start Date]]),{1,4,7,10},{4,1,2,3})</f>
        <v>Q2</v>
      </c>
      <c r="K180">
        <v>69163</v>
      </c>
      <c r="L180" s="18">
        <f>_xlfn.DAYS(DATE(2020,12,31),tblSalaries[[#This Row],[Start Date]])/365</f>
        <v>3.3561643835616439</v>
      </c>
      <c r="M180">
        <v>179</v>
      </c>
      <c r="N180">
        <f>COUNTBLANK(tblSalaries[[#This Row],[Employee ID]:[Salary]])</f>
        <v>0</v>
      </c>
    </row>
    <row r="181" spans="1:14" x14ac:dyDescent="0.25">
      <c r="A181">
        <v>33522</v>
      </c>
      <c r="B181" t="str">
        <f>LEFT(tblSalaries[[#This Row],[Employee ID]],1)</f>
        <v>3</v>
      </c>
      <c r="C181" t="s">
        <v>368</v>
      </c>
      <c r="D181" t="s">
        <v>369</v>
      </c>
      <c r="E181" t="s">
        <v>18</v>
      </c>
      <c r="F181">
        <v>1</v>
      </c>
      <c r="G181" t="str">
        <f>_xlfn.XLOOKUP(tblSalaries[[#This Row],[Department ID]],tblDepts[ID],tblDepts[Department])</f>
        <v>Accounting</v>
      </c>
      <c r="H181" s="9">
        <v>29769</v>
      </c>
      <c r="I181" s="9">
        <v>41049</v>
      </c>
      <c r="J181" s="12" t="str">
        <f>"Q"&amp;LOOKUP(MONTH(tblSalaries[[#This Row],[Start Date]]),{1,4,7,10},{4,1,2,3})</f>
        <v>Q1</v>
      </c>
      <c r="K181">
        <v>37585</v>
      </c>
      <c r="L181" s="18">
        <f>_xlfn.DAYS(DATE(2020,12,31),tblSalaries[[#This Row],[Start Date]])/365</f>
        <v>8.6219178082191785</v>
      </c>
      <c r="M181">
        <v>180</v>
      </c>
      <c r="N181">
        <f>COUNTBLANK(tblSalaries[[#This Row],[Employee ID]:[Salary]])</f>
        <v>0</v>
      </c>
    </row>
    <row r="182" spans="1:14" x14ac:dyDescent="0.25">
      <c r="A182">
        <v>39873</v>
      </c>
      <c r="B182" t="str">
        <f>LEFT(tblSalaries[[#This Row],[Employee ID]],1)</f>
        <v>3</v>
      </c>
      <c r="C182" t="s">
        <v>370</v>
      </c>
      <c r="D182" t="s">
        <v>371</v>
      </c>
      <c r="E182" t="s">
        <v>13</v>
      </c>
      <c r="F182">
        <v>6</v>
      </c>
      <c r="G182" t="str">
        <f>_xlfn.XLOOKUP(tblSalaries[[#This Row],[Department ID]],tblDepts[ID],tblDepts[Department])</f>
        <v>Development</v>
      </c>
      <c r="H182" s="9">
        <v>22487</v>
      </c>
      <c r="I182" s="9">
        <v>42501</v>
      </c>
      <c r="J182" s="12" t="str">
        <f>"Q"&amp;LOOKUP(MONTH(tblSalaries[[#This Row],[Start Date]]),{1,4,7,10},{4,1,2,3})</f>
        <v>Q1</v>
      </c>
      <c r="K182">
        <v>60140</v>
      </c>
      <c r="L182" s="18">
        <f>_xlfn.DAYS(DATE(2020,12,31),tblSalaries[[#This Row],[Start Date]])/365</f>
        <v>4.6438356164383565</v>
      </c>
      <c r="M182">
        <v>181</v>
      </c>
      <c r="N182">
        <f>COUNTBLANK(tblSalaries[[#This Row],[Employee ID]:[Salary]])</f>
        <v>0</v>
      </c>
    </row>
    <row r="183" spans="1:14" x14ac:dyDescent="0.25">
      <c r="A183">
        <v>20363</v>
      </c>
      <c r="B183" t="str">
        <f>LEFT(tblSalaries[[#This Row],[Employee ID]],1)</f>
        <v>2</v>
      </c>
      <c r="C183" t="s">
        <v>372</v>
      </c>
      <c r="D183" t="s">
        <v>373</v>
      </c>
      <c r="E183" t="s">
        <v>13</v>
      </c>
      <c r="F183">
        <v>8</v>
      </c>
      <c r="G183" t="str">
        <f>_xlfn.XLOOKUP(tblSalaries[[#This Row],[Department ID]],tblDepts[ID],tblDepts[Department])</f>
        <v>IT</v>
      </c>
      <c r="H183" s="9">
        <v>24678</v>
      </c>
      <c r="I183" s="9">
        <v>43001</v>
      </c>
      <c r="J183" s="12" t="str">
        <f>"Q"&amp;LOOKUP(MONTH(tblSalaries[[#This Row],[Start Date]]),{1,4,7,10},{4,1,2,3})</f>
        <v>Q2</v>
      </c>
      <c r="K183">
        <v>119867</v>
      </c>
      <c r="L183" s="18">
        <f>_xlfn.DAYS(DATE(2020,12,31),tblSalaries[[#This Row],[Start Date]])/365</f>
        <v>3.2739726027397262</v>
      </c>
      <c r="M183">
        <v>182</v>
      </c>
      <c r="N183">
        <f>COUNTBLANK(tblSalaries[[#This Row],[Employee ID]:[Salary]])</f>
        <v>0</v>
      </c>
    </row>
    <row r="184" spans="1:14" x14ac:dyDescent="0.25">
      <c r="A184">
        <v>36881</v>
      </c>
      <c r="B184" t="str">
        <f>LEFT(tblSalaries[[#This Row],[Employee ID]],1)</f>
        <v>3</v>
      </c>
      <c r="C184" t="s">
        <v>111</v>
      </c>
      <c r="D184" t="s">
        <v>374</v>
      </c>
      <c r="E184" t="s">
        <v>13</v>
      </c>
      <c r="F184">
        <v>7</v>
      </c>
      <c r="G184" t="str">
        <f>_xlfn.XLOOKUP(tblSalaries[[#This Row],[Department ID]],tblDepts[ID],tblDepts[Department])</f>
        <v>Support</v>
      </c>
      <c r="H184" s="9">
        <v>34039</v>
      </c>
      <c r="I184" s="9">
        <v>40716</v>
      </c>
      <c r="J184" s="12" t="str">
        <f>"Q"&amp;LOOKUP(MONTH(tblSalaries[[#This Row],[Start Date]]),{1,4,7,10},{4,1,2,3})</f>
        <v>Q1</v>
      </c>
      <c r="K184">
        <v>96593</v>
      </c>
      <c r="L184" s="18">
        <f>_xlfn.DAYS(DATE(2020,12,31),tblSalaries[[#This Row],[Start Date]])/365</f>
        <v>9.5342465753424666</v>
      </c>
      <c r="M184">
        <v>183</v>
      </c>
      <c r="N184">
        <f>COUNTBLANK(tblSalaries[[#This Row],[Employee ID]:[Salary]])</f>
        <v>0</v>
      </c>
    </row>
    <row r="185" spans="1:14" x14ac:dyDescent="0.25">
      <c r="A185">
        <v>37683</v>
      </c>
      <c r="B185" t="str">
        <f>LEFT(tblSalaries[[#This Row],[Employee ID]],1)</f>
        <v>3</v>
      </c>
      <c r="C185" t="s">
        <v>375</v>
      </c>
      <c r="D185" t="s">
        <v>376</v>
      </c>
      <c r="E185" t="s">
        <v>13</v>
      </c>
      <c r="F185">
        <v>4</v>
      </c>
      <c r="G185" t="str">
        <f>_xlfn.XLOOKUP(tblSalaries[[#This Row],[Department ID]],tblDepts[ID],tblDepts[Department])</f>
        <v>Sales</v>
      </c>
      <c r="H185" s="9">
        <v>31275</v>
      </c>
      <c r="I185" s="9">
        <v>43988</v>
      </c>
      <c r="J185" s="12" t="str">
        <f>"Q"&amp;LOOKUP(MONTH(tblSalaries[[#This Row],[Start Date]]),{1,4,7,10},{4,1,2,3})</f>
        <v>Q1</v>
      </c>
      <c r="K185">
        <v>62086</v>
      </c>
      <c r="L185" s="18">
        <f>_xlfn.DAYS(DATE(2020,12,31),tblSalaries[[#This Row],[Start Date]])/365</f>
        <v>0.56986301369863013</v>
      </c>
      <c r="M185">
        <v>184</v>
      </c>
      <c r="N185">
        <f>COUNTBLANK(tblSalaries[[#This Row],[Employee ID]:[Salary]])</f>
        <v>0</v>
      </c>
    </row>
    <row r="186" spans="1:14" x14ac:dyDescent="0.25">
      <c r="A186">
        <v>37926</v>
      </c>
      <c r="B186" t="str">
        <f>LEFT(tblSalaries[[#This Row],[Employee ID]],1)</f>
        <v>3</v>
      </c>
      <c r="C186" t="s">
        <v>377</v>
      </c>
      <c r="D186" t="s">
        <v>378</v>
      </c>
      <c r="E186" t="s">
        <v>13</v>
      </c>
      <c r="F186">
        <v>6</v>
      </c>
      <c r="G186" t="str">
        <f>_xlfn.XLOOKUP(tblSalaries[[#This Row],[Department ID]],tblDepts[ID],tblDepts[Department])</f>
        <v>Development</v>
      </c>
      <c r="H186" s="9">
        <v>20742</v>
      </c>
      <c r="I186" s="9">
        <v>43940</v>
      </c>
      <c r="J186" s="12" t="str">
        <f>"Q"&amp;LOOKUP(MONTH(tblSalaries[[#This Row],[Start Date]]),{1,4,7,10},{4,1,2,3})</f>
        <v>Q1</v>
      </c>
      <c r="K186">
        <v>65097</v>
      </c>
      <c r="L186" s="18">
        <f>_xlfn.DAYS(DATE(2020,12,31),tblSalaries[[#This Row],[Start Date]])/365</f>
        <v>0.70136986301369864</v>
      </c>
      <c r="M186">
        <v>185</v>
      </c>
      <c r="N186">
        <f>COUNTBLANK(tblSalaries[[#This Row],[Employee ID]:[Salary]])</f>
        <v>0</v>
      </c>
    </row>
    <row r="187" spans="1:14" x14ac:dyDescent="0.25">
      <c r="A187">
        <v>33634</v>
      </c>
      <c r="B187" t="str">
        <f>LEFT(tblSalaries[[#This Row],[Employee ID]],1)</f>
        <v>3</v>
      </c>
      <c r="C187" t="s">
        <v>379</v>
      </c>
      <c r="D187" t="s">
        <v>380</v>
      </c>
      <c r="E187" t="s">
        <v>18</v>
      </c>
      <c r="F187">
        <v>4</v>
      </c>
      <c r="G187" t="str">
        <f>_xlfn.XLOOKUP(tblSalaries[[#This Row],[Department ID]],tblDepts[ID],tblDepts[Department])</f>
        <v>Sales</v>
      </c>
      <c r="H187" s="9">
        <v>23897</v>
      </c>
      <c r="I187" s="9">
        <v>43804</v>
      </c>
      <c r="J187" s="12" t="str">
        <f>"Q"&amp;LOOKUP(MONTH(tblSalaries[[#This Row],[Start Date]]),{1,4,7,10},{4,1,2,3})</f>
        <v>Q3</v>
      </c>
      <c r="K187">
        <v>95234</v>
      </c>
      <c r="L187" s="18">
        <f>_xlfn.DAYS(DATE(2020,12,31),tblSalaries[[#This Row],[Start Date]])/365</f>
        <v>1.0739726027397261</v>
      </c>
      <c r="M187">
        <v>186</v>
      </c>
      <c r="N187">
        <f>COUNTBLANK(tblSalaries[[#This Row],[Employee ID]:[Salary]])</f>
        <v>0</v>
      </c>
    </row>
    <row r="188" spans="1:14" x14ac:dyDescent="0.25">
      <c r="A188">
        <v>36116</v>
      </c>
      <c r="B188" t="str">
        <f>LEFT(tblSalaries[[#This Row],[Employee ID]],1)</f>
        <v>3</v>
      </c>
      <c r="C188" t="s">
        <v>381</v>
      </c>
      <c r="D188" t="s">
        <v>382</v>
      </c>
      <c r="E188" t="s">
        <v>18</v>
      </c>
      <c r="F188">
        <v>6</v>
      </c>
      <c r="G188" t="str">
        <f>_xlfn.XLOOKUP(tblSalaries[[#This Row],[Department ID]],tblDepts[ID],tblDepts[Department])</f>
        <v>Development</v>
      </c>
      <c r="H188" s="9">
        <v>30571</v>
      </c>
      <c r="I188" s="9">
        <v>40657</v>
      </c>
      <c r="J188" s="12" t="str">
        <f>"Q"&amp;LOOKUP(MONTH(tblSalaries[[#This Row],[Start Date]]),{1,4,7,10},{4,1,2,3})</f>
        <v>Q1</v>
      </c>
      <c r="K188">
        <v>42669</v>
      </c>
      <c r="L188" s="18">
        <f>_xlfn.DAYS(DATE(2020,12,31),tblSalaries[[#This Row],[Start Date]])/365</f>
        <v>9.6958904109589046</v>
      </c>
      <c r="M188">
        <v>187</v>
      </c>
      <c r="N188">
        <f>COUNTBLANK(tblSalaries[[#This Row],[Employee ID]:[Salary]])</f>
        <v>0</v>
      </c>
    </row>
    <row r="189" spans="1:14" x14ac:dyDescent="0.25">
      <c r="A189">
        <v>21788</v>
      </c>
      <c r="B189" t="str">
        <f>LEFT(tblSalaries[[#This Row],[Employee ID]],1)</f>
        <v>2</v>
      </c>
      <c r="C189" t="s">
        <v>383</v>
      </c>
      <c r="D189" t="s">
        <v>384</v>
      </c>
      <c r="E189" t="s">
        <v>18</v>
      </c>
      <c r="F189">
        <v>7</v>
      </c>
      <c r="G189" t="str">
        <f>_xlfn.XLOOKUP(tblSalaries[[#This Row],[Department ID]],tblDepts[ID],tblDepts[Department])</f>
        <v>Support</v>
      </c>
      <c r="H189" s="9">
        <v>33363</v>
      </c>
      <c r="I189" s="9">
        <v>41056</v>
      </c>
      <c r="J189" s="12" t="str">
        <f>"Q"&amp;LOOKUP(MONTH(tblSalaries[[#This Row],[Start Date]]),{1,4,7,10},{4,1,2,3})</f>
        <v>Q1</v>
      </c>
      <c r="K189">
        <v>78212</v>
      </c>
      <c r="L189" s="18">
        <f>_xlfn.DAYS(DATE(2020,12,31),tblSalaries[[#This Row],[Start Date]])/365</f>
        <v>8.6027397260273979</v>
      </c>
      <c r="M189">
        <v>188</v>
      </c>
      <c r="N189">
        <f>COUNTBLANK(tblSalaries[[#This Row],[Employee ID]:[Salary]])</f>
        <v>0</v>
      </c>
    </row>
    <row r="190" spans="1:14" x14ac:dyDescent="0.25">
      <c r="A190">
        <v>47105</v>
      </c>
      <c r="B190" t="str">
        <f>LEFT(tblSalaries[[#This Row],[Employee ID]],1)</f>
        <v>4</v>
      </c>
      <c r="C190" t="s">
        <v>385</v>
      </c>
      <c r="D190" t="s">
        <v>386</v>
      </c>
      <c r="E190" t="s">
        <v>18</v>
      </c>
      <c r="F190">
        <v>8</v>
      </c>
      <c r="G190" t="str">
        <f>_xlfn.XLOOKUP(tblSalaries[[#This Row],[Department ID]],tblDepts[ID],tblDepts[Department])</f>
        <v>IT</v>
      </c>
      <c r="H190" s="9">
        <v>20111</v>
      </c>
      <c r="I190" s="9">
        <v>43257</v>
      </c>
      <c r="J190" s="12" t="str">
        <f>"Q"&amp;LOOKUP(MONTH(tblSalaries[[#This Row],[Start Date]]),{1,4,7,10},{4,1,2,3})</f>
        <v>Q1</v>
      </c>
      <c r="K190">
        <v>53019</v>
      </c>
      <c r="L190" s="18">
        <f>_xlfn.DAYS(DATE(2020,12,31),tblSalaries[[#This Row],[Start Date]])/365</f>
        <v>2.5726027397260274</v>
      </c>
      <c r="M190">
        <v>189</v>
      </c>
      <c r="N190">
        <f>COUNTBLANK(tblSalaries[[#This Row],[Employee ID]:[Salary]])</f>
        <v>0</v>
      </c>
    </row>
    <row r="191" spans="1:14" x14ac:dyDescent="0.25">
      <c r="A191">
        <v>37685</v>
      </c>
      <c r="B191" t="str">
        <f>LEFT(tblSalaries[[#This Row],[Employee ID]],1)</f>
        <v>3</v>
      </c>
      <c r="C191" t="s">
        <v>387</v>
      </c>
      <c r="D191" t="s">
        <v>388</v>
      </c>
      <c r="E191" t="s">
        <v>18</v>
      </c>
      <c r="F191">
        <v>6</v>
      </c>
      <c r="G191" t="str">
        <f>_xlfn.XLOOKUP(tblSalaries[[#This Row],[Department ID]],tblDepts[ID],tblDepts[Department])</f>
        <v>Development</v>
      </c>
      <c r="H191" s="9">
        <v>19661</v>
      </c>
      <c r="I191" s="9">
        <v>41435</v>
      </c>
      <c r="J191" s="12" t="str">
        <f>"Q"&amp;LOOKUP(MONTH(tblSalaries[[#This Row],[Start Date]]),{1,4,7,10},{4,1,2,3})</f>
        <v>Q1</v>
      </c>
      <c r="K191">
        <v>119933</v>
      </c>
      <c r="L191" s="18">
        <f>_xlfn.DAYS(DATE(2020,12,31),tblSalaries[[#This Row],[Start Date]])/365</f>
        <v>7.5643835616438357</v>
      </c>
      <c r="M191">
        <v>190</v>
      </c>
      <c r="N191">
        <f>COUNTBLANK(tblSalaries[[#This Row],[Employee ID]:[Salary]])</f>
        <v>0</v>
      </c>
    </row>
    <row r="192" spans="1:14" x14ac:dyDescent="0.25">
      <c r="A192">
        <v>38729</v>
      </c>
      <c r="B192" t="str">
        <f>LEFT(tblSalaries[[#This Row],[Employee ID]],1)</f>
        <v>3</v>
      </c>
      <c r="C192" t="s">
        <v>389</v>
      </c>
      <c r="D192" t="s">
        <v>390</v>
      </c>
      <c r="E192" t="s">
        <v>18</v>
      </c>
      <c r="F192">
        <v>4</v>
      </c>
      <c r="G192" t="str">
        <f>_xlfn.XLOOKUP(tblSalaries[[#This Row],[Department ID]],tblDepts[ID],tblDepts[Department])</f>
        <v>Sales</v>
      </c>
      <c r="H192" s="9">
        <v>26920</v>
      </c>
      <c r="I192" s="9">
        <v>41555</v>
      </c>
      <c r="J192" s="12" t="str">
        <f>"Q"&amp;LOOKUP(MONTH(tblSalaries[[#This Row],[Start Date]]),{1,4,7,10},{4,1,2,3})</f>
        <v>Q3</v>
      </c>
      <c r="K192">
        <v>103383</v>
      </c>
      <c r="L192" s="18">
        <f>_xlfn.DAYS(DATE(2020,12,31),tblSalaries[[#This Row],[Start Date]])/365</f>
        <v>7.2356164383561641</v>
      </c>
      <c r="M192">
        <v>191</v>
      </c>
      <c r="N192">
        <f>COUNTBLANK(tblSalaries[[#This Row],[Employee ID]:[Salary]])</f>
        <v>0</v>
      </c>
    </row>
    <row r="193" spans="1:14" x14ac:dyDescent="0.25">
      <c r="A193">
        <v>35446</v>
      </c>
      <c r="B193" t="str">
        <f>LEFT(tblSalaries[[#This Row],[Employee ID]],1)</f>
        <v>3</v>
      </c>
      <c r="C193" t="s">
        <v>391</v>
      </c>
      <c r="D193" t="s">
        <v>392</v>
      </c>
      <c r="E193" t="s">
        <v>13</v>
      </c>
      <c r="F193">
        <v>5</v>
      </c>
      <c r="G193" t="str">
        <f>_xlfn.XLOOKUP(tblSalaries[[#This Row],[Department ID]],tblDepts[ID],tblDepts[Department])</f>
        <v>Marketing</v>
      </c>
      <c r="H193" s="9">
        <v>19401</v>
      </c>
      <c r="I193" s="9">
        <v>43416</v>
      </c>
      <c r="J193" s="12" t="str">
        <f>"Q"&amp;LOOKUP(MONTH(tblSalaries[[#This Row],[Start Date]]),{1,4,7,10},{4,1,2,3})</f>
        <v>Q3</v>
      </c>
      <c r="K193">
        <v>80683</v>
      </c>
      <c r="L193" s="18">
        <f>_xlfn.DAYS(DATE(2020,12,31),tblSalaries[[#This Row],[Start Date]])/365</f>
        <v>2.1369863013698631</v>
      </c>
      <c r="M193">
        <v>192</v>
      </c>
      <c r="N193">
        <f>COUNTBLANK(tblSalaries[[#This Row],[Employee ID]:[Salary]])</f>
        <v>0</v>
      </c>
    </row>
    <row r="194" spans="1:14" x14ac:dyDescent="0.25">
      <c r="A194">
        <v>15081</v>
      </c>
      <c r="B194" t="str">
        <f>LEFT(tblSalaries[[#This Row],[Employee ID]],1)</f>
        <v>1</v>
      </c>
      <c r="C194" t="s">
        <v>393</v>
      </c>
      <c r="D194" t="s">
        <v>394</v>
      </c>
      <c r="E194" t="s">
        <v>13</v>
      </c>
      <c r="F194">
        <v>8</v>
      </c>
      <c r="G194" t="str">
        <f>_xlfn.XLOOKUP(tblSalaries[[#This Row],[Department ID]],tblDepts[ID],tblDepts[Department])</f>
        <v>IT</v>
      </c>
      <c r="H194" s="9">
        <v>28326</v>
      </c>
      <c r="I194" s="9">
        <v>40805</v>
      </c>
      <c r="J194" s="12" t="str">
        <f>"Q"&amp;LOOKUP(MONTH(tblSalaries[[#This Row],[Start Date]]),{1,4,7,10},{4,1,2,3})</f>
        <v>Q2</v>
      </c>
      <c r="K194">
        <v>77882</v>
      </c>
      <c r="L194" s="18">
        <f>_xlfn.DAYS(DATE(2020,12,31),tblSalaries[[#This Row],[Start Date]])/365</f>
        <v>9.2904109589041095</v>
      </c>
      <c r="M194">
        <v>193</v>
      </c>
      <c r="N194">
        <f>COUNTBLANK(tblSalaries[[#This Row],[Employee ID]:[Salary]])</f>
        <v>0</v>
      </c>
    </row>
    <row r="195" spans="1:14" x14ac:dyDescent="0.25">
      <c r="A195">
        <v>31033</v>
      </c>
      <c r="B195" t="str">
        <f>LEFT(tblSalaries[[#This Row],[Employee ID]],1)</f>
        <v>3</v>
      </c>
      <c r="C195" t="s">
        <v>395</v>
      </c>
      <c r="D195" t="s">
        <v>396</v>
      </c>
      <c r="E195" t="s">
        <v>18</v>
      </c>
      <c r="F195">
        <v>5</v>
      </c>
      <c r="G195" t="str">
        <f>_xlfn.XLOOKUP(tblSalaries[[#This Row],[Department ID]],tblDepts[ID],tblDepts[Department])</f>
        <v>Marketing</v>
      </c>
      <c r="H195" s="9">
        <v>32101</v>
      </c>
      <c r="I195" s="9">
        <v>42499</v>
      </c>
      <c r="J195" s="12" t="str">
        <f>"Q"&amp;LOOKUP(MONTH(tblSalaries[[#This Row],[Start Date]]),{1,4,7,10},{4,1,2,3})</f>
        <v>Q1</v>
      </c>
      <c r="K195">
        <v>85636</v>
      </c>
      <c r="L195" s="18">
        <f>_xlfn.DAYS(DATE(2020,12,31),tblSalaries[[#This Row],[Start Date]])/365</f>
        <v>4.6493150684931503</v>
      </c>
      <c r="M195">
        <v>194</v>
      </c>
      <c r="N195">
        <f>COUNTBLANK(tblSalaries[[#This Row],[Employee ID]:[Salary]])</f>
        <v>0</v>
      </c>
    </row>
    <row r="196" spans="1:14" x14ac:dyDescent="0.25">
      <c r="A196">
        <v>34821</v>
      </c>
      <c r="B196" t="str">
        <f>LEFT(tblSalaries[[#This Row],[Employee ID]],1)</f>
        <v>3</v>
      </c>
      <c r="C196" t="s">
        <v>397</v>
      </c>
      <c r="D196" t="s">
        <v>398</v>
      </c>
      <c r="E196" t="s">
        <v>18</v>
      </c>
      <c r="F196">
        <v>4</v>
      </c>
      <c r="G196" t="str">
        <f>_xlfn.XLOOKUP(tblSalaries[[#This Row],[Department ID]],tblDepts[ID],tblDepts[Department])</f>
        <v>Sales</v>
      </c>
      <c r="H196" s="9">
        <v>24282</v>
      </c>
      <c r="I196" s="9">
        <v>42883</v>
      </c>
      <c r="J196" s="12" t="str">
        <f>"Q"&amp;LOOKUP(MONTH(tblSalaries[[#This Row],[Start Date]]),{1,4,7,10},{4,1,2,3})</f>
        <v>Q1</v>
      </c>
      <c r="K196">
        <v>53976</v>
      </c>
      <c r="L196" s="18">
        <f>_xlfn.DAYS(DATE(2020,12,31),tblSalaries[[#This Row],[Start Date]])/365</f>
        <v>3.5972602739726027</v>
      </c>
      <c r="M196">
        <v>195</v>
      </c>
      <c r="N196">
        <f>COUNTBLANK(tblSalaries[[#This Row],[Employee ID]:[Salary]])</f>
        <v>0</v>
      </c>
    </row>
    <row r="197" spans="1:14" x14ac:dyDescent="0.25">
      <c r="A197">
        <v>38895</v>
      </c>
      <c r="B197" t="str">
        <f>LEFT(tblSalaries[[#This Row],[Employee ID]],1)</f>
        <v>3</v>
      </c>
      <c r="C197" t="s">
        <v>399</v>
      </c>
      <c r="D197" t="s">
        <v>400</v>
      </c>
      <c r="E197" t="s">
        <v>18</v>
      </c>
      <c r="F197">
        <v>5</v>
      </c>
      <c r="G197" t="str">
        <f>_xlfn.XLOOKUP(tblSalaries[[#This Row],[Department ID]],tblDepts[ID],tblDepts[Department])</f>
        <v>Marketing</v>
      </c>
      <c r="H197" s="9">
        <v>33369</v>
      </c>
      <c r="I197" s="9">
        <v>41829</v>
      </c>
      <c r="J197" s="12" t="str">
        <f>"Q"&amp;LOOKUP(MONTH(tblSalaries[[#This Row],[Start Date]]),{1,4,7,10},{4,1,2,3})</f>
        <v>Q2</v>
      </c>
      <c r="K197">
        <v>39289</v>
      </c>
      <c r="L197" s="18">
        <f>_xlfn.DAYS(DATE(2020,12,31),tblSalaries[[#This Row],[Start Date]])/365</f>
        <v>6.484931506849315</v>
      </c>
      <c r="M197">
        <v>196</v>
      </c>
      <c r="N197">
        <f>COUNTBLANK(tblSalaries[[#This Row],[Employee ID]:[Salary]])</f>
        <v>0</v>
      </c>
    </row>
    <row r="198" spans="1:14" x14ac:dyDescent="0.25">
      <c r="A198">
        <v>19984</v>
      </c>
      <c r="B198" t="str">
        <f>LEFT(tblSalaries[[#This Row],[Employee ID]],1)</f>
        <v>1</v>
      </c>
      <c r="C198" t="s">
        <v>401</v>
      </c>
      <c r="D198" t="s">
        <v>402</v>
      </c>
      <c r="E198" t="s">
        <v>13</v>
      </c>
      <c r="F198">
        <v>8</v>
      </c>
      <c r="G198" t="str">
        <f>_xlfn.XLOOKUP(tblSalaries[[#This Row],[Department ID]],tblDepts[ID],tblDepts[Department])</f>
        <v>IT</v>
      </c>
      <c r="H198" s="9">
        <v>22224</v>
      </c>
      <c r="I198" s="9">
        <v>40350</v>
      </c>
      <c r="J198" s="12" t="str">
        <f>"Q"&amp;LOOKUP(MONTH(tblSalaries[[#This Row],[Start Date]]),{1,4,7,10},{4,1,2,3})</f>
        <v>Q1</v>
      </c>
      <c r="K198">
        <v>84926</v>
      </c>
      <c r="L198" s="18">
        <f>_xlfn.DAYS(DATE(2020,12,31),tblSalaries[[#This Row],[Start Date]])/365</f>
        <v>10.536986301369863</v>
      </c>
      <c r="M198">
        <v>197</v>
      </c>
      <c r="N198">
        <f>COUNTBLANK(tblSalaries[[#This Row],[Employee ID]:[Salary]])</f>
        <v>0</v>
      </c>
    </row>
    <row r="199" spans="1:14" x14ac:dyDescent="0.25">
      <c r="A199">
        <v>39304</v>
      </c>
      <c r="B199" t="str">
        <f>LEFT(tblSalaries[[#This Row],[Employee ID]],1)</f>
        <v>3</v>
      </c>
      <c r="C199" t="s">
        <v>403</v>
      </c>
      <c r="D199" t="s">
        <v>404</v>
      </c>
      <c r="E199" t="s">
        <v>18</v>
      </c>
      <c r="F199">
        <v>5</v>
      </c>
      <c r="G199" t="str">
        <f>_xlfn.XLOOKUP(tblSalaries[[#This Row],[Department ID]],tblDepts[ID],tblDepts[Department])</f>
        <v>Marketing</v>
      </c>
      <c r="H199" s="9">
        <v>28668</v>
      </c>
      <c r="I199" s="9">
        <v>43767</v>
      </c>
      <c r="J199" s="12" t="str">
        <f>"Q"&amp;LOOKUP(MONTH(tblSalaries[[#This Row],[Start Date]]),{1,4,7,10},{4,1,2,3})</f>
        <v>Q3</v>
      </c>
      <c r="K199">
        <v>46016</v>
      </c>
      <c r="L199" s="18">
        <f>_xlfn.DAYS(DATE(2020,12,31),tblSalaries[[#This Row],[Start Date]])/365</f>
        <v>1.1753424657534246</v>
      </c>
      <c r="M199">
        <v>198</v>
      </c>
      <c r="N199">
        <f>COUNTBLANK(tblSalaries[[#This Row],[Employee ID]:[Salary]])</f>
        <v>0</v>
      </c>
    </row>
    <row r="200" spans="1:14" x14ac:dyDescent="0.25">
      <c r="A200">
        <v>30020</v>
      </c>
      <c r="B200" t="str">
        <f>LEFT(tblSalaries[[#This Row],[Employee ID]],1)</f>
        <v>3</v>
      </c>
      <c r="C200" t="s">
        <v>405</v>
      </c>
      <c r="D200" t="s">
        <v>406</v>
      </c>
      <c r="E200" t="s">
        <v>13</v>
      </c>
      <c r="F200">
        <v>6</v>
      </c>
      <c r="G200" t="str">
        <f>_xlfn.XLOOKUP(tblSalaries[[#This Row],[Department ID]],tblDepts[ID],tblDepts[Department])</f>
        <v>Development</v>
      </c>
      <c r="H200" s="9">
        <v>23386</v>
      </c>
      <c r="I200" s="9">
        <v>40395</v>
      </c>
      <c r="J200" s="12" t="str">
        <f>"Q"&amp;LOOKUP(MONTH(tblSalaries[[#This Row],[Start Date]]),{1,4,7,10},{4,1,2,3})</f>
        <v>Q2</v>
      </c>
      <c r="K200">
        <v>64543</v>
      </c>
      <c r="L200" s="18">
        <f>_xlfn.DAYS(DATE(2020,12,31),tblSalaries[[#This Row],[Start Date]])/365</f>
        <v>10.413698630136986</v>
      </c>
      <c r="M200">
        <v>199</v>
      </c>
      <c r="N200">
        <f>COUNTBLANK(tblSalaries[[#This Row],[Employee ID]:[Salary]])</f>
        <v>0</v>
      </c>
    </row>
    <row r="201" spans="1:14" x14ac:dyDescent="0.25">
      <c r="A201">
        <v>24316</v>
      </c>
      <c r="B201" t="str">
        <f>LEFT(tblSalaries[[#This Row],[Employee ID]],1)</f>
        <v>2</v>
      </c>
      <c r="C201" t="s">
        <v>407</v>
      </c>
      <c r="D201" t="s">
        <v>408</v>
      </c>
      <c r="E201" t="s">
        <v>13</v>
      </c>
      <c r="F201">
        <v>7</v>
      </c>
      <c r="G201" t="str">
        <f>_xlfn.XLOOKUP(tblSalaries[[#This Row],[Department ID]],tblDepts[ID],tblDepts[Department])</f>
        <v>Support</v>
      </c>
      <c r="H201" s="9">
        <v>21220</v>
      </c>
      <c r="I201" s="9">
        <v>42179</v>
      </c>
      <c r="J201" s="12" t="str">
        <f>"Q"&amp;LOOKUP(MONTH(tblSalaries[[#This Row],[Start Date]]),{1,4,7,10},{4,1,2,3})</f>
        <v>Q1</v>
      </c>
      <c r="K201">
        <v>84042</v>
      </c>
      <c r="L201" s="18">
        <f>_xlfn.DAYS(DATE(2020,12,31),tblSalaries[[#This Row],[Start Date]])/365</f>
        <v>5.5260273972602736</v>
      </c>
      <c r="M201">
        <v>200</v>
      </c>
      <c r="N201">
        <f>COUNTBLANK(tblSalaries[[#This Row],[Employee ID]:[Salary]])</f>
        <v>0</v>
      </c>
    </row>
    <row r="202" spans="1:14" x14ac:dyDescent="0.25">
      <c r="A202">
        <v>35483</v>
      </c>
      <c r="B202" t="str">
        <f>LEFT(tblSalaries[[#This Row],[Employee ID]],1)</f>
        <v>3</v>
      </c>
      <c r="C202" t="s">
        <v>409</v>
      </c>
      <c r="D202" t="s">
        <v>410</v>
      </c>
      <c r="E202" t="s">
        <v>18</v>
      </c>
      <c r="F202">
        <v>4</v>
      </c>
      <c r="G202" t="str">
        <f>_xlfn.XLOOKUP(tblSalaries[[#This Row],[Department ID]],tblDepts[ID],tblDepts[Department])</f>
        <v>Sales</v>
      </c>
      <c r="H202" s="9">
        <v>18727</v>
      </c>
      <c r="I202" s="9">
        <v>42622</v>
      </c>
      <c r="J202" s="12" t="str">
        <f>"Q"&amp;LOOKUP(MONTH(tblSalaries[[#This Row],[Start Date]]),{1,4,7,10},{4,1,2,3})</f>
        <v>Q2</v>
      </c>
      <c r="K202">
        <v>61633</v>
      </c>
      <c r="L202" s="18">
        <f>_xlfn.DAYS(DATE(2020,12,31),tblSalaries[[#This Row],[Start Date]])/365</f>
        <v>4.3123287671232875</v>
      </c>
      <c r="M202">
        <v>201</v>
      </c>
      <c r="N202">
        <f>COUNTBLANK(tblSalaries[[#This Row],[Employee ID]:[Salary]])</f>
        <v>0</v>
      </c>
    </row>
    <row r="203" spans="1:14" x14ac:dyDescent="0.25">
      <c r="A203">
        <v>34152</v>
      </c>
      <c r="B203" t="str">
        <f>LEFT(tblSalaries[[#This Row],[Employee ID]],1)</f>
        <v>3</v>
      </c>
      <c r="C203" t="s">
        <v>411</v>
      </c>
      <c r="D203" t="s">
        <v>412</v>
      </c>
      <c r="E203" t="s">
        <v>13</v>
      </c>
      <c r="F203">
        <v>5</v>
      </c>
      <c r="G203" t="str">
        <f>_xlfn.XLOOKUP(tblSalaries[[#This Row],[Department ID]],tblDepts[ID],tblDepts[Department])</f>
        <v>Marketing</v>
      </c>
      <c r="H203" s="9">
        <v>26468</v>
      </c>
      <c r="I203" s="9">
        <v>43196</v>
      </c>
      <c r="J203" s="12" t="str">
        <f>"Q"&amp;LOOKUP(MONTH(tblSalaries[[#This Row],[Start Date]]),{1,4,7,10},{4,1,2,3})</f>
        <v>Q1</v>
      </c>
      <c r="K203">
        <v>81979</v>
      </c>
      <c r="L203" s="18">
        <f>_xlfn.DAYS(DATE(2020,12,31),tblSalaries[[#This Row],[Start Date]])/365</f>
        <v>2.7397260273972601</v>
      </c>
      <c r="M203">
        <v>202</v>
      </c>
      <c r="N203">
        <f>COUNTBLANK(tblSalaries[[#This Row],[Employee ID]:[Salary]])</f>
        <v>0</v>
      </c>
    </row>
    <row r="204" spans="1:14" x14ac:dyDescent="0.25">
      <c r="A204">
        <v>31327</v>
      </c>
      <c r="B204" t="str">
        <f>LEFT(tblSalaries[[#This Row],[Employee ID]],1)</f>
        <v>3</v>
      </c>
      <c r="C204" t="s">
        <v>413</v>
      </c>
      <c r="D204" t="s">
        <v>414</v>
      </c>
      <c r="E204" t="s">
        <v>18</v>
      </c>
      <c r="F204">
        <v>4</v>
      </c>
      <c r="G204" t="str">
        <f>_xlfn.XLOOKUP(tblSalaries[[#This Row],[Department ID]],tblDepts[ID],tblDepts[Department])</f>
        <v>Sales</v>
      </c>
      <c r="H204" s="9">
        <v>33696</v>
      </c>
      <c r="I204" s="9">
        <v>43738</v>
      </c>
      <c r="J204" s="12" t="str">
        <f>"Q"&amp;LOOKUP(MONTH(tblSalaries[[#This Row],[Start Date]]),{1,4,7,10},{4,1,2,3})</f>
        <v>Q2</v>
      </c>
      <c r="K204">
        <v>83552</v>
      </c>
      <c r="L204" s="18">
        <f>_xlfn.DAYS(DATE(2020,12,31),tblSalaries[[#This Row],[Start Date]])/365</f>
        <v>1.2547945205479452</v>
      </c>
      <c r="M204">
        <v>203</v>
      </c>
      <c r="N204">
        <f>COUNTBLANK(tblSalaries[[#This Row],[Employee ID]:[Salary]])</f>
        <v>0</v>
      </c>
    </row>
    <row r="205" spans="1:14" x14ac:dyDescent="0.25">
      <c r="A205">
        <v>36222</v>
      </c>
      <c r="B205" t="str">
        <f>LEFT(tblSalaries[[#This Row],[Employee ID]],1)</f>
        <v>3</v>
      </c>
      <c r="C205" t="s">
        <v>415</v>
      </c>
      <c r="D205" t="s">
        <v>416</v>
      </c>
      <c r="E205" t="s">
        <v>18</v>
      </c>
      <c r="F205">
        <v>5</v>
      </c>
      <c r="G205" t="str">
        <f>_xlfn.XLOOKUP(tblSalaries[[#This Row],[Department ID]],tblDepts[ID],tblDepts[Department])</f>
        <v>Marketing</v>
      </c>
      <c r="H205" s="9">
        <v>34854</v>
      </c>
      <c r="I205" s="9">
        <v>42516</v>
      </c>
      <c r="J205" s="12" t="str">
        <f>"Q"&amp;LOOKUP(MONTH(tblSalaries[[#This Row],[Start Date]]),{1,4,7,10},{4,1,2,3})</f>
        <v>Q1</v>
      </c>
      <c r="K205">
        <v>60371</v>
      </c>
      <c r="L205" s="18">
        <f>_xlfn.DAYS(DATE(2020,12,31),tblSalaries[[#This Row],[Start Date]])/365</f>
        <v>4.602739726027397</v>
      </c>
      <c r="M205">
        <v>204</v>
      </c>
      <c r="N205">
        <f>COUNTBLANK(tblSalaries[[#This Row],[Employee ID]:[Salary]])</f>
        <v>0</v>
      </c>
    </row>
    <row r="206" spans="1:14" x14ac:dyDescent="0.25">
      <c r="A206">
        <v>38621</v>
      </c>
      <c r="B206" t="str">
        <f>LEFT(tblSalaries[[#This Row],[Employee ID]],1)</f>
        <v>3</v>
      </c>
      <c r="C206" t="s">
        <v>417</v>
      </c>
      <c r="D206" t="s">
        <v>418</v>
      </c>
      <c r="E206" t="s">
        <v>13</v>
      </c>
      <c r="F206">
        <v>5</v>
      </c>
      <c r="G206" t="str">
        <f>_xlfn.XLOOKUP(tblSalaries[[#This Row],[Department ID]],tblDepts[ID],tblDepts[Department])</f>
        <v>Marketing</v>
      </c>
      <c r="H206" s="9">
        <v>22755</v>
      </c>
      <c r="I206" s="9">
        <v>41100</v>
      </c>
      <c r="J206" s="12" t="str">
        <f>"Q"&amp;LOOKUP(MONTH(tblSalaries[[#This Row],[Start Date]]),{1,4,7,10},{4,1,2,3})</f>
        <v>Q2</v>
      </c>
      <c r="K206">
        <v>127480</v>
      </c>
      <c r="L206" s="18">
        <f>_xlfn.DAYS(DATE(2020,12,31),tblSalaries[[#This Row],[Start Date]])/365</f>
        <v>8.4821917808219176</v>
      </c>
      <c r="M206">
        <v>205</v>
      </c>
      <c r="N206">
        <f>COUNTBLANK(tblSalaries[[#This Row],[Employee ID]:[Salary]])</f>
        <v>0</v>
      </c>
    </row>
    <row r="207" spans="1:14" x14ac:dyDescent="0.25">
      <c r="A207">
        <v>34114</v>
      </c>
      <c r="B207" t="str">
        <f>LEFT(tblSalaries[[#This Row],[Employee ID]],1)</f>
        <v>3</v>
      </c>
      <c r="C207" t="s">
        <v>419</v>
      </c>
      <c r="D207" t="s">
        <v>420</v>
      </c>
      <c r="E207" t="s">
        <v>18</v>
      </c>
      <c r="F207">
        <v>5</v>
      </c>
      <c r="G207" t="str">
        <f>_xlfn.XLOOKUP(tblSalaries[[#This Row],[Department ID]],tblDepts[ID],tblDepts[Department])</f>
        <v>Marketing</v>
      </c>
      <c r="H207" s="9">
        <v>28358</v>
      </c>
      <c r="I207" s="9">
        <v>41796</v>
      </c>
      <c r="J207" s="12" t="str">
        <f>"Q"&amp;LOOKUP(MONTH(tblSalaries[[#This Row],[Start Date]]),{1,4,7,10},{4,1,2,3})</f>
        <v>Q1</v>
      </c>
      <c r="K207">
        <v>106889</v>
      </c>
      <c r="L207" s="18">
        <f>_xlfn.DAYS(DATE(2020,12,31),tblSalaries[[#This Row],[Start Date]])/365</f>
        <v>6.5753424657534243</v>
      </c>
      <c r="M207">
        <v>206</v>
      </c>
      <c r="N207">
        <f>COUNTBLANK(tblSalaries[[#This Row],[Employee ID]:[Salary]])</f>
        <v>0</v>
      </c>
    </row>
    <row r="208" spans="1:14" x14ac:dyDescent="0.25">
      <c r="A208">
        <v>33270</v>
      </c>
      <c r="B208" t="str">
        <f>LEFT(tblSalaries[[#This Row],[Employee ID]],1)</f>
        <v>3</v>
      </c>
      <c r="C208" t="s">
        <v>421</v>
      </c>
      <c r="D208" t="s">
        <v>422</v>
      </c>
      <c r="E208" t="s">
        <v>18</v>
      </c>
      <c r="F208">
        <v>4</v>
      </c>
      <c r="G208" t="str">
        <f>_xlfn.XLOOKUP(tblSalaries[[#This Row],[Department ID]],tblDepts[ID],tblDepts[Department])</f>
        <v>Sales</v>
      </c>
      <c r="H208" s="9">
        <v>27048</v>
      </c>
      <c r="I208" s="9">
        <v>40517</v>
      </c>
      <c r="J208" s="12" t="str">
        <f>"Q"&amp;LOOKUP(MONTH(tblSalaries[[#This Row],[Start Date]]),{1,4,7,10},{4,1,2,3})</f>
        <v>Q3</v>
      </c>
      <c r="K208">
        <v>53432</v>
      </c>
      <c r="L208" s="18">
        <f>_xlfn.DAYS(DATE(2020,12,31),tblSalaries[[#This Row],[Start Date]])/365</f>
        <v>10.079452054794521</v>
      </c>
      <c r="M208">
        <v>207</v>
      </c>
      <c r="N208">
        <f>COUNTBLANK(tblSalaries[[#This Row],[Employee ID]:[Salary]])</f>
        <v>0</v>
      </c>
    </row>
    <row r="209" spans="1:14" x14ac:dyDescent="0.25">
      <c r="A209">
        <v>31095</v>
      </c>
      <c r="B209" t="str">
        <f>LEFT(tblSalaries[[#This Row],[Employee ID]],1)</f>
        <v>3</v>
      </c>
      <c r="C209" t="s">
        <v>423</v>
      </c>
      <c r="D209" t="s">
        <v>424</v>
      </c>
      <c r="E209" t="s">
        <v>13</v>
      </c>
      <c r="F209">
        <v>4</v>
      </c>
      <c r="G209" t="str">
        <f>_xlfn.XLOOKUP(tblSalaries[[#This Row],[Department ID]],tblDepts[ID],tblDepts[Department])</f>
        <v>Sales</v>
      </c>
      <c r="H209" s="9">
        <v>34972</v>
      </c>
      <c r="I209" s="9">
        <v>41224</v>
      </c>
      <c r="J209" s="12" t="str">
        <f>"Q"&amp;LOOKUP(MONTH(tblSalaries[[#This Row],[Start Date]]),{1,4,7,10},{4,1,2,3})</f>
        <v>Q3</v>
      </c>
      <c r="K209">
        <v>53130</v>
      </c>
      <c r="L209" s="18">
        <f>_xlfn.DAYS(DATE(2020,12,31),tblSalaries[[#This Row],[Start Date]])/365</f>
        <v>8.1424657534246574</v>
      </c>
      <c r="M209">
        <v>208</v>
      </c>
      <c r="N209">
        <f>COUNTBLANK(tblSalaries[[#This Row],[Employee ID]:[Salary]])</f>
        <v>0</v>
      </c>
    </row>
    <row r="210" spans="1:14" x14ac:dyDescent="0.25">
      <c r="A210">
        <v>29973</v>
      </c>
      <c r="B210" t="str">
        <f>LEFT(tblSalaries[[#This Row],[Employee ID]],1)</f>
        <v>2</v>
      </c>
      <c r="C210" t="s">
        <v>425</v>
      </c>
      <c r="D210" t="s">
        <v>426</v>
      </c>
      <c r="E210" t="s">
        <v>13</v>
      </c>
      <c r="F210">
        <v>8</v>
      </c>
      <c r="G210" t="str">
        <f>_xlfn.XLOOKUP(tblSalaries[[#This Row],[Department ID]],tblDepts[ID],tblDepts[Department])</f>
        <v>IT</v>
      </c>
      <c r="H210" s="9">
        <v>32204</v>
      </c>
      <c r="I210" s="9">
        <v>42841</v>
      </c>
      <c r="J210" s="12" t="str">
        <f>"Q"&amp;LOOKUP(MONTH(tblSalaries[[#This Row],[Start Date]]),{1,4,7,10},{4,1,2,3})</f>
        <v>Q1</v>
      </c>
      <c r="K210">
        <v>124459</v>
      </c>
      <c r="L210" s="18">
        <f>_xlfn.DAYS(DATE(2020,12,31),tblSalaries[[#This Row],[Start Date]])/365</f>
        <v>3.7123287671232879</v>
      </c>
      <c r="M210">
        <v>209</v>
      </c>
      <c r="N210">
        <f>COUNTBLANK(tblSalaries[[#This Row],[Employee ID]:[Salary]])</f>
        <v>0</v>
      </c>
    </row>
    <row r="211" spans="1:14" x14ac:dyDescent="0.25">
      <c r="A211">
        <v>39106</v>
      </c>
      <c r="B211" t="str">
        <f>LEFT(tblSalaries[[#This Row],[Employee ID]],1)</f>
        <v>3</v>
      </c>
      <c r="C211" t="s">
        <v>427</v>
      </c>
      <c r="D211" t="s">
        <v>428</v>
      </c>
      <c r="E211" t="s">
        <v>18</v>
      </c>
      <c r="F211">
        <v>4</v>
      </c>
      <c r="G211" t="str">
        <f>_xlfn.XLOOKUP(tblSalaries[[#This Row],[Department ID]],tblDepts[ID],tblDepts[Department])</f>
        <v>Sales</v>
      </c>
      <c r="H211" s="9">
        <v>18231</v>
      </c>
      <c r="I211" s="9">
        <v>41046</v>
      </c>
      <c r="J211" s="12" t="str">
        <f>"Q"&amp;LOOKUP(MONTH(tblSalaries[[#This Row],[Start Date]]),{1,4,7,10},{4,1,2,3})</f>
        <v>Q1</v>
      </c>
      <c r="K211">
        <v>59972</v>
      </c>
      <c r="L211" s="18">
        <f>_xlfn.DAYS(DATE(2020,12,31),tblSalaries[[#This Row],[Start Date]])/365</f>
        <v>8.6301369863013697</v>
      </c>
      <c r="M211">
        <v>210</v>
      </c>
      <c r="N211">
        <f>COUNTBLANK(tblSalaries[[#This Row],[Employee ID]:[Salary]])</f>
        <v>0</v>
      </c>
    </row>
    <row r="212" spans="1:14" x14ac:dyDescent="0.25">
      <c r="A212">
        <v>37028</v>
      </c>
      <c r="B212" t="str">
        <f>LEFT(tblSalaries[[#This Row],[Employee ID]],1)</f>
        <v>3</v>
      </c>
      <c r="C212" t="s">
        <v>429</v>
      </c>
      <c r="D212" t="s">
        <v>430</v>
      </c>
      <c r="E212" t="s">
        <v>18</v>
      </c>
      <c r="F212">
        <v>5</v>
      </c>
      <c r="G212" t="str">
        <f>_xlfn.XLOOKUP(tblSalaries[[#This Row],[Department ID]],tblDepts[ID],tblDepts[Department])</f>
        <v>Marketing</v>
      </c>
      <c r="H212" s="9">
        <v>29963</v>
      </c>
      <c r="I212" s="9">
        <v>42844</v>
      </c>
      <c r="J212" s="12" t="str">
        <f>"Q"&amp;LOOKUP(MONTH(tblSalaries[[#This Row],[Start Date]]),{1,4,7,10},{4,1,2,3})</f>
        <v>Q1</v>
      </c>
      <c r="K212">
        <v>81209</v>
      </c>
      <c r="L212" s="18">
        <f>_xlfn.DAYS(DATE(2020,12,31),tblSalaries[[#This Row],[Start Date]])/365</f>
        <v>3.7041095890410958</v>
      </c>
      <c r="M212">
        <v>211</v>
      </c>
      <c r="N212">
        <f>COUNTBLANK(tblSalaries[[#This Row],[Employee ID]:[Salary]])</f>
        <v>0</v>
      </c>
    </row>
    <row r="213" spans="1:14" x14ac:dyDescent="0.25">
      <c r="A213">
        <v>37830</v>
      </c>
      <c r="B213" t="str">
        <f>LEFT(tblSalaries[[#This Row],[Employee ID]],1)</f>
        <v>3</v>
      </c>
      <c r="C213" t="s">
        <v>53</v>
      </c>
      <c r="D213" t="s">
        <v>431</v>
      </c>
      <c r="E213" t="s">
        <v>18</v>
      </c>
      <c r="F213">
        <v>4</v>
      </c>
      <c r="G213" t="str">
        <f>_xlfn.XLOOKUP(tblSalaries[[#This Row],[Department ID]],tblDepts[ID],tblDepts[Department])</f>
        <v>Sales</v>
      </c>
      <c r="H213" s="9">
        <v>32437</v>
      </c>
      <c r="I213" s="9">
        <v>41762</v>
      </c>
      <c r="J213" s="12" t="str">
        <f>"Q"&amp;LOOKUP(MONTH(tblSalaries[[#This Row],[Start Date]]),{1,4,7,10},{4,1,2,3})</f>
        <v>Q1</v>
      </c>
      <c r="K213">
        <v>73602</v>
      </c>
      <c r="L213" s="18">
        <f>_xlfn.DAYS(DATE(2020,12,31),tblSalaries[[#This Row],[Start Date]])/365</f>
        <v>6.6684931506849319</v>
      </c>
      <c r="M213">
        <v>212</v>
      </c>
      <c r="N213">
        <f>COUNTBLANK(tblSalaries[[#This Row],[Employee ID]:[Salary]])</f>
        <v>0</v>
      </c>
    </row>
    <row r="214" spans="1:14" x14ac:dyDescent="0.25">
      <c r="A214">
        <v>11209</v>
      </c>
      <c r="B214" t="str">
        <f>LEFT(tblSalaries[[#This Row],[Employee ID]],1)</f>
        <v>1</v>
      </c>
      <c r="C214" t="s">
        <v>432</v>
      </c>
      <c r="D214" t="s">
        <v>433</v>
      </c>
      <c r="E214" t="s">
        <v>13</v>
      </c>
      <c r="F214">
        <v>8</v>
      </c>
      <c r="G214" t="str">
        <f>_xlfn.XLOOKUP(tblSalaries[[#This Row],[Department ID]],tblDepts[ID],tblDepts[Department])</f>
        <v>IT</v>
      </c>
      <c r="H214" s="9">
        <v>25594</v>
      </c>
      <c r="I214" s="9">
        <v>43596</v>
      </c>
      <c r="J214" s="12" t="str">
        <f>"Q"&amp;LOOKUP(MONTH(tblSalaries[[#This Row],[Start Date]]),{1,4,7,10},{4,1,2,3})</f>
        <v>Q1</v>
      </c>
      <c r="K214">
        <v>64998</v>
      </c>
      <c r="L214" s="18">
        <f>_xlfn.DAYS(DATE(2020,12,31),tblSalaries[[#This Row],[Start Date]])/365</f>
        <v>1.6438356164383561</v>
      </c>
      <c r="M214">
        <v>213</v>
      </c>
      <c r="N214">
        <f>COUNTBLANK(tblSalaries[[#This Row],[Employee ID]:[Salary]])</f>
        <v>0</v>
      </c>
    </row>
    <row r="215" spans="1:14" x14ac:dyDescent="0.25">
      <c r="A215">
        <v>31947</v>
      </c>
      <c r="B215" t="str">
        <f>LEFT(tblSalaries[[#This Row],[Employee ID]],1)</f>
        <v>3</v>
      </c>
      <c r="C215" t="s">
        <v>434</v>
      </c>
      <c r="D215" t="s">
        <v>435</v>
      </c>
      <c r="E215" t="s">
        <v>18</v>
      </c>
      <c r="F215">
        <v>7</v>
      </c>
      <c r="G215" t="str">
        <f>_xlfn.XLOOKUP(tblSalaries[[#This Row],[Department ID]],tblDepts[ID],tblDepts[Department])</f>
        <v>Support</v>
      </c>
      <c r="H215" s="9">
        <v>27393</v>
      </c>
      <c r="I215" s="9">
        <v>42303</v>
      </c>
      <c r="J215" s="12" t="str">
        <f>"Q"&amp;LOOKUP(MONTH(tblSalaries[[#This Row],[Start Date]]),{1,4,7,10},{4,1,2,3})</f>
        <v>Q3</v>
      </c>
      <c r="K215">
        <v>27097</v>
      </c>
      <c r="L215" s="18">
        <f>_xlfn.DAYS(DATE(2020,12,31),tblSalaries[[#This Row],[Start Date]])/365</f>
        <v>5.1863013698630134</v>
      </c>
      <c r="M215">
        <v>214</v>
      </c>
      <c r="N215">
        <f>COUNTBLANK(tblSalaries[[#This Row],[Employee ID]:[Salary]])</f>
        <v>0</v>
      </c>
    </row>
    <row r="216" spans="1:14" x14ac:dyDescent="0.25">
      <c r="A216">
        <v>26748</v>
      </c>
      <c r="B216" t="str">
        <f>LEFT(tblSalaries[[#This Row],[Employee ID]],1)</f>
        <v>2</v>
      </c>
      <c r="C216" t="s">
        <v>436</v>
      </c>
      <c r="D216" t="s">
        <v>437</v>
      </c>
      <c r="E216" t="s">
        <v>18</v>
      </c>
      <c r="F216">
        <v>8</v>
      </c>
      <c r="G216" t="str">
        <f>_xlfn.XLOOKUP(tblSalaries[[#This Row],[Department ID]],tblDepts[ID],tblDepts[Department])</f>
        <v>IT</v>
      </c>
      <c r="H216" s="9">
        <v>28008</v>
      </c>
      <c r="I216" s="9">
        <v>40716</v>
      </c>
      <c r="J216" s="12" t="str">
        <f>"Q"&amp;LOOKUP(MONTH(tblSalaries[[#This Row],[Start Date]]),{1,4,7,10},{4,1,2,3})</f>
        <v>Q1</v>
      </c>
      <c r="K216">
        <v>65366</v>
      </c>
      <c r="L216" s="18">
        <f>_xlfn.DAYS(DATE(2020,12,31),tblSalaries[[#This Row],[Start Date]])/365</f>
        <v>9.5342465753424666</v>
      </c>
      <c r="M216">
        <v>215</v>
      </c>
      <c r="N216">
        <f>COUNTBLANK(tblSalaries[[#This Row],[Employee ID]:[Salary]])</f>
        <v>0</v>
      </c>
    </row>
    <row r="217" spans="1:14" x14ac:dyDescent="0.25">
      <c r="A217">
        <v>35128</v>
      </c>
      <c r="B217" t="str">
        <f>LEFT(tblSalaries[[#This Row],[Employee ID]],1)</f>
        <v>3</v>
      </c>
      <c r="C217" t="s">
        <v>438</v>
      </c>
      <c r="D217" t="s">
        <v>439</v>
      </c>
      <c r="E217" t="s">
        <v>13</v>
      </c>
      <c r="F217">
        <v>6</v>
      </c>
      <c r="G217" t="str">
        <f>_xlfn.XLOOKUP(tblSalaries[[#This Row],[Department ID]],tblDepts[ID],tblDepts[Department])</f>
        <v>Development</v>
      </c>
      <c r="H217" s="9">
        <v>33723</v>
      </c>
      <c r="I217" s="9">
        <v>43777</v>
      </c>
      <c r="J217" s="12" t="str">
        <f>"Q"&amp;LOOKUP(MONTH(tblSalaries[[#This Row],[Start Date]]),{1,4,7,10},{4,1,2,3})</f>
        <v>Q3</v>
      </c>
      <c r="K217">
        <v>65933</v>
      </c>
      <c r="L217" s="18">
        <f>_xlfn.DAYS(DATE(2020,12,31),tblSalaries[[#This Row],[Start Date]])/365</f>
        <v>1.1479452054794521</v>
      </c>
      <c r="M217">
        <v>216</v>
      </c>
      <c r="N217">
        <f>COUNTBLANK(tblSalaries[[#This Row],[Employee ID]:[Salary]])</f>
        <v>0</v>
      </c>
    </row>
    <row r="218" spans="1:14" x14ac:dyDescent="0.25">
      <c r="A218">
        <v>37179</v>
      </c>
      <c r="B218" t="str">
        <f>LEFT(tblSalaries[[#This Row],[Employee ID]],1)</f>
        <v>3</v>
      </c>
      <c r="C218" t="s">
        <v>440</v>
      </c>
      <c r="D218" t="s">
        <v>441</v>
      </c>
      <c r="E218" t="s">
        <v>13</v>
      </c>
      <c r="F218">
        <v>7</v>
      </c>
      <c r="G218" t="str">
        <f>_xlfn.XLOOKUP(tblSalaries[[#This Row],[Department ID]],tblDepts[ID],tblDepts[Department])</f>
        <v>Support</v>
      </c>
      <c r="H218" s="9">
        <v>27444</v>
      </c>
      <c r="I218" s="9">
        <v>42661</v>
      </c>
      <c r="J218" s="12" t="str">
        <f>"Q"&amp;LOOKUP(MONTH(tblSalaries[[#This Row],[Start Date]]),{1,4,7,10},{4,1,2,3})</f>
        <v>Q3</v>
      </c>
      <c r="K218">
        <v>105709</v>
      </c>
      <c r="L218" s="18">
        <f>_xlfn.DAYS(DATE(2020,12,31),tblSalaries[[#This Row],[Start Date]])/365</f>
        <v>4.2054794520547949</v>
      </c>
      <c r="M218">
        <v>217</v>
      </c>
      <c r="N218">
        <f>COUNTBLANK(tblSalaries[[#This Row],[Employee ID]:[Salary]])</f>
        <v>0</v>
      </c>
    </row>
    <row r="219" spans="1:14" x14ac:dyDescent="0.25">
      <c r="A219">
        <v>37735</v>
      </c>
      <c r="B219" t="str">
        <f>LEFT(tblSalaries[[#This Row],[Employee ID]],1)</f>
        <v>3</v>
      </c>
      <c r="C219" t="s">
        <v>442</v>
      </c>
      <c r="D219" t="s">
        <v>443</v>
      </c>
      <c r="E219" t="s">
        <v>13</v>
      </c>
      <c r="F219">
        <v>7</v>
      </c>
      <c r="G219" t="str">
        <f>_xlfn.XLOOKUP(tblSalaries[[#This Row],[Department ID]],tblDepts[ID],tblDepts[Department])</f>
        <v>Support</v>
      </c>
      <c r="H219" s="9">
        <v>29550</v>
      </c>
      <c r="I219" s="9">
        <v>41058</v>
      </c>
      <c r="J219" s="12" t="str">
        <f>"Q"&amp;LOOKUP(MONTH(tblSalaries[[#This Row],[Start Date]]),{1,4,7,10},{4,1,2,3})</f>
        <v>Q1</v>
      </c>
      <c r="K219">
        <v>110441</v>
      </c>
      <c r="L219" s="18">
        <f>_xlfn.DAYS(DATE(2020,12,31),tblSalaries[[#This Row],[Start Date]])/365</f>
        <v>8.5972602739726032</v>
      </c>
      <c r="M219">
        <v>218</v>
      </c>
      <c r="N219">
        <f>COUNTBLANK(tblSalaries[[#This Row],[Employee ID]:[Salary]])</f>
        <v>0</v>
      </c>
    </row>
    <row r="220" spans="1:14" x14ac:dyDescent="0.25">
      <c r="A220">
        <v>33694</v>
      </c>
      <c r="B220" t="str">
        <f>LEFT(tblSalaries[[#This Row],[Employee ID]],1)</f>
        <v>3</v>
      </c>
      <c r="C220" t="s">
        <v>444</v>
      </c>
      <c r="D220" t="s">
        <v>445</v>
      </c>
      <c r="E220" t="s">
        <v>18</v>
      </c>
      <c r="F220">
        <v>5</v>
      </c>
      <c r="G220" t="str">
        <f>_xlfn.XLOOKUP(tblSalaries[[#This Row],[Department ID]],tblDepts[ID],tblDepts[Department])</f>
        <v>Marketing</v>
      </c>
      <c r="H220" s="9">
        <v>28060</v>
      </c>
      <c r="I220" s="9">
        <v>41923</v>
      </c>
      <c r="J220" s="12" t="str">
        <f>"Q"&amp;LOOKUP(MONTH(tblSalaries[[#This Row],[Start Date]]),{1,4,7,10},{4,1,2,3})</f>
        <v>Q3</v>
      </c>
      <c r="K220">
        <v>106153</v>
      </c>
      <c r="L220" s="18">
        <f>_xlfn.DAYS(DATE(2020,12,31),tblSalaries[[#This Row],[Start Date]])/365</f>
        <v>6.2273972602739729</v>
      </c>
      <c r="M220">
        <v>219</v>
      </c>
      <c r="N220">
        <f>COUNTBLANK(tblSalaries[[#This Row],[Employee ID]:[Salary]])</f>
        <v>0</v>
      </c>
    </row>
    <row r="221" spans="1:14" x14ac:dyDescent="0.25">
      <c r="A221">
        <v>38965</v>
      </c>
      <c r="B221" t="str">
        <f>LEFT(tblSalaries[[#This Row],[Employee ID]],1)</f>
        <v>3</v>
      </c>
      <c r="C221" t="s">
        <v>446</v>
      </c>
      <c r="D221" t="s">
        <v>447</v>
      </c>
      <c r="E221" t="s">
        <v>13</v>
      </c>
      <c r="F221">
        <v>6</v>
      </c>
      <c r="G221" t="str">
        <f>_xlfn.XLOOKUP(tblSalaries[[#This Row],[Department ID]],tblDepts[ID],tblDepts[Department])</f>
        <v>Development</v>
      </c>
      <c r="H221" s="9">
        <v>29973</v>
      </c>
      <c r="I221" s="9">
        <v>41892</v>
      </c>
      <c r="J221" s="12" t="str">
        <f>"Q"&amp;LOOKUP(MONTH(tblSalaries[[#This Row],[Start Date]]),{1,4,7,10},{4,1,2,3})</f>
        <v>Q2</v>
      </c>
      <c r="K221">
        <v>81832</v>
      </c>
      <c r="L221" s="18">
        <f>_xlfn.DAYS(DATE(2020,12,31),tblSalaries[[#This Row],[Start Date]])/365</f>
        <v>6.3123287671232875</v>
      </c>
      <c r="M221">
        <v>220</v>
      </c>
      <c r="N221">
        <f>COUNTBLANK(tblSalaries[[#This Row],[Employee ID]:[Salary]])</f>
        <v>0</v>
      </c>
    </row>
    <row r="222" spans="1:14" x14ac:dyDescent="0.25">
      <c r="A222">
        <v>39155</v>
      </c>
      <c r="B222" t="str">
        <f>LEFT(tblSalaries[[#This Row],[Employee ID]],1)</f>
        <v>3</v>
      </c>
      <c r="C222" t="s">
        <v>448</v>
      </c>
      <c r="D222" t="s">
        <v>449</v>
      </c>
      <c r="E222" t="s">
        <v>13</v>
      </c>
      <c r="F222">
        <v>6</v>
      </c>
      <c r="G222" t="str">
        <f>_xlfn.XLOOKUP(tblSalaries[[#This Row],[Department ID]],tblDepts[ID],tblDepts[Department])</f>
        <v>Development</v>
      </c>
      <c r="H222" s="9">
        <v>32620</v>
      </c>
      <c r="I222" s="9">
        <v>40658</v>
      </c>
      <c r="J222" s="12" t="str">
        <f>"Q"&amp;LOOKUP(MONTH(tblSalaries[[#This Row],[Start Date]]),{1,4,7,10},{4,1,2,3})</f>
        <v>Q1</v>
      </c>
      <c r="K222">
        <v>90402</v>
      </c>
      <c r="L222" s="18">
        <f>_xlfn.DAYS(DATE(2020,12,31),tblSalaries[[#This Row],[Start Date]])/365</f>
        <v>9.6931506849315063</v>
      </c>
      <c r="M222">
        <v>221</v>
      </c>
      <c r="N222">
        <f>COUNTBLANK(tblSalaries[[#This Row],[Employee ID]:[Salary]])</f>
        <v>0</v>
      </c>
    </row>
    <row r="223" spans="1:14" x14ac:dyDescent="0.25">
      <c r="A223">
        <v>47665</v>
      </c>
      <c r="B223" t="str">
        <f>LEFT(tblSalaries[[#This Row],[Employee ID]],1)</f>
        <v>4</v>
      </c>
      <c r="C223" t="s">
        <v>450</v>
      </c>
      <c r="D223" t="s">
        <v>451</v>
      </c>
      <c r="E223" t="s">
        <v>18</v>
      </c>
      <c r="F223">
        <v>8</v>
      </c>
      <c r="G223" t="str">
        <f>_xlfn.XLOOKUP(tblSalaries[[#This Row],[Department ID]],tblDepts[ID],tblDepts[Department])</f>
        <v>IT</v>
      </c>
      <c r="H223" s="9">
        <v>32359</v>
      </c>
      <c r="I223" s="9">
        <v>42868</v>
      </c>
      <c r="J223" s="12" t="str">
        <f>"Q"&amp;LOOKUP(MONTH(tblSalaries[[#This Row],[Start Date]]),{1,4,7,10},{4,1,2,3})</f>
        <v>Q1</v>
      </c>
      <c r="K223">
        <v>33263</v>
      </c>
      <c r="L223" s="18">
        <f>_xlfn.DAYS(DATE(2020,12,31),tblSalaries[[#This Row],[Start Date]])/365</f>
        <v>3.6383561643835618</v>
      </c>
      <c r="M223">
        <v>222</v>
      </c>
      <c r="N223">
        <f>COUNTBLANK(tblSalaries[[#This Row],[Employee ID]:[Salary]])</f>
        <v>0</v>
      </c>
    </row>
    <row r="224" spans="1:14" x14ac:dyDescent="0.25">
      <c r="A224">
        <v>36266</v>
      </c>
      <c r="B224" t="str">
        <f>LEFT(tblSalaries[[#This Row],[Employee ID]],1)</f>
        <v>3</v>
      </c>
      <c r="C224" t="s">
        <v>452</v>
      </c>
      <c r="D224" t="s">
        <v>453</v>
      </c>
      <c r="E224" t="s">
        <v>13</v>
      </c>
      <c r="F224">
        <v>6</v>
      </c>
      <c r="G224" t="str">
        <f>_xlfn.XLOOKUP(tblSalaries[[#This Row],[Department ID]],tblDepts[ID],tblDepts[Department])</f>
        <v>Development</v>
      </c>
      <c r="H224" s="9">
        <v>25692</v>
      </c>
      <c r="I224" s="9">
        <v>41563</v>
      </c>
      <c r="J224" s="12" t="str">
        <f>"Q"&amp;LOOKUP(MONTH(tblSalaries[[#This Row],[Start Date]]),{1,4,7,10},{4,1,2,3})</f>
        <v>Q3</v>
      </c>
      <c r="K224">
        <v>114119</v>
      </c>
      <c r="L224" s="18">
        <f>_xlfn.DAYS(DATE(2020,12,31),tblSalaries[[#This Row],[Start Date]])/365</f>
        <v>7.2136986301369861</v>
      </c>
      <c r="M224">
        <v>223</v>
      </c>
      <c r="N224">
        <f>COUNTBLANK(tblSalaries[[#This Row],[Employee ID]:[Salary]])</f>
        <v>0</v>
      </c>
    </row>
    <row r="225" spans="1:14" x14ac:dyDescent="0.25">
      <c r="A225">
        <v>22816</v>
      </c>
      <c r="B225" t="str">
        <f>LEFT(tblSalaries[[#This Row],[Employee ID]],1)</f>
        <v>2</v>
      </c>
      <c r="C225" t="s">
        <v>454</v>
      </c>
      <c r="D225" t="s">
        <v>455</v>
      </c>
      <c r="E225" t="s">
        <v>13</v>
      </c>
      <c r="F225">
        <v>7</v>
      </c>
      <c r="G225" t="str">
        <f>_xlfn.XLOOKUP(tblSalaries[[#This Row],[Department ID]],tblDepts[ID],tblDepts[Department])</f>
        <v>Support</v>
      </c>
      <c r="H225" s="9">
        <v>22206</v>
      </c>
      <c r="I225" s="9">
        <v>42656</v>
      </c>
      <c r="J225" s="12" t="str">
        <f>"Q"&amp;LOOKUP(MONTH(tblSalaries[[#This Row],[Start Date]]),{1,4,7,10},{4,1,2,3})</f>
        <v>Q3</v>
      </c>
      <c r="K225">
        <v>83908</v>
      </c>
      <c r="L225" s="18">
        <f>_xlfn.DAYS(DATE(2020,12,31),tblSalaries[[#This Row],[Start Date]])/365</f>
        <v>4.2191780821917808</v>
      </c>
      <c r="M225">
        <v>224</v>
      </c>
      <c r="N225">
        <f>COUNTBLANK(tblSalaries[[#This Row],[Employee ID]:[Salary]])</f>
        <v>0</v>
      </c>
    </row>
    <row r="226" spans="1:14" x14ac:dyDescent="0.25">
      <c r="A226">
        <v>31864</v>
      </c>
      <c r="B226" t="str">
        <f>LEFT(tblSalaries[[#This Row],[Employee ID]],1)</f>
        <v>3</v>
      </c>
      <c r="C226" t="s">
        <v>456</v>
      </c>
      <c r="D226" t="s">
        <v>457</v>
      </c>
      <c r="E226" t="s">
        <v>18</v>
      </c>
      <c r="F226">
        <v>5</v>
      </c>
      <c r="G226" t="str">
        <f>_xlfn.XLOOKUP(tblSalaries[[#This Row],[Department ID]],tblDepts[ID],tblDepts[Department])</f>
        <v>Marketing</v>
      </c>
      <c r="H226" s="9">
        <v>31780</v>
      </c>
      <c r="I226" s="9">
        <v>41049</v>
      </c>
      <c r="J226" s="12" t="str">
        <f>"Q"&amp;LOOKUP(MONTH(tblSalaries[[#This Row],[Start Date]]),{1,4,7,10},{4,1,2,3})</f>
        <v>Q1</v>
      </c>
      <c r="K226">
        <v>132731</v>
      </c>
      <c r="L226" s="18">
        <f>_xlfn.DAYS(DATE(2020,12,31),tblSalaries[[#This Row],[Start Date]])/365</f>
        <v>8.6219178082191785</v>
      </c>
      <c r="M226">
        <v>225</v>
      </c>
      <c r="N226">
        <f>COUNTBLANK(tblSalaries[[#This Row],[Employee ID]:[Salary]])</f>
        <v>0</v>
      </c>
    </row>
    <row r="227" spans="1:14" x14ac:dyDescent="0.25">
      <c r="A227">
        <v>32205</v>
      </c>
      <c r="B227" t="str">
        <f>LEFT(tblSalaries[[#This Row],[Employee ID]],1)</f>
        <v>3</v>
      </c>
      <c r="C227" t="s">
        <v>458</v>
      </c>
      <c r="D227" t="s">
        <v>459</v>
      </c>
      <c r="E227" t="s">
        <v>13</v>
      </c>
      <c r="F227">
        <v>4</v>
      </c>
      <c r="G227" t="str">
        <f>_xlfn.XLOOKUP(tblSalaries[[#This Row],[Department ID]],tblDepts[ID],tblDepts[Department])</f>
        <v>Sales</v>
      </c>
      <c r="H227" s="9">
        <v>20457</v>
      </c>
      <c r="I227" s="9">
        <v>42526</v>
      </c>
      <c r="J227" s="12" t="str">
        <f>"Q"&amp;LOOKUP(MONTH(tblSalaries[[#This Row],[Start Date]]),{1,4,7,10},{4,1,2,3})</f>
        <v>Q1</v>
      </c>
      <c r="K227">
        <v>155506</v>
      </c>
      <c r="L227" s="18">
        <f>_xlfn.DAYS(DATE(2020,12,31),tblSalaries[[#This Row],[Start Date]])/365</f>
        <v>4.5753424657534243</v>
      </c>
      <c r="M227">
        <v>226</v>
      </c>
      <c r="N227">
        <f>COUNTBLANK(tblSalaries[[#This Row],[Employee ID]:[Salary]])</f>
        <v>0</v>
      </c>
    </row>
    <row r="228" spans="1:14" x14ac:dyDescent="0.25">
      <c r="A228">
        <v>38723</v>
      </c>
      <c r="B228" t="str">
        <f>LEFT(tblSalaries[[#This Row],[Employee ID]],1)</f>
        <v>3</v>
      </c>
      <c r="C228" t="s">
        <v>460</v>
      </c>
      <c r="D228" t="s">
        <v>461</v>
      </c>
      <c r="E228" t="s">
        <v>13</v>
      </c>
      <c r="F228">
        <v>6</v>
      </c>
      <c r="G228" t="str">
        <f>_xlfn.XLOOKUP(tblSalaries[[#This Row],[Department ID]],tblDepts[ID],tblDepts[Department])</f>
        <v>Development</v>
      </c>
      <c r="H228" s="9">
        <v>26164</v>
      </c>
      <c r="I228" s="9">
        <v>42248</v>
      </c>
      <c r="J228" s="12" t="str">
        <f>"Q"&amp;LOOKUP(MONTH(tblSalaries[[#This Row],[Start Date]]),{1,4,7,10},{4,1,2,3})</f>
        <v>Q2</v>
      </c>
      <c r="K228">
        <v>55791</v>
      </c>
      <c r="L228" s="18">
        <f>_xlfn.DAYS(DATE(2020,12,31),tblSalaries[[#This Row],[Start Date]])/365</f>
        <v>5.3369863013698629</v>
      </c>
      <c r="M228">
        <v>227</v>
      </c>
      <c r="N228">
        <f>COUNTBLANK(tblSalaries[[#This Row],[Employee ID]:[Salary]])</f>
        <v>0</v>
      </c>
    </row>
    <row r="229" spans="1:14" x14ac:dyDescent="0.25">
      <c r="A229">
        <v>34720</v>
      </c>
      <c r="B229" t="str">
        <f>LEFT(tblSalaries[[#This Row],[Employee ID]],1)</f>
        <v>3</v>
      </c>
      <c r="C229" t="s">
        <v>462</v>
      </c>
      <c r="D229" t="s">
        <v>463</v>
      </c>
      <c r="E229" t="s">
        <v>18</v>
      </c>
      <c r="F229">
        <v>6</v>
      </c>
      <c r="G229" t="str">
        <f>_xlfn.XLOOKUP(tblSalaries[[#This Row],[Department ID]],tblDepts[ID],tblDepts[Department])</f>
        <v>Development</v>
      </c>
      <c r="H229" s="9">
        <v>25747</v>
      </c>
      <c r="I229" s="9">
        <v>43354</v>
      </c>
      <c r="J229" s="12" t="str">
        <f>"Q"&amp;LOOKUP(MONTH(tblSalaries[[#This Row],[Start Date]]),{1,4,7,10},{4,1,2,3})</f>
        <v>Q2</v>
      </c>
      <c r="K229">
        <v>135226</v>
      </c>
      <c r="L229" s="18">
        <f>_xlfn.DAYS(DATE(2020,12,31),tblSalaries[[#This Row],[Start Date]])/365</f>
        <v>2.3068493150684932</v>
      </c>
      <c r="M229">
        <v>228</v>
      </c>
      <c r="N229">
        <f>COUNTBLANK(tblSalaries[[#This Row],[Employee ID]:[Salary]])</f>
        <v>0</v>
      </c>
    </row>
    <row r="230" spans="1:14" x14ac:dyDescent="0.25">
      <c r="A230">
        <v>35504</v>
      </c>
      <c r="B230" t="str">
        <f>LEFT(tblSalaries[[#This Row],[Employee ID]],1)</f>
        <v>3</v>
      </c>
      <c r="C230" t="s">
        <v>464</v>
      </c>
      <c r="D230" t="s">
        <v>465</v>
      </c>
      <c r="E230" t="s">
        <v>18</v>
      </c>
      <c r="F230">
        <v>4</v>
      </c>
      <c r="G230" t="str">
        <f>_xlfn.XLOOKUP(tblSalaries[[#This Row],[Department ID]],tblDepts[ID],tblDepts[Department])</f>
        <v>Sales</v>
      </c>
      <c r="H230" s="9">
        <v>30372</v>
      </c>
      <c r="I230" s="9">
        <v>41014</v>
      </c>
      <c r="J230" s="12" t="str">
        <f>"Q"&amp;LOOKUP(MONTH(tblSalaries[[#This Row],[Start Date]]),{1,4,7,10},{4,1,2,3})</f>
        <v>Q1</v>
      </c>
      <c r="K230">
        <v>138363</v>
      </c>
      <c r="L230" s="18">
        <f>_xlfn.DAYS(DATE(2020,12,31),tblSalaries[[#This Row],[Start Date]])/365</f>
        <v>8.7178082191780817</v>
      </c>
      <c r="M230">
        <v>229</v>
      </c>
      <c r="N230">
        <f>COUNTBLANK(tblSalaries[[#This Row],[Employee ID]:[Salary]])</f>
        <v>0</v>
      </c>
    </row>
    <row r="231" spans="1:14" x14ac:dyDescent="0.25">
      <c r="A231">
        <v>35662</v>
      </c>
      <c r="B231" t="str">
        <f>LEFT(tblSalaries[[#This Row],[Employee ID]],1)</f>
        <v>3</v>
      </c>
      <c r="C231" t="s">
        <v>466</v>
      </c>
      <c r="D231" t="s">
        <v>467</v>
      </c>
      <c r="E231" t="s">
        <v>18</v>
      </c>
      <c r="F231">
        <v>4</v>
      </c>
      <c r="G231" t="str">
        <f>_xlfn.XLOOKUP(tblSalaries[[#This Row],[Department ID]],tblDepts[ID],tblDepts[Department])</f>
        <v>Sales</v>
      </c>
      <c r="H231" s="9">
        <v>27585</v>
      </c>
      <c r="I231" s="9">
        <v>42712</v>
      </c>
      <c r="J231" s="12" t="str">
        <f>"Q"&amp;LOOKUP(MONTH(tblSalaries[[#This Row],[Start Date]]),{1,4,7,10},{4,1,2,3})</f>
        <v>Q3</v>
      </c>
      <c r="K231">
        <v>143059</v>
      </c>
      <c r="L231" s="18">
        <f>_xlfn.DAYS(DATE(2020,12,31),tblSalaries[[#This Row],[Start Date]])/365</f>
        <v>4.065753424657534</v>
      </c>
      <c r="M231">
        <v>230</v>
      </c>
      <c r="N231">
        <f>COUNTBLANK(tblSalaries[[#This Row],[Employee ID]:[Salary]])</f>
        <v>0</v>
      </c>
    </row>
    <row r="232" spans="1:14" x14ac:dyDescent="0.25">
      <c r="A232">
        <v>34650</v>
      </c>
      <c r="B232" t="str">
        <f>LEFT(tblSalaries[[#This Row],[Employee ID]],1)</f>
        <v>3</v>
      </c>
      <c r="C232" t="s">
        <v>468</v>
      </c>
      <c r="D232" t="s">
        <v>469</v>
      </c>
      <c r="E232" t="s">
        <v>18</v>
      </c>
      <c r="F232">
        <v>6</v>
      </c>
      <c r="G232" t="str">
        <f>_xlfn.XLOOKUP(tblSalaries[[#This Row],[Department ID]],tblDepts[ID],tblDepts[Department])</f>
        <v>Development</v>
      </c>
      <c r="H232" s="9">
        <v>25160</v>
      </c>
      <c r="I232" s="9">
        <v>40371</v>
      </c>
      <c r="J232" s="12" t="str">
        <f>"Q"&amp;LOOKUP(MONTH(tblSalaries[[#This Row],[Start Date]]),{1,4,7,10},{4,1,2,3})</f>
        <v>Q2</v>
      </c>
      <c r="K232">
        <v>115142</v>
      </c>
      <c r="L232" s="18">
        <f>_xlfn.DAYS(DATE(2020,12,31),tblSalaries[[#This Row],[Start Date]])/365</f>
        <v>10.479452054794521</v>
      </c>
      <c r="M232">
        <v>231</v>
      </c>
      <c r="N232">
        <f>COUNTBLANK(tblSalaries[[#This Row],[Employee ID]:[Salary]])</f>
        <v>0</v>
      </c>
    </row>
    <row r="233" spans="1:14" x14ac:dyDescent="0.25">
      <c r="A233">
        <v>39066</v>
      </c>
      <c r="B233" t="str">
        <f>LEFT(tblSalaries[[#This Row],[Employee ID]],1)</f>
        <v>3</v>
      </c>
      <c r="C233" t="s">
        <v>470</v>
      </c>
      <c r="D233" t="s">
        <v>471</v>
      </c>
      <c r="E233" t="s">
        <v>13</v>
      </c>
      <c r="F233">
        <v>5</v>
      </c>
      <c r="G233" t="str">
        <f>_xlfn.XLOOKUP(tblSalaries[[#This Row],[Department ID]],tblDepts[ID],tblDepts[Department])</f>
        <v>Marketing</v>
      </c>
      <c r="H233" s="9">
        <v>22825</v>
      </c>
      <c r="I233" s="9">
        <v>41055</v>
      </c>
      <c r="J233" s="12" t="str">
        <f>"Q"&amp;LOOKUP(MONTH(tblSalaries[[#This Row],[Start Date]]),{1,4,7,10},{4,1,2,3})</f>
        <v>Q1</v>
      </c>
      <c r="K233">
        <v>125279</v>
      </c>
      <c r="L233" s="18">
        <f>_xlfn.DAYS(DATE(2020,12,31),tblSalaries[[#This Row],[Start Date]])/365</f>
        <v>8.6054794520547944</v>
      </c>
      <c r="M233">
        <v>232</v>
      </c>
      <c r="N233">
        <f>COUNTBLANK(tblSalaries[[#This Row],[Employee ID]:[Salary]])</f>
        <v>0</v>
      </c>
    </row>
    <row r="234" spans="1:14" x14ac:dyDescent="0.25">
      <c r="A234">
        <v>33793</v>
      </c>
      <c r="B234" t="str">
        <f>LEFT(tblSalaries[[#This Row],[Employee ID]],1)</f>
        <v>3</v>
      </c>
      <c r="C234" t="s">
        <v>472</v>
      </c>
      <c r="D234" t="s">
        <v>473</v>
      </c>
      <c r="E234" t="s">
        <v>13</v>
      </c>
      <c r="F234">
        <v>7</v>
      </c>
      <c r="G234" t="str">
        <f>_xlfn.XLOOKUP(tblSalaries[[#This Row],[Department ID]],tblDepts[ID],tblDepts[Department])</f>
        <v>Support</v>
      </c>
      <c r="H234" s="9">
        <v>32875</v>
      </c>
      <c r="I234" s="9">
        <v>41027</v>
      </c>
      <c r="J234" s="12" t="str">
        <f>"Q"&amp;LOOKUP(MONTH(tblSalaries[[#This Row],[Start Date]]),{1,4,7,10},{4,1,2,3})</f>
        <v>Q1</v>
      </c>
      <c r="K234">
        <v>95441</v>
      </c>
      <c r="L234" s="18">
        <f>_xlfn.DAYS(DATE(2020,12,31),tblSalaries[[#This Row],[Start Date]])/365</f>
        <v>8.6821917808219187</v>
      </c>
      <c r="M234">
        <v>233</v>
      </c>
      <c r="N234">
        <f>COUNTBLANK(tblSalaries[[#This Row],[Employee ID]:[Salary]])</f>
        <v>0</v>
      </c>
    </row>
    <row r="235" spans="1:14" x14ac:dyDescent="0.25">
      <c r="A235">
        <v>31737</v>
      </c>
      <c r="B235" t="str">
        <f>LEFT(tblSalaries[[#This Row],[Employee ID]],1)</f>
        <v>3</v>
      </c>
      <c r="C235" t="s">
        <v>474</v>
      </c>
      <c r="D235" t="s">
        <v>475</v>
      </c>
      <c r="E235" t="s">
        <v>13</v>
      </c>
      <c r="F235">
        <v>4</v>
      </c>
      <c r="G235" t="str">
        <f>_xlfn.XLOOKUP(tblSalaries[[#This Row],[Department ID]],tblDepts[ID],tblDepts[Department])</f>
        <v>Sales</v>
      </c>
      <c r="H235" s="9">
        <v>25278</v>
      </c>
      <c r="I235" s="9">
        <v>41581</v>
      </c>
      <c r="J235" s="12" t="str">
        <f>"Q"&amp;LOOKUP(MONTH(tblSalaries[[#This Row],[Start Date]]),{1,4,7,10},{4,1,2,3})</f>
        <v>Q3</v>
      </c>
      <c r="K235">
        <v>155831</v>
      </c>
      <c r="L235" s="18">
        <f>_xlfn.DAYS(DATE(2020,12,31),tblSalaries[[#This Row],[Start Date]])/365</f>
        <v>7.1643835616438354</v>
      </c>
      <c r="M235">
        <v>234</v>
      </c>
      <c r="N235">
        <f>COUNTBLANK(tblSalaries[[#This Row],[Employee ID]:[Salary]])</f>
        <v>0</v>
      </c>
    </row>
    <row r="236" spans="1:14" x14ac:dyDescent="0.25">
      <c r="A236">
        <v>35371</v>
      </c>
      <c r="B236" t="str">
        <f>LEFT(tblSalaries[[#This Row],[Employee ID]],1)</f>
        <v>3</v>
      </c>
      <c r="C236" t="s">
        <v>476</v>
      </c>
      <c r="D236" t="s">
        <v>477</v>
      </c>
      <c r="E236" t="s">
        <v>18</v>
      </c>
      <c r="F236">
        <v>5</v>
      </c>
      <c r="G236" t="str">
        <f>_xlfn.XLOOKUP(tblSalaries[[#This Row],[Department ID]],tblDepts[ID],tblDepts[Department])</f>
        <v>Marketing</v>
      </c>
      <c r="H236" s="9">
        <v>31619</v>
      </c>
      <c r="I236" s="9">
        <v>41815</v>
      </c>
      <c r="J236" s="12" t="str">
        <f>"Q"&amp;LOOKUP(MONTH(tblSalaries[[#This Row],[Start Date]]),{1,4,7,10},{4,1,2,3})</f>
        <v>Q1</v>
      </c>
      <c r="K236">
        <v>91080</v>
      </c>
      <c r="L236" s="18">
        <f>_xlfn.DAYS(DATE(2020,12,31),tblSalaries[[#This Row],[Start Date]])/365</f>
        <v>6.5232876712328771</v>
      </c>
      <c r="M236">
        <v>235</v>
      </c>
      <c r="N236">
        <f>COUNTBLANK(tblSalaries[[#This Row],[Employee ID]:[Salary]])</f>
        <v>0</v>
      </c>
    </row>
    <row r="237" spans="1:14" x14ac:dyDescent="0.25">
      <c r="A237">
        <v>38483</v>
      </c>
      <c r="B237" t="str">
        <f>LEFT(tblSalaries[[#This Row],[Employee ID]],1)</f>
        <v>3</v>
      </c>
      <c r="C237" t="s">
        <v>478</v>
      </c>
      <c r="D237" t="s">
        <v>479</v>
      </c>
      <c r="E237" t="s">
        <v>18</v>
      </c>
      <c r="F237">
        <v>4</v>
      </c>
      <c r="G237" t="str">
        <f>_xlfn.XLOOKUP(tblSalaries[[#This Row],[Department ID]],tblDepts[ID],tblDepts[Department])</f>
        <v>Sales</v>
      </c>
      <c r="H237" s="9">
        <v>36315</v>
      </c>
      <c r="I237" s="9">
        <v>41392</v>
      </c>
      <c r="J237" s="12" t="str">
        <f>"Q"&amp;LOOKUP(MONTH(tblSalaries[[#This Row],[Start Date]]),{1,4,7,10},{4,1,2,3})</f>
        <v>Q1</v>
      </c>
      <c r="K237">
        <v>152951</v>
      </c>
      <c r="L237" s="18">
        <f>_xlfn.DAYS(DATE(2020,12,31),tblSalaries[[#This Row],[Start Date]])/365</f>
        <v>7.6821917808219178</v>
      </c>
      <c r="M237">
        <v>236</v>
      </c>
      <c r="N237">
        <f>COUNTBLANK(tblSalaries[[#This Row],[Employee ID]:[Salary]])</f>
        <v>0</v>
      </c>
    </row>
    <row r="238" spans="1:14" x14ac:dyDescent="0.25">
      <c r="A238">
        <v>37387</v>
      </c>
      <c r="B238" t="str">
        <f>LEFT(tblSalaries[[#This Row],[Employee ID]],1)</f>
        <v>3</v>
      </c>
      <c r="C238" t="s">
        <v>480</v>
      </c>
      <c r="D238" t="s">
        <v>481</v>
      </c>
      <c r="E238" t="s">
        <v>18</v>
      </c>
      <c r="F238">
        <v>4</v>
      </c>
      <c r="G238" t="str">
        <f>_xlfn.XLOOKUP(tblSalaries[[#This Row],[Department ID]],tblDepts[ID],tblDepts[Department])</f>
        <v>Sales</v>
      </c>
      <c r="H238" s="9">
        <v>35760</v>
      </c>
      <c r="I238" s="9">
        <v>40432</v>
      </c>
      <c r="J238" s="12" t="str">
        <f>"Q"&amp;LOOKUP(MONTH(tblSalaries[[#This Row],[Start Date]]),{1,4,7,10},{4,1,2,3})</f>
        <v>Q2</v>
      </c>
      <c r="K238">
        <v>76394</v>
      </c>
      <c r="L238" s="18">
        <f>_xlfn.DAYS(DATE(2020,12,31),tblSalaries[[#This Row],[Start Date]])/365</f>
        <v>10.312328767123288</v>
      </c>
      <c r="M238">
        <v>237</v>
      </c>
      <c r="N238">
        <f>COUNTBLANK(tblSalaries[[#This Row],[Employee ID]:[Salary]])</f>
        <v>0</v>
      </c>
    </row>
    <row r="239" spans="1:14" x14ac:dyDescent="0.25">
      <c r="A239">
        <v>39499</v>
      </c>
      <c r="B239" t="str">
        <f>LEFT(tblSalaries[[#This Row],[Employee ID]],1)</f>
        <v>3</v>
      </c>
      <c r="C239" t="s">
        <v>482</v>
      </c>
      <c r="D239" t="s">
        <v>483</v>
      </c>
      <c r="E239" t="s">
        <v>13</v>
      </c>
      <c r="F239">
        <v>6</v>
      </c>
      <c r="G239" t="str">
        <f>_xlfn.XLOOKUP(tblSalaries[[#This Row],[Department ID]],tblDepts[ID],tblDepts[Department])</f>
        <v>Development</v>
      </c>
      <c r="H239" s="9">
        <v>29602</v>
      </c>
      <c r="I239" s="9">
        <v>42196</v>
      </c>
      <c r="J239" s="12" t="str">
        <f>"Q"&amp;LOOKUP(MONTH(tblSalaries[[#This Row],[Start Date]]),{1,4,7,10},{4,1,2,3})</f>
        <v>Q2</v>
      </c>
      <c r="K239">
        <v>103660</v>
      </c>
      <c r="L239" s="18">
        <f>_xlfn.DAYS(DATE(2020,12,31),tblSalaries[[#This Row],[Start Date]])/365</f>
        <v>5.4794520547945202</v>
      </c>
      <c r="M239">
        <v>238</v>
      </c>
      <c r="N239">
        <f>COUNTBLANK(tblSalaries[[#This Row],[Employee ID]:[Salary]])</f>
        <v>0</v>
      </c>
    </row>
    <row r="240" spans="1:14" x14ac:dyDescent="0.25">
      <c r="A240">
        <v>48966</v>
      </c>
      <c r="B240" t="str">
        <f>LEFT(tblSalaries[[#This Row],[Employee ID]],1)</f>
        <v>4</v>
      </c>
      <c r="C240" t="s">
        <v>484</v>
      </c>
      <c r="D240" t="s">
        <v>485</v>
      </c>
      <c r="E240" t="s">
        <v>18</v>
      </c>
      <c r="F240">
        <v>8</v>
      </c>
      <c r="G240" t="str">
        <f>_xlfn.XLOOKUP(tblSalaries[[#This Row],[Department ID]],tblDepts[ID],tblDepts[Department])</f>
        <v>IT</v>
      </c>
      <c r="H240" s="9">
        <v>24699</v>
      </c>
      <c r="I240" s="9">
        <v>43096</v>
      </c>
      <c r="J240" s="12" t="str">
        <f>"Q"&amp;LOOKUP(MONTH(tblSalaries[[#This Row],[Start Date]]),{1,4,7,10},{4,1,2,3})</f>
        <v>Q3</v>
      </c>
      <c r="K240">
        <v>88875</v>
      </c>
      <c r="L240" s="18">
        <f>_xlfn.DAYS(DATE(2020,12,31),tblSalaries[[#This Row],[Start Date]])/365</f>
        <v>3.0136986301369864</v>
      </c>
      <c r="M240">
        <v>239</v>
      </c>
      <c r="N240">
        <f>COUNTBLANK(tblSalaries[[#This Row],[Employee ID]:[Salary]])</f>
        <v>0</v>
      </c>
    </row>
    <row r="241" spans="1:14" x14ac:dyDescent="0.25">
      <c r="A241">
        <v>37342</v>
      </c>
      <c r="B241" t="str">
        <f>LEFT(tblSalaries[[#This Row],[Employee ID]],1)</f>
        <v>3</v>
      </c>
      <c r="C241" t="s">
        <v>486</v>
      </c>
      <c r="D241" t="s">
        <v>487</v>
      </c>
      <c r="E241" t="s">
        <v>13</v>
      </c>
      <c r="F241">
        <v>7</v>
      </c>
      <c r="G241" t="str">
        <f>_xlfn.XLOOKUP(tblSalaries[[#This Row],[Department ID]],tblDepts[ID],tblDepts[Department])</f>
        <v>Support</v>
      </c>
      <c r="H241" s="9">
        <v>25652</v>
      </c>
      <c r="I241" s="9">
        <v>41504</v>
      </c>
      <c r="J241" s="12" t="str">
        <f>"Q"&amp;LOOKUP(MONTH(tblSalaries[[#This Row],[Start Date]]),{1,4,7,10},{4,1,2,3})</f>
        <v>Q2</v>
      </c>
      <c r="K241">
        <v>104394</v>
      </c>
      <c r="L241" s="18">
        <f>_xlfn.DAYS(DATE(2020,12,31),tblSalaries[[#This Row],[Start Date]])/365</f>
        <v>7.375342465753425</v>
      </c>
      <c r="M241">
        <v>240</v>
      </c>
      <c r="N241">
        <f>COUNTBLANK(tblSalaries[[#This Row],[Employee ID]:[Salary]])</f>
        <v>0</v>
      </c>
    </row>
    <row r="242" spans="1:14" x14ac:dyDescent="0.25">
      <c r="A242">
        <v>34761</v>
      </c>
      <c r="B242" t="str">
        <f>LEFT(tblSalaries[[#This Row],[Employee ID]],1)</f>
        <v>3</v>
      </c>
      <c r="C242" t="s">
        <v>488</v>
      </c>
      <c r="D242" t="s">
        <v>489</v>
      </c>
      <c r="E242" t="s">
        <v>18</v>
      </c>
      <c r="F242">
        <v>7</v>
      </c>
      <c r="G242" t="str">
        <f>_xlfn.XLOOKUP(tblSalaries[[#This Row],[Department ID]],tblDepts[ID],tblDepts[Department])</f>
        <v>Support</v>
      </c>
      <c r="H242" s="9">
        <v>30404</v>
      </c>
      <c r="I242" s="9">
        <v>41959</v>
      </c>
      <c r="J242" s="12" t="str">
        <f>"Q"&amp;LOOKUP(MONTH(tblSalaries[[#This Row],[Start Date]]),{1,4,7,10},{4,1,2,3})</f>
        <v>Q3</v>
      </c>
      <c r="K242">
        <v>52619</v>
      </c>
      <c r="L242" s="18">
        <f>_xlfn.DAYS(DATE(2020,12,31),tblSalaries[[#This Row],[Start Date]])/365</f>
        <v>6.1287671232876715</v>
      </c>
      <c r="M242">
        <v>241</v>
      </c>
      <c r="N242">
        <f>COUNTBLANK(tblSalaries[[#This Row],[Employee ID]:[Salary]])</f>
        <v>0</v>
      </c>
    </row>
    <row r="243" spans="1:14" x14ac:dyDescent="0.25">
      <c r="A243">
        <v>37646</v>
      </c>
      <c r="B243" t="str">
        <f>LEFT(tblSalaries[[#This Row],[Employee ID]],1)</f>
        <v>3</v>
      </c>
      <c r="C243" t="s">
        <v>490</v>
      </c>
      <c r="D243" t="s">
        <v>491</v>
      </c>
      <c r="E243" t="s">
        <v>18</v>
      </c>
      <c r="F243">
        <v>5</v>
      </c>
      <c r="G243" t="str">
        <f>_xlfn.XLOOKUP(tblSalaries[[#This Row],[Department ID]],tblDepts[ID],tblDepts[Department])</f>
        <v>Marketing</v>
      </c>
      <c r="H243" s="9">
        <v>21330</v>
      </c>
      <c r="I243" s="9">
        <v>41730</v>
      </c>
      <c r="J243" s="12" t="str">
        <f>"Q"&amp;LOOKUP(MONTH(tblSalaries[[#This Row],[Start Date]]),{1,4,7,10},{4,1,2,3})</f>
        <v>Q1</v>
      </c>
      <c r="K243">
        <v>68978</v>
      </c>
      <c r="L243" s="18">
        <f>_xlfn.DAYS(DATE(2020,12,31),tblSalaries[[#This Row],[Start Date]])/365</f>
        <v>6.7561643835616438</v>
      </c>
      <c r="M243">
        <v>242</v>
      </c>
      <c r="N243">
        <f>COUNTBLANK(tblSalaries[[#This Row],[Employee ID]:[Salary]])</f>
        <v>0</v>
      </c>
    </row>
    <row r="244" spans="1:14" x14ac:dyDescent="0.25">
      <c r="A244">
        <v>37573</v>
      </c>
      <c r="B244" t="str">
        <f>LEFT(tblSalaries[[#This Row],[Employee ID]],1)</f>
        <v>3</v>
      </c>
      <c r="C244" t="s">
        <v>492</v>
      </c>
      <c r="D244" t="s">
        <v>493</v>
      </c>
      <c r="E244" t="s">
        <v>18</v>
      </c>
      <c r="F244">
        <v>6</v>
      </c>
      <c r="G244" t="str">
        <f>_xlfn.XLOOKUP(tblSalaries[[#This Row],[Department ID]],tblDepts[ID],tblDepts[Department])</f>
        <v>Development</v>
      </c>
      <c r="H244" s="9">
        <v>26997</v>
      </c>
      <c r="I244" s="9">
        <v>43006</v>
      </c>
      <c r="J244" s="12" t="str">
        <f>"Q"&amp;LOOKUP(MONTH(tblSalaries[[#This Row],[Start Date]]),{1,4,7,10},{4,1,2,3})</f>
        <v>Q2</v>
      </c>
      <c r="K244">
        <v>118605</v>
      </c>
      <c r="L244" s="18">
        <f>_xlfn.DAYS(DATE(2020,12,31),tblSalaries[[#This Row],[Start Date]])/365</f>
        <v>3.2602739726027399</v>
      </c>
      <c r="M244">
        <v>243</v>
      </c>
      <c r="N244">
        <f>COUNTBLANK(tblSalaries[[#This Row],[Employee ID]:[Salary]])</f>
        <v>0</v>
      </c>
    </row>
    <row r="245" spans="1:14" x14ac:dyDescent="0.25">
      <c r="A245">
        <v>36075</v>
      </c>
      <c r="B245" t="str">
        <f>LEFT(tblSalaries[[#This Row],[Employee ID]],1)</f>
        <v>3</v>
      </c>
      <c r="C245" t="s">
        <v>494</v>
      </c>
      <c r="D245" t="s">
        <v>495</v>
      </c>
      <c r="E245" t="s">
        <v>18</v>
      </c>
      <c r="F245">
        <v>7</v>
      </c>
      <c r="G245" t="str">
        <f>_xlfn.XLOOKUP(tblSalaries[[#This Row],[Department ID]],tblDepts[ID],tblDepts[Department])</f>
        <v>Support</v>
      </c>
      <c r="H245" s="9">
        <v>31503</v>
      </c>
      <c r="I245" s="9">
        <v>41371</v>
      </c>
      <c r="J245" s="12" t="str">
        <f>"Q"&amp;LOOKUP(MONTH(tblSalaries[[#This Row],[Start Date]]),{1,4,7,10},{4,1,2,3})</f>
        <v>Q1</v>
      </c>
      <c r="K245">
        <v>77461</v>
      </c>
      <c r="L245" s="18">
        <f>_xlfn.DAYS(DATE(2020,12,31),tblSalaries[[#This Row],[Start Date]])/365</f>
        <v>7.7397260273972606</v>
      </c>
      <c r="M245">
        <v>244</v>
      </c>
      <c r="N245">
        <f>COUNTBLANK(tblSalaries[[#This Row],[Employee ID]:[Salary]])</f>
        <v>0</v>
      </c>
    </row>
    <row r="246" spans="1:14" x14ac:dyDescent="0.25">
      <c r="A246">
        <v>30982</v>
      </c>
      <c r="B246" t="str">
        <f>LEFT(tblSalaries[[#This Row],[Employee ID]],1)</f>
        <v>3</v>
      </c>
      <c r="C246" t="s">
        <v>496</v>
      </c>
      <c r="D246" t="s">
        <v>497</v>
      </c>
      <c r="E246" t="s">
        <v>13</v>
      </c>
      <c r="F246">
        <v>6</v>
      </c>
      <c r="G246" t="str">
        <f>_xlfn.XLOOKUP(tblSalaries[[#This Row],[Department ID]],tblDepts[ID],tblDepts[Department])</f>
        <v>Development</v>
      </c>
      <c r="H246" s="9">
        <v>19487</v>
      </c>
      <c r="I246" s="9">
        <v>43433</v>
      </c>
      <c r="J246" s="12" t="str">
        <f>"Q"&amp;LOOKUP(MONTH(tblSalaries[[#This Row],[Start Date]]),{1,4,7,10},{4,1,2,3})</f>
        <v>Q3</v>
      </c>
      <c r="K246">
        <v>50556</v>
      </c>
      <c r="L246" s="18">
        <f>_xlfn.DAYS(DATE(2020,12,31),tblSalaries[[#This Row],[Start Date]])/365</f>
        <v>2.0904109589041098</v>
      </c>
      <c r="M246">
        <v>245</v>
      </c>
      <c r="N246">
        <f>COUNTBLANK(tblSalaries[[#This Row],[Employee ID]:[Salary]])</f>
        <v>0</v>
      </c>
    </row>
    <row r="247" spans="1:14" x14ac:dyDescent="0.25">
      <c r="A247">
        <v>32179</v>
      </c>
      <c r="B247" t="str">
        <f>LEFT(tblSalaries[[#This Row],[Employee ID]],1)</f>
        <v>3</v>
      </c>
      <c r="C247" t="s">
        <v>498</v>
      </c>
      <c r="D247" t="s">
        <v>499</v>
      </c>
      <c r="E247" t="s">
        <v>13</v>
      </c>
      <c r="F247">
        <v>5</v>
      </c>
      <c r="G247" t="str">
        <f>_xlfn.XLOOKUP(tblSalaries[[#This Row],[Department ID]],tblDepts[ID],tblDepts[Department])</f>
        <v>Marketing</v>
      </c>
      <c r="H247" s="9">
        <v>32210</v>
      </c>
      <c r="I247" s="9">
        <v>40719</v>
      </c>
      <c r="J247" s="12" t="str">
        <f>"Q"&amp;LOOKUP(MONTH(tblSalaries[[#This Row],[Start Date]]),{1,4,7,10},{4,1,2,3})</f>
        <v>Q1</v>
      </c>
      <c r="K247">
        <v>109047</v>
      </c>
      <c r="L247" s="18">
        <f>_xlfn.DAYS(DATE(2020,12,31),tblSalaries[[#This Row],[Start Date]])/365</f>
        <v>9.5260273972602736</v>
      </c>
      <c r="M247">
        <v>246</v>
      </c>
      <c r="N247">
        <f>COUNTBLANK(tblSalaries[[#This Row],[Employee ID]:[Salary]])</f>
        <v>0</v>
      </c>
    </row>
    <row r="248" spans="1:14" x14ac:dyDescent="0.25">
      <c r="A248">
        <v>33755</v>
      </c>
      <c r="B248" t="str">
        <f>LEFT(tblSalaries[[#This Row],[Employee ID]],1)</f>
        <v>3</v>
      </c>
      <c r="C248" t="s">
        <v>500</v>
      </c>
      <c r="D248" t="s">
        <v>501</v>
      </c>
      <c r="E248" t="s">
        <v>13</v>
      </c>
      <c r="F248">
        <v>5</v>
      </c>
      <c r="G248" t="str">
        <f>_xlfn.XLOOKUP(tblSalaries[[#This Row],[Department ID]],tblDepts[ID],tblDepts[Department])</f>
        <v>Marketing</v>
      </c>
      <c r="H248" s="9">
        <v>17334</v>
      </c>
      <c r="I248" s="9">
        <v>41744</v>
      </c>
      <c r="J248" s="12" t="str">
        <f>"Q"&amp;LOOKUP(MONTH(tblSalaries[[#This Row],[Start Date]]),{1,4,7,10},{4,1,2,3})</f>
        <v>Q1</v>
      </c>
      <c r="K248">
        <v>83737</v>
      </c>
      <c r="L248" s="18">
        <f>_xlfn.DAYS(DATE(2020,12,31),tblSalaries[[#This Row],[Start Date]])/365</f>
        <v>6.7178082191780826</v>
      </c>
      <c r="M248">
        <v>247</v>
      </c>
      <c r="N248">
        <f>COUNTBLANK(tblSalaries[[#This Row],[Employee ID]:[Salary]])</f>
        <v>0</v>
      </c>
    </row>
    <row r="249" spans="1:14" x14ac:dyDescent="0.25">
      <c r="A249">
        <v>31109</v>
      </c>
      <c r="B249" t="str">
        <f>LEFT(tblSalaries[[#This Row],[Employee ID]],1)</f>
        <v>3</v>
      </c>
      <c r="C249" t="s">
        <v>502</v>
      </c>
      <c r="D249" t="s">
        <v>503</v>
      </c>
      <c r="E249" t="s">
        <v>18</v>
      </c>
      <c r="F249">
        <v>4</v>
      </c>
      <c r="G249" t="str">
        <f>_xlfn.XLOOKUP(tblSalaries[[#This Row],[Department ID]],tblDepts[ID],tblDepts[Department])</f>
        <v>Sales</v>
      </c>
      <c r="H249" s="9">
        <v>34991</v>
      </c>
      <c r="I249" s="9">
        <v>43020</v>
      </c>
      <c r="J249" s="12" t="str">
        <f>"Q"&amp;LOOKUP(MONTH(tblSalaries[[#This Row],[Start Date]]),{1,4,7,10},{4,1,2,3})</f>
        <v>Q3</v>
      </c>
      <c r="K249">
        <v>128221</v>
      </c>
      <c r="L249" s="18">
        <f>_xlfn.DAYS(DATE(2020,12,31),tblSalaries[[#This Row],[Start Date]])/365</f>
        <v>3.2219178082191782</v>
      </c>
      <c r="M249">
        <v>248</v>
      </c>
      <c r="N249">
        <f>COUNTBLANK(tblSalaries[[#This Row],[Employee ID]:[Salary]])</f>
        <v>0</v>
      </c>
    </row>
    <row r="250" spans="1:14" x14ac:dyDescent="0.25">
      <c r="A250">
        <v>31317</v>
      </c>
      <c r="B250" t="str">
        <f>LEFT(tblSalaries[[#This Row],[Employee ID]],1)</f>
        <v>3</v>
      </c>
      <c r="C250" t="s">
        <v>504</v>
      </c>
      <c r="D250" t="s">
        <v>505</v>
      </c>
      <c r="E250" t="s">
        <v>18</v>
      </c>
      <c r="F250">
        <v>6</v>
      </c>
      <c r="G250" t="str">
        <f>_xlfn.XLOOKUP(tblSalaries[[#This Row],[Department ID]],tblDepts[ID],tblDepts[Department])</f>
        <v>Development</v>
      </c>
      <c r="H250" s="9">
        <v>27412</v>
      </c>
      <c r="I250" s="9">
        <v>40348</v>
      </c>
      <c r="J250" s="12" t="str">
        <f>"Q"&amp;LOOKUP(MONTH(tblSalaries[[#This Row],[Start Date]]),{1,4,7,10},{4,1,2,3})</f>
        <v>Q1</v>
      </c>
      <c r="K250">
        <v>86402</v>
      </c>
      <c r="L250" s="18">
        <f>_xlfn.DAYS(DATE(2020,12,31),tblSalaries[[#This Row],[Start Date]])/365</f>
        <v>10.542465753424658</v>
      </c>
      <c r="M250">
        <v>249</v>
      </c>
      <c r="N250">
        <f>COUNTBLANK(tblSalaries[[#This Row],[Employee ID]:[Salary]])</f>
        <v>0</v>
      </c>
    </row>
    <row r="251" spans="1:14" x14ac:dyDescent="0.25">
      <c r="A251">
        <v>32980</v>
      </c>
      <c r="B251" t="str">
        <f>LEFT(tblSalaries[[#This Row],[Employee ID]],1)</f>
        <v>3</v>
      </c>
      <c r="C251" t="s">
        <v>506</v>
      </c>
      <c r="D251" t="s">
        <v>507</v>
      </c>
      <c r="E251" t="s">
        <v>18</v>
      </c>
      <c r="F251">
        <v>5</v>
      </c>
      <c r="G251" t="str">
        <f>_xlfn.XLOOKUP(tblSalaries[[#This Row],[Department ID]],tblDepts[ID],tblDepts[Department])</f>
        <v>Marketing</v>
      </c>
      <c r="H251" s="9">
        <v>23602</v>
      </c>
      <c r="I251" s="9">
        <v>41515</v>
      </c>
      <c r="J251" s="12" t="str">
        <f>"Q"&amp;LOOKUP(MONTH(tblSalaries[[#This Row],[Start Date]]),{1,4,7,10},{4,1,2,3})</f>
        <v>Q2</v>
      </c>
      <c r="K251">
        <v>73514</v>
      </c>
      <c r="L251" s="18">
        <f>_xlfn.DAYS(DATE(2020,12,31),tblSalaries[[#This Row],[Start Date]])/365</f>
        <v>7.3452054794520549</v>
      </c>
      <c r="M251">
        <v>250</v>
      </c>
      <c r="N251">
        <f>COUNTBLANK(tblSalaries[[#This Row],[Employee ID]:[Salary]])</f>
        <v>0</v>
      </c>
    </row>
    <row r="252" spans="1:14" x14ac:dyDescent="0.25">
      <c r="A252">
        <v>36791</v>
      </c>
      <c r="B252" t="str">
        <f>LEFT(tblSalaries[[#This Row],[Employee ID]],1)</f>
        <v>3</v>
      </c>
      <c r="C252" t="s">
        <v>508</v>
      </c>
      <c r="D252" t="s">
        <v>509</v>
      </c>
      <c r="E252" t="s">
        <v>18</v>
      </c>
      <c r="F252">
        <v>4</v>
      </c>
      <c r="G252" t="str">
        <f>_xlfn.XLOOKUP(tblSalaries[[#This Row],[Department ID]],tblDepts[ID],tblDepts[Department])</f>
        <v>Sales</v>
      </c>
      <c r="H252" s="9">
        <v>35703</v>
      </c>
      <c r="I252" s="9">
        <v>42630</v>
      </c>
      <c r="J252" s="12" t="str">
        <f>"Q"&amp;LOOKUP(MONTH(tblSalaries[[#This Row],[Start Date]]),{1,4,7,10},{4,1,2,3})</f>
        <v>Q2</v>
      </c>
      <c r="K252">
        <v>136713</v>
      </c>
      <c r="L252" s="18">
        <f>_xlfn.DAYS(DATE(2020,12,31),tblSalaries[[#This Row],[Start Date]])/365</f>
        <v>4.2904109589041095</v>
      </c>
      <c r="M252">
        <v>251</v>
      </c>
      <c r="N252">
        <f>COUNTBLANK(tblSalaries[[#This Row],[Employee ID]:[Salary]])</f>
        <v>0</v>
      </c>
    </row>
    <row r="253" spans="1:14" x14ac:dyDescent="0.25">
      <c r="A253">
        <v>39493</v>
      </c>
      <c r="B253" t="str">
        <f>LEFT(tblSalaries[[#This Row],[Employee ID]],1)</f>
        <v>3</v>
      </c>
      <c r="C253" t="s">
        <v>510</v>
      </c>
      <c r="D253" t="s">
        <v>511</v>
      </c>
      <c r="E253" t="s">
        <v>13</v>
      </c>
      <c r="F253">
        <v>5</v>
      </c>
      <c r="G253" t="str">
        <f>_xlfn.XLOOKUP(tblSalaries[[#This Row],[Department ID]],tblDepts[ID],tblDepts[Department])</f>
        <v>Marketing</v>
      </c>
      <c r="H253" s="9">
        <v>23569</v>
      </c>
      <c r="I253" s="9">
        <v>43786</v>
      </c>
      <c r="J253" s="12" t="str">
        <f>"Q"&amp;LOOKUP(MONTH(tblSalaries[[#This Row],[Start Date]]),{1,4,7,10},{4,1,2,3})</f>
        <v>Q3</v>
      </c>
      <c r="K253">
        <v>107137</v>
      </c>
      <c r="L253" s="18">
        <f>_xlfn.DAYS(DATE(2020,12,31),tblSalaries[[#This Row],[Start Date]])/365</f>
        <v>1.1232876712328768</v>
      </c>
      <c r="M253">
        <v>252</v>
      </c>
      <c r="N253">
        <f>COUNTBLANK(tblSalaries[[#This Row],[Employee ID]:[Salary]])</f>
        <v>0</v>
      </c>
    </row>
    <row r="254" spans="1:14" x14ac:dyDescent="0.25">
      <c r="A254">
        <v>36322</v>
      </c>
      <c r="B254" t="str">
        <f>LEFT(tblSalaries[[#This Row],[Employee ID]],1)</f>
        <v>3</v>
      </c>
      <c r="C254" t="s">
        <v>512</v>
      </c>
      <c r="D254" t="s">
        <v>513</v>
      </c>
      <c r="E254" t="s">
        <v>18</v>
      </c>
      <c r="F254">
        <v>5</v>
      </c>
      <c r="G254" t="str">
        <f>_xlfn.XLOOKUP(tblSalaries[[#This Row],[Department ID]],tblDepts[ID],tblDepts[Department])</f>
        <v>Marketing</v>
      </c>
      <c r="H254" s="9">
        <v>18403</v>
      </c>
      <c r="I254" s="9">
        <v>41178</v>
      </c>
      <c r="J254" s="12" t="str">
        <f>"Q"&amp;LOOKUP(MONTH(tblSalaries[[#This Row],[Start Date]]),{1,4,7,10},{4,1,2,3})</f>
        <v>Q2</v>
      </c>
      <c r="K254">
        <v>101234</v>
      </c>
      <c r="L254" s="18">
        <f>_xlfn.DAYS(DATE(2020,12,31),tblSalaries[[#This Row],[Start Date]])/365</f>
        <v>8.2684931506849306</v>
      </c>
      <c r="M254">
        <v>253</v>
      </c>
      <c r="N254">
        <f>COUNTBLANK(tblSalaries[[#This Row],[Employee ID]:[Salary]])</f>
        <v>0</v>
      </c>
    </row>
    <row r="255" spans="1:14" x14ac:dyDescent="0.25">
      <c r="A255">
        <v>34921</v>
      </c>
      <c r="B255" t="str">
        <f>LEFT(tblSalaries[[#This Row],[Employee ID]],1)</f>
        <v>3</v>
      </c>
      <c r="C255" t="s">
        <v>514</v>
      </c>
      <c r="D255" t="s">
        <v>515</v>
      </c>
      <c r="E255" t="s">
        <v>13</v>
      </c>
      <c r="F255">
        <v>6</v>
      </c>
      <c r="G255" t="str">
        <f>_xlfn.XLOOKUP(tblSalaries[[#This Row],[Department ID]],tblDepts[ID],tblDepts[Department])</f>
        <v>Development</v>
      </c>
      <c r="H255" s="9">
        <v>30924</v>
      </c>
      <c r="I255" s="9">
        <v>40732</v>
      </c>
      <c r="J255" s="12" t="str">
        <f>"Q"&amp;LOOKUP(MONTH(tblSalaries[[#This Row],[Start Date]]),{1,4,7,10},{4,1,2,3})</f>
        <v>Q2</v>
      </c>
      <c r="K255">
        <v>36536</v>
      </c>
      <c r="L255" s="18">
        <f>_xlfn.DAYS(DATE(2020,12,31),tblSalaries[[#This Row],[Start Date]])/365</f>
        <v>9.4904109589041088</v>
      </c>
      <c r="M255">
        <v>254</v>
      </c>
      <c r="N255">
        <f>COUNTBLANK(tblSalaries[[#This Row],[Employee ID]:[Salary]])</f>
        <v>0</v>
      </c>
    </row>
    <row r="256" spans="1:14" x14ac:dyDescent="0.25">
      <c r="A256">
        <v>29701</v>
      </c>
      <c r="B256" t="str">
        <f>LEFT(tblSalaries[[#This Row],[Employee ID]],1)</f>
        <v>2</v>
      </c>
      <c r="C256" t="s">
        <v>516</v>
      </c>
      <c r="D256" t="s">
        <v>517</v>
      </c>
      <c r="E256" t="s">
        <v>18</v>
      </c>
      <c r="F256">
        <v>7</v>
      </c>
      <c r="G256" t="str">
        <f>_xlfn.XLOOKUP(tblSalaries[[#This Row],[Department ID]],tblDepts[ID],tblDepts[Department])</f>
        <v>Support</v>
      </c>
      <c r="H256" s="9">
        <v>28566</v>
      </c>
      <c r="I256" s="9">
        <v>42298</v>
      </c>
      <c r="J256" s="12" t="str">
        <f>"Q"&amp;LOOKUP(MONTH(tblSalaries[[#This Row],[Start Date]]),{1,4,7,10},{4,1,2,3})</f>
        <v>Q3</v>
      </c>
      <c r="K256">
        <v>97623</v>
      </c>
      <c r="L256" s="18">
        <f>_xlfn.DAYS(DATE(2020,12,31),tblSalaries[[#This Row],[Start Date]])/365</f>
        <v>5.2</v>
      </c>
      <c r="M256">
        <v>255</v>
      </c>
      <c r="N256">
        <f>COUNTBLANK(tblSalaries[[#This Row],[Employee ID]:[Salary]])</f>
        <v>0</v>
      </c>
    </row>
    <row r="257" spans="1:14" x14ac:dyDescent="0.25">
      <c r="A257">
        <v>31455</v>
      </c>
      <c r="B257" t="str">
        <f>LEFT(tblSalaries[[#This Row],[Employee ID]],1)</f>
        <v>3</v>
      </c>
      <c r="C257" t="s">
        <v>518</v>
      </c>
      <c r="D257" t="s">
        <v>519</v>
      </c>
      <c r="E257" t="s">
        <v>13</v>
      </c>
      <c r="F257">
        <v>6</v>
      </c>
      <c r="G257" t="str">
        <f>_xlfn.XLOOKUP(tblSalaries[[#This Row],[Department ID]],tblDepts[ID],tblDepts[Department])</f>
        <v>Development</v>
      </c>
      <c r="H257" s="9">
        <v>22069</v>
      </c>
      <c r="I257" s="9">
        <v>42624</v>
      </c>
      <c r="J257" s="12" t="str">
        <f>"Q"&amp;LOOKUP(MONTH(tblSalaries[[#This Row],[Start Date]]),{1,4,7,10},{4,1,2,3})</f>
        <v>Q2</v>
      </c>
      <c r="K257">
        <v>38604</v>
      </c>
      <c r="L257" s="18">
        <f>_xlfn.DAYS(DATE(2020,12,31),tblSalaries[[#This Row],[Start Date]])/365</f>
        <v>4.3068493150684928</v>
      </c>
      <c r="M257">
        <v>256</v>
      </c>
      <c r="N257">
        <f>COUNTBLANK(tblSalaries[[#This Row],[Employee ID]:[Salary]])</f>
        <v>0</v>
      </c>
    </row>
    <row r="258" spans="1:14" x14ac:dyDescent="0.25">
      <c r="A258">
        <v>32788</v>
      </c>
      <c r="B258" t="str">
        <f>LEFT(tblSalaries[[#This Row],[Employee ID]],1)</f>
        <v>3</v>
      </c>
      <c r="C258" t="s">
        <v>520</v>
      </c>
      <c r="D258" t="s">
        <v>521</v>
      </c>
      <c r="E258" t="s">
        <v>13</v>
      </c>
      <c r="F258">
        <v>6</v>
      </c>
      <c r="G258" t="str">
        <f>_xlfn.XLOOKUP(tblSalaries[[#This Row],[Department ID]],tblDepts[ID],tblDepts[Department])</f>
        <v>Development</v>
      </c>
      <c r="H258" s="9">
        <v>21290</v>
      </c>
      <c r="I258" s="9">
        <v>40342</v>
      </c>
      <c r="J258" s="12" t="str">
        <f>"Q"&amp;LOOKUP(MONTH(tblSalaries[[#This Row],[Start Date]]),{1,4,7,10},{4,1,2,3})</f>
        <v>Q1</v>
      </c>
      <c r="K258">
        <v>127184</v>
      </c>
      <c r="L258" s="18">
        <f>_xlfn.DAYS(DATE(2020,12,31),tblSalaries[[#This Row],[Start Date]])/365</f>
        <v>10.558904109589042</v>
      </c>
      <c r="M258">
        <v>257</v>
      </c>
      <c r="N258">
        <f>COUNTBLANK(tblSalaries[[#This Row],[Employee ID]:[Salary]])</f>
        <v>0</v>
      </c>
    </row>
    <row r="259" spans="1:14" x14ac:dyDescent="0.25">
      <c r="A259">
        <v>30301</v>
      </c>
      <c r="B259" t="str">
        <f>LEFT(tblSalaries[[#This Row],[Employee ID]],1)</f>
        <v>3</v>
      </c>
      <c r="C259" t="s">
        <v>522</v>
      </c>
      <c r="D259" t="s">
        <v>523</v>
      </c>
      <c r="E259" t="s">
        <v>18</v>
      </c>
      <c r="F259">
        <v>6</v>
      </c>
      <c r="G259" t="str">
        <f>_xlfn.XLOOKUP(tblSalaries[[#This Row],[Department ID]],tblDepts[ID],tblDepts[Department])</f>
        <v>Development</v>
      </c>
      <c r="H259" s="9">
        <v>22470</v>
      </c>
      <c r="I259" s="9">
        <v>41734</v>
      </c>
      <c r="J259" s="12" t="str">
        <f>"Q"&amp;LOOKUP(MONTH(tblSalaries[[#This Row],[Start Date]]),{1,4,7,10},{4,1,2,3})</f>
        <v>Q1</v>
      </c>
      <c r="K259">
        <v>73651</v>
      </c>
      <c r="L259" s="18">
        <f>_xlfn.DAYS(DATE(2020,12,31),tblSalaries[[#This Row],[Start Date]])/365</f>
        <v>6.7452054794520544</v>
      </c>
      <c r="M259">
        <v>258</v>
      </c>
      <c r="N259">
        <f>COUNTBLANK(tblSalaries[[#This Row],[Employee ID]:[Salary]])</f>
        <v>0</v>
      </c>
    </row>
    <row r="260" spans="1:14" x14ac:dyDescent="0.25">
      <c r="A260">
        <v>38134</v>
      </c>
      <c r="B260" t="str">
        <f>LEFT(tblSalaries[[#This Row],[Employee ID]],1)</f>
        <v>3</v>
      </c>
      <c r="C260" t="s">
        <v>524</v>
      </c>
      <c r="D260" t="s">
        <v>525</v>
      </c>
      <c r="E260" t="s">
        <v>18</v>
      </c>
      <c r="F260">
        <v>5</v>
      </c>
      <c r="G260" t="str">
        <f>_xlfn.XLOOKUP(tblSalaries[[#This Row],[Department ID]],tblDepts[ID],tblDepts[Department])</f>
        <v>Marketing</v>
      </c>
      <c r="H260" s="9">
        <v>17975</v>
      </c>
      <c r="I260" s="9">
        <v>41073</v>
      </c>
      <c r="J260" s="12" t="str">
        <f>"Q"&amp;LOOKUP(MONTH(tblSalaries[[#This Row],[Start Date]]),{1,4,7,10},{4,1,2,3})</f>
        <v>Q1</v>
      </c>
      <c r="K260">
        <v>110225</v>
      </c>
      <c r="L260" s="18">
        <f>_xlfn.DAYS(DATE(2020,12,31),tblSalaries[[#This Row],[Start Date]])/365</f>
        <v>8.5561643835616437</v>
      </c>
      <c r="M260">
        <v>259</v>
      </c>
      <c r="N260">
        <f>COUNTBLANK(tblSalaries[[#This Row],[Employee ID]:[Salary]])</f>
        <v>0</v>
      </c>
    </row>
    <row r="261" spans="1:14" x14ac:dyDescent="0.25">
      <c r="A261">
        <v>34271</v>
      </c>
      <c r="B261" t="str">
        <f>LEFT(tblSalaries[[#This Row],[Employee ID]],1)</f>
        <v>3</v>
      </c>
      <c r="C261" t="s">
        <v>526</v>
      </c>
      <c r="D261" t="s">
        <v>527</v>
      </c>
      <c r="E261" t="s">
        <v>13</v>
      </c>
      <c r="F261">
        <v>5</v>
      </c>
      <c r="G261" t="str">
        <f>_xlfn.XLOOKUP(tblSalaries[[#This Row],[Department ID]],tblDepts[ID],tblDepts[Department])</f>
        <v>Marketing</v>
      </c>
      <c r="H261" s="9">
        <v>29352</v>
      </c>
      <c r="I261" s="9">
        <v>41592</v>
      </c>
      <c r="J261" s="12" t="str">
        <f>"Q"&amp;LOOKUP(MONTH(tblSalaries[[#This Row],[Start Date]]),{1,4,7,10},{4,1,2,3})</f>
        <v>Q3</v>
      </c>
      <c r="K261">
        <v>62747</v>
      </c>
      <c r="L261" s="18">
        <f>_xlfn.DAYS(DATE(2020,12,31),tblSalaries[[#This Row],[Start Date]])/365</f>
        <v>7.1342465753424653</v>
      </c>
      <c r="M261">
        <v>260</v>
      </c>
      <c r="N261">
        <f>COUNTBLANK(tblSalaries[[#This Row],[Employee ID]:[Salary]])</f>
        <v>0</v>
      </c>
    </row>
    <row r="262" spans="1:14" x14ac:dyDescent="0.25">
      <c r="A262">
        <v>36820</v>
      </c>
      <c r="B262" t="str">
        <f>LEFT(tblSalaries[[#This Row],[Employee ID]],1)</f>
        <v>3</v>
      </c>
      <c r="C262" t="s">
        <v>528</v>
      </c>
      <c r="D262" t="s">
        <v>529</v>
      </c>
      <c r="E262" t="s">
        <v>13</v>
      </c>
      <c r="F262">
        <v>5</v>
      </c>
      <c r="G262" t="str">
        <f>_xlfn.XLOOKUP(tblSalaries[[#This Row],[Department ID]],tblDepts[ID],tblDepts[Department])</f>
        <v>Marketing</v>
      </c>
      <c r="H262" s="9">
        <v>27485</v>
      </c>
      <c r="I262" s="9">
        <v>40828</v>
      </c>
      <c r="J262" s="12" t="str">
        <f>"Q"&amp;LOOKUP(MONTH(tblSalaries[[#This Row],[Start Date]]),{1,4,7,10},{4,1,2,3})</f>
        <v>Q3</v>
      </c>
      <c r="K262">
        <v>39218</v>
      </c>
      <c r="L262" s="18">
        <f>_xlfn.DAYS(DATE(2020,12,31),tblSalaries[[#This Row],[Start Date]])/365</f>
        <v>9.2273972602739729</v>
      </c>
      <c r="M262">
        <v>261</v>
      </c>
      <c r="N262">
        <f>COUNTBLANK(tblSalaries[[#This Row],[Employee ID]:[Salary]])</f>
        <v>0</v>
      </c>
    </row>
    <row r="263" spans="1:14" x14ac:dyDescent="0.25">
      <c r="A263">
        <v>36859</v>
      </c>
      <c r="B263" t="str">
        <f>LEFT(tblSalaries[[#This Row],[Employee ID]],1)</f>
        <v>3</v>
      </c>
      <c r="C263" t="s">
        <v>530</v>
      </c>
      <c r="D263" t="s">
        <v>531</v>
      </c>
      <c r="E263" t="s">
        <v>13</v>
      </c>
      <c r="F263">
        <v>5</v>
      </c>
      <c r="G263" t="str">
        <f>_xlfn.XLOOKUP(tblSalaries[[#This Row],[Department ID]],tblDepts[ID],tblDepts[Department])</f>
        <v>Marketing</v>
      </c>
      <c r="H263" s="9">
        <v>31254</v>
      </c>
      <c r="I263" s="9">
        <v>40342</v>
      </c>
      <c r="J263" s="12" t="str">
        <f>"Q"&amp;LOOKUP(MONTH(tblSalaries[[#This Row],[Start Date]]),{1,4,7,10},{4,1,2,3})</f>
        <v>Q1</v>
      </c>
      <c r="K263">
        <v>112397</v>
      </c>
      <c r="L263" s="18">
        <f>_xlfn.DAYS(DATE(2020,12,31),tblSalaries[[#This Row],[Start Date]])/365</f>
        <v>10.558904109589042</v>
      </c>
      <c r="M263">
        <v>262</v>
      </c>
      <c r="N263">
        <f>COUNTBLANK(tblSalaries[[#This Row],[Employee ID]:[Salary]])</f>
        <v>0</v>
      </c>
    </row>
    <row r="264" spans="1:14" x14ac:dyDescent="0.25">
      <c r="A264">
        <v>31616</v>
      </c>
      <c r="B264" t="str">
        <f>LEFT(tblSalaries[[#This Row],[Employee ID]],1)</f>
        <v>3</v>
      </c>
      <c r="C264" t="s">
        <v>532</v>
      </c>
      <c r="D264" t="s">
        <v>533</v>
      </c>
      <c r="E264" t="s">
        <v>18</v>
      </c>
      <c r="F264">
        <v>5</v>
      </c>
      <c r="G264" t="str">
        <f>_xlfn.XLOOKUP(tblSalaries[[#This Row],[Department ID]],tblDepts[ID],tblDepts[Department])</f>
        <v>Marketing</v>
      </c>
      <c r="H264" s="9">
        <v>24109</v>
      </c>
      <c r="I264" s="9">
        <v>43255</v>
      </c>
      <c r="J264" s="12" t="str">
        <f>"Q"&amp;LOOKUP(MONTH(tblSalaries[[#This Row],[Start Date]]),{1,4,7,10},{4,1,2,3})</f>
        <v>Q1</v>
      </c>
      <c r="K264">
        <v>132186</v>
      </c>
      <c r="L264" s="18">
        <f>_xlfn.DAYS(DATE(2020,12,31),tblSalaries[[#This Row],[Start Date]])/365</f>
        <v>2.5780821917808221</v>
      </c>
      <c r="M264">
        <v>263</v>
      </c>
      <c r="N264">
        <f>COUNTBLANK(tblSalaries[[#This Row],[Employee ID]:[Salary]])</f>
        <v>0</v>
      </c>
    </row>
    <row r="265" spans="1:14" x14ac:dyDescent="0.25">
      <c r="A265">
        <v>33099</v>
      </c>
      <c r="B265" t="str">
        <f>LEFT(tblSalaries[[#This Row],[Employee ID]],1)</f>
        <v>3</v>
      </c>
      <c r="C265" t="s">
        <v>534</v>
      </c>
      <c r="D265" t="s">
        <v>535</v>
      </c>
      <c r="E265" t="s">
        <v>18</v>
      </c>
      <c r="F265">
        <v>5</v>
      </c>
      <c r="G265" t="str">
        <f>_xlfn.XLOOKUP(tblSalaries[[#This Row],[Department ID]],tblDepts[ID],tblDepts[Department])</f>
        <v>Marketing</v>
      </c>
      <c r="H265" s="9">
        <v>21366</v>
      </c>
      <c r="I265" s="9">
        <v>42959</v>
      </c>
      <c r="J265" s="12" t="str">
        <f>"Q"&amp;LOOKUP(MONTH(tblSalaries[[#This Row],[Start Date]]),{1,4,7,10},{4,1,2,3})</f>
        <v>Q2</v>
      </c>
      <c r="K265">
        <v>109280</v>
      </c>
      <c r="L265" s="18">
        <f>_xlfn.DAYS(DATE(2020,12,31),tblSalaries[[#This Row],[Start Date]])/365</f>
        <v>3.3890410958904109</v>
      </c>
      <c r="M265">
        <v>264</v>
      </c>
      <c r="N265">
        <f>COUNTBLANK(tblSalaries[[#This Row],[Employee ID]:[Salary]])</f>
        <v>0</v>
      </c>
    </row>
    <row r="266" spans="1:14" x14ac:dyDescent="0.25">
      <c r="A266">
        <v>34744</v>
      </c>
      <c r="B266" t="str">
        <f>LEFT(tblSalaries[[#This Row],[Employee ID]],1)</f>
        <v>3</v>
      </c>
      <c r="C266" t="s">
        <v>536</v>
      </c>
      <c r="D266" t="s">
        <v>537</v>
      </c>
      <c r="E266" t="s">
        <v>13</v>
      </c>
      <c r="F266">
        <v>4</v>
      </c>
      <c r="G266" t="str">
        <f>_xlfn.XLOOKUP(tblSalaries[[#This Row],[Department ID]],tblDepts[ID],tblDepts[Department])</f>
        <v>Sales</v>
      </c>
      <c r="H266" s="9">
        <v>28508</v>
      </c>
      <c r="I266" s="9">
        <v>42184</v>
      </c>
      <c r="J266" s="12" t="str">
        <f>"Q"&amp;LOOKUP(MONTH(tblSalaries[[#This Row],[Start Date]]),{1,4,7,10},{4,1,2,3})</f>
        <v>Q1</v>
      </c>
      <c r="K266">
        <v>124618</v>
      </c>
      <c r="L266" s="18">
        <f>_xlfn.DAYS(DATE(2020,12,31),tblSalaries[[#This Row],[Start Date]])/365</f>
        <v>5.5123287671232877</v>
      </c>
      <c r="M266">
        <v>265</v>
      </c>
      <c r="N266">
        <f>COUNTBLANK(tblSalaries[[#This Row],[Employee ID]:[Salary]])</f>
        <v>0</v>
      </c>
    </row>
    <row r="267" spans="1:14" x14ac:dyDescent="0.25">
      <c r="A267">
        <v>37938</v>
      </c>
      <c r="B267" t="str">
        <f>LEFT(tblSalaries[[#This Row],[Employee ID]],1)</f>
        <v>3</v>
      </c>
      <c r="C267" t="s">
        <v>538</v>
      </c>
      <c r="D267" t="s">
        <v>539</v>
      </c>
      <c r="E267" t="s">
        <v>18</v>
      </c>
      <c r="F267">
        <v>4</v>
      </c>
      <c r="G267" t="str">
        <f>_xlfn.XLOOKUP(tblSalaries[[#This Row],[Department ID]],tblDepts[ID],tblDepts[Department])</f>
        <v>Sales</v>
      </c>
      <c r="H267" s="9">
        <v>19570</v>
      </c>
      <c r="I267" s="9">
        <v>41404</v>
      </c>
      <c r="J267" s="12" t="str">
        <f>"Q"&amp;LOOKUP(MONTH(tblSalaries[[#This Row],[Start Date]]),{1,4,7,10},{4,1,2,3})</f>
        <v>Q1</v>
      </c>
      <c r="K267">
        <v>140714</v>
      </c>
      <c r="L267" s="18">
        <f>_xlfn.DAYS(DATE(2020,12,31),tblSalaries[[#This Row],[Start Date]])/365</f>
        <v>7.6493150684931503</v>
      </c>
      <c r="M267">
        <v>266</v>
      </c>
      <c r="N267">
        <f>COUNTBLANK(tblSalaries[[#This Row],[Employee ID]:[Salary]])</f>
        <v>0</v>
      </c>
    </row>
    <row r="268" spans="1:14" x14ac:dyDescent="0.25">
      <c r="A268">
        <v>33162</v>
      </c>
      <c r="B268" t="str">
        <f>LEFT(tblSalaries[[#This Row],[Employee ID]],1)</f>
        <v>3</v>
      </c>
      <c r="C268" t="s">
        <v>540</v>
      </c>
      <c r="D268" t="s">
        <v>541</v>
      </c>
      <c r="E268" t="s">
        <v>18</v>
      </c>
      <c r="F268">
        <v>4</v>
      </c>
      <c r="G268" t="str">
        <f>_xlfn.XLOOKUP(tblSalaries[[#This Row],[Department ID]],tblDepts[ID],tblDepts[Department])</f>
        <v>Sales</v>
      </c>
      <c r="H268" s="9">
        <v>17367</v>
      </c>
      <c r="I268" s="9">
        <v>40837</v>
      </c>
      <c r="J268" s="12" t="str">
        <f>"Q"&amp;LOOKUP(MONTH(tblSalaries[[#This Row],[Start Date]]),{1,4,7,10},{4,1,2,3})</f>
        <v>Q3</v>
      </c>
      <c r="K268">
        <v>51789</v>
      </c>
      <c r="L268" s="18">
        <f>_xlfn.DAYS(DATE(2020,12,31),tblSalaries[[#This Row],[Start Date]])/365</f>
        <v>9.2027397260273975</v>
      </c>
      <c r="M268">
        <v>267</v>
      </c>
      <c r="N268">
        <f>COUNTBLANK(tblSalaries[[#This Row],[Employee ID]:[Salary]])</f>
        <v>0</v>
      </c>
    </row>
    <row r="269" spans="1:14" x14ac:dyDescent="0.25">
      <c r="A269">
        <v>32214</v>
      </c>
      <c r="B269" t="str">
        <f>LEFT(tblSalaries[[#This Row],[Employee ID]],1)</f>
        <v>3</v>
      </c>
      <c r="C269" t="s">
        <v>542</v>
      </c>
      <c r="D269" t="s">
        <v>543</v>
      </c>
      <c r="E269" t="s">
        <v>18</v>
      </c>
      <c r="F269">
        <v>6</v>
      </c>
      <c r="G269" t="str">
        <f>_xlfn.XLOOKUP(tblSalaries[[#This Row],[Department ID]],tblDepts[ID],tblDepts[Department])</f>
        <v>Development</v>
      </c>
      <c r="H269" s="9">
        <v>20286</v>
      </c>
      <c r="I269" s="9">
        <v>41901</v>
      </c>
      <c r="J269" s="12" t="str">
        <f>"Q"&amp;LOOKUP(MONTH(tblSalaries[[#This Row],[Start Date]]),{1,4,7,10},{4,1,2,3})</f>
        <v>Q2</v>
      </c>
      <c r="K269">
        <v>55795</v>
      </c>
      <c r="L269" s="18">
        <f>_xlfn.DAYS(DATE(2020,12,31),tblSalaries[[#This Row],[Start Date]])/365</f>
        <v>6.2876712328767121</v>
      </c>
      <c r="M269">
        <v>268</v>
      </c>
      <c r="N269">
        <f>COUNTBLANK(tblSalaries[[#This Row],[Employee ID]:[Salary]])</f>
        <v>0</v>
      </c>
    </row>
    <row r="270" spans="1:14" x14ac:dyDescent="0.25">
      <c r="A270">
        <v>37879</v>
      </c>
      <c r="B270" t="str">
        <f>LEFT(tblSalaries[[#This Row],[Employee ID]],1)</f>
        <v>3</v>
      </c>
      <c r="C270" t="s">
        <v>544</v>
      </c>
      <c r="D270" t="s">
        <v>545</v>
      </c>
      <c r="E270" t="s">
        <v>13</v>
      </c>
      <c r="F270">
        <v>4</v>
      </c>
      <c r="G270" t="str">
        <f>_xlfn.XLOOKUP(tblSalaries[[#This Row],[Department ID]],tblDepts[ID],tblDepts[Department])</f>
        <v>Sales</v>
      </c>
      <c r="H270" s="9">
        <v>27199</v>
      </c>
      <c r="I270" s="9">
        <v>41123</v>
      </c>
      <c r="J270" s="12" t="str">
        <f>"Q"&amp;LOOKUP(MONTH(tblSalaries[[#This Row],[Start Date]]),{1,4,7,10},{4,1,2,3})</f>
        <v>Q2</v>
      </c>
      <c r="K270">
        <v>110912</v>
      </c>
      <c r="L270" s="18">
        <f>_xlfn.DAYS(DATE(2020,12,31),tblSalaries[[#This Row],[Start Date]])/365</f>
        <v>8.419178082191781</v>
      </c>
      <c r="M270">
        <v>269</v>
      </c>
      <c r="N270">
        <f>COUNTBLANK(tblSalaries[[#This Row],[Employee ID]:[Salary]])</f>
        <v>0</v>
      </c>
    </row>
    <row r="271" spans="1:14" x14ac:dyDescent="0.25">
      <c r="A271">
        <v>35829</v>
      </c>
      <c r="B271" t="str">
        <f>LEFT(tblSalaries[[#This Row],[Employee ID]],1)</f>
        <v>3</v>
      </c>
      <c r="C271" t="s">
        <v>546</v>
      </c>
      <c r="D271" t="s">
        <v>547</v>
      </c>
      <c r="E271" t="s">
        <v>13</v>
      </c>
      <c r="F271">
        <v>7</v>
      </c>
      <c r="G271" t="str">
        <f>_xlfn.XLOOKUP(tblSalaries[[#This Row],[Department ID]],tblDepts[ID],tblDepts[Department])</f>
        <v>Support</v>
      </c>
      <c r="H271" s="9">
        <v>32553</v>
      </c>
      <c r="I271" s="9">
        <v>43041</v>
      </c>
      <c r="J271" s="12" t="str">
        <f>"Q"&amp;LOOKUP(MONTH(tblSalaries[[#This Row],[Start Date]]),{1,4,7,10},{4,1,2,3})</f>
        <v>Q3</v>
      </c>
      <c r="K271">
        <v>69301</v>
      </c>
      <c r="L271" s="18">
        <f>_xlfn.DAYS(DATE(2020,12,31),tblSalaries[[#This Row],[Start Date]])/365</f>
        <v>3.1643835616438358</v>
      </c>
      <c r="M271">
        <v>270</v>
      </c>
      <c r="N271">
        <f>COUNTBLANK(tblSalaries[[#This Row],[Employee ID]:[Salary]])</f>
        <v>0</v>
      </c>
    </row>
    <row r="272" spans="1:14" x14ac:dyDescent="0.25">
      <c r="A272">
        <v>39874</v>
      </c>
      <c r="B272" t="str">
        <f>LEFT(tblSalaries[[#This Row],[Employee ID]],1)</f>
        <v>3</v>
      </c>
      <c r="C272" t="s">
        <v>548</v>
      </c>
      <c r="D272" t="s">
        <v>549</v>
      </c>
      <c r="E272" t="s">
        <v>18</v>
      </c>
      <c r="F272">
        <v>4</v>
      </c>
      <c r="G272" t="str">
        <f>_xlfn.XLOOKUP(tblSalaries[[#This Row],[Department ID]],tblDepts[ID],tblDepts[Department])</f>
        <v>Sales</v>
      </c>
      <c r="H272" s="9">
        <v>19608</v>
      </c>
      <c r="I272" s="9">
        <v>41477</v>
      </c>
      <c r="J272" s="12" t="str">
        <f>"Q"&amp;LOOKUP(MONTH(tblSalaries[[#This Row],[Start Date]]),{1,4,7,10},{4,1,2,3})</f>
        <v>Q2</v>
      </c>
      <c r="K272">
        <v>155214</v>
      </c>
      <c r="L272" s="18">
        <f>_xlfn.DAYS(DATE(2020,12,31),tblSalaries[[#This Row],[Start Date]])/365</f>
        <v>7.4493150684931511</v>
      </c>
      <c r="M272">
        <v>271</v>
      </c>
      <c r="N272">
        <f>COUNTBLANK(tblSalaries[[#This Row],[Employee ID]:[Salary]])</f>
        <v>0</v>
      </c>
    </row>
    <row r="273" spans="1:14" x14ac:dyDescent="0.25">
      <c r="A273">
        <v>37645</v>
      </c>
      <c r="B273" t="str">
        <f>LEFT(tblSalaries[[#This Row],[Employee ID]],1)</f>
        <v>3</v>
      </c>
      <c r="C273" t="s">
        <v>550</v>
      </c>
      <c r="D273" t="s">
        <v>551</v>
      </c>
      <c r="E273" t="s">
        <v>13</v>
      </c>
      <c r="F273">
        <v>5</v>
      </c>
      <c r="G273" t="str">
        <f>_xlfn.XLOOKUP(tblSalaries[[#This Row],[Department ID]],tblDepts[ID],tblDepts[Department])</f>
        <v>Marketing</v>
      </c>
      <c r="H273" s="9">
        <v>20556</v>
      </c>
      <c r="I273" s="9">
        <v>41569</v>
      </c>
      <c r="J273" s="12" t="str">
        <f>"Q"&amp;LOOKUP(MONTH(tblSalaries[[#This Row],[Start Date]]),{1,4,7,10},{4,1,2,3})</f>
        <v>Q3</v>
      </c>
      <c r="K273">
        <v>85117</v>
      </c>
      <c r="L273" s="18">
        <f>_xlfn.DAYS(DATE(2020,12,31),tblSalaries[[#This Row],[Start Date]])/365</f>
        <v>7.1972602739726028</v>
      </c>
      <c r="M273">
        <v>272</v>
      </c>
      <c r="N273">
        <f>COUNTBLANK(tblSalaries[[#This Row],[Employee ID]:[Salary]])</f>
        <v>0</v>
      </c>
    </row>
    <row r="274" spans="1:14" x14ac:dyDescent="0.25">
      <c r="A274">
        <v>20763</v>
      </c>
      <c r="B274" t="str">
        <f>LEFT(tblSalaries[[#This Row],[Employee ID]],1)</f>
        <v>2</v>
      </c>
      <c r="C274" t="s">
        <v>552</v>
      </c>
      <c r="D274" t="s">
        <v>553</v>
      </c>
      <c r="E274" t="s">
        <v>13</v>
      </c>
      <c r="F274">
        <v>7</v>
      </c>
      <c r="G274" t="str">
        <f>_xlfn.XLOOKUP(tblSalaries[[#This Row],[Department ID]],tblDepts[ID],tblDepts[Department])</f>
        <v>Support</v>
      </c>
      <c r="H274" s="9">
        <v>23636</v>
      </c>
      <c r="I274" s="9">
        <v>43010</v>
      </c>
      <c r="J274" s="12" t="str">
        <f>"Q"&amp;LOOKUP(MONTH(tblSalaries[[#This Row],[Start Date]]),{1,4,7,10},{4,1,2,3})</f>
        <v>Q3</v>
      </c>
      <c r="K274">
        <v>56622</v>
      </c>
      <c r="L274" s="18">
        <f>_xlfn.DAYS(DATE(2020,12,31),tblSalaries[[#This Row],[Start Date]])/365</f>
        <v>3.2493150684931509</v>
      </c>
      <c r="M274">
        <v>273</v>
      </c>
      <c r="N274">
        <f>COUNTBLANK(tblSalaries[[#This Row],[Employee ID]:[Salary]])</f>
        <v>0</v>
      </c>
    </row>
    <row r="275" spans="1:14" x14ac:dyDescent="0.25">
      <c r="A275">
        <v>38390</v>
      </c>
      <c r="B275" t="str">
        <f>LEFT(tblSalaries[[#This Row],[Employee ID]],1)</f>
        <v>3</v>
      </c>
      <c r="C275" t="s">
        <v>554</v>
      </c>
      <c r="D275" t="s">
        <v>555</v>
      </c>
      <c r="E275" t="s">
        <v>18</v>
      </c>
      <c r="F275">
        <v>5</v>
      </c>
      <c r="G275" t="str">
        <f>_xlfn.XLOOKUP(tblSalaries[[#This Row],[Department ID]],tblDepts[ID],tblDepts[Department])</f>
        <v>Marketing</v>
      </c>
      <c r="H275" s="9">
        <v>28834</v>
      </c>
      <c r="I275" s="9">
        <v>40908</v>
      </c>
      <c r="J275" s="12" t="str">
        <f>"Q"&amp;LOOKUP(MONTH(tblSalaries[[#This Row],[Start Date]]),{1,4,7,10},{4,1,2,3})</f>
        <v>Q3</v>
      </c>
      <c r="K275">
        <v>71808</v>
      </c>
      <c r="L275" s="18">
        <f>_xlfn.DAYS(DATE(2020,12,31),tblSalaries[[#This Row],[Start Date]])/365</f>
        <v>9.0082191780821912</v>
      </c>
      <c r="M275">
        <v>274</v>
      </c>
      <c r="N275">
        <f>COUNTBLANK(tblSalaries[[#This Row],[Employee ID]:[Salary]])</f>
        <v>0</v>
      </c>
    </row>
    <row r="276" spans="1:14" x14ac:dyDescent="0.25">
      <c r="A276">
        <v>38016</v>
      </c>
      <c r="B276" t="str">
        <f>LEFT(tblSalaries[[#This Row],[Employee ID]],1)</f>
        <v>3</v>
      </c>
      <c r="C276" t="s">
        <v>556</v>
      </c>
      <c r="D276" t="s">
        <v>557</v>
      </c>
      <c r="E276" t="s">
        <v>18</v>
      </c>
      <c r="F276">
        <v>4</v>
      </c>
      <c r="G276" t="str">
        <f>_xlfn.XLOOKUP(tblSalaries[[#This Row],[Department ID]],tblDepts[ID],tblDepts[Department])</f>
        <v>Sales</v>
      </c>
      <c r="H276" s="9">
        <v>21683</v>
      </c>
      <c r="I276" s="9">
        <v>41897</v>
      </c>
      <c r="J276" s="12" t="str">
        <f>"Q"&amp;LOOKUP(MONTH(tblSalaries[[#This Row],[Start Date]]),{1,4,7,10},{4,1,2,3})</f>
        <v>Q2</v>
      </c>
      <c r="K276">
        <v>90808</v>
      </c>
      <c r="L276" s="18">
        <f>_xlfn.DAYS(DATE(2020,12,31),tblSalaries[[#This Row],[Start Date]])/365</f>
        <v>6.2986301369863016</v>
      </c>
      <c r="M276">
        <v>275</v>
      </c>
      <c r="N276">
        <f>COUNTBLANK(tblSalaries[[#This Row],[Employee ID]:[Salary]])</f>
        <v>0</v>
      </c>
    </row>
    <row r="277" spans="1:14" x14ac:dyDescent="0.25">
      <c r="A277">
        <v>35831</v>
      </c>
      <c r="B277" t="str">
        <f>LEFT(tblSalaries[[#This Row],[Employee ID]],1)</f>
        <v>3</v>
      </c>
      <c r="C277" t="s">
        <v>558</v>
      </c>
      <c r="D277" t="s">
        <v>559</v>
      </c>
      <c r="E277" t="s">
        <v>18</v>
      </c>
      <c r="F277">
        <v>6</v>
      </c>
      <c r="G277" t="str">
        <f>_xlfn.XLOOKUP(tblSalaries[[#This Row],[Department ID]],tblDepts[ID],tblDepts[Department])</f>
        <v>Development</v>
      </c>
      <c r="H277" s="9">
        <v>30242</v>
      </c>
      <c r="I277" s="9">
        <v>43605</v>
      </c>
      <c r="J277" s="12" t="str">
        <f>"Q"&amp;LOOKUP(MONTH(tblSalaries[[#This Row],[Start Date]]),{1,4,7,10},{4,1,2,3})</f>
        <v>Q1</v>
      </c>
      <c r="K277">
        <v>104670</v>
      </c>
      <c r="L277" s="18">
        <f>_xlfn.DAYS(DATE(2020,12,31),tblSalaries[[#This Row],[Start Date]])/365</f>
        <v>1.6191780821917807</v>
      </c>
      <c r="M277">
        <v>276</v>
      </c>
      <c r="N277">
        <f>COUNTBLANK(tblSalaries[[#This Row],[Employee ID]:[Salary]])</f>
        <v>0</v>
      </c>
    </row>
    <row r="278" spans="1:14" x14ac:dyDescent="0.25">
      <c r="A278">
        <v>33562</v>
      </c>
      <c r="B278" t="str">
        <f>LEFT(tblSalaries[[#This Row],[Employee ID]],1)</f>
        <v>3</v>
      </c>
      <c r="C278" t="s">
        <v>421</v>
      </c>
      <c r="D278" t="s">
        <v>560</v>
      </c>
      <c r="E278" t="s">
        <v>18</v>
      </c>
      <c r="F278">
        <v>4</v>
      </c>
      <c r="G278" t="str">
        <f>_xlfn.XLOOKUP(tblSalaries[[#This Row],[Department ID]],tblDepts[ID],tblDepts[Department])</f>
        <v>Sales</v>
      </c>
      <c r="H278" s="9">
        <v>33461</v>
      </c>
      <c r="I278" s="9">
        <v>42859</v>
      </c>
      <c r="J278" s="12" t="str">
        <f>"Q"&amp;LOOKUP(MONTH(tblSalaries[[#This Row],[Start Date]]),{1,4,7,10},{4,1,2,3})</f>
        <v>Q1</v>
      </c>
      <c r="K278">
        <v>111435</v>
      </c>
      <c r="L278" s="18">
        <f>_xlfn.DAYS(DATE(2020,12,31),tblSalaries[[#This Row],[Start Date]])/365</f>
        <v>3.6630136986301371</v>
      </c>
      <c r="M278">
        <v>277</v>
      </c>
      <c r="N278">
        <f>COUNTBLANK(tblSalaries[[#This Row],[Employee ID]:[Salary]])</f>
        <v>0</v>
      </c>
    </row>
    <row r="279" spans="1:14" x14ac:dyDescent="0.25">
      <c r="A279">
        <v>39045</v>
      </c>
      <c r="B279" t="str">
        <f>LEFT(tblSalaries[[#This Row],[Employee ID]],1)</f>
        <v>3</v>
      </c>
      <c r="C279" t="s">
        <v>561</v>
      </c>
      <c r="D279" t="s">
        <v>562</v>
      </c>
      <c r="E279" t="s">
        <v>18</v>
      </c>
      <c r="F279">
        <v>4</v>
      </c>
      <c r="G279" t="str">
        <f>_xlfn.XLOOKUP(tblSalaries[[#This Row],[Department ID]],tblDepts[ID],tblDepts[Department])</f>
        <v>Sales</v>
      </c>
      <c r="H279" s="9">
        <v>23863</v>
      </c>
      <c r="I279" s="9">
        <v>41990</v>
      </c>
      <c r="J279" s="12" t="str">
        <f>"Q"&amp;LOOKUP(MONTH(tblSalaries[[#This Row],[Start Date]]),{1,4,7,10},{4,1,2,3})</f>
        <v>Q3</v>
      </c>
      <c r="K279">
        <v>115108</v>
      </c>
      <c r="L279" s="18">
        <f>_xlfn.DAYS(DATE(2020,12,31),tblSalaries[[#This Row],[Start Date]])/365</f>
        <v>6.043835616438356</v>
      </c>
      <c r="M279">
        <v>278</v>
      </c>
      <c r="N279">
        <f>COUNTBLANK(tblSalaries[[#This Row],[Employee ID]:[Salary]])</f>
        <v>0</v>
      </c>
    </row>
    <row r="280" spans="1:14" x14ac:dyDescent="0.25">
      <c r="A280">
        <v>35945</v>
      </c>
      <c r="B280" t="str">
        <f>LEFT(tblSalaries[[#This Row],[Employee ID]],1)</f>
        <v>3</v>
      </c>
      <c r="C280" t="s">
        <v>563</v>
      </c>
      <c r="D280" t="s">
        <v>564</v>
      </c>
      <c r="E280" t="s">
        <v>13</v>
      </c>
      <c r="F280">
        <v>4</v>
      </c>
      <c r="G280" t="str">
        <f>_xlfn.XLOOKUP(tblSalaries[[#This Row],[Department ID]],tblDepts[ID],tblDepts[Department])</f>
        <v>Sales</v>
      </c>
      <c r="H280" s="9">
        <v>31825</v>
      </c>
      <c r="I280" s="9">
        <v>40792</v>
      </c>
      <c r="J280" s="12" t="str">
        <f>"Q"&amp;LOOKUP(MONTH(tblSalaries[[#This Row],[Start Date]]),{1,4,7,10},{4,1,2,3})</f>
        <v>Q2</v>
      </c>
      <c r="K280">
        <v>86529</v>
      </c>
      <c r="L280" s="18">
        <f>_xlfn.DAYS(DATE(2020,12,31),tblSalaries[[#This Row],[Start Date]])/365</f>
        <v>9.3260273972602743</v>
      </c>
      <c r="M280">
        <v>279</v>
      </c>
      <c r="N280">
        <f>COUNTBLANK(tblSalaries[[#This Row],[Employee ID]:[Salary]])</f>
        <v>0</v>
      </c>
    </row>
    <row r="281" spans="1:14" x14ac:dyDescent="0.25">
      <c r="A281">
        <v>38069</v>
      </c>
      <c r="B281" t="str">
        <f>LEFT(tblSalaries[[#This Row],[Employee ID]],1)</f>
        <v>3</v>
      </c>
      <c r="C281" t="s">
        <v>565</v>
      </c>
      <c r="D281" t="s">
        <v>566</v>
      </c>
      <c r="E281" t="s">
        <v>13</v>
      </c>
      <c r="F281">
        <v>4</v>
      </c>
      <c r="G281" t="str">
        <f>_xlfn.XLOOKUP(tblSalaries[[#This Row],[Department ID]],tblDepts[ID],tblDepts[Department])</f>
        <v>Sales</v>
      </c>
      <c r="H281" s="9">
        <v>18591</v>
      </c>
      <c r="I281" s="9">
        <v>42164</v>
      </c>
      <c r="J281" s="12" t="str">
        <f>"Q"&amp;LOOKUP(MONTH(tblSalaries[[#This Row],[Start Date]]),{1,4,7,10},{4,1,2,3})</f>
        <v>Q1</v>
      </c>
      <c r="K281">
        <v>131436</v>
      </c>
      <c r="L281" s="18">
        <f>_xlfn.DAYS(DATE(2020,12,31),tblSalaries[[#This Row],[Start Date]])/365</f>
        <v>5.5671232876712331</v>
      </c>
      <c r="M281">
        <v>280</v>
      </c>
      <c r="N281">
        <f>COUNTBLANK(tblSalaries[[#This Row],[Employee ID]:[Salary]])</f>
        <v>0</v>
      </c>
    </row>
    <row r="282" spans="1:14" x14ac:dyDescent="0.25">
      <c r="A282">
        <v>31916</v>
      </c>
      <c r="B282" t="str">
        <f>LEFT(tblSalaries[[#This Row],[Employee ID]],1)</f>
        <v>3</v>
      </c>
      <c r="C282" t="s">
        <v>567</v>
      </c>
      <c r="D282" t="s">
        <v>568</v>
      </c>
      <c r="E282" t="s">
        <v>18</v>
      </c>
      <c r="F282">
        <v>4</v>
      </c>
      <c r="G282" t="str">
        <f>_xlfn.XLOOKUP(tblSalaries[[#This Row],[Department ID]],tblDepts[ID],tblDepts[Department])</f>
        <v>Sales</v>
      </c>
      <c r="H282" s="9">
        <v>25664</v>
      </c>
      <c r="I282" s="9">
        <v>41964</v>
      </c>
      <c r="J282" s="12" t="str">
        <f>"Q"&amp;LOOKUP(MONTH(tblSalaries[[#This Row],[Start Date]]),{1,4,7,10},{4,1,2,3})</f>
        <v>Q3</v>
      </c>
      <c r="K282">
        <v>100207</v>
      </c>
      <c r="L282" s="18">
        <f>_xlfn.DAYS(DATE(2020,12,31),tblSalaries[[#This Row],[Start Date]])/365</f>
        <v>6.1150684931506847</v>
      </c>
      <c r="M282">
        <v>281</v>
      </c>
      <c r="N282">
        <f>COUNTBLANK(tblSalaries[[#This Row],[Employee ID]:[Salary]])</f>
        <v>0</v>
      </c>
    </row>
    <row r="283" spans="1:14" x14ac:dyDescent="0.25">
      <c r="A283">
        <v>32246</v>
      </c>
      <c r="B283" t="str">
        <f>LEFT(tblSalaries[[#This Row],[Employee ID]],1)</f>
        <v>3</v>
      </c>
      <c r="C283" t="s">
        <v>569</v>
      </c>
      <c r="D283" t="s">
        <v>570</v>
      </c>
      <c r="E283" t="s">
        <v>18</v>
      </c>
      <c r="F283">
        <v>5</v>
      </c>
      <c r="G283" t="str">
        <f>_xlfn.XLOOKUP(tblSalaries[[#This Row],[Department ID]],tblDepts[ID],tblDepts[Department])</f>
        <v>Marketing</v>
      </c>
      <c r="H283" s="9">
        <v>31542</v>
      </c>
      <c r="I283" s="9">
        <v>41635</v>
      </c>
      <c r="J283" s="12" t="str">
        <f>"Q"&amp;LOOKUP(MONTH(tblSalaries[[#This Row],[Start Date]]),{1,4,7,10},{4,1,2,3})</f>
        <v>Q3</v>
      </c>
      <c r="K283">
        <v>112881</v>
      </c>
      <c r="L283" s="18">
        <f>_xlfn.DAYS(DATE(2020,12,31),tblSalaries[[#This Row],[Start Date]])/365</f>
        <v>7.0164383561643833</v>
      </c>
      <c r="M283">
        <v>282</v>
      </c>
      <c r="N283">
        <f>COUNTBLANK(tblSalaries[[#This Row],[Employee ID]:[Salary]])</f>
        <v>0</v>
      </c>
    </row>
    <row r="284" spans="1:14" x14ac:dyDescent="0.25">
      <c r="A284">
        <v>30996</v>
      </c>
      <c r="B284" t="str">
        <f>LEFT(tblSalaries[[#This Row],[Employee ID]],1)</f>
        <v>3</v>
      </c>
      <c r="C284" t="s">
        <v>571</v>
      </c>
      <c r="D284" t="s">
        <v>572</v>
      </c>
      <c r="E284" t="s">
        <v>18</v>
      </c>
      <c r="F284">
        <v>4</v>
      </c>
      <c r="G284" t="str">
        <f>_xlfn.XLOOKUP(tblSalaries[[#This Row],[Department ID]],tblDepts[ID],tblDepts[Department])</f>
        <v>Sales</v>
      </c>
      <c r="H284" s="9">
        <v>27256</v>
      </c>
      <c r="I284" s="9">
        <v>42664</v>
      </c>
      <c r="J284" s="12" t="str">
        <f>"Q"&amp;LOOKUP(MONTH(tblSalaries[[#This Row],[Start Date]]),{1,4,7,10},{4,1,2,3})</f>
        <v>Q3</v>
      </c>
      <c r="K284">
        <v>118487</v>
      </c>
      <c r="L284" s="18">
        <f>_xlfn.DAYS(DATE(2020,12,31),tblSalaries[[#This Row],[Start Date]])/365</f>
        <v>4.1972602739726028</v>
      </c>
      <c r="M284">
        <v>283</v>
      </c>
      <c r="N284">
        <f>COUNTBLANK(tblSalaries[[#This Row],[Employee ID]:[Salary]])</f>
        <v>0</v>
      </c>
    </row>
    <row r="285" spans="1:14" x14ac:dyDescent="0.25">
      <c r="A285">
        <v>30773</v>
      </c>
      <c r="B285" t="str">
        <f>LEFT(tblSalaries[[#This Row],[Employee ID]],1)</f>
        <v>3</v>
      </c>
      <c r="C285" t="s">
        <v>573</v>
      </c>
      <c r="D285" t="s">
        <v>574</v>
      </c>
      <c r="E285" t="s">
        <v>13</v>
      </c>
      <c r="F285">
        <v>4</v>
      </c>
      <c r="G285" t="str">
        <f>_xlfn.XLOOKUP(tblSalaries[[#This Row],[Department ID]],tblDepts[ID],tblDepts[Department])</f>
        <v>Sales</v>
      </c>
      <c r="H285" s="9">
        <v>22127</v>
      </c>
      <c r="I285" s="9">
        <v>42882</v>
      </c>
      <c r="J285" s="12" t="str">
        <f>"Q"&amp;LOOKUP(MONTH(tblSalaries[[#This Row],[Start Date]]),{1,4,7,10},{4,1,2,3})</f>
        <v>Q1</v>
      </c>
      <c r="K285">
        <v>139526</v>
      </c>
      <c r="L285" s="18">
        <f>_xlfn.DAYS(DATE(2020,12,31),tblSalaries[[#This Row],[Start Date]])/365</f>
        <v>3.6</v>
      </c>
      <c r="M285">
        <v>284</v>
      </c>
      <c r="N285">
        <f>COUNTBLANK(tblSalaries[[#This Row],[Employee ID]:[Salary]])</f>
        <v>0</v>
      </c>
    </row>
    <row r="286" spans="1:14" x14ac:dyDescent="0.25">
      <c r="A286">
        <v>39283</v>
      </c>
      <c r="B286" t="str">
        <f>LEFT(tblSalaries[[#This Row],[Employee ID]],1)</f>
        <v>3</v>
      </c>
      <c r="C286" t="s">
        <v>575</v>
      </c>
      <c r="D286" t="s">
        <v>576</v>
      </c>
      <c r="E286" t="s">
        <v>13</v>
      </c>
      <c r="F286">
        <v>4</v>
      </c>
      <c r="G286" t="str">
        <f>_xlfn.XLOOKUP(tblSalaries[[#This Row],[Department ID]],tblDepts[ID],tblDepts[Department])</f>
        <v>Sales</v>
      </c>
      <c r="H286" s="9">
        <v>24471</v>
      </c>
      <c r="I286" s="9">
        <v>42265</v>
      </c>
      <c r="J286" s="12" t="str">
        <f>"Q"&amp;LOOKUP(MONTH(tblSalaries[[#This Row],[Start Date]]),{1,4,7,10},{4,1,2,3})</f>
        <v>Q2</v>
      </c>
      <c r="K286">
        <v>157713</v>
      </c>
      <c r="L286" s="18">
        <f>_xlfn.DAYS(DATE(2020,12,31),tblSalaries[[#This Row],[Start Date]])/365</f>
        <v>5.2904109589041095</v>
      </c>
      <c r="M286">
        <v>285</v>
      </c>
      <c r="N286">
        <f>COUNTBLANK(tblSalaries[[#This Row],[Employee ID]:[Salary]])</f>
        <v>0</v>
      </c>
    </row>
    <row r="287" spans="1:14" x14ac:dyDescent="0.25">
      <c r="A287">
        <v>36615</v>
      </c>
      <c r="B287" t="str">
        <f>LEFT(tblSalaries[[#This Row],[Employee ID]],1)</f>
        <v>3</v>
      </c>
      <c r="C287" t="s">
        <v>577</v>
      </c>
      <c r="D287" t="s">
        <v>578</v>
      </c>
      <c r="E287" t="s">
        <v>13</v>
      </c>
      <c r="F287">
        <v>4</v>
      </c>
      <c r="G287" t="str">
        <f>_xlfn.XLOOKUP(tblSalaries[[#This Row],[Department ID]],tblDepts[ID],tblDepts[Department])</f>
        <v>Sales</v>
      </c>
      <c r="H287" s="9">
        <v>21802</v>
      </c>
      <c r="I287" s="9">
        <v>41592</v>
      </c>
      <c r="J287" s="12" t="str">
        <f>"Q"&amp;LOOKUP(MONTH(tblSalaries[[#This Row],[Start Date]]),{1,4,7,10},{4,1,2,3})</f>
        <v>Q3</v>
      </c>
      <c r="K287">
        <v>63060</v>
      </c>
      <c r="L287" s="18">
        <f>_xlfn.DAYS(DATE(2020,12,31),tblSalaries[[#This Row],[Start Date]])/365</f>
        <v>7.1342465753424653</v>
      </c>
      <c r="M287">
        <v>286</v>
      </c>
      <c r="N287">
        <f>COUNTBLANK(tblSalaries[[#This Row],[Employee ID]:[Salary]])</f>
        <v>0</v>
      </c>
    </row>
    <row r="288" spans="1:14" x14ac:dyDescent="0.25">
      <c r="A288">
        <v>35769</v>
      </c>
      <c r="B288" t="str">
        <f>LEFT(tblSalaries[[#This Row],[Employee ID]],1)</f>
        <v>3</v>
      </c>
      <c r="C288" t="s">
        <v>579</v>
      </c>
      <c r="D288" t="s">
        <v>580</v>
      </c>
      <c r="E288" t="s">
        <v>18</v>
      </c>
      <c r="F288">
        <v>6</v>
      </c>
      <c r="G288" t="str">
        <f>_xlfn.XLOOKUP(tblSalaries[[#This Row],[Department ID]],tblDepts[ID],tblDepts[Department])</f>
        <v>Development</v>
      </c>
      <c r="H288" s="9">
        <v>25912</v>
      </c>
      <c r="I288" s="9">
        <v>42239</v>
      </c>
      <c r="J288" s="12" t="str">
        <f>"Q"&amp;LOOKUP(MONTH(tblSalaries[[#This Row],[Start Date]]),{1,4,7,10},{4,1,2,3})</f>
        <v>Q2</v>
      </c>
      <c r="K288">
        <v>73529</v>
      </c>
      <c r="L288" s="18">
        <f>_xlfn.DAYS(DATE(2020,12,31),tblSalaries[[#This Row],[Start Date]])/365</f>
        <v>5.3616438356164382</v>
      </c>
      <c r="M288">
        <v>287</v>
      </c>
      <c r="N288">
        <f>COUNTBLANK(tblSalaries[[#This Row],[Employee ID]:[Salary]])</f>
        <v>0</v>
      </c>
    </row>
    <row r="289" spans="1:14" x14ac:dyDescent="0.25">
      <c r="A289">
        <v>31798</v>
      </c>
      <c r="B289" t="str">
        <f>LEFT(tblSalaries[[#This Row],[Employee ID]],1)</f>
        <v>3</v>
      </c>
      <c r="C289" t="s">
        <v>581</v>
      </c>
      <c r="D289" t="s">
        <v>582</v>
      </c>
      <c r="E289" t="s">
        <v>13</v>
      </c>
      <c r="F289">
        <v>6</v>
      </c>
      <c r="G289" t="str">
        <f>_xlfn.XLOOKUP(tblSalaries[[#This Row],[Department ID]],tblDepts[ID],tblDepts[Department])</f>
        <v>Development</v>
      </c>
      <c r="H289" s="9">
        <v>23860</v>
      </c>
      <c r="I289" s="9">
        <v>41399</v>
      </c>
      <c r="J289" s="12" t="str">
        <f>"Q"&amp;LOOKUP(MONTH(tblSalaries[[#This Row],[Start Date]]),{1,4,7,10},{4,1,2,3})</f>
        <v>Q1</v>
      </c>
      <c r="K289">
        <v>96396</v>
      </c>
      <c r="L289" s="18">
        <f>_xlfn.DAYS(DATE(2020,12,31),tblSalaries[[#This Row],[Start Date]])/365</f>
        <v>7.6630136986301371</v>
      </c>
      <c r="M289">
        <v>288</v>
      </c>
      <c r="N289">
        <f>COUNTBLANK(tblSalaries[[#This Row],[Employee ID]:[Salary]])</f>
        <v>0</v>
      </c>
    </row>
    <row r="290" spans="1:14" x14ac:dyDescent="0.25">
      <c r="A290">
        <v>37798</v>
      </c>
      <c r="B290" t="str">
        <f>LEFT(tblSalaries[[#This Row],[Employee ID]],1)</f>
        <v>3</v>
      </c>
      <c r="C290" t="s">
        <v>583</v>
      </c>
      <c r="D290" t="s">
        <v>584</v>
      </c>
      <c r="E290" t="s">
        <v>13</v>
      </c>
      <c r="F290">
        <v>6</v>
      </c>
      <c r="G290" t="str">
        <f>_xlfn.XLOOKUP(tblSalaries[[#This Row],[Department ID]],tblDepts[ID],tblDepts[Department])</f>
        <v>Development</v>
      </c>
      <c r="H290" s="9">
        <v>25992</v>
      </c>
      <c r="I290" s="9">
        <v>43061</v>
      </c>
      <c r="J290" s="12" t="str">
        <f>"Q"&amp;LOOKUP(MONTH(tblSalaries[[#This Row],[Start Date]]),{1,4,7,10},{4,1,2,3})</f>
        <v>Q3</v>
      </c>
      <c r="K290">
        <v>65593</v>
      </c>
      <c r="L290" s="18">
        <f>_xlfn.DAYS(DATE(2020,12,31),tblSalaries[[#This Row],[Start Date]])/365</f>
        <v>3.1095890410958904</v>
      </c>
      <c r="M290">
        <v>289</v>
      </c>
      <c r="N290">
        <f>COUNTBLANK(tblSalaries[[#This Row],[Employee ID]:[Salary]])</f>
        <v>0</v>
      </c>
    </row>
    <row r="291" spans="1:14" x14ac:dyDescent="0.25">
      <c r="A291">
        <v>38980</v>
      </c>
      <c r="B291" t="str">
        <f>LEFT(tblSalaries[[#This Row],[Employee ID]],1)</f>
        <v>3</v>
      </c>
      <c r="C291" t="s">
        <v>585</v>
      </c>
      <c r="D291" t="s">
        <v>586</v>
      </c>
      <c r="E291" t="s">
        <v>18</v>
      </c>
      <c r="F291">
        <v>5</v>
      </c>
      <c r="G291" t="str">
        <f>_xlfn.XLOOKUP(tblSalaries[[#This Row],[Department ID]],tblDepts[ID],tblDepts[Department])</f>
        <v>Marketing</v>
      </c>
      <c r="H291" s="9">
        <v>19621</v>
      </c>
      <c r="I291" s="9">
        <v>42471</v>
      </c>
      <c r="J291" s="12" t="str">
        <f>"Q"&amp;LOOKUP(MONTH(tblSalaries[[#This Row],[Start Date]]),{1,4,7,10},{4,1,2,3})</f>
        <v>Q1</v>
      </c>
      <c r="K291">
        <v>127810</v>
      </c>
      <c r="L291" s="18">
        <f>_xlfn.DAYS(DATE(2020,12,31),tblSalaries[[#This Row],[Start Date]])/365</f>
        <v>4.7260273972602738</v>
      </c>
      <c r="M291">
        <v>290</v>
      </c>
      <c r="N291">
        <f>COUNTBLANK(tblSalaries[[#This Row],[Employee ID]:[Salary]])</f>
        <v>0</v>
      </c>
    </row>
    <row r="292" spans="1:14" x14ac:dyDescent="0.25">
      <c r="A292">
        <v>39567</v>
      </c>
      <c r="B292" t="str">
        <f>LEFT(tblSalaries[[#This Row],[Employee ID]],1)</f>
        <v>3</v>
      </c>
      <c r="C292" t="s">
        <v>587</v>
      </c>
      <c r="D292" t="s">
        <v>588</v>
      </c>
      <c r="E292" t="s">
        <v>18</v>
      </c>
      <c r="F292">
        <v>4</v>
      </c>
      <c r="G292" t="str">
        <f>_xlfn.XLOOKUP(tblSalaries[[#This Row],[Department ID]],tblDepts[ID],tblDepts[Department])</f>
        <v>Sales</v>
      </c>
      <c r="H292" s="9">
        <v>18204</v>
      </c>
      <c r="I292" s="9">
        <v>41468</v>
      </c>
      <c r="J292" s="12" t="str">
        <f>"Q"&amp;LOOKUP(MONTH(tblSalaries[[#This Row],[Start Date]]),{1,4,7,10},{4,1,2,3})</f>
        <v>Q2</v>
      </c>
      <c r="K292">
        <v>124315</v>
      </c>
      <c r="L292" s="18">
        <f>_xlfn.DAYS(DATE(2020,12,31),tblSalaries[[#This Row],[Start Date]])/365</f>
        <v>7.4739726027397264</v>
      </c>
      <c r="M292">
        <v>291</v>
      </c>
      <c r="N292">
        <f>COUNTBLANK(tblSalaries[[#This Row],[Employee ID]:[Salary]])</f>
        <v>0</v>
      </c>
    </row>
    <row r="293" spans="1:14" x14ac:dyDescent="0.25">
      <c r="A293">
        <v>28158</v>
      </c>
      <c r="B293" t="str">
        <f>LEFT(tblSalaries[[#This Row],[Employee ID]],1)</f>
        <v>2</v>
      </c>
      <c r="C293" t="s">
        <v>589</v>
      </c>
      <c r="D293" t="s">
        <v>590</v>
      </c>
      <c r="E293" t="s">
        <v>18</v>
      </c>
      <c r="F293">
        <v>7</v>
      </c>
      <c r="G293" t="str">
        <f>_xlfn.XLOOKUP(tblSalaries[[#This Row],[Department ID]],tblDepts[ID],tblDepts[Department])</f>
        <v>Support</v>
      </c>
      <c r="H293" s="9">
        <v>32280</v>
      </c>
      <c r="I293" s="9">
        <v>43450</v>
      </c>
      <c r="J293" s="12" t="str">
        <f>"Q"&amp;LOOKUP(MONTH(tblSalaries[[#This Row],[Start Date]]),{1,4,7,10},{4,1,2,3})</f>
        <v>Q3</v>
      </c>
      <c r="K293">
        <v>52916</v>
      </c>
      <c r="L293" s="18">
        <f>_xlfn.DAYS(DATE(2020,12,31),tblSalaries[[#This Row],[Start Date]])/365</f>
        <v>2.043835616438356</v>
      </c>
      <c r="M293">
        <v>292</v>
      </c>
      <c r="N293">
        <f>COUNTBLANK(tblSalaries[[#This Row],[Employee ID]:[Salary]])</f>
        <v>0</v>
      </c>
    </row>
    <row r="294" spans="1:14" x14ac:dyDescent="0.25">
      <c r="A294">
        <v>39440</v>
      </c>
      <c r="B294" t="str">
        <f>LEFT(tblSalaries[[#This Row],[Employee ID]],1)</f>
        <v>3</v>
      </c>
      <c r="C294" t="s">
        <v>591</v>
      </c>
      <c r="D294" t="s">
        <v>592</v>
      </c>
      <c r="E294" t="s">
        <v>13</v>
      </c>
      <c r="F294">
        <v>4</v>
      </c>
      <c r="G294" t="str">
        <f>_xlfn.XLOOKUP(tblSalaries[[#This Row],[Department ID]],tblDepts[ID],tblDepts[Department])</f>
        <v>Sales</v>
      </c>
      <c r="H294" s="9">
        <v>31015</v>
      </c>
      <c r="I294" s="9">
        <v>42968</v>
      </c>
      <c r="J294" s="12" t="str">
        <f>"Q"&amp;LOOKUP(MONTH(tblSalaries[[#This Row],[Start Date]]),{1,4,7,10},{4,1,2,3})</f>
        <v>Q2</v>
      </c>
      <c r="K294">
        <v>90568</v>
      </c>
      <c r="L294" s="18">
        <f>_xlfn.DAYS(DATE(2020,12,31),tblSalaries[[#This Row],[Start Date]])/365</f>
        <v>3.3643835616438356</v>
      </c>
      <c r="M294">
        <v>293</v>
      </c>
      <c r="N294">
        <f>COUNTBLANK(tblSalaries[[#This Row],[Employee ID]:[Salary]])</f>
        <v>0</v>
      </c>
    </row>
    <row r="295" spans="1:14" x14ac:dyDescent="0.25">
      <c r="A295">
        <v>34659</v>
      </c>
      <c r="B295" t="str">
        <f>LEFT(tblSalaries[[#This Row],[Employee ID]],1)</f>
        <v>3</v>
      </c>
      <c r="C295" t="s">
        <v>593</v>
      </c>
      <c r="D295" t="s">
        <v>594</v>
      </c>
      <c r="E295" t="s">
        <v>18</v>
      </c>
      <c r="F295">
        <v>4</v>
      </c>
      <c r="G295" t="str">
        <f>_xlfn.XLOOKUP(tblSalaries[[#This Row],[Department ID]],tblDepts[ID],tblDepts[Department])</f>
        <v>Sales</v>
      </c>
      <c r="H295" s="9">
        <v>20760</v>
      </c>
      <c r="I295" s="9">
        <v>43254</v>
      </c>
      <c r="J295" s="12" t="str">
        <f>"Q"&amp;LOOKUP(MONTH(tblSalaries[[#This Row],[Start Date]]),{1,4,7,10},{4,1,2,3})</f>
        <v>Q1</v>
      </c>
      <c r="K295">
        <v>106676</v>
      </c>
      <c r="L295" s="18">
        <f>_xlfn.DAYS(DATE(2020,12,31),tblSalaries[[#This Row],[Start Date]])/365</f>
        <v>2.580821917808219</v>
      </c>
      <c r="M295">
        <v>294</v>
      </c>
      <c r="N295">
        <f>COUNTBLANK(tblSalaries[[#This Row],[Employee ID]:[Salary]])</f>
        <v>0</v>
      </c>
    </row>
    <row r="296" spans="1:14" x14ac:dyDescent="0.25">
      <c r="A296">
        <v>38384</v>
      </c>
      <c r="B296" t="str">
        <f>LEFT(tblSalaries[[#This Row],[Employee ID]],1)</f>
        <v>3</v>
      </c>
      <c r="C296" t="s">
        <v>595</v>
      </c>
      <c r="D296" t="s">
        <v>596</v>
      </c>
      <c r="E296" t="s">
        <v>18</v>
      </c>
      <c r="F296">
        <v>6</v>
      </c>
      <c r="G296" t="str">
        <f>_xlfn.XLOOKUP(tblSalaries[[#This Row],[Department ID]],tblDepts[ID],tblDepts[Department])</f>
        <v>Development</v>
      </c>
      <c r="H296" s="9">
        <v>22349</v>
      </c>
      <c r="I296" s="9">
        <v>41159</v>
      </c>
      <c r="J296" s="12" t="str">
        <f>"Q"&amp;LOOKUP(MONTH(tblSalaries[[#This Row],[Start Date]]),{1,4,7,10},{4,1,2,3})</f>
        <v>Q2</v>
      </c>
      <c r="K296">
        <v>54739</v>
      </c>
      <c r="L296" s="18">
        <f>_xlfn.DAYS(DATE(2020,12,31),tblSalaries[[#This Row],[Start Date]])/365</f>
        <v>8.3205479452054796</v>
      </c>
      <c r="M296">
        <v>295</v>
      </c>
      <c r="N296">
        <f>COUNTBLANK(tblSalaries[[#This Row],[Employee ID]:[Salary]])</f>
        <v>0</v>
      </c>
    </row>
    <row r="297" spans="1:14" x14ac:dyDescent="0.25">
      <c r="A297">
        <v>32390</v>
      </c>
      <c r="B297" t="str">
        <f>LEFT(tblSalaries[[#This Row],[Employee ID]],1)</f>
        <v>3</v>
      </c>
      <c r="C297" t="s">
        <v>597</v>
      </c>
      <c r="D297" t="s">
        <v>598</v>
      </c>
      <c r="E297" t="s">
        <v>13</v>
      </c>
      <c r="F297">
        <v>6</v>
      </c>
      <c r="G297" t="str">
        <f>_xlfn.XLOOKUP(tblSalaries[[#This Row],[Department ID]],tblDepts[ID],tblDepts[Department])</f>
        <v>Development</v>
      </c>
      <c r="H297" s="9">
        <v>21839</v>
      </c>
      <c r="I297" s="9">
        <v>40809</v>
      </c>
      <c r="J297" s="12" t="str">
        <f>"Q"&amp;LOOKUP(MONTH(tblSalaries[[#This Row],[Start Date]]),{1,4,7,10},{4,1,2,3})</f>
        <v>Q2</v>
      </c>
      <c r="K297">
        <v>135651</v>
      </c>
      <c r="L297" s="18">
        <f>_xlfn.DAYS(DATE(2020,12,31),tblSalaries[[#This Row],[Start Date]])/365</f>
        <v>9.2794520547945201</v>
      </c>
      <c r="M297">
        <v>296</v>
      </c>
      <c r="N297">
        <f>COUNTBLANK(tblSalaries[[#This Row],[Employee ID]:[Salary]])</f>
        <v>0</v>
      </c>
    </row>
    <row r="298" spans="1:14" x14ac:dyDescent="0.25">
      <c r="A298">
        <v>38488</v>
      </c>
      <c r="B298" t="str">
        <f>LEFT(tblSalaries[[#This Row],[Employee ID]],1)</f>
        <v>3</v>
      </c>
      <c r="C298" t="s">
        <v>599</v>
      </c>
      <c r="D298" t="s">
        <v>600</v>
      </c>
      <c r="E298" t="s">
        <v>13</v>
      </c>
      <c r="F298">
        <v>5</v>
      </c>
      <c r="G298" t="str">
        <f>_xlfn.XLOOKUP(tblSalaries[[#This Row],[Department ID]],tblDepts[ID],tblDepts[Department])</f>
        <v>Marketing</v>
      </c>
      <c r="H298" s="9">
        <v>27041</v>
      </c>
      <c r="I298" s="9">
        <v>41477</v>
      </c>
      <c r="J298" s="12" t="str">
        <f>"Q"&amp;LOOKUP(MONTH(tblSalaries[[#This Row],[Start Date]]),{1,4,7,10},{4,1,2,3})</f>
        <v>Q2</v>
      </c>
      <c r="K298">
        <v>105200</v>
      </c>
      <c r="L298" s="18">
        <f>_xlfn.DAYS(DATE(2020,12,31),tblSalaries[[#This Row],[Start Date]])/365</f>
        <v>7.4493150684931511</v>
      </c>
      <c r="M298">
        <v>297</v>
      </c>
      <c r="N298">
        <f>COUNTBLANK(tblSalaries[[#This Row],[Employee ID]:[Salary]])</f>
        <v>0</v>
      </c>
    </row>
    <row r="299" spans="1:14" x14ac:dyDescent="0.25">
      <c r="A299">
        <v>32967</v>
      </c>
      <c r="B299" t="str">
        <f>LEFT(tblSalaries[[#This Row],[Employee ID]],1)</f>
        <v>3</v>
      </c>
      <c r="C299" t="s">
        <v>601</v>
      </c>
      <c r="D299" t="s">
        <v>602</v>
      </c>
      <c r="E299" t="s">
        <v>13</v>
      </c>
      <c r="F299">
        <v>4</v>
      </c>
      <c r="G299" t="str">
        <f>_xlfn.XLOOKUP(tblSalaries[[#This Row],[Department ID]],tblDepts[ID],tblDepts[Department])</f>
        <v>Sales</v>
      </c>
      <c r="H299" s="9">
        <v>25658</v>
      </c>
      <c r="I299" s="9">
        <v>40355</v>
      </c>
      <c r="J299" s="12" t="str">
        <f>"Q"&amp;LOOKUP(MONTH(tblSalaries[[#This Row],[Start Date]]),{1,4,7,10},{4,1,2,3})</f>
        <v>Q1</v>
      </c>
      <c r="K299">
        <v>80190</v>
      </c>
      <c r="L299" s="18">
        <f>_xlfn.DAYS(DATE(2020,12,31),tblSalaries[[#This Row],[Start Date]])/365</f>
        <v>10.523287671232877</v>
      </c>
      <c r="M299">
        <v>298</v>
      </c>
      <c r="N299">
        <f>COUNTBLANK(tblSalaries[[#This Row],[Employee ID]:[Salary]])</f>
        <v>0</v>
      </c>
    </row>
    <row r="300" spans="1:14" x14ac:dyDescent="0.25">
      <c r="A300">
        <v>35423</v>
      </c>
      <c r="B300" t="str">
        <f>LEFT(tblSalaries[[#This Row],[Employee ID]],1)</f>
        <v>3</v>
      </c>
      <c r="C300" t="s">
        <v>603</v>
      </c>
      <c r="D300" t="s">
        <v>604</v>
      </c>
      <c r="E300" t="s">
        <v>13</v>
      </c>
      <c r="F300">
        <v>4</v>
      </c>
      <c r="G300" t="str">
        <f>_xlfn.XLOOKUP(tblSalaries[[#This Row],[Department ID]],tblDepts[ID],tblDepts[Department])</f>
        <v>Sales</v>
      </c>
      <c r="H300" s="9">
        <v>23951</v>
      </c>
      <c r="I300" s="9">
        <v>42595</v>
      </c>
      <c r="J300" s="12" t="str">
        <f>"Q"&amp;LOOKUP(MONTH(tblSalaries[[#This Row],[Start Date]]),{1,4,7,10},{4,1,2,3})</f>
        <v>Q2</v>
      </c>
      <c r="K300">
        <v>158564</v>
      </c>
      <c r="L300" s="18">
        <f>_xlfn.DAYS(DATE(2020,12,31),tblSalaries[[#This Row],[Start Date]])/365</f>
        <v>4.3863013698630136</v>
      </c>
      <c r="M300">
        <v>299</v>
      </c>
      <c r="N300">
        <f>COUNTBLANK(tblSalaries[[#This Row],[Employee ID]:[Salary]])</f>
        <v>0</v>
      </c>
    </row>
    <row r="301" spans="1:14" x14ac:dyDescent="0.25">
      <c r="A301">
        <v>39397</v>
      </c>
      <c r="B301" t="str">
        <f>LEFT(tblSalaries[[#This Row],[Employee ID]],1)</f>
        <v>3</v>
      </c>
      <c r="C301" t="s">
        <v>605</v>
      </c>
      <c r="D301" t="s">
        <v>606</v>
      </c>
      <c r="E301" t="s">
        <v>13</v>
      </c>
      <c r="F301">
        <v>4</v>
      </c>
      <c r="G301" t="str">
        <f>_xlfn.XLOOKUP(tblSalaries[[#This Row],[Department ID]],tblDepts[ID],tblDepts[Department])</f>
        <v>Sales</v>
      </c>
      <c r="H301" s="9">
        <v>29225</v>
      </c>
      <c r="I301" s="9">
        <v>40656</v>
      </c>
      <c r="J301" s="12" t="str">
        <f>"Q"&amp;LOOKUP(MONTH(tblSalaries[[#This Row],[Start Date]]),{1,4,7,10},{4,1,2,3})</f>
        <v>Q1</v>
      </c>
      <c r="K301">
        <v>64025</v>
      </c>
      <c r="L301" s="18">
        <f>_xlfn.DAYS(DATE(2020,12,31),tblSalaries[[#This Row],[Start Date]])/365</f>
        <v>9.6986301369863011</v>
      </c>
      <c r="M301">
        <v>300</v>
      </c>
      <c r="N301">
        <f>COUNTBLANK(tblSalaries[[#This Row],[Employee ID]:[Salary]])</f>
        <v>0</v>
      </c>
    </row>
    <row r="302" spans="1:14" x14ac:dyDescent="0.25">
      <c r="A302">
        <v>31380</v>
      </c>
      <c r="B302" t="str">
        <f>LEFT(tblSalaries[[#This Row],[Employee ID]],1)</f>
        <v>3</v>
      </c>
      <c r="C302" t="s">
        <v>607</v>
      </c>
      <c r="D302" t="s">
        <v>608</v>
      </c>
      <c r="E302" t="s">
        <v>13</v>
      </c>
      <c r="F302">
        <v>5</v>
      </c>
      <c r="G302" t="str">
        <f>_xlfn.XLOOKUP(tblSalaries[[#This Row],[Department ID]],tblDepts[ID],tblDepts[Department])</f>
        <v>Marketing</v>
      </c>
      <c r="H302" s="9">
        <v>27292</v>
      </c>
      <c r="I302" s="9">
        <v>41057</v>
      </c>
      <c r="J302" s="12" t="str">
        <f>"Q"&amp;LOOKUP(MONTH(tblSalaries[[#This Row],[Start Date]]),{1,4,7,10},{4,1,2,3})</f>
        <v>Q1</v>
      </c>
      <c r="K302">
        <v>68764</v>
      </c>
      <c r="L302" s="18">
        <f>_xlfn.DAYS(DATE(2020,12,31),tblSalaries[[#This Row],[Start Date]])/365</f>
        <v>8.6</v>
      </c>
      <c r="M302">
        <v>301</v>
      </c>
      <c r="N302">
        <f>COUNTBLANK(tblSalaries[[#This Row],[Employee ID]:[Salary]])</f>
        <v>0</v>
      </c>
    </row>
    <row r="303" spans="1:14" x14ac:dyDescent="0.25">
      <c r="A303">
        <v>39026</v>
      </c>
      <c r="B303" t="str">
        <f>LEFT(tblSalaries[[#This Row],[Employee ID]],1)</f>
        <v>3</v>
      </c>
      <c r="C303" t="s">
        <v>609</v>
      </c>
      <c r="D303" t="s">
        <v>610</v>
      </c>
      <c r="E303" t="s">
        <v>18</v>
      </c>
      <c r="F303">
        <v>5</v>
      </c>
      <c r="G303" t="str">
        <f>_xlfn.XLOOKUP(tblSalaries[[#This Row],[Department ID]],tblDepts[ID],tblDepts[Department])</f>
        <v>Marketing</v>
      </c>
      <c r="H303" s="9">
        <v>30045</v>
      </c>
      <c r="I303" s="9">
        <v>42266</v>
      </c>
      <c r="J303" s="12" t="str">
        <f>"Q"&amp;LOOKUP(MONTH(tblSalaries[[#This Row],[Start Date]]),{1,4,7,10},{4,1,2,3})</f>
        <v>Q2</v>
      </c>
      <c r="K303">
        <v>63480</v>
      </c>
      <c r="L303" s="18">
        <f>_xlfn.DAYS(DATE(2020,12,31),tblSalaries[[#This Row],[Start Date]])/365</f>
        <v>5.2876712328767121</v>
      </c>
      <c r="M303">
        <v>302</v>
      </c>
      <c r="N303">
        <f>COUNTBLANK(tblSalaries[[#This Row],[Employee ID]:[Salary]])</f>
        <v>0</v>
      </c>
    </row>
    <row r="304" spans="1:14" x14ac:dyDescent="0.25">
      <c r="A304">
        <v>38923</v>
      </c>
      <c r="B304" t="str">
        <f>LEFT(tblSalaries[[#This Row],[Employee ID]],1)</f>
        <v>3</v>
      </c>
      <c r="C304" t="s">
        <v>611</v>
      </c>
      <c r="D304" t="s">
        <v>612</v>
      </c>
      <c r="E304" t="s">
        <v>18</v>
      </c>
      <c r="F304">
        <v>6</v>
      </c>
      <c r="G304" t="str">
        <f>_xlfn.XLOOKUP(tblSalaries[[#This Row],[Department ID]],tblDepts[ID],tblDepts[Department])</f>
        <v>Development</v>
      </c>
      <c r="H304" s="9">
        <v>20264</v>
      </c>
      <c r="I304" s="9">
        <v>40506</v>
      </c>
      <c r="J304" s="12" t="str">
        <f>"Q"&amp;LOOKUP(MONTH(tblSalaries[[#This Row],[Start Date]]),{1,4,7,10},{4,1,2,3})</f>
        <v>Q3</v>
      </c>
      <c r="K304">
        <v>64487</v>
      </c>
      <c r="L304" s="18">
        <f>_xlfn.DAYS(DATE(2020,12,31),tblSalaries[[#This Row],[Start Date]])/365</f>
        <v>10.109589041095891</v>
      </c>
      <c r="M304">
        <v>303</v>
      </c>
      <c r="N304">
        <f>COUNTBLANK(tblSalaries[[#This Row],[Employee ID]:[Salary]])</f>
        <v>0</v>
      </c>
    </row>
    <row r="305" spans="1:14" x14ac:dyDescent="0.25">
      <c r="A305">
        <v>38544</v>
      </c>
      <c r="B305" t="str">
        <f>LEFT(tblSalaries[[#This Row],[Employee ID]],1)</f>
        <v>3</v>
      </c>
      <c r="C305" t="s">
        <v>613</v>
      </c>
      <c r="D305" t="s">
        <v>614</v>
      </c>
      <c r="E305" t="s">
        <v>13</v>
      </c>
      <c r="F305">
        <v>4</v>
      </c>
      <c r="G305" t="str">
        <f>_xlfn.XLOOKUP(tblSalaries[[#This Row],[Department ID]],tblDepts[ID],tblDepts[Department])</f>
        <v>Sales</v>
      </c>
      <c r="H305" s="9">
        <v>31260</v>
      </c>
      <c r="I305" s="9">
        <v>43037</v>
      </c>
      <c r="J305" s="12" t="str">
        <f>"Q"&amp;LOOKUP(MONTH(tblSalaries[[#This Row],[Start Date]]),{1,4,7,10},{4,1,2,3})</f>
        <v>Q3</v>
      </c>
      <c r="K305">
        <v>67558</v>
      </c>
      <c r="L305" s="18">
        <f>_xlfn.DAYS(DATE(2020,12,31),tblSalaries[[#This Row],[Start Date]])/365</f>
        <v>3.1753424657534248</v>
      </c>
      <c r="M305">
        <v>304</v>
      </c>
      <c r="N305">
        <f>COUNTBLANK(tblSalaries[[#This Row],[Employee ID]:[Salary]])</f>
        <v>0</v>
      </c>
    </row>
    <row r="306" spans="1:14" x14ac:dyDescent="0.25">
      <c r="A306">
        <v>32593</v>
      </c>
      <c r="B306" t="str">
        <f>LEFT(tblSalaries[[#This Row],[Employee ID]],1)</f>
        <v>3</v>
      </c>
      <c r="C306" t="s">
        <v>615</v>
      </c>
      <c r="D306" t="s">
        <v>616</v>
      </c>
      <c r="E306" t="s">
        <v>18</v>
      </c>
      <c r="F306">
        <v>6</v>
      </c>
      <c r="G306" t="str">
        <f>_xlfn.XLOOKUP(tblSalaries[[#This Row],[Department ID]],tblDepts[ID],tblDepts[Department])</f>
        <v>Development</v>
      </c>
      <c r="H306" s="9">
        <v>26659</v>
      </c>
      <c r="I306" s="9">
        <v>42356</v>
      </c>
      <c r="J306" s="12" t="str">
        <f>"Q"&amp;LOOKUP(MONTH(tblSalaries[[#This Row],[Start Date]]),{1,4,7,10},{4,1,2,3})</f>
        <v>Q3</v>
      </c>
      <c r="K306">
        <v>36200</v>
      </c>
      <c r="L306" s="18">
        <f>_xlfn.DAYS(DATE(2020,12,31),tblSalaries[[#This Row],[Start Date]])/365</f>
        <v>5.0410958904109586</v>
      </c>
      <c r="M306">
        <v>305</v>
      </c>
      <c r="N306">
        <f>COUNTBLANK(tblSalaries[[#This Row],[Employee ID]:[Salary]])</f>
        <v>0</v>
      </c>
    </row>
    <row r="307" spans="1:14" x14ac:dyDescent="0.25">
      <c r="A307">
        <v>35569</v>
      </c>
      <c r="B307" t="str">
        <f>LEFT(tblSalaries[[#This Row],[Employee ID]],1)</f>
        <v>3</v>
      </c>
      <c r="C307" t="s">
        <v>617</v>
      </c>
      <c r="D307" t="s">
        <v>618</v>
      </c>
      <c r="E307" t="s">
        <v>18</v>
      </c>
      <c r="F307">
        <v>7</v>
      </c>
      <c r="G307" t="str">
        <f>_xlfn.XLOOKUP(tblSalaries[[#This Row],[Department ID]],tblDepts[ID],tblDepts[Department])</f>
        <v>Support</v>
      </c>
      <c r="H307" s="9">
        <v>34907</v>
      </c>
      <c r="I307" s="9">
        <v>43598</v>
      </c>
      <c r="J307" s="12" t="str">
        <f>"Q"&amp;LOOKUP(MONTH(tblSalaries[[#This Row],[Start Date]]),{1,4,7,10},{4,1,2,3})</f>
        <v>Q1</v>
      </c>
      <c r="K307">
        <v>80732</v>
      </c>
      <c r="L307" s="18">
        <f>_xlfn.DAYS(DATE(2020,12,31),tblSalaries[[#This Row],[Start Date]])/365</f>
        <v>1.6383561643835616</v>
      </c>
      <c r="M307">
        <v>306</v>
      </c>
      <c r="N307">
        <f>COUNTBLANK(tblSalaries[[#This Row],[Employee ID]:[Salary]])</f>
        <v>0</v>
      </c>
    </row>
    <row r="308" spans="1:14" x14ac:dyDescent="0.25">
      <c r="A308">
        <v>33469</v>
      </c>
      <c r="B308" t="str">
        <f>LEFT(tblSalaries[[#This Row],[Employee ID]],1)</f>
        <v>3</v>
      </c>
      <c r="C308" t="s">
        <v>619</v>
      </c>
      <c r="D308" t="s">
        <v>620</v>
      </c>
      <c r="E308" t="s">
        <v>13</v>
      </c>
      <c r="F308">
        <v>7</v>
      </c>
      <c r="G308" t="str">
        <f>_xlfn.XLOOKUP(tblSalaries[[#This Row],[Department ID]],tblDepts[ID],tblDepts[Department])</f>
        <v>Support</v>
      </c>
      <c r="H308" s="9">
        <v>21738</v>
      </c>
      <c r="I308" s="9">
        <v>42003</v>
      </c>
      <c r="J308" s="12" t="str">
        <f>"Q"&amp;LOOKUP(MONTH(tblSalaries[[#This Row],[Start Date]]),{1,4,7,10},{4,1,2,3})</f>
        <v>Q3</v>
      </c>
      <c r="K308">
        <v>113392</v>
      </c>
      <c r="L308" s="18">
        <f>_xlfn.DAYS(DATE(2020,12,31),tblSalaries[[#This Row],[Start Date]])/365</f>
        <v>6.0082191780821921</v>
      </c>
      <c r="M308">
        <v>307</v>
      </c>
      <c r="N308">
        <f>COUNTBLANK(tblSalaries[[#This Row],[Employee ID]:[Salary]])</f>
        <v>0</v>
      </c>
    </row>
    <row r="309" spans="1:14" x14ac:dyDescent="0.25">
      <c r="A309">
        <v>34917</v>
      </c>
      <c r="B309" t="str">
        <f>LEFT(tblSalaries[[#This Row],[Employee ID]],1)</f>
        <v>3</v>
      </c>
      <c r="C309" t="s">
        <v>621</v>
      </c>
      <c r="D309" t="s">
        <v>622</v>
      </c>
      <c r="E309" t="s">
        <v>18</v>
      </c>
      <c r="F309">
        <v>5</v>
      </c>
      <c r="G309" t="str">
        <f>_xlfn.XLOOKUP(tblSalaries[[#This Row],[Department ID]],tblDepts[ID],tblDepts[Department])</f>
        <v>Marketing</v>
      </c>
      <c r="H309" s="9">
        <v>18541</v>
      </c>
      <c r="I309" s="9">
        <v>42880</v>
      </c>
      <c r="J309" s="12" t="str">
        <f>"Q"&amp;LOOKUP(MONTH(tblSalaries[[#This Row],[Start Date]]),{1,4,7,10},{4,1,2,3})</f>
        <v>Q1</v>
      </c>
      <c r="K309">
        <v>39485</v>
      </c>
      <c r="L309" s="18">
        <f>_xlfn.DAYS(DATE(2020,12,31),tblSalaries[[#This Row],[Start Date]])/365</f>
        <v>3.6054794520547944</v>
      </c>
      <c r="M309">
        <v>308</v>
      </c>
      <c r="N309">
        <f>COUNTBLANK(tblSalaries[[#This Row],[Employee ID]:[Salary]])</f>
        <v>0</v>
      </c>
    </row>
    <row r="310" spans="1:14" x14ac:dyDescent="0.25">
      <c r="A310">
        <v>33365</v>
      </c>
      <c r="B310" t="str">
        <f>LEFT(tblSalaries[[#This Row],[Employee ID]],1)</f>
        <v>3</v>
      </c>
      <c r="C310" t="s">
        <v>623</v>
      </c>
      <c r="D310" t="s">
        <v>624</v>
      </c>
      <c r="E310" t="s">
        <v>13</v>
      </c>
      <c r="F310">
        <v>4</v>
      </c>
      <c r="G310" t="str">
        <f>_xlfn.XLOOKUP(tblSalaries[[#This Row],[Department ID]],tblDepts[ID],tblDepts[Department])</f>
        <v>Sales</v>
      </c>
      <c r="H310" s="9">
        <v>27996</v>
      </c>
      <c r="I310" s="9">
        <v>43090</v>
      </c>
      <c r="J310" s="12" t="str">
        <f>"Q"&amp;LOOKUP(MONTH(tblSalaries[[#This Row],[Start Date]]),{1,4,7,10},{4,1,2,3})</f>
        <v>Q3</v>
      </c>
      <c r="K310">
        <v>100193</v>
      </c>
      <c r="L310" s="18">
        <f>_xlfn.DAYS(DATE(2020,12,31),tblSalaries[[#This Row],[Start Date]])/365</f>
        <v>3.0301369863013701</v>
      </c>
      <c r="M310">
        <v>309</v>
      </c>
      <c r="N310">
        <f>COUNTBLANK(tblSalaries[[#This Row],[Employee ID]:[Salary]])</f>
        <v>0</v>
      </c>
    </row>
    <row r="311" spans="1:14" x14ac:dyDescent="0.25">
      <c r="A311">
        <v>35147</v>
      </c>
      <c r="B311" t="str">
        <f>LEFT(tblSalaries[[#This Row],[Employee ID]],1)</f>
        <v>3</v>
      </c>
      <c r="C311" t="s">
        <v>625</v>
      </c>
      <c r="D311" t="s">
        <v>626</v>
      </c>
      <c r="E311" t="s">
        <v>13</v>
      </c>
      <c r="F311">
        <v>5</v>
      </c>
      <c r="G311" t="str">
        <f>_xlfn.XLOOKUP(tblSalaries[[#This Row],[Department ID]],tblDepts[ID],tblDepts[Department])</f>
        <v>Marketing</v>
      </c>
      <c r="H311" s="9">
        <v>33351</v>
      </c>
      <c r="I311" s="9">
        <v>42805</v>
      </c>
      <c r="J311" s="12" t="str">
        <f>"Q"&amp;LOOKUP(MONTH(tblSalaries[[#This Row],[Start Date]]),{1,4,7,10},{4,1,2,3})</f>
        <v>Q4</v>
      </c>
      <c r="K311">
        <v>56959</v>
      </c>
      <c r="L311" s="18">
        <f>_xlfn.DAYS(DATE(2020,12,31),tblSalaries[[#This Row],[Start Date]])/365</f>
        <v>3.8109589041095893</v>
      </c>
      <c r="M311">
        <v>310</v>
      </c>
      <c r="N311">
        <f>COUNTBLANK(tblSalaries[[#This Row],[Employee ID]:[Salary]])</f>
        <v>0</v>
      </c>
    </row>
    <row r="312" spans="1:14" x14ac:dyDescent="0.25">
      <c r="A312">
        <v>37658</v>
      </c>
      <c r="B312" t="str">
        <f>LEFT(tblSalaries[[#This Row],[Employee ID]],1)</f>
        <v>3</v>
      </c>
      <c r="C312" t="s">
        <v>627</v>
      </c>
      <c r="D312" t="s">
        <v>628</v>
      </c>
      <c r="E312" t="s">
        <v>13</v>
      </c>
      <c r="F312">
        <v>6</v>
      </c>
      <c r="G312" t="str">
        <f>_xlfn.XLOOKUP(tblSalaries[[#This Row],[Department ID]],tblDepts[ID],tblDepts[Department])</f>
        <v>Development</v>
      </c>
      <c r="H312" s="9">
        <v>22874</v>
      </c>
      <c r="I312" s="9">
        <v>43432</v>
      </c>
      <c r="J312" s="12" t="str">
        <f>"Q"&amp;LOOKUP(MONTH(tblSalaries[[#This Row],[Start Date]]),{1,4,7,10},{4,1,2,3})</f>
        <v>Q3</v>
      </c>
      <c r="K312">
        <v>34420</v>
      </c>
      <c r="L312" s="18">
        <f>_xlfn.DAYS(DATE(2020,12,31),tblSalaries[[#This Row],[Start Date]])/365</f>
        <v>2.0931506849315067</v>
      </c>
      <c r="M312">
        <v>311</v>
      </c>
      <c r="N312">
        <f>COUNTBLANK(tblSalaries[[#This Row],[Employee ID]:[Salary]])</f>
        <v>0</v>
      </c>
    </row>
    <row r="313" spans="1:14" x14ac:dyDescent="0.25">
      <c r="A313">
        <v>38639</v>
      </c>
      <c r="B313" t="str">
        <f>LEFT(tblSalaries[[#This Row],[Employee ID]],1)</f>
        <v>3</v>
      </c>
      <c r="C313" t="s">
        <v>629</v>
      </c>
      <c r="D313" t="s">
        <v>630</v>
      </c>
      <c r="E313" t="s">
        <v>13</v>
      </c>
      <c r="F313">
        <v>7</v>
      </c>
      <c r="G313" t="str">
        <f>_xlfn.XLOOKUP(tblSalaries[[#This Row],[Department ID]],tblDepts[ID],tblDepts[Department])</f>
        <v>Support</v>
      </c>
      <c r="H313" s="9">
        <v>20440</v>
      </c>
      <c r="I313" s="9">
        <v>40795</v>
      </c>
      <c r="J313" s="12" t="str">
        <f>"Q"&amp;LOOKUP(MONTH(tblSalaries[[#This Row],[Start Date]]),{1,4,7,10},{4,1,2,3})</f>
        <v>Q2</v>
      </c>
      <c r="K313">
        <v>32074</v>
      </c>
      <c r="L313" s="18">
        <f>_xlfn.DAYS(DATE(2020,12,31),tblSalaries[[#This Row],[Start Date]])/365</f>
        <v>9.3178082191780813</v>
      </c>
      <c r="M313">
        <v>312</v>
      </c>
      <c r="N313">
        <f>COUNTBLANK(tblSalaries[[#This Row],[Employee ID]:[Salary]])</f>
        <v>0</v>
      </c>
    </row>
    <row r="314" spans="1:14" x14ac:dyDescent="0.25">
      <c r="A314">
        <v>27635</v>
      </c>
      <c r="B314" t="str">
        <f>LEFT(tblSalaries[[#This Row],[Employee ID]],1)</f>
        <v>2</v>
      </c>
      <c r="C314" t="s">
        <v>631</v>
      </c>
      <c r="D314" t="s">
        <v>632</v>
      </c>
      <c r="E314" t="s">
        <v>18</v>
      </c>
      <c r="F314">
        <v>4</v>
      </c>
      <c r="G314" t="str">
        <f>_xlfn.XLOOKUP(tblSalaries[[#This Row],[Department ID]],tblDepts[ID],tblDepts[Department])</f>
        <v>Sales</v>
      </c>
      <c r="H314" s="9">
        <v>28191</v>
      </c>
      <c r="I314" s="9">
        <v>43244</v>
      </c>
      <c r="J314" s="12" t="str">
        <f>"Q"&amp;LOOKUP(MONTH(tblSalaries[[#This Row],[Start Date]]),{1,4,7,10},{4,1,2,3})</f>
        <v>Q1</v>
      </c>
      <c r="K314">
        <v>106960</v>
      </c>
      <c r="L314" s="18">
        <f>_xlfn.DAYS(DATE(2020,12,31),tblSalaries[[#This Row],[Start Date]])/365</f>
        <v>2.6082191780821917</v>
      </c>
      <c r="M314">
        <v>313</v>
      </c>
      <c r="N314">
        <f>COUNTBLANK(tblSalaries[[#This Row],[Employee ID]:[Salary]])</f>
        <v>0</v>
      </c>
    </row>
    <row r="315" spans="1:14" x14ac:dyDescent="0.25">
      <c r="A315">
        <v>30154</v>
      </c>
      <c r="B315" t="str">
        <f>LEFT(tblSalaries[[#This Row],[Employee ID]],1)</f>
        <v>3</v>
      </c>
      <c r="C315" t="s">
        <v>633</v>
      </c>
      <c r="D315" t="s">
        <v>634</v>
      </c>
      <c r="E315" t="s">
        <v>18</v>
      </c>
      <c r="F315">
        <v>5</v>
      </c>
      <c r="G315" t="str">
        <f>_xlfn.XLOOKUP(tblSalaries[[#This Row],[Department ID]],tblDepts[ID],tblDepts[Department])</f>
        <v>Marketing</v>
      </c>
      <c r="H315" s="9">
        <v>28825</v>
      </c>
      <c r="I315" s="9">
        <v>43124</v>
      </c>
      <c r="J315" s="12" t="str">
        <f>"Q"&amp;LOOKUP(MONTH(tblSalaries[[#This Row],[Start Date]]),{1,4,7,10},{4,1,2,3})</f>
        <v>Q4</v>
      </c>
      <c r="K315">
        <v>96981</v>
      </c>
      <c r="L315" s="18">
        <f>_xlfn.DAYS(DATE(2020,12,31),tblSalaries[[#This Row],[Start Date]])/365</f>
        <v>2.9369863013698629</v>
      </c>
      <c r="M315">
        <v>314</v>
      </c>
      <c r="N315">
        <f>COUNTBLANK(tblSalaries[[#This Row],[Employee ID]:[Salary]])</f>
        <v>0</v>
      </c>
    </row>
    <row r="316" spans="1:14" x14ac:dyDescent="0.25">
      <c r="A316">
        <v>33420</v>
      </c>
      <c r="B316" t="str">
        <f>LEFT(tblSalaries[[#This Row],[Employee ID]],1)</f>
        <v>3</v>
      </c>
      <c r="C316" t="s">
        <v>635</v>
      </c>
      <c r="D316" t="s">
        <v>636</v>
      </c>
      <c r="E316" t="s">
        <v>18</v>
      </c>
      <c r="F316">
        <v>4</v>
      </c>
      <c r="G316" t="str">
        <f>_xlfn.XLOOKUP(tblSalaries[[#This Row],[Department ID]],tblDepts[ID],tblDepts[Department])</f>
        <v>Sales</v>
      </c>
      <c r="H316" s="9">
        <v>34146</v>
      </c>
      <c r="I316" s="9">
        <v>41572</v>
      </c>
      <c r="J316" s="12" t="str">
        <f>"Q"&amp;LOOKUP(MONTH(tblSalaries[[#This Row],[Start Date]]),{1,4,7,10},{4,1,2,3})</f>
        <v>Q3</v>
      </c>
      <c r="K316">
        <v>74654</v>
      </c>
      <c r="L316" s="18">
        <f>_xlfn.DAYS(DATE(2020,12,31),tblSalaries[[#This Row],[Start Date]])/365</f>
        <v>7.1890410958904107</v>
      </c>
      <c r="M316">
        <v>315</v>
      </c>
      <c r="N316">
        <f>COUNTBLANK(tblSalaries[[#This Row],[Employee ID]:[Salary]])</f>
        <v>0</v>
      </c>
    </row>
    <row r="317" spans="1:14" x14ac:dyDescent="0.25">
      <c r="A317">
        <v>28741</v>
      </c>
      <c r="B317" t="str">
        <f>LEFT(tblSalaries[[#This Row],[Employee ID]],1)</f>
        <v>2</v>
      </c>
      <c r="C317" t="s">
        <v>637</v>
      </c>
      <c r="D317" t="s">
        <v>638</v>
      </c>
      <c r="E317" t="s">
        <v>18</v>
      </c>
      <c r="F317">
        <v>4</v>
      </c>
      <c r="G317" t="str">
        <f>_xlfn.XLOOKUP(tblSalaries[[#This Row],[Department ID]],tblDepts[ID],tblDepts[Department])</f>
        <v>Sales</v>
      </c>
      <c r="H317" s="9">
        <v>32437</v>
      </c>
      <c r="I317" s="9">
        <v>43743</v>
      </c>
      <c r="J317" s="12" t="str">
        <f>"Q"&amp;LOOKUP(MONTH(tblSalaries[[#This Row],[Start Date]]),{1,4,7,10},{4,1,2,3})</f>
        <v>Q3</v>
      </c>
      <c r="K317">
        <v>156681</v>
      </c>
      <c r="L317" s="18">
        <f>_xlfn.DAYS(DATE(2020,12,31),tblSalaries[[#This Row],[Start Date]])/365</f>
        <v>1.2410958904109588</v>
      </c>
      <c r="M317">
        <v>316</v>
      </c>
      <c r="N317">
        <f>COUNTBLANK(tblSalaries[[#This Row],[Employee ID]:[Salary]])</f>
        <v>0</v>
      </c>
    </row>
    <row r="318" spans="1:14" x14ac:dyDescent="0.25">
      <c r="A318">
        <v>37311</v>
      </c>
      <c r="B318" t="str">
        <f>LEFT(tblSalaries[[#This Row],[Employee ID]],1)</f>
        <v>3</v>
      </c>
      <c r="C318" t="s">
        <v>639</v>
      </c>
      <c r="D318" t="s">
        <v>640</v>
      </c>
      <c r="E318" t="s">
        <v>18</v>
      </c>
      <c r="F318">
        <v>4</v>
      </c>
      <c r="G318" t="str">
        <f>_xlfn.XLOOKUP(tblSalaries[[#This Row],[Department ID]],tblDepts[ID],tblDepts[Department])</f>
        <v>Sales</v>
      </c>
      <c r="H318" s="9">
        <v>35020</v>
      </c>
      <c r="I318" s="9">
        <v>43658</v>
      </c>
      <c r="J318" s="12" t="str">
        <f>"Q"&amp;LOOKUP(MONTH(tblSalaries[[#This Row],[Start Date]]),{1,4,7,10},{4,1,2,3})</f>
        <v>Q2</v>
      </c>
      <c r="K318">
        <v>119974</v>
      </c>
      <c r="L318" s="18">
        <f>_xlfn.DAYS(DATE(2020,12,31),tblSalaries[[#This Row],[Start Date]])/365</f>
        <v>1.473972602739726</v>
      </c>
      <c r="M318">
        <v>317</v>
      </c>
      <c r="N318">
        <f>COUNTBLANK(tblSalaries[[#This Row],[Employee ID]:[Salary]])</f>
        <v>0</v>
      </c>
    </row>
    <row r="319" spans="1:14" x14ac:dyDescent="0.25">
      <c r="A319">
        <v>37483</v>
      </c>
      <c r="B319" t="str">
        <f>LEFT(tblSalaries[[#This Row],[Employee ID]],1)</f>
        <v>3</v>
      </c>
      <c r="C319" t="s">
        <v>641</v>
      </c>
      <c r="D319" t="s">
        <v>642</v>
      </c>
      <c r="E319" t="s">
        <v>18</v>
      </c>
      <c r="F319">
        <v>4</v>
      </c>
      <c r="G319" t="str">
        <f>_xlfn.XLOOKUP(tblSalaries[[#This Row],[Department ID]],tblDepts[ID],tblDepts[Department])</f>
        <v>Sales</v>
      </c>
      <c r="H319" s="9">
        <v>34933</v>
      </c>
      <c r="I319" s="9">
        <v>42912</v>
      </c>
      <c r="J319" s="12" t="str">
        <f>"Q"&amp;LOOKUP(MONTH(tblSalaries[[#This Row],[Start Date]]),{1,4,7,10},{4,1,2,3})</f>
        <v>Q1</v>
      </c>
      <c r="K319">
        <v>144990</v>
      </c>
      <c r="L319" s="18">
        <f>_xlfn.DAYS(DATE(2020,12,31),tblSalaries[[#This Row],[Start Date]])/365</f>
        <v>3.5178082191780824</v>
      </c>
      <c r="M319">
        <v>318</v>
      </c>
      <c r="N319">
        <f>COUNTBLANK(tblSalaries[[#This Row],[Employee ID]:[Salary]])</f>
        <v>0</v>
      </c>
    </row>
    <row r="320" spans="1:14" x14ac:dyDescent="0.25">
      <c r="A320">
        <v>36277</v>
      </c>
      <c r="B320" t="str">
        <f>LEFT(tblSalaries[[#This Row],[Employee ID]],1)</f>
        <v>3</v>
      </c>
      <c r="C320" t="s">
        <v>643</v>
      </c>
      <c r="D320" t="s">
        <v>644</v>
      </c>
      <c r="E320" t="s">
        <v>18</v>
      </c>
      <c r="F320">
        <v>5</v>
      </c>
      <c r="G320" t="str">
        <f>_xlfn.XLOOKUP(tblSalaries[[#This Row],[Department ID]],tblDepts[ID],tblDepts[Department])</f>
        <v>Marketing</v>
      </c>
      <c r="H320" s="9">
        <v>23967</v>
      </c>
      <c r="I320" s="9">
        <v>41766</v>
      </c>
      <c r="J320" s="12" t="str">
        <f>"Q"&amp;LOOKUP(MONTH(tblSalaries[[#This Row],[Start Date]]),{1,4,7,10},{4,1,2,3})</f>
        <v>Q1</v>
      </c>
      <c r="K320">
        <v>99646</v>
      </c>
      <c r="L320" s="18">
        <f>_xlfn.DAYS(DATE(2020,12,31),tblSalaries[[#This Row],[Start Date]])/365</f>
        <v>6.6575342465753424</v>
      </c>
      <c r="M320">
        <v>319</v>
      </c>
      <c r="N320">
        <f>COUNTBLANK(tblSalaries[[#This Row],[Employee ID]:[Salary]])</f>
        <v>0</v>
      </c>
    </row>
    <row r="321" spans="1:14" x14ac:dyDescent="0.25">
      <c r="A321">
        <v>37079</v>
      </c>
      <c r="B321" t="str">
        <f>LEFT(tblSalaries[[#This Row],[Employee ID]],1)</f>
        <v>3</v>
      </c>
      <c r="C321" t="s">
        <v>645</v>
      </c>
      <c r="D321" t="s">
        <v>646</v>
      </c>
      <c r="E321" t="s">
        <v>13</v>
      </c>
      <c r="F321">
        <v>6</v>
      </c>
      <c r="G321" t="str">
        <f>_xlfn.XLOOKUP(tblSalaries[[#This Row],[Department ID]],tblDepts[ID],tblDepts[Department])</f>
        <v>Development</v>
      </c>
      <c r="H321" s="9">
        <v>20644</v>
      </c>
      <c r="I321" s="9">
        <v>42845</v>
      </c>
      <c r="J321" s="12" t="str">
        <f>"Q"&amp;LOOKUP(MONTH(tblSalaries[[#This Row],[Start Date]]),{1,4,7,10},{4,1,2,3})</f>
        <v>Q1</v>
      </c>
      <c r="K321">
        <v>125433</v>
      </c>
      <c r="L321" s="18">
        <f>_xlfn.DAYS(DATE(2020,12,31),tblSalaries[[#This Row],[Start Date]])/365</f>
        <v>3.7013698630136984</v>
      </c>
      <c r="M321">
        <v>320</v>
      </c>
      <c r="N321">
        <f>COUNTBLANK(tblSalaries[[#This Row],[Employee ID]:[Salary]])</f>
        <v>0</v>
      </c>
    </row>
    <row r="322" spans="1:14" x14ac:dyDescent="0.25">
      <c r="A322">
        <v>36220</v>
      </c>
      <c r="B322" t="str">
        <f>LEFT(tblSalaries[[#This Row],[Employee ID]],1)</f>
        <v>3</v>
      </c>
      <c r="C322" t="s">
        <v>647</v>
      </c>
      <c r="D322" t="s">
        <v>648</v>
      </c>
      <c r="E322" t="s">
        <v>13</v>
      </c>
      <c r="F322">
        <v>6</v>
      </c>
      <c r="G322" t="str">
        <f>_xlfn.XLOOKUP(tblSalaries[[#This Row],[Department ID]],tblDepts[ID],tblDepts[Department])</f>
        <v>Development</v>
      </c>
      <c r="H322" s="9">
        <v>28781</v>
      </c>
      <c r="I322" s="9">
        <v>40819</v>
      </c>
      <c r="J322" s="12" t="str">
        <f>"Q"&amp;LOOKUP(MONTH(tblSalaries[[#This Row],[Start Date]]),{1,4,7,10},{4,1,2,3})</f>
        <v>Q3</v>
      </c>
      <c r="K322">
        <v>134863</v>
      </c>
      <c r="L322" s="18">
        <f>_xlfn.DAYS(DATE(2020,12,31),tblSalaries[[#This Row],[Start Date]])/365</f>
        <v>9.2520547945205482</v>
      </c>
      <c r="M322">
        <v>321</v>
      </c>
      <c r="N322">
        <f>COUNTBLANK(tblSalaries[[#This Row],[Employee ID]:[Salary]])</f>
        <v>0</v>
      </c>
    </row>
    <row r="323" spans="1:14" x14ac:dyDescent="0.25">
      <c r="A323">
        <v>37239</v>
      </c>
      <c r="B323" t="str">
        <f>LEFT(tblSalaries[[#This Row],[Employee ID]],1)</f>
        <v>3</v>
      </c>
      <c r="C323" t="s">
        <v>649</v>
      </c>
      <c r="D323" t="s">
        <v>650</v>
      </c>
      <c r="E323" t="s">
        <v>18</v>
      </c>
      <c r="F323">
        <v>4</v>
      </c>
      <c r="G323" t="str">
        <f>_xlfn.XLOOKUP(tblSalaries[[#This Row],[Department ID]],tblDepts[ID],tblDepts[Department])</f>
        <v>Sales</v>
      </c>
      <c r="H323" s="9">
        <v>26714</v>
      </c>
      <c r="I323" s="9">
        <v>40514</v>
      </c>
      <c r="J323" s="12" t="str">
        <f>"Q"&amp;LOOKUP(MONTH(tblSalaries[[#This Row],[Start Date]]),{1,4,7,10},{4,1,2,3})</f>
        <v>Q3</v>
      </c>
      <c r="K323">
        <v>148968</v>
      </c>
      <c r="L323" s="18">
        <f>_xlfn.DAYS(DATE(2020,12,31),tblSalaries[[#This Row],[Start Date]])/365</f>
        <v>10.087671232876712</v>
      </c>
      <c r="M323">
        <v>322</v>
      </c>
      <c r="N323">
        <f>COUNTBLANK(tblSalaries[[#This Row],[Employee ID]:[Salary]])</f>
        <v>0</v>
      </c>
    </row>
    <row r="324" spans="1:14" x14ac:dyDescent="0.25">
      <c r="A324">
        <v>30236</v>
      </c>
      <c r="B324" t="str">
        <f>LEFT(tblSalaries[[#This Row],[Employee ID]],1)</f>
        <v>3</v>
      </c>
      <c r="C324" t="s">
        <v>651</v>
      </c>
      <c r="D324" t="s">
        <v>652</v>
      </c>
      <c r="E324" t="s">
        <v>13</v>
      </c>
      <c r="F324">
        <v>6</v>
      </c>
      <c r="G324" t="str">
        <f>_xlfn.XLOOKUP(tblSalaries[[#This Row],[Department ID]],tblDepts[ID],tblDepts[Department])</f>
        <v>Development</v>
      </c>
      <c r="H324" s="9">
        <v>22874</v>
      </c>
      <c r="I324" s="9">
        <v>43412</v>
      </c>
      <c r="J324" s="12" t="str">
        <f>"Q"&amp;LOOKUP(MONTH(tblSalaries[[#This Row],[Start Date]]),{1,4,7,10},{4,1,2,3})</f>
        <v>Q3</v>
      </c>
      <c r="K324">
        <v>111096</v>
      </c>
      <c r="L324" s="18">
        <f>_xlfn.DAYS(DATE(2020,12,31),tblSalaries[[#This Row],[Start Date]])/365</f>
        <v>2.1479452054794521</v>
      </c>
      <c r="M324">
        <v>323</v>
      </c>
      <c r="N324">
        <f>COUNTBLANK(tblSalaries[[#This Row],[Employee ID]:[Salary]])</f>
        <v>0</v>
      </c>
    </row>
    <row r="325" spans="1:14" x14ac:dyDescent="0.25">
      <c r="A325">
        <v>39182</v>
      </c>
      <c r="B325" t="str">
        <f>LEFT(tblSalaries[[#This Row],[Employee ID]],1)</f>
        <v>3</v>
      </c>
      <c r="C325" t="s">
        <v>653</v>
      </c>
      <c r="D325" t="s">
        <v>654</v>
      </c>
      <c r="E325" t="s">
        <v>13</v>
      </c>
      <c r="F325">
        <v>4</v>
      </c>
      <c r="G325" t="str">
        <f>_xlfn.XLOOKUP(tblSalaries[[#This Row],[Department ID]],tblDepts[ID],tblDepts[Department])</f>
        <v>Sales</v>
      </c>
      <c r="H325" s="9">
        <v>28471</v>
      </c>
      <c r="I325" s="9">
        <v>43003</v>
      </c>
      <c r="J325" s="12" t="str">
        <f>"Q"&amp;LOOKUP(MONTH(tblSalaries[[#This Row],[Start Date]]),{1,4,7,10},{4,1,2,3})</f>
        <v>Q2</v>
      </c>
      <c r="K325">
        <v>127570</v>
      </c>
      <c r="L325" s="18">
        <f>_xlfn.DAYS(DATE(2020,12,31),tblSalaries[[#This Row],[Start Date]])/365</f>
        <v>3.2684931506849315</v>
      </c>
      <c r="M325">
        <v>324</v>
      </c>
      <c r="N325">
        <f>COUNTBLANK(tblSalaries[[#This Row],[Employee ID]:[Salary]])</f>
        <v>0</v>
      </c>
    </row>
    <row r="326" spans="1:14" x14ac:dyDescent="0.25">
      <c r="A326">
        <v>30586</v>
      </c>
      <c r="B326" t="str">
        <f>LEFT(tblSalaries[[#This Row],[Employee ID]],1)</f>
        <v>3</v>
      </c>
      <c r="C326" t="s">
        <v>655</v>
      </c>
      <c r="D326" t="s">
        <v>656</v>
      </c>
      <c r="E326" t="s">
        <v>13</v>
      </c>
      <c r="F326">
        <v>5</v>
      </c>
      <c r="G326" t="str">
        <f>_xlfn.XLOOKUP(tblSalaries[[#This Row],[Department ID]],tblDepts[ID],tblDepts[Department])</f>
        <v>Marketing</v>
      </c>
      <c r="H326" s="9">
        <v>17971</v>
      </c>
      <c r="I326" s="9">
        <v>41410</v>
      </c>
      <c r="J326" s="12" t="str">
        <f>"Q"&amp;LOOKUP(MONTH(tblSalaries[[#This Row],[Start Date]]),{1,4,7,10},{4,1,2,3})</f>
        <v>Q1</v>
      </c>
      <c r="K326">
        <v>132862</v>
      </c>
      <c r="L326" s="18">
        <f>_xlfn.DAYS(DATE(2020,12,31),tblSalaries[[#This Row],[Start Date]])/365</f>
        <v>7.6328767123287671</v>
      </c>
      <c r="M326">
        <v>325</v>
      </c>
      <c r="N326">
        <f>COUNTBLANK(tblSalaries[[#This Row],[Employee ID]:[Salary]])</f>
        <v>0</v>
      </c>
    </row>
    <row r="327" spans="1:14" x14ac:dyDescent="0.25">
      <c r="A327">
        <v>30703</v>
      </c>
      <c r="B327" t="str">
        <f>LEFT(tblSalaries[[#This Row],[Employee ID]],1)</f>
        <v>3</v>
      </c>
      <c r="C327" t="s">
        <v>657</v>
      </c>
      <c r="D327" t="s">
        <v>658</v>
      </c>
      <c r="E327" t="s">
        <v>18</v>
      </c>
      <c r="F327">
        <v>5</v>
      </c>
      <c r="G327" t="str">
        <f>_xlfn.XLOOKUP(tblSalaries[[#This Row],[Department ID]],tblDepts[ID],tblDepts[Department])</f>
        <v>Marketing</v>
      </c>
      <c r="H327" s="9">
        <v>22617</v>
      </c>
      <c r="I327" s="9">
        <v>41827</v>
      </c>
      <c r="J327" s="12" t="str">
        <f>"Q"&amp;LOOKUP(MONTH(tblSalaries[[#This Row],[Start Date]]),{1,4,7,10},{4,1,2,3})</f>
        <v>Q2</v>
      </c>
      <c r="K327">
        <v>33921</v>
      </c>
      <c r="L327" s="18">
        <f>_xlfn.DAYS(DATE(2020,12,31),tblSalaries[[#This Row],[Start Date]])/365</f>
        <v>6.4904109589041097</v>
      </c>
      <c r="M327">
        <v>326</v>
      </c>
      <c r="N327">
        <f>COUNTBLANK(tblSalaries[[#This Row],[Employee ID]:[Salary]])</f>
        <v>0</v>
      </c>
    </row>
    <row r="328" spans="1:14" x14ac:dyDescent="0.25">
      <c r="A328">
        <v>39492</v>
      </c>
      <c r="B328" t="str">
        <f>LEFT(tblSalaries[[#This Row],[Employee ID]],1)</f>
        <v>3</v>
      </c>
      <c r="C328" t="s">
        <v>310</v>
      </c>
      <c r="D328" t="s">
        <v>659</v>
      </c>
      <c r="E328" t="s">
        <v>18</v>
      </c>
      <c r="F328">
        <v>4</v>
      </c>
      <c r="G328" t="str">
        <f>_xlfn.XLOOKUP(tblSalaries[[#This Row],[Department ID]],tblDepts[ID],tblDepts[Department])</f>
        <v>Sales</v>
      </c>
      <c r="H328" s="9">
        <v>26034</v>
      </c>
      <c r="I328" s="9">
        <v>42459</v>
      </c>
      <c r="J328" s="12" t="str">
        <f>"Q"&amp;LOOKUP(MONTH(tblSalaries[[#This Row],[Start Date]]),{1,4,7,10},{4,1,2,3})</f>
        <v>Q4</v>
      </c>
      <c r="K328">
        <v>52301</v>
      </c>
      <c r="L328" s="18">
        <f>_xlfn.DAYS(DATE(2020,12,31),tblSalaries[[#This Row],[Start Date]])/365</f>
        <v>4.7589041095890412</v>
      </c>
      <c r="M328">
        <v>327</v>
      </c>
      <c r="N328">
        <f>COUNTBLANK(tblSalaries[[#This Row],[Employee ID]:[Salary]])</f>
        <v>0</v>
      </c>
    </row>
    <row r="329" spans="1:14" x14ac:dyDescent="0.25">
      <c r="A329">
        <v>31952</v>
      </c>
      <c r="B329" t="str">
        <f>LEFT(tblSalaries[[#This Row],[Employee ID]],1)</f>
        <v>3</v>
      </c>
      <c r="C329" t="s">
        <v>660</v>
      </c>
      <c r="D329" t="s">
        <v>661</v>
      </c>
      <c r="E329" t="s">
        <v>13</v>
      </c>
      <c r="F329">
        <v>5</v>
      </c>
      <c r="G329" t="str">
        <f>_xlfn.XLOOKUP(tblSalaries[[#This Row],[Department ID]],tblDepts[ID],tblDepts[Department])</f>
        <v>Marketing</v>
      </c>
      <c r="H329" s="9">
        <v>25474</v>
      </c>
      <c r="I329" s="9">
        <v>41143</v>
      </c>
      <c r="J329" s="12" t="str">
        <f>"Q"&amp;LOOKUP(MONTH(tblSalaries[[#This Row],[Start Date]]),{1,4,7,10},{4,1,2,3})</f>
        <v>Q2</v>
      </c>
      <c r="K329">
        <v>44745</v>
      </c>
      <c r="L329" s="18">
        <f>_xlfn.DAYS(DATE(2020,12,31),tblSalaries[[#This Row],[Start Date]])/365</f>
        <v>8.3643835616438356</v>
      </c>
      <c r="M329">
        <v>328</v>
      </c>
      <c r="N329">
        <f>COUNTBLANK(tblSalaries[[#This Row],[Employee ID]:[Salary]])</f>
        <v>0</v>
      </c>
    </row>
    <row r="330" spans="1:14" x14ac:dyDescent="0.25">
      <c r="A330">
        <v>30209</v>
      </c>
      <c r="B330" t="str">
        <f>LEFT(tblSalaries[[#This Row],[Employee ID]],1)</f>
        <v>3</v>
      </c>
      <c r="C330" t="s">
        <v>314</v>
      </c>
      <c r="D330" t="s">
        <v>662</v>
      </c>
      <c r="E330" t="s">
        <v>18</v>
      </c>
      <c r="F330">
        <v>6</v>
      </c>
      <c r="G330" t="str">
        <f>_xlfn.XLOOKUP(tblSalaries[[#This Row],[Department ID]],tblDepts[ID],tblDepts[Department])</f>
        <v>Development</v>
      </c>
      <c r="H330" s="9">
        <v>27228</v>
      </c>
      <c r="I330" s="9">
        <v>40871</v>
      </c>
      <c r="J330" s="12" t="str">
        <f>"Q"&amp;LOOKUP(MONTH(tblSalaries[[#This Row],[Start Date]]),{1,4,7,10},{4,1,2,3})</f>
        <v>Q3</v>
      </c>
      <c r="K330">
        <v>42488</v>
      </c>
      <c r="L330" s="18">
        <f>_xlfn.DAYS(DATE(2020,12,31),tblSalaries[[#This Row],[Start Date]])/365</f>
        <v>9.1095890410958908</v>
      </c>
      <c r="M330">
        <v>329</v>
      </c>
      <c r="N330">
        <f>COUNTBLANK(tblSalaries[[#This Row],[Employee ID]:[Salary]])</f>
        <v>0</v>
      </c>
    </row>
    <row r="331" spans="1:14" x14ac:dyDescent="0.25">
      <c r="A331">
        <v>38409</v>
      </c>
      <c r="B331" t="str">
        <f>LEFT(tblSalaries[[#This Row],[Employee ID]],1)</f>
        <v>3</v>
      </c>
      <c r="C331" t="s">
        <v>663</v>
      </c>
      <c r="D331" t="s">
        <v>664</v>
      </c>
      <c r="E331" t="s">
        <v>13</v>
      </c>
      <c r="F331">
        <v>4</v>
      </c>
      <c r="G331" t="str">
        <f>_xlfn.XLOOKUP(tblSalaries[[#This Row],[Department ID]],tblDepts[ID],tblDepts[Department])</f>
        <v>Sales</v>
      </c>
      <c r="H331" s="9">
        <v>26463</v>
      </c>
      <c r="I331" s="9">
        <v>43386</v>
      </c>
      <c r="J331" s="12" t="str">
        <f>"Q"&amp;LOOKUP(MONTH(tblSalaries[[#This Row],[Start Date]]),{1,4,7,10},{4,1,2,3})</f>
        <v>Q3</v>
      </c>
      <c r="K331">
        <v>56760</v>
      </c>
      <c r="L331" s="18">
        <f>_xlfn.DAYS(DATE(2020,12,31),tblSalaries[[#This Row],[Start Date]])/365</f>
        <v>2.2191780821917808</v>
      </c>
      <c r="M331">
        <v>330</v>
      </c>
      <c r="N331">
        <f>COUNTBLANK(tblSalaries[[#This Row],[Employee ID]:[Salary]])</f>
        <v>0</v>
      </c>
    </row>
    <row r="332" spans="1:14" x14ac:dyDescent="0.25">
      <c r="A332">
        <v>30421</v>
      </c>
      <c r="B332" t="str">
        <f>LEFT(tblSalaries[[#This Row],[Employee ID]],1)</f>
        <v>3</v>
      </c>
      <c r="C332" t="s">
        <v>665</v>
      </c>
      <c r="D332" t="s">
        <v>666</v>
      </c>
      <c r="E332" t="s">
        <v>18</v>
      </c>
      <c r="F332">
        <v>5</v>
      </c>
      <c r="G332" t="str">
        <f>_xlfn.XLOOKUP(tblSalaries[[#This Row],[Department ID]],tblDepts[ID],tblDepts[Department])</f>
        <v>Marketing</v>
      </c>
      <c r="H332" s="9">
        <v>36385</v>
      </c>
      <c r="I332" s="9">
        <v>42631</v>
      </c>
      <c r="J332" s="12" t="str">
        <f>"Q"&amp;LOOKUP(MONTH(tblSalaries[[#This Row],[Start Date]]),{1,4,7,10},{4,1,2,3})</f>
        <v>Q2</v>
      </c>
      <c r="K332">
        <v>79771</v>
      </c>
      <c r="L332" s="18">
        <f>_xlfn.DAYS(DATE(2020,12,31),tblSalaries[[#This Row],[Start Date]])/365</f>
        <v>4.2876712328767121</v>
      </c>
      <c r="M332">
        <v>331</v>
      </c>
      <c r="N332">
        <f>COUNTBLANK(tblSalaries[[#This Row],[Employee ID]:[Salary]])</f>
        <v>0</v>
      </c>
    </row>
    <row r="333" spans="1:14" x14ac:dyDescent="0.25">
      <c r="A333">
        <v>34589</v>
      </c>
      <c r="B333" t="str">
        <f>LEFT(tblSalaries[[#This Row],[Employee ID]],1)</f>
        <v>3</v>
      </c>
      <c r="C333" t="s">
        <v>667</v>
      </c>
      <c r="D333" t="s">
        <v>668</v>
      </c>
      <c r="E333" t="s">
        <v>18</v>
      </c>
      <c r="F333">
        <v>6</v>
      </c>
      <c r="G333" t="str">
        <f>_xlfn.XLOOKUP(tblSalaries[[#This Row],[Department ID]],tblDepts[ID],tblDepts[Department])</f>
        <v>Development</v>
      </c>
      <c r="H333" s="9">
        <v>23624</v>
      </c>
      <c r="I333" s="9">
        <v>42547</v>
      </c>
      <c r="J333" s="12" t="str">
        <f>"Q"&amp;LOOKUP(MONTH(tblSalaries[[#This Row],[Start Date]]),{1,4,7,10},{4,1,2,3})</f>
        <v>Q1</v>
      </c>
      <c r="K333">
        <v>133031</v>
      </c>
      <c r="L333" s="18">
        <f>_xlfn.DAYS(DATE(2020,12,31),tblSalaries[[#This Row],[Start Date]])/365</f>
        <v>4.5178082191780824</v>
      </c>
      <c r="M333">
        <v>332</v>
      </c>
      <c r="N333">
        <f>COUNTBLANK(tblSalaries[[#This Row],[Employee ID]:[Salary]])</f>
        <v>0</v>
      </c>
    </row>
    <row r="334" spans="1:14" x14ac:dyDescent="0.25">
      <c r="A334">
        <v>39675</v>
      </c>
      <c r="B334" t="str">
        <f>LEFT(tblSalaries[[#This Row],[Employee ID]],1)</f>
        <v>3</v>
      </c>
      <c r="C334" t="s">
        <v>669</v>
      </c>
      <c r="D334" t="s">
        <v>670</v>
      </c>
      <c r="E334" t="s">
        <v>18</v>
      </c>
      <c r="F334">
        <v>6</v>
      </c>
      <c r="G334" t="str">
        <f>_xlfn.XLOOKUP(tblSalaries[[#This Row],[Department ID]],tblDepts[ID],tblDepts[Department])</f>
        <v>Development</v>
      </c>
      <c r="H334" s="9">
        <v>18928</v>
      </c>
      <c r="I334" s="9">
        <v>43199</v>
      </c>
      <c r="J334" s="12" t="str">
        <f>"Q"&amp;LOOKUP(MONTH(tblSalaries[[#This Row],[Start Date]]),{1,4,7,10},{4,1,2,3})</f>
        <v>Q1</v>
      </c>
      <c r="K334">
        <v>108665</v>
      </c>
      <c r="L334" s="18">
        <f>_xlfn.DAYS(DATE(2020,12,31),tblSalaries[[#This Row],[Start Date]])/365</f>
        <v>2.7315068493150685</v>
      </c>
      <c r="M334">
        <v>333</v>
      </c>
      <c r="N334">
        <f>COUNTBLANK(tblSalaries[[#This Row],[Employee ID]:[Salary]])</f>
        <v>0</v>
      </c>
    </row>
    <row r="335" spans="1:14" x14ac:dyDescent="0.25">
      <c r="A335">
        <v>34974</v>
      </c>
      <c r="B335" t="str">
        <f>LEFT(tblSalaries[[#This Row],[Employee ID]],1)</f>
        <v>3</v>
      </c>
      <c r="C335" t="s">
        <v>671</v>
      </c>
      <c r="D335" t="s">
        <v>672</v>
      </c>
      <c r="E335" t="s">
        <v>18</v>
      </c>
      <c r="F335">
        <v>6</v>
      </c>
      <c r="G335" t="str">
        <f>_xlfn.XLOOKUP(tblSalaries[[#This Row],[Department ID]],tblDepts[ID],tblDepts[Department])</f>
        <v>Development</v>
      </c>
      <c r="H335" s="9">
        <v>32452</v>
      </c>
      <c r="I335" s="9">
        <v>41091</v>
      </c>
      <c r="J335" s="12" t="str">
        <f>"Q"&amp;LOOKUP(MONTH(tblSalaries[[#This Row],[Start Date]]),{1,4,7,10},{4,1,2,3})</f>
        <v>Q2</v>
      </c>
      <c r="K335">
        <v>67282</v>
      </c>
      <c r="L335" s="18">
        <f>_xlfn.DAYS(DATE(2020,12,31),tblSalaries[[#This Row],[Start Date]])/365</f>
        <v>8.506849315068493</v>
      </c>
      <c r="M335">
        <v>334</v>
      </c>
      <c r="N335">
        <f>COUNTBLANK(tblSalaries[[#This Row],[Employee ID]:[Salary]])</f>
        <v>0</v>
      </c>
    </row>
    <row r="336" spans="1:14" x14ac:dyDescent="0.25">
      <c r="A336">
        <v>31902</v>
      </c>
      <c r="B336" t="str">
        <f>LEFT(tblSalaries[[#This Row],[Employee ID]],1)</f>
        <v>3</v>
      </c>
      <c r="C336" t="s">
        <v>673</v>
      </c>
      <c r="D336" t="s">
        <v>674</v>
      </c>
      <c r="E336" t="s">
        <v>13</v>
      </c>
      <c r="F336">
        <v>6</v>
      </c>
      <c r="G336" t="str">
        <f>_xlfn.XLOOKUP(tblSalaries[[#This Row],[Department ID]],tblDepts[ID],tblDepts[Department])</f>
        <v>Development</v>
      </c>
      <c r="H336" s="9">
        <v>35531</v>
      </c>
      <c r="I336" s="9">
        <v>43810</v>
      </c>
      <c r="J336" s="12" t="str">
        <f>"Q"&amp;LOOKUP(MONTH(tblSalaries[[#This Row],[Start Date]]),{1,4,7,10},{4,1,2,3})</f>
        <v>Q3</v>
      </c>
      <c r="K336">
        <v>119194</v>
      </c>
      <c r="L336" s="18">
        <f>_xlfn.DAYS(DATE(2020,12,31),tblSalaries[[#This Row],[Start Date]])/365</f>
        <v>1.0575342465753426</v>
      </c>
      <c r="M336">
        <v>335</v>
      </c>
      <c r="N336">
        <f>COUNTBLANK(tblSalaries[[#This Row],[Employee ID]:[Salary]])</f>
        <v>0</v>
      </c>
    </row>
    <row r="337" spans="1:14" x14ac:dyDescent="0.25">
      <c r="A337">
        <v>32388</v>
      </c>
      <c r="B337" t="str">
        <f>LEFT(tblSalaries[[#This Row],[Employee ID]],1)</f>
        <v>3</v>
      </c>
      <c r="C337" t="s">
        <v>675</v>
      </c>
      <c r="D337" t="s">
        <v>676</v>
      </c>
      <c r="E337" t="s">
        <v>13</v>
      </c>
      <c r="F337">
        <v>4</v>
      </c>
      <c r="G337" t="str">
        <f>_xlfn.XLOOKUP(tblSalaries[[#This Row],[Department ID]],tblDepts[ID],tblDepts[Department])</f>
        <v>Sales</v>
      </c>
      <c r="H337" s="9">
        <v>24697</v>
      </c>
      <c r="I337" s="9">
        <v>40720</v>
      </c>
      <c r="J337" s="12" t="str">
        <f>"Q"&amp;LOOKUP(MONTH(tblSalaries[[#This Row],[Start Date]]),{1,4,7,10},{4,1,2,3})</f>
        <v>Q1</v>
      </c>
      <c r="K337">
        <v>147918</v>
      </c>
      <c r="L337" s="18">
        <f>_xlfn.DAYS(DATE(2020,12,31),tblSalaries[[#This Row],[Start Date]])/365</f>
        <v>9.5232876712328771</v>
      </c>
      <c r="M337">
        <v>336</v>
      </c>
      <c r="N337">
        <f>COUNTBLANK(tblSalaries[[#This Row],[Employee ID]:[Salary]])</f>
        <v>0</v>
      </c>
    </row>
    <row r="338" spans="1:14" x14ac:dyDescent="0.25">
      <c r="A338">
        <v>28244</v>
      </c>
      <c r="B338" t="str">
        <f>LEFT(tblSalaries[[#This Row],[Employee ID]],1)</f>
        <v>2</v>
      </c>
      <c r="C338" t="s">
        <v>375</v>
      </c>
      <c r="D338" t="s">
        <v>677</v>
      </c>
      <c r="E338" t="s">
        <v>13</v>
      </c>
      <c r="F338">
        <v>4</v>
      </c>
      <c r="G338" t="str">
        <f>_xlfn.XLOOKUP(tblSalaries[[#This Row],[Department ID]],tblDepts[ID],tblDepts[Department])</f>
        <v>Sales</v>
      </c>
      <c r="H338" s="9">
        <v>32699</v>
      </c>
      <c r="I338" s="9">
        <v>42943</v>
      </c>
      <c r="J338" s="12" t="str">
        <f>"Q"&amp;LOOKUP(MONTH(tblSalaries[[#This Row],[Start Date]]),{1,4,7,10},{4,1,2,3})</f>
        <v>Q2</v>
      </c>
      <c r="K338">
        <v>73596</v>
      </c>
      <c r="L338" s="18">
        <f>_xlfn.DAYS(DATE(2020,12,31),tblSalaries[[#This Row],[Start Date]])/365</f>
        <v>3.4328767123287673</v>
      </c>
      <c r="M338">
        <v>337</v>
      </c>
      <c r="N338">
        <f>COUNTBLANK(tblSalaries[[#This Row],[Employee ID]:[Salary]])</f>
        <v>0</v>
      </c>
    </row>
    <row r="339" spans="1:14" x14ac:dyDescent="0.25">
      <c r="A339">
        <v>32249</v>
      </c>
      <c r="B339" t="str">
        <f>LEFT(tblSalaries[[#This Row],[Employee ID]],1)</f>
        <v>3</v>
      </c>
      <c r="C339" t="s">
        <v>678</v>
      </c>
      <c r="D339" t="s">
        <v>679</v>
      </c>
      <c r="E339" t="s">
        <v>18</v>
      </c>
      <c r="F339">
        <v>6</v>
      </c>
      <c r="G339" t="str">
        <f>_xlfn.XLOOKUP(tblSalaries[[#This Row],[Department ID]],tblDepts[ID],tblDepts[Department])</f>
        <v>Development</v>
      </c>
      <c r="H339" s="9">
        <v>31261</v>
      </c>
      <c r="I339" s="9">
        <v>41492</v>
      </c>
      <c r="J339" s="12" t="str">
        <f>"Q"&amp;LOOKUP(MONTH(tblSalaries[[#This Row],[Start Date]]),{1,4,7,10},{4,1,2,3})</f>
        <v>Q2</v>
      </c>
      <c r="K339">
        <v>91977</v>
      </c>
      <c r="L339" s="18">
        <f>_xlfn.DAYS(DATE(2020,12,31),tblSalaries[[#This Row],[Start Date]])/365</f>
        <v>7.4082191780821915</v>
      </c>
      <c r="M339">
        <v>338</v>
      </c>
      <c r="N339">
        <f>COUNTBLANK(tblSalaries[[#This Row],[Employee ID]:[Salary]])</f>
        <v>0</v>
      </c>
    </row>
    <row r="340" spans="1:14" x14ac:dyDescent="0.25">
      <c r="A340">
        <v>34716</v>
      </c>
      <c r="B340" t="str">
        <f>LEFT(tblSalaries[[#This Row],[Employee ID]],1)</f>
        <v>3</v>
      </c>
      <c r="C340" t="s">
        <v>680</v>
      </c>
      <c r="D340" t="s">
        <v>681</v>
      </c>
      <c r="E340" t="s">
        <v>13</v>
      </c>
      <c r="F340">
        <v>6</v>
      </c>
      <c r="G340" t="str">
        <f>_xlfn.XLOOKUP(tblSalaries[[#This Row],[Department ID]],tblDepts[ID],tblDepts[Department])</f>
        <v>Development</v>
      </c>
      <c r="H340" s="9">
        <v>28448</v>
      </c>
      <c r="I340" s="9">
        <v>42262</v>
      </c>
      <c r="J340" s="12" t="str">
        <f>"Q"&amp;LOOKUP(MONTH(tblSalaries[[#This Row],[Start Date]]),{1,4,7,10},{4,1,2,3})</f>
        <v>Q2</v>
      </c>
      <c r="K340">
        <v>84237</v>
      </c>
      <c r="L340" s="18">
        <f>_xlfn.DAYS(DATE(2020,12,31),tblSalaries[[#This Row],[Start Date]])/365</f>
        <v>5.2986301369863016</v>
      </c>
      <c r="M340">
        <v>339</v>
      </c>
      <c r="N340">
        <f>COUNTBLANK(tblSalaries[[#This Row],[Employee ID]:[Salary]])</f>
        <v>0</v>
      </c>
    </row>
    <row r="341" spans="1:14" x14ac:dyDescent="0.25">
      <c r="A341">
        <v>33253</v>
      </c>
      <c r="B341" t="str">
        <f>LEFT(tblSalaries[[#This Row],[Employee ID]],1)</f>
        <v>3</v>
      </c>
      <c r="C341" t="s">
        <v>682</v>
      </c>
      <c r="D341" t="s">
        <v>683</v>
      </c>
      <c r="E341" t="s">
        <v>13</v>
      </c>
      <c r="F341">
        <v>4</v>
      </c>
      <c r="G341" t="str">
        <f>_xlfn.XLOOKUP(tblSalaries[[#This Row],[Department ID]],tblDepts[ID],tblDepts[Department])</f>
        <v>Sales</v>
      </c>
      <c r="H341" s="9">
        <v>30081</v>
      </c>
      <c r="I341" s="9">
        <v>42382</v>
      </c>
      <c r="J341" s="12" t="str">
        <f>"Q"&amp;LOOKUP(MONTH(tblSalaries[[#This Row],[Start Date]]),{1,4,7,10},{4,1,2,3})</f>
        <v>Q4</v>
      </c>
      <c r="K341">
        <v>53337</v>
      </c>
      <c r="L341" s="18">
        <f>_xlfn.DAYS(DATE(2020,12,31),tblSalaries[[#This Row],[Start Date]])/365</f>
        <v>4.9698630136986299</v>
      </c>
      <c r="M341">
        <v>340</v>
      </c>
      <c r="N341">
        <f>COUNTBLANK(tblSalaries[[#This Row],[Employee ID]:[Salary]])</f>
        <v>0</v>
      </c>
    </row>
    <row r="342" spans="1:14" x14ac:dyDescent="0.25">
      <c r="A342">
        <v>26961</v>
      </c>
      <c r="B342" t="str">
        <f>LEFT(tblSalaries[[#This Row],[Employee ID]],1)</f>
        <v>2</v>
      </c>
      <c r="C342" t="s">
        <v>684</v>
      </c>
      <c r="D342" t="s">
        <v>685</v>
      </c>
      <c r="E342" t="s">
        <v>13</v>
      </c>
      <c r="F342">
        <v>4</v>
      </c>
      <c r="G342" t="str">
        <f>_xlfn.XLOOKUP(tblSalaries[[#This Row],[Department ID]],tblDepts[ID],tblDepts[Department])</f>
        <v>Sales</v>
      </c>
      <c r="H342" s="9">
        <v>22632</v>
      </c>
      <c r="I342" s="9">
        <v>42998</v>
      </c>
      <c r="J342" s="12" t="str">
        <f>"Q"&amp;LOOKUP(MONTH(tblSalaries[[#This Row],[Start Date]]),{1,4,7,10},{4,1,2,3})</f>
        <v>Q2</v>
      </c>
      <c r="K342">
        <v>119229</v>
      </c>
      <c r="L342" s="18">
        <f>_xlfn.DAYS(DATE(2020,12,31),tblSalaries[[#This Row],[Start Date]])/365</f>
        <v>3.2821917808219179</v>
      </c>
      <c r="M342">
        <v>341</v>
      </c>
      <c r="N342">
        <f>COUNTBLANK(tblSalaries[[#This Row],[Employee ID]:[Salary]])</f>
        <v>0</v>
      </c>
    </row>
    <row r="343" spans="1:14" x14ac:dyDescent="0.25">
      <c r="A343">
        <v>29513</v>
      </c>
      <c r="B343" t="str">
        <f>LEFT(tblSalaries[[#This Row],[Employee ID]],1)</f>
        <v>2</v>
      </c>
      <c r="C343" t="s">
        <v>686</v>
      </c>
      <c r="D343" t="s">
        <v>687</v>
      </c>
      <c r="E343" t="s">
        <v>18</v>
      </c>
      <c r="F343">
        <v>7</v>
      </c>
      <c r="G343" t="str">
        <f>_xlfn.XLOOKUP(tblSalaries[[#This Row],[Department ID]],tblDepts[ID],tblDepts[Department])</f>
        <v>Support</v>
      </c>
      <c r="H343" s="9">
        <v>18657</v>
      </c>
      <c r="I343" s="9">
        <v>42814</v>
      </c>
      <c r="J343" s="12" t="str">
        <f>"Q"&amp;LOOKUP(MONTH(tblSalaries[[#This Row],[Start Date]]),{1,4,7,10},{4,1,2,3})</f>
        <v>Q4</v>
      </c>
      <c r="K343">
        <v>22967</v>
      </c>
      <c r="L343" s="18">
        <f>_xlfn.DAYS(DATE(2020,12,31),tblSalaries[[#This Row],[Start Date]])/365</f>
        <v>3.7863013698630139</v>
      </c>
      <c r="M343">
        <v>342</v>
      </c>
      <c r="N343">
        <f>COUNTBLANK(tblSalaries[[#This Row],[Employee ID]:[Salary]])</f>
        <v>0</v>
      </c>
    </row>
    <row r="344" spans="1:14" x14ac:dyDescent="0.25">
      <c r="A344">
        <v>36714</v>
      </c>
      <c r="B344" t="str">
        <f>LEFT(tblSalaries[[#This Row],[Employee ID]],1)</f>
        <v>3</v>
      </c>
      <c r="C344" t="s">
        <v>688</v>
      </c>
      <c r="D344" t="s">
        <v>689</v>
      </c>
      <c r="E344" t="s">
        <v>13</v>
      </c>
      <c r="F344">
        <v>6</v>
      </c>
      <c r="G344" t="str">
        <f>_xlfn.XLOOKUP(tblSalaries[[#This Row],[Department ID]],tblDepts[ID],tblDepts[Department])</f>
        <v>Development</v>
      </c>
      <c r="H344" s="9">
        <v>30252</v>
      </c>
      <c r="I344" s="9">
        <v>41881</v>
      </c>
      <c r="J344" s="12" t="str">
        <f>"Q"&amp;LOOKUP(MONTH(tblSalaries[[#This Row],[Start Date]]),{1,4,7,10},{4,1,2,3})</f>
        <v>Q2</v>
      </c>
      <c r="K344">
        <v>92997</v>
      </c>
      <c r="L344" s="18">
        <f>_xlfn.DAYS(DATE(2020,12,31),tblSalaries[[#This Row],[Start Date]])/365</f>
        <v>6.3424657534246576</v>
      </c>
      <c r="M344">
        <v>343</v>
      </c>
      <c r="N344">
        <f>COUNTBLANK(tblSalaries[[#This Row],[Employee ID]:[Salary]])</f>
        <v>0</v>
      </c>
    </row>
    <row r="345" spans="1:14" x14ac:dyDescent="0.25">
      <c r="A345">
        <v>39034</v>
      </c>
      <c r="B345" t="str">
        <f>LEFT(tblSalaries[[#This Row],[Employee ID]],1)</f>
        <v>3</v>
      </c>
      <c r="C345" t="s">
        <v>690</v>
      </c>
      <c r="D345" t="s">
        <v>691</v>
      </c>
      <c r="E345" t="s">
        <v>18</v>
      </c>
      <c r="F345">
        <v>4</v>
      </c>
      <c r="G345" t="str">
        <f>_xlfn.XLOOKUP(tblSalaries[[#This Row],[Department ID]],tblDepts[ID],tblDepts[Department])</f>
        <v>Sales</v>
      </c>
      <c r="H345" s="9">
        <v>31680</v>
      </c>
      <c r="I345" s="9">
        <v>40456</v>
      </c>
      <c r="J345" s="12" t="str">
        <f>"Q"&amp;LOOKUP(MONTH(tblSalaries[[#This Row],[Start Date]]),{1,4,7,10},{4,1,2,3})</f>
        <v>Q3</v>
      </c>
      <c r="K345">
        <v>159227</v>
      </c>
      <c r="L345" s="18">
        <f>_xlfn.DAYS(DATE(2020,12,31),tblSalaries[[#This Row],[Start Date]])/365</f>
        <v>10.246575342465754</v>
      </c>
      <c r="M345">
        <v>344</v>
      </c>
      <c r="N345">
        <f>COUNTBLANK(tblSalaries[[#This Row],[Employee ID]:[Salary]])</f>
        <v>0</v>
      </c>
    </row>
    <row r="346" spans="1:14" x14ac:dyDescent="0.25">
      <c r="A346">
        <v>31133</v>
      </c>
      <c r="B346" t="str">
        <f>LEFT(tblSalaries[[#This Row],[Employee ID]],1)</f>
        <v>3</v>
      </c>
      <c r="C346" t="s">
        <v>692</v>
      </c>
      <c r="D346" t="s">
        <v>693</v>
      </c>
      <c r="E346" t="s">
        <v>18</v>
      </c>
      <c r="F346">
        <v>6</v>
      </c>
      <c r="G346" t="str">
        <f>_xlfn.XLOOKUP(tblSalaries[[#This Row],[Department ID]],tblDepts[ID],tblDepts[Department])</f>
        <v>Development</v>
      </c>
      <c r="H346" s="9">
        <v>18350</v>
      </c>
      <c r="I346" s="9">
        <v>40648</v>
      </c>
      <c r="J346" s="12" t="str">
        <f>"Q"&amp;LOOKUP(MONTH(tblSalaries[[#This Row],[Start Date]]),{1,4,7,10},{4,1,2,3})</f>
        <v>Q1</v>
      </c>
      <c r="K346">
        <v>118330</v>
      </c>
      <c r="L346" s="18">
        <f>_xlfn.DAYS(DATE(2020,12,31),tblSalaries[[#This Row],[Start Date]])/365</f>
        <v>9.7205479452054799</v>
      </c>
      <c r="M346">
        <v>345</v>
      </c>
      <c r="N346">
        <f>COUNTBLANK(tblSalaries[[#This Row],[Employee ID]:[Salary]])</f>
        <v>0</v>
      </c>
    </row>
    <row r="347" spans="1:14" x14ac:dyDescent="0.25">
      <c r="A347">
        <v>21247</v>
      </c>
      <c r="B347" t="str">
        <f>LEFT(tblSalaries[[#This Row],[Employee ID]],1)</f>
        <v>2</v>
      </c>
      <c r="C347" t="s">
        <v>694</v>
      </c>
      <c r="D347" t="s">
        <v>695</v>
      </c>
      <c r="E347" t="s">
        <v>18</v>
      </c>
      <c r="F347">
        <v>7</v>
      </c>
      <c r="G347" t="str">
        <f>_xlfn.XLOOKUP(tblSalaries[[#This Row],[Department ID]],tblDepts[ID],tblDepts[Department])</f>
        <v>Support</v>
      </c>
      <c r="H347" s="9">
        <v>22807</v>
      </c>
      <c r="I347" s="9">
        <v>40532</v>
      </c>
      <c r="J347" s="12" t="str">
        <f>"Q"&amp;LOOKUP(MONTH(tblSalaries[[#This Row],[Start Date]]),{1,4,7,10},{4,1,2,3})</f>
        <v>Q3</v>
      </c>
      <c r="K347">
        <v>69887</v>
      </c>
      <c r="L347" s="18">
        <f>_xlfn.DAYS(DATE(2020,12,31),tblSalaries[[#This Row],[Start Date]])/365</f>
        <v>10.038356164383561</v>
      </c>
      <c r="M347">
        <v>346</v>
      </c>
      <c r="N347">
        <f>COUNTBLANK(tblSalaries[[#This Row],[Employee ID]:[Salary]])</f>
        <v>0</v>
      </c>
    </row>
    <row r="348" spans="1:14" x14ac:dyDescent="0.25">
      <c r="A348">
        <v>34589</v>
      </c>
      <c r="B348" t="str">
        <f>LEFT(tblSalaries[[#This Row],[Employee ID]],1)</f>
        <v>3</v>
      </c>
      <c r="C348" t="s">
        <v>696</v>
      </c>
      <c r="D348" t="s">
        <v>697</v>
      </c>
      <c r="E348" t="s">
        <v>13</v>
      </c>
      <c r="F348">
        <v>4</v>
      </c>
      <c r="G348" t="str">
        <f>_xlfn.XLOOKUP(tblSalaries[[#This Row],[Department ID]],tblDepts[ID],tblDepts[Department])</f>
        <v>Sales</v>
      </c>
      <c r="H348" s="9">
        <v>32455</v>
      </c>
      <c r="I348" s="9">
        <v>41634</v>
      </c>
      <c r="J348" s="12" t="str">
        <f>"Q"&amp;LOOKUP(MONTH(tblSalaries[[#This Row],[Start Date]]),{1,4,7,10},{4,1,2,3})</f>
        <v>Q3</v>
      </c>
      <c r="K348">
        <v>107720</v>
      </c>
      <c r="L348" s="18">
        <f>_xlfn.DAYS(DATE(2020,12,31),tblSalaries[[#This Row],[Start Date]])/365</f>
        <v>7.0191780821917806</v>
      </c>
      <c r="M348">
        <v>347</v>
      </c>
      <c r="N348">
        <f>COUNTBLANK(tblSalaries[[#This Row],[Employee ID]:[Salary]])</f>
        <v>0</v>
      </c>
    </row>
    <row r="349" spans="1:14" x14ac:dyDescent="0.25">
      <c r="A349">
        <v>36075</v>
      </c>
      <c r="B349" t="str">
        <f>LEFT(tblSalaries[[#This Row],[Employee ID]],1)</f>
        <v>3</v>
      </c>
      <c r="C349" t="s">
        <v>698</v>
      </c>
      <c r="D349" t="s">
        <v>699</v>
      </c>
      <c r="E349" t="s">
        <v>13</v>
      </c>
      <c r="F349">
        <v>5</v>
      </c>
      <c r="G349" t="str">
        <f>_xlfn.XLOOKUP(tblSalaries[[#This Row],[Department ID]],tblDepts[ID],tblDepts[Department])</f>
        <v>Marketing</v>
      </c>
      <c r="H349" s="9">
        <v>32058</v>
      </c>
      <c r="I349" s="9">
        <v>42712</v>
      </c>
      <c r="J349" s="12" t="str">
        <f>"Q"&amp;LOOKUP(MONTH(tblSalaries[[#This Row],[Start Date]]),{1,4,7,10},{4,1,2,3})</f>
        <v>Q3</v>
      </c>
      <c r="K349">
        <v>57114</v>
      </c>
      <c r="L349" s="18">
        <f>_xlfn.DAYS(DATE(2020,12,31),tblSalaries[[#This Row],[Start Date]])/365</f>
        <v>4.065753424657534</v>
      </c>
      <c r="M349">
        <v>348</v>
      </c>
      <c r="N349">
        <f>COUNTBLANK(tblSalaries[[#This Row],[Employee ID]:[Salary]])</f>
        <v>0</v>
      </c>
    </row>
    <row r="350" spans="1:14" x14ac:dyDescent="0.25">
      <c r="A350">
        <v>31092</v>
      </c>
      <c r="B350" t="str">
        <f>LEFT(tblSalaries[[#This Row],[Employee ID]],1)</f>
        <v>3</v>
      </c>
      <c r="C350" t="s">
        <v>700</v>
      </c>
      <c r="D350" t="s">
        <v>701</v>
      </c>
      <c r="E350" t="s">
        <v>18</v>
      </c>
      <c r="F350">
        <v>5</v>
      </c>
      <c r="G350" t="str">
        <f>_xlfn.XLOOKUP(tblSalaries[[#This Row],[Department ID]],tblDepts[ID],tblDepts[Department])</f>
        <v>Marketing</v>
      </c>
      <c r="H350" s="9">
        <v>30084</v>
      </c>
      <c r="I350" s="9">
        <v>41960</v>
      </c>
      <c r="J350" s="12" t="str">
        <f>"Q"&amp;LOOKUP(MONTH(tblSalaries[[#This Row],[Start Date]]),{1,4,7,10},{4,1,2,3})</f>
        <v>Q3</v>
      </c>
      <c r="K350">
        <v>66220</v>
      </c>
      <c r="L350" s="18">
        <f>_xlfn.DAYS(DATE(2020,12,31),tblSalaries[[#This Row],[Start Date]])/365</f>
        <v>6.1260273972602741</v>
      </c>
      <c r="M350">
        <v>349</v>
      </c>
      <c r="N350">
        <f>COUNTBLANK(tblSalaries[[#This Row],[Employee ID]:[Salary]])</f>
        <v>0</v>
      </c>
    </row>
    <row r="351" spans="1:14" x14ac:dyDescent="0.25">
      <c r="A351">
        <v>39210</v>
      </c>
      <c r="B351" t="str">
        <f>LEFT(tblSalaries[[#This Row],[Employee ID]],1)</f>
        <v>3</v>
      </c>
      <c r="C351" t="s">
        <v>702</v>
      </c>
      <c r="D351" t="s">
        <v>703</v>
      </c>
      <c r="E351" t="s">
        <v>13</v>
      </c>
      <c r="F351">
        <v>6</v>
      </c>
      <c r="G351" t="str">
        <f>_xlfn.XLOOKUP(tblSalaries[[#This Row],[Department ID]],tblDepts[ID],tblDepts[Department])</f>
        <v>Development</v>
      </c>
      <c r="H351" s="9">
        <v>26401</v>
      </c>
      <c r="I351" s="9">
        <v>43745</v>
      </c>
      <c r="J351" s="12" t="str">
        <f>"Q"&amp;LOOKUP(MONTH(tblSalaries[[#This Row],[Start Date]]),{1,4,7,10},{4,1,2,3})</f>
        <v>Q3</v>
      </c>
      <c r="K351">
        <v>82634</v>
      </c>
      <c r="L351" s="18">
        <f>_xlfn.DAYS(DATE(2020,12,31),tblSalaries[[#This Row],[Start Date]])/365</f>
        <v>1.2356164383561643</v>
      </c>
      <c r="M351">
        <v>350</v>
      </c>
      <c r="N351">
        <f>COUNTBLANK(tblSalaries[[#This Row],[Employee ID]:[Salary]])</f>
        <v>0</v>
      </c>
    </row>
    <row r="352" spans="1:14" x14ac:dyDescent="0.25">
      <c r="A352">
        <v>36589</v>
      </c>
      <c r="B352" t="str">
        <f>LEFT(tblSalaries[[#This Row],[Employee ID]],1)</f>
        <v>3</v>
      </c>
      <c r="C352" t="s">
        <v>704</v>
      </c>
      <c r="D352" t="s">
        <v>705</v>
      </c>
      <c r="E352" t="s">
        <v>13</v>
      </c>
      <c r="F352">
        <v>6</v>
      </c>
      <c r="G352" t="str">
        <f>_xlfn.XLOOKUP(tblSalaries[[#This Row],[Department ID]],tblDepts[ID],tblDepts[Department])</f>
        <v>Development</v>
      </c>
      <c r="H352" s="9">
        <v>27950</v>
      </c>
      <c r="I352" s="9">
        <v>43196</v>
      </c>
      <c r="J352" s="12" t="str">
        <f>"Q"&amp;LOOKUP(MONTH(tblSalaries[[#This Row],[Start Date]]),{1,4,7,10},{4,1,2,3})</f>
        <v>Q1</v>
      </c>
      <c r="K352">
        <v>65595</v>
      </c>
      <c r="L352" s="18">
        <f>_xlfn.DAYS(DATE(2020,12,31),tblSalaries[[#This Row],[Start Date]])/365</f>
        <v>2.7397260273972601</v>
      </c>
      <c r="M352">
        <v>351</v>
      </c>
      <c r="N352">
        <f>COUNTBLANK(tblSalaries[[#This Row],[Employee ID]:[Salary]])</f>
        <v>0</v>
      </c>
    </row>
    <row r="353" spans="1:14" x14ac:dyDescent="0.25">
      <c r="A353">
        <v>20856</v>
      </c>
      <c r="B353" t="str">
        <f>LEFT(tblSalaries[[#This Row],[Employee ID]],1)</f>
        <v>2</v>
      </c>
      <c r="C353" t="s">
        <v>706</v>
      </c>
      <c r="D353" t="s">
        <v>707</v>
      </c>
      <c r="E353" t="s">
        <v>18</v>
      </c>
      <c r="F353">
        <v>4</v>
      </c>
      <c r="G353" t="str">
        <f>_xlfn.XLOOKUP(tblSalaries[[#This Row],[Department ID]],tblDepts[ID],tblDepts[Department])</f>
        <v>Sales</v>
      </c>
      <c r="H353" s="9">
        <v>21487</v>
      </c>
      <c r="I353" s="9">
        <v>42218</v>
      </c>
      <c r="J353" s="12" t="str">
        <f>"Q"&amp;LOOKUP(MONTH(tblSalaries[[#This Row],[Start Date]]),{1,4,7,10},{4,1,2,3})</f>
        <v>Q2</v>
      </c>
      <c r="K353">
        <v>96645</v>
      </c>
      <c r="L353" s="18">
        <f>_xlfn.DAYS(DATE(2020,12,31),tblSalaries[[#This Row],[Start Date]])/365</f>
        <v>5.419178082191781</v>
      </c>
      <c r="M353">
        <v>352</v>
      </c>
      <c r="N353">
        <f>COUNTBLANK(tblSalaries[[#This Row],[Employee ID]:[Salary]])</f>
        <v>0</v>
      </c>
    </row>
    <row r="354" spans="1:14" x14ac:dyDescent="0.25">
      <c r="A354">
        <v>24658</v>
      </c>
      <c r="B354" t="str">
        <f>LEFT(tblSalaries[[#This Row],[Employee ID]],1)</f>
        <v>2</v>
      </c>
      <c r="C354" t="s">
        <v>708</v>
      </c>
      <c r="D354" t="s">
        <v>709</v>
      </c>
      <c r="E354" t="s">
        <v>18</v>
      </c>
      <c r="F354">
        <v>4</v>
      </c>
      <c r="G354" t="str">
        <f>_xlfn.XLOOKUP(tblSalaries[[#This Row],[Department ID]],tblDepts[ID],tblDepts[Department])</f>
        <v>Sales</v>
      </c>
      <c r="H354" s="9">
        <v>32970</v>
      </c>
      <c r="I354" s="9">
        <v>40492</v>
      </c>
      <c r="J354" s="12" t="str">
        <f>"Q"&amp;LOOKUP(MONTH(tblSalaries[[#This Row],[Start Date]]),{1,4,7,10},{4,1,2,3})</f>
        <v>Q3</v>
      </c>
      <c r="K354">
        <v>68919</v>
      </c>
      <c r="L354" s="18">
        <f>_xlfn.DAYS(DATE(2020,12,31),tblSalaries[[#This Row],[Start Date]])/365</f>
        <v>10.147945205479452</v>
      </c>
      <c r="M354">
        <v>353</v>
      </c>
      <c r="N354">
        <f>COUNTBLANK(tblSalaries[[#This Row],[Employee ID]:[Salary]])</f>
        <v>0</v>
      </c>
    </row>
    <row r="355" spans="1:14" x14ac:dyDescent="0.25">
      <c r="A355">
        <v>38043</v>
      </c>
      <c r="B355" t="str">
        <f>LEFT(tblSalaries[[#This Row],[Employee ID]],1)</f>
        <v>3</v>
      </c>
      <c r="C355" t="s">
        <v>710</v>
      </c>
      <c r="D355" t="s">
        <v>711</v>
      </c>
      <c r="E355" t="s">
        <v>18</v>
      </c>
      <c r="F355">
        <v>4</v>
      </c>
      <c r="G355" t="str">
        <f>_xlfn.XLOOKUP(tblSalaries[[#This Row],[Department ID]],tblDepts[ID],tblDepts[Department])</f>
        <v>Sales</v>
      </c>
      <c r="H355" s="9">
        <v>20394</v>
      </c>
      <c r="I355" s="9">
        <v>41175</v>
      </c>
      <c r="J355" s="12" t="str">
        <f>"Q"&amp;LOOKUP(MONTH(tblSalaries[[#This Row],[Start Date]]),{1,4,7,10},{4,1,2,3})</f>
        <v>Q2</v>
      </c>
      <c r="K355">
        <v>96710</v>
      </c>
      <c r="L355" s="18">
        <f>_xlfn.DAYS(DATE(2020,12,31),tblSalaries[[#This Row],[Start Date]])/365</f>
        <v>8.2767123287671236</v>
      </c>
      <c r="M355">
        <v>354</v>
      </c>
      <c r="N355">
        <f>COUNTBLANK(tblSalaries[[#This Row],[Employee ID]:[Salary]])</f>
        <v>0</v>
      </c>
    </row>
    <row r="356" spans="1:14" x14ac:dyDescent="0.25">
      <c r="A356">
        <v>35933</v>
      </c>
      <c r="B356" t="str">
        <f>LEFT(tblSalaries[[#This Row],[Employee ID]],1)</f>
        <v>3</v>
      </c>
      <c r="C356" t="s">
        <v>712</v>
      </c>
      <c r="D356" t="s">
        <v>713</v>
      </c>
      <c r="E356" t="s">
        <v>18</v>
      </c>
      <c r="F356">
        <v>5</v>
      </c>
      <c r="G356" t="str">
        <f>_xlfn.XLOOKUP(tblSalaries[[#This Row],[Department ID]],tblDepts[ID],tblDepts[Department])</f>
        <v>Marketing</v>
      </c>
      <c r="H356" s="9">
        <v>17582</v>
      </c>
      <c r="I356" s="9">
        <v>43336</v>
      </c>
      <c r="J356" s="12" t="str">
        <f>"Q"&amp;LOOKUP(MONTH(tblSalaries[[#This Row],[Start Date]]),{1,4,7,10},{4,1,2,3})</f>
        <v>Q2</v>
      </c>
      <c r="K356">
        <v>85750</v>
      </c>
      <c r="L356" s="18">
        <f>_xlfn.DAYS(DATE(2020,12,31),tblSalaries[[#This Row],[Start Date]])/365</f>
        <v>2.3561643835616439</v>
      </c>
      <c r="M356">
        <v>355</v>
      </c>
      <c r="N356">
        <f>COUNTBLANK(tblSalaries[[#This Row],[Employee ID]:[Salary]])</f>
        <v>0</v>
      </c>
    </row>
    <row r="357" spans="1:14" x14ac:dyDescent="0.25">
      <c r="A357">
        <v>30841</v>
      </c>
      <c r="B357" t="str">
        <f>LEFT(tblSalaries[[#This Row],[Employee ID]],1)</f>
        <v>3</v>
      </c>
      <c r="C357" t="s">
        <v>714</v>
      </c>
      <c r="D357" t="s">
        <v>715</v>
      </c>
      <c r="E357" t="s">
        <v>13</v>
      </c>
      <c r="F357">
        <v>5</v>
      </c>
      <c r="G357" t="str">
        <f>_xlfn.XLOOKUP(tblSalaries[[#This Row],[Department ID]],tblDepts[ID],tblDepts[Department])</f>
        <v>Marketing</v>
      </c>
      <c r="H357" s="9">
        <v>28535</v>
      </c>
      <c r="I357" s="9">
        <v>43432</v>
      </c>
      <c r="J357" s="12" t="str">
        <f>"Q"&amp;LOOKUP(MONTH(tblSalaries[[#This Row],[Start Date]]),{1,4,7,10},{4,1,2,3})</f>
        <v>Q3</v>
      </c>
      <c r="K357">
        <v>42513</v>
      </c>
      <c r="L357" s="18">
        <f>_xlfn.DAYS(DATE(2020,12,31),tblSalaries[[#This Row],[Start Date]])/365</f>
        <v>2.0931506849315067</v>
      </c>
      <c r="M357">
        <v>356</v>
      </c>
      <c r="N357">
        <f>COUNTBLANK(tblSalaries[[#This Row],[Employee ID]:[Salary]])</f>
        <v>0</v>
      </c>
    </row>
    <row r="358" spans="1:14" x14ac:dyDescent="0.25">
      <c r="A358">
        <v>30556</v>
      </c>
      <c r="B358" t="str">
        <f>LEFT(tblSalaries[[#This Row],[Employee ID]],1)</f>
        <v>3</v>
      </c>
      <c r="C358" t="s">
        <v>716</v>
      </c>
      <c r="D358" t="s">
        <v>717</v>
      </c>
      <c r="E358" t="s">
        <v>18</v>
      </c>
      <c r="F358">
        <v>4</v>
      </c>
      <c r="G358" t="str">
        <f>_xlfn.XLOOKUP(tblSalaries[[#This Row],[Department ID]],tblDepts[ID],tblDepts[Department])</f>
        <v>Sales</v>
      </c>
      <c r="H358" s="9">
        <v>23542</v>
      </c>
      <c r="I358" s="9">
        <v>42194</v>
      </c>
      <c r="J358" s="12" t="str">
        <f>"Q"&amp;LOOKUP(MONTH(tblSalaries[[#This Row],[Start Date]]),{1,4,7,10},{4,1,2,3})</f>
        <v>Q2</v>
      </c>
      <c r="K358">
        <v>130763</v>
      </c>
      <c r="L358" s="18">
        <f>_xlfn.DAYS(DATE(2020,12,31),tblSalaries[[#This Row],[Start Date]])/365</f>
        <v>5.484931506849315</v>
      </c>
      <c r="M358">
        <v>357</v>
      </c>
      <c r="N358">
        <f>COUNTBLANK(tblSalaries[[#This Row],[Employee ID]:[Salary]])</f>
        <v>0</v>
      </c>
    </row>
    <row r="359" spans="1:14" x14ac:dyDescent="0.25">
      <c r="A359">
        <v>38903</v>
      </c>
      <c r="B359" t="str">
        <f>LEFT(tblSalaries[[#This Row],[Employee ID]],1)</f>
        <v>3</v>
      </c>
      <c r="C359" t="s">
        <v>581</v>
      </c>
      <c r="D359" t="s">
        <v>718</v>
      </c>
      <c r="E359" t="s">
        <v>13</v>
      </c>
      <c r="F359">
        <v>5</v>
      </c>
      <c r="G359" t="str">
        <f>_xlfn.XLOOKUP(tblSalaries[[#This Row],[Department ID]],tblDepts[ID],tblDepts[Department])</f>
        <v>Marketing</v>
      </c>
      <c r="H359" s="9">
        <v>24645</v>
      </c>
      <c r="I359" s="9">
        <v>40821</v>
      </c>
      <c r="J359" s="12" t="str">
        <f>"Q"&amp;LOOKUP(MONTH(tblSalaries[[#This Row],[Start Date]]),{1,4,7,10},{4,1,2,3})</f>
        <v>Q3</v>
      </c>
      <c r="K359">
        <v>68311</v>
      </c>
      <c r="L359" s="18">
        <f>_xlfn.DAYS(DATE(2020,12,31),tblSalaries[[#This Row],[Start Date]])/365</f>
        <v>9.2465753424657535</v>
      </c>
      <c r="M359">
        <v>358</v>
      </c>
      <c r="N359">
        <f>COUNTBLANK(tblSalaries[[#This Row],[Employee ID]:[Salary]])</f>
        <v>0</v>
      </c>
    </row>
    <row r="360" spans="1:14" x14ac:dyDescent="0.25">
      <c r="A360">
        <v>31571</v>
      </c>
      <c r="B360" t="str">
        <f>LEFT(tblSalaries[[#This Row],[Employee ID]],1)</f>
        <v>3</v>
      </c>
      <c r="C360" t="s">
        <v>75</v>
      </c>
      <c r="D360" t="s">
        <v>719</v>
      </c>
      <c r="E360" t="s">
        <v>13</v>
      </c>
      <c r="F360">
        <v>4</v>
      </c>
      <c r="G360" t="str">
        <f>_xlfn.XLOOKUP(tblSalaries[[#This Row],[Department ID]],tblDepts[ID],tblDepts[Department])</f>
        <v>Sales</v>
      </c>
      <c r="H360" s="9">
        <v>32010</v>
      </c>
      <c r="I360" s="9">
        <v>43443</v>
      </c>
      <c r="J360" s="12" t="str">
        <f>"Q"&amp;LOOKUP(MONTH(tblSalaries[[#This Row],[Start Date]]),{1,4,7,10},{4,1,2,3})</f>
        <v>Q3</v>
      </c>
      <c r="K360">
        <v>62008</v>
      </c>
      <c r="L360" s="18">
        <f>_xlfn.DAYS(DATE(2020,12,31),tblSalaries[[#This Row],[Start Date]])/365</f>
        <v>2.0630136986301371</v>
      </c>
      <c r="M360">
        <v>359</v>
      </c>
      <c r="N360">
        <f>COUNTBLANK(tblSalaries[[#This Row],[Employee ID]:[Salary]])</f>
        <v>0</v>
      </c>
    </row>
    <row r="361" spans="1:14" x14ac:dyDescent="0.25">
      <c r="A361">
        <v>33134</v>
      </c>
      <c r="B361" t="str">
        <f>LEFT(tblSalaries[[#This Row],[Employee ID]],1)</f>
        <v>3</v>
      </c>
      <c r="C361" t="s">
        <v>720</v>
      </c>
      <c r="D361" t="s">
        <v>721</v>
      </c>
      <c r="E361" t="s">
        <v>13</v>
      </c>
      <c r="F361">
        <v>4</v>
      </c>
      <c r="G361" t="str">
        <f>_xlfn.XLOOKUP(tblSalaries[[#This Row],[Department ID]],tblDepts[ID],tblDepts[Department])</f>
        <v>Sales</v>
      </c>
      <c r="H361" s="9">
        <v>21398</v>
      </c>
      <c r="I361" s="9">
        <v>42510</v>
      </c>
      <c r="J361" s="12" t="str">
        <f>"Q"&amp;LOOKUP(MONTH(tblSalaries[[#This Row],[Start Date]]),{1,4,7,10},{4,1,2,3})</f>
        <v>Q1</v>
      </c>
      <c r="K361">
        <v>83286</v>
      </c>
      <c r="L361" s="18">
        <f>_xlfn.DAYS(DATE(2020,12,31),tblSalaries[[#This Row],[Start Date]])/365</f>
        <v>4.6191780821917812</v>
      </c>
      <c r="M361">
        <v>360</v>
      </c>
      <c r="N361">
        <f>COUNTBLANK(tblSalaries[[#This Row],[Employee ID]:[Salary]])</f>
        <v>0</v>
      </c>
    </row>
    <row r="362" spans="1:14" x14ac:dyDescent="0.25">
      <c r="A362">
        <v>26734</v>
      </c>
      <c r="B362" t="str">
        <f>LEFT(tblSalaries[[#This Row],[Employee ID]],1)</f>
        <v>2</v>
      </c>
      <c r="C362" t="s">
        <v>722</v>
      </c>
      <c r="D362" t="s">
        <v>723</v>
      </c>
      <c r="E362" t="s">
        <v>13</v>
      </c>
      <c r="F362">
        <v>6</v>
      </c>
      <c r="G362" t="str">
        <f>_xlfn.XLOOKUP(tblSalaries[[#This Row],[Department ID]],tblDepts[ID],tblDepts[Department])</f>
        <v>Development</v>
      </c>
      <c r="H362" s="9">
        <v>29555</v>
      </c>
      <c r="I362" s="9">
        <v>43208</v>
      </c>
      <c r="J362" s="12" t="str">
        <f>"Q"&amp;LOOKUP(MONTH(tblSalaries[[#This Row],[Start Date]]),{1,4,7,10},{4,1,2,3})</f>
        <v>Q1</v>
      </c>
      <c r="K362">
        <v>121592</v>
      </c>
      <c r="L362" s="18">
        <f>_xlfn.DAYS(DATE(2020,12,31),tblSalaries[[#This Row],[Start Date]])/365</f>
        <v>2.7068493150684931</v>
      </c>
      <c r="M362">
        <v>361</v>
      </c>
      <c r="N362">
        <f>COUNTBLANK(tblSalaries[[#This Row],[Employee ID]:[Salary]])</f>
        <v>0</v>
      </c>
    </row>
    <row r="363" spans="1:14" x14ac:dyDescent="0.25">
      <c r="A363">
        <v>38209</v>
      </c>
      <c r="B363" t="str">
        <f>LEFT(tblSalaries[[#This Row],[Employee ID]],1)</f>
        <v>3</v>
      </c>
      <c r="C363" t="s">
        <v>724</v>
      </c>
      <c r="D363" t="s">
        <v>725</v>
      </c>
      <c r="E363" t="s">
        <v>18</v>
      </c>
      <c r="F363">
        <v>6</v>
      </c>
      <c r="G363" t="str">
        <f>_xlfn.XLOOKUP(tblSalaries[[#This Row],[Department ID]],tblDepts[ID],tblDepts[Department])</f>
        <v>Development</v>
      </c>
      <c r="H363" s="9">
        <v>24616</v>
      </c>
      <c r="I363" s="9">
        <v>43187</v>
      </c>
      <c r="J363" s="12" t="str">
        <f>"Q"&amp;LOOKUP(MONTH(tblSalaries[[#This Row],[Start Date]]),{1,4,7,10},{4,1,2,3})</f>
        <v>Q4</v>
      </c>
      <c r="K363">
        <v>88270</v>
      </c>
      <c r="L363" s="18">
        <f>_xlfn.DAYS(DATE(2020,12,31),tblSalaries[[#This Row],[Start Date]])/365</f>
        <v>2.7643835616438355</v>
      </c>
      <c r="M363">
        <v>362</v>
      </c>
      <c r="N363">
        <f>COUNTBLANK(tblSalaries[[#This Row],[Employee ID]:[Salary]])</f>
        <v>0</v>
      </c>
    </row>
    <row r="364" spans="1:14" x14ac:dyDescent="0.25">
      <c r="A364">
        <v>39901</v>
      </c>
      <c r="B364" t="str">
        <f>LEFT(tblSalaries[[#This Row],[Employee ID]],1)</f>
        <v>3</v>
      </c>
      <c r="C364" t="s">
        <v>726</v>
      </c>
      <c r="D364" t="s">
        <v>727</v>
      </c>
      <c r="E364" t="s">
        <v>13</v>
      </c>
      <c r="F364">
        <v>4</v>
      </c>
      <c r="G364" t="str">
        <f>_xlfn.XLOOKUP(tblSalaries[[#This Row],[Department ID]],tblDepts[ID],tblDepts[Department])</f>
        <v>Sales</v>
      </c>
      <c r="H364" s="9">
        <v>19464</v>
      </c>
      <c r="I364" s="9">
        <v>43232</v>
      </c>
      <c r="J364" s="12" t="str">
        <f>"Q"&amp;LOOKUP(MONTH(tblSalaries[[#This Row],[Start Date]]),{1,4,7,10},{4,1,2,3})</f>
        <v>Q1</v>
      </c>
      <c r="K364">
        <v>90800</v>
      </c>
      <c r="L364" s="18">
        <f>_xlfn.DAYS(DATE(2020,12,31),tblSalaries[[#This Row],[Start Date]])/365</f>
        <v>2.6410958904109587</v>
      </c>
      <c r="M364">
        <v>363</v>
      </c>
      <c r="N364">
        <f>COUNTBLANK(tblSalaries[[#This Row],[Employee ID]:[Salary]])</f>
        <v>0</v>
      </c>
    </row>
    <row r="365" spans="1:14" x14ac:dyDescent="0.25">
      <c r="A365">
        <v>24499</v>
      </c>
      <c r="B365" t="str">
        <f>LEFT(tblSalaries[[#This Row],[Employee ID]],1)</f>
        <v>2</v>
      </c>
      <c r="C365" t="s">
        <v>728</v>
      </c>
      <c r="D365" t="s">
        <v>729</v>
      </c>
      <c r="E365" t="s">
        <v>18</v>
      </c>
      <c r="F365">
        <v>5</v>
      </c>
      <c r="G365" t="str">
        <f>_xlfn.XLOOKUP(tblSalaries[[#This Row],[Department ID]],tblDepts[ID],tblDepts[Department])</f>
        <v>Marketing</v>
      </c>
      <c r="H365" s="9">
        <v>19587</v>
      </c>
      <c r="I365" s="9">
        <v>41958</v>
      </c>
      <c r="J365" s="12" t="str">
        <f>"Q"&amp;LOOKUP(MONTH(tblSalaries[[#This Row],[Start Date]]),{1,4,7,10},{4,1,2,3})</f>
        <v>Q3</v>
      </c>
      <c r="K365">
        <v>135775</v>
      </c>
      <c r="L365" s="18">
        <f>_xlfn.DAYS(DATE(2020,12,31),tblSalaries[[#This Row],[Start Date]])/365</f>
        <v>6.1315068493150688</v>
      </c>
      <c r="M365">
        <v>364</v>
      </c>
      <c r="N365">
        <f>COUNTBLANK(tblSalaries[[#This Row],[Employee ID]:[Salary]])</f>
        <v>0</v>
      </c>
    </row>
    <row r="366" spans="1:14" x14ac:dyDescent="0.25">
      <c r="A366">
        <v>25838</v>
      </c>
      <c r="B366" t="str">
        <f>LEFT(tblSalaries[[#This Row],[Employee ID]],1)</f>
        <v>2</v>
      </c>
      <c r="C366" t="s">
        <v>730</v>
      </c>
      <c r="D366" t="s">
        <v>731</v>
      </c>
      <c r="E366" t="s">
        <v>18</v>
      </c>
      <c r="F366">
        <v>4</v>
      </c>
      <c r="G366" t="str">
        <f>_xlfn.XLOOKUP(tblSalaries[[#This Row],[Department ID]],tblDepts[ID],tblDepts[Department])</f>
        <v>Sales</v>
      </c>
      <c r="H366" s="9">
        <v>20640</v>
      </c>
      <c r="I366" s="9">
        <v>42479</v>
      </c>
      <c r="J366" s="12" t="str">
        <f>"Q"&amp;LOOKUP(MONTH(tblSalaries[[#This Row],[Start Date]]),{1,4,7,10},{4,1,2,3})</f>
        <v>Q1</v>
      </c>
      <c r="K366">
        <v>154918</v>
      </c>
      <c r="L366" s="18">
        <f>_xlfn.DAYS(DATE(2020,12,31),tblSalaries[[#This Row],[Start Date]])/365</f>
        <v>4.7041095890410958</v>
      </c>
      <c r="M366">
        <v>365</v>
      </c>
      <c r="N366">
        <f>COUNTBLANK(tblSalaries[[#This Row],[Employee ID]:[Salary]])</f>
        <v>0</v>
      </c>
    </row>
    <row r="367" spans="1:14" x14ac:dyDescent="0.25">
      <c r="A367">
        <v>33428</v>
      </c>
      <c r="B367" t="str">
        <f>LEFT(tblSalaries[[#This Row],[Employee ID]],1)</f>
        <v>3</v>
      </c>
      <c r="C367" t="s">
        <v>732</v>
      </c>
      <c r="D367" t="s">
        <v>733</v>
      </c>
      <c r="E367" t="s">
        <v>18</v>
      </c>
      <c r="F367">
        <v>4</v>
      </c>
      <c r="G367" t="str">
        <f>_xlfn.XLOOKUP(tblSalaries[[#This Row],[Department ID]],tblDepts[ID],tblDepts[Department])</f>
        <v>Sales</v>
      </c>
      <c r="H367" s="9">
        <v>26067</v>
      </c>
      <c r="I367" s="9">
        <v>41523</v>
      </c>
      <c r="J367" s="12" t="str">
        <f>"Q"&amp;LOOKUP(MONTH(tblSalaries[[#This Row],[Start Date]]),{1,4,7,10},{4,1,2,3})</f>
        <v>Q2</v>
      </c>
      <c r="K367">
        <v>105552</v>
      </c>
      <c r="L367" s="18">
        <f>_xlfn.DAYS(DATE(2020,12,31),tblSalaries[[#This Row],[Start Date]])/365</f>
        <v>7.3232876712328769</v>
      </c>
      <c r="M367">
        <v>366</v>
      </c>
      <c r="N367">
        <f>COUNTBLANK(tblSalaries[[#This Row],[Employee ID]:[Salary]])</f>
        <v>0</v>
      </c>
    </row>
    <row r="368" spans="1:14" x14ac:dyDescent="0.25">
      <c r="A368">
        <v>39934</v>
      </c>
      <c r="B368" t="str">
        <f>LEFT(tblSalaries[[#This Row],[Employee ID]],1)</f>
        <v>3</v>
      </c>
      <c r="C368" t="s">
        <v>734</v>
      </c>
      <c r="D368" t="s">
        <v>735</v>
      </c>
      <c r="E368" t="s">
        <v>18</v>
      </c>
      <c r="F368">
        <v>4</v>
      </c>
      <c r="G368" t="str">
        <f>_xlfn.XLOOKUP(tblSalaries[[#This Row],[Department ID]],tblDepts[ID],tblDepts[Department])</f>
        <v>Sales</v>
      </c>
      <c r="H368" s="9">
        <v>30982</v>
      </c>
      <c r="I368" s="9">
        <v>42736</v>
      </c>
      <c r="J368" s="12" t="str">
        <f>"Q"&amp;LOOKUP(MONTH(tblSalaries[[#This Row],[Start Date]]),{1,4,7,10},{4,1,2,3})</f>
        <v>Q4</v>
      </c>
      <c r="K368">
        <v>121078</v>
      </c>
      <c r="L368" s="18">
        <f>_xlfn.DAYS(DATE(2020,12,31),tblSalaries[[#This Row],[Start Date]])/365</f>
        <v>4</v>
      </c>
      <c r="M368">
        <v>367</v>
      </c>
      <c r="N368">
        <f>COUNTBLANK(tblSalaries[[#This Row],[Employee ID]:[Salary]])</f>
        <v>0</v>
      </c>
    </row>
    <row r="369" spans="1:14" x14ac:dyDescent="0.25">
      <c r="A369">
        <v>32826</v>
      </c>
      <c r="B369" t="str">
        <f>LEFT(tblSalaries[[#This Row],[Employee ID]],1)</f>
        <v>3</v>
      </c>
      <c r="C369" t="s">
        <v>736</v>
      </c>
      <c r="D369" t="s">
        <v>737</v>
      </c>
      <c r="E369" t="s">
        <v>18</v>
      </c>
      <c r="F369">
        <v>5</v>
      </c>
      <c r="G369" t="str">
        <f>_xlfn.XLOOKUP(tblSalaries[[#This Row],[Department ID]],tblDepts[ID],tblDepts[Department])</f>
        <v>Marketing</v>
      </c>
      <c r="H369" s="9">
        <v>33143</v>
      </c>
      <c r="I369" s="9">
        <v>43612</v>
      </c>
      <c r="J369" s="12" t="str">
        <f>"Q"&amp;LOOKUP(MONTH(tblSalaries[[#This Row],[Start Date]]),{1,4,7,10},{4,1,2,3})</f>
        <v>Q1</v>
      </c>
      <c r="K369">
        <v>92387</v>
      </c>
      <c r="L369" s="18">
        <f>_xlfn.DAYS(DATE(2020,12,31),tblSalaries[[#This Row],[Start Date]])/365</f>
        <v>1.6</v>
      </c>
      <c r="M369">
        <v>368</v>
      </c>
      <c r="N369">
        <f>COUNTBLANK(tblSalaries[[#This Row],[Employee ID]:[Salary]])</f>
        <v>0</v>
      </c>
    </row>
    <row r="370" spans="1:14" x14ac:dyDescent="0.25">
      <c r="A370">
        <v>20852</v>
      </c>
      <c r="B370" t="str">
        <f>LEFT(tblSalaries[[#This Row],[Employee ID]],1)</f>
        <v>2</v>
      </c>
      <c r="C370" t="s">
        <v>738</v>
      </c>
      <c r="D370" t="s">
        <v>739</v>
      </c>
      <c r="E370" t="s">
        <v>13</v>
      </c>
      <c r="F370">
        <v>7</v>
      </c>
      <c r="G370" t="str">
        <f>_xlfn.XLOOKUP(tblSalaries[[#This Row],[Department ID]],tblDepts[ID],tblDepts[Department])</f>
        <v>Support</v>
      </c>
      <c r="H370" s="9">
        <v>31052</v>
      </c>
      <c r="I370" s="9">
        <v>43158</v>
      </c>
      <c r="J370" s="12" t="str">
        <f>"Q"&amp;LOOKUP(MONTH(tblSalaries[[#This Row],[Start Date]]),{1,4,7,10},{4,1,2,3})</f>
        <v>Q4</v>
      </c>
      <c r="K370">
        <v>114859</v>
      </c>
      <c r="L370" s="18">
        <f>_xlfn.DAYS(DATE(2020,12,31),tblSalaries[[#This Row],[Start Date]])/365</f>
        <v>2.8438356164383563</v>
      </c>
      <c r="M370">
        <v>369</v>
      </c>
      <c r="N370">
        <f>COUNTBLANK(tblSalaries[[#This Row],[Employee ID]:[Salary]])</f>
        <v>0</v>
      </c>
    </row>
    <row r="371" spans="1:14" x14ac:dyDescent="0.25">
      <c r="A371">
        <v>35410</v>
      </c>
      <c r="B371" t="str">
        <f>LEFT(tblSalaries[[#This Row],[Employee ID]],1)</f>
        <v>3</v>
      </c>
      <c r="C371" t="s">
        <v>740</v>
      </c>
      <c r="D371" t="s">
        <v>741</v>
      </c>
      <c r="E371" t="s">
        <v>18</v>
      </c>
      <c r="F371">
        <v>7</v>
      </c>
      <c r="G371" t="str">
        <f>_xlfn.XLOOKUP(tblSalaries[[#This Row],[Department ID]],tblDepts[ID],tblDepts[Department])</f>
        <v>Support</v>
      </c>
      <c r="H371" s="9">
        <v>24955</v>
      </c>
      <c r="I371" s="9">
        <v>42953</v>
      </c>
      <c r="J371" s="12" t="str">
        <f>"Q"&amp;LOOKUP(MONTH(tblSalaries[[#This Row],[Start Date]]),{1,4,7,10},{4,1,2,3})</f>
        <v>Q2</v>
      </c>
      <c r="K371">
        <v>45905</v>
      </c>
      <c r="L371" s="18">
        <f>_xlfn.DAYS(DATE(2020,12,31),tblSalaries[[#This Row],[Start Date]])/365</f>
        <v>3.4054794520547946</v>
      </c>
      <c r="M371">
        <v>370</v>
      </c>
      <c r="N371">
        <f>COUNTBLANK(tblSalaries[[#This Row],[Employee ID]:[Salary]])</f>
        <v>0</v>
      </c>
    </row>
    <row r="372" spans="1:14" x14ac:dyDescent="0.25">
      <c r="A372">
        <v>31004</v>
      </c>
      <c r="B372" t="str">
        <f>LEFT(tblSalaries[[#This Row],[Employee ID]],1)</f>
        <v>3</v>
      </c>
      <c r="C372" t="s">
        <v>742</v>
      </c>
      <c r="D372" t="s">
        <v>743</v>
      </c>
      <c r="E372" t="s">
        <v>13</v>
      </c>
      <c r="F372">
        <v>4</v>
      </c>
      <c r="G372" t="str">
        <f>_xlfn.XLOOKUP(tblSalaries[[#This Row],[Department ID]],tblDepts[ID],tblDepts[Department])</f>
        <v>Sales</v>
      </c>
      <c r="H372" s="9">
        <v>24782</v>
      </c>
      <c r="I372" s="9">
        <v>43775</v>
      </c>
      <c r="J372" s="12" t="str">
        <f>"Q"&amp;LOOKUP(MONTH(tblSalaries[[#This Row],[Start Date]]),{1,4,7,10},{4,1,2,3})</f>
        <v>Q3</v>
      </c>
      <c r="K372">
        <v>67557</v>
      </c>
      <c r="L372" s="18">
        <f>_xlfn.DAYS(DATE(2020,12,31),tblSalaries[[#This Row],[Start Date]])/365</f>
        <v>1.1534246575342466</v>
      </c>
      <c r="M372">
        <v>371</v>
      </c>
      <c r="N372">
        <f>COUNTBLANK(tblSalaries[[#This Row],[Employee ID]:[Salary]])</f>
        <v>0</v>
      </c>
    </row>
    <row r="373" spans="1:14" x14ac:dyDescent="0.25">
      <c r="A373">
        <v>38623</v>
      </c>
      <c r="B373" t="str">
        <f>LEFT(tblSalaries[[#This Row],[Employee ID]],1)</f>
        <v>3</v>
      </c>
      <c r="C373" t="s">
        <v>744</v>
      </c>
      <c r="D373" t="s">
        <v>745</v>
      </c>
      <c r="E373" t="s">
        <v>13</v>
      </c>
      <c r="F373">
        <v>4</v>
      </c>
      <c r="G373" t="str">
        <f>_xlfn.XLOOKUP(tblSalaries[[#This Row],[Department ID]],tblDepts[ID],tblDepts[Department])</f>
        <v>Sales</v>
      </c>
      <c r="H373" s="9">
        <v>34273</v>
      </c>
      <c r="I373" s="9">
        <v>42893</v>
      </c>
      <c r="J373" s="12" t="str">
        <f>"Q"&amp;LOOKUP(MONTH(tblSalaries[[#This Row],[Start Date]]),{1,4,7,10},{4,1,2,3})</f>
        <v>Q1</v>
      </c>
      <c r="K373">
        <v>117497</v>
      </c>
      <c r="L373" s="18">
        <f>_xlfn.DAYS(DATE(2020,12,31),tblSalaries[[#This Row],[Start Date]])/365</f>
        <v>3.56986301369863</v>
      </c>
      <c r="M373">
        <v>372</v>
      </c>
      <c r="N373">
        <f>COUNTBLANK(tblSalaries[[#This Row],[Employee ID]:[Salary]])</f>
        <v>0</v>
      </c>
    </row>
    <row r="374" spans="1:14" x14ac:dyDescent="0.25">
      <c r="A374">
        <v>33576</v>
      </c>
      <c r="B374" t="str">
        <f>LEFT(tblSalaries[[#This Row],[Employee ID]],1)</f>
        <v>3</v>
      </c>
      <c r="C374" t="s">
        <v>746</v>
      </c>
      <c r="D374" t="s">
        <v>747</v>
      </c>
      <c r="E374" t="s">
        <v>18</v>
      </c>
      <c r="F374">
        <v>5</v>
      </c>
      <c r="G374" t="str">
        <f>_xlfn.XLOOKUP(tblSalaries[[#This Row],[Department ID]],tblDepts[ID],tblDepts[Department])</f>
        <v>Marketing</v>
      </c>
      <c r="H374" s="9">
        <v>32839</v>
      </c>
      <c r="I374" s="9">
        <v>41837</v>
      </c>
      <c r="J374" s="12" t="str">
        <f>"Q"&amp;LOOKUP(MONTH(tblSalaries[[#This Row],[Start Date]]),{1,4,7,10},{4,1,2,3})</f>
        <v>Q2</v>
      </c>
      <c r="K374">
        <v>78736</v>
      </c>
      <c r="L374" s="18">
        <f>_xlfn.DAYS(DATE(2020,12,31),tblSalaries[[#This Row],[Start Date]])/365</f>
        <v>6.463013698630137</v>
      </c>
      <c r="M374">
        <v>373</v>
      </c>
      <c r="N374">
        <f>COUNTBLANK(tblSalaries[[#This Row],[Employee ID]:[Salary]])</f>
        <v>0</v>
      </c>
    </row>
    <row r="375" spans="1:14" x14ac:dyDescent="0.25">
      <c r="A375">
        <v>30252</v>
      </c>
      <c r="B375" t="str">
        <f>LEFT(tblSalaries[[#This Row],[Employee ID]],1)</f>
        <v>3</v>
      </c>
      <c r="C375" t="s">
        <v>748</v>
      </c>
      <c r="D375" t="s">
        <v>749</v>
      </c>
      <c r="E375" t="s">
        <v>18</v>
      </c>
      <c r="F375">
        <v>4</v>
      </c>
      <c r="G375" t="str">
        <f>_xlfn.XLOOKUP(tblSalaries[[#This Row],[Department ID]],tblDepts[ID],tblDepts[Department])</f>
        <v>Sales</v>
      </c>
      <c r="H375" s="9">
        <v>22761</v>
      </c>
      <c r="I375" s="9">
        <v>42732</v>
      </c>
      <c r="J375" s="12" t="str">
        <f>"Q"&amp;LOOKUP(MONTH(tblSalaries[[#This Row],[Start Date]]),{1,4,7,10},{4,1,2,3})</f>
        <v>Q3</v>
      </c>
      <c r="K375">
        <v>106418</v>
      </c>
      <c r="L375" s="18">
        <f>_xlfn.DAYS(DATE(2020,12,31),tblSalaries[[#This Row],[Start Date]])/365</f>
        <v>4.0109589041095894</v>
      </c>
      <c r="M375">
        <v>374</v>
      </c>
      <c r="N375">
        <f>COUNTBLANK(tblSalaries[[#This Row],[Employee ID]:[Salary]])</f>
        <v>0</v>
      </c>
    </row>
    <row r="376" spans="1:14" x14ac:dyDescent="0.25">
      <c r="A376">
        <v>33796</v>
      </c>
      <c r="B376" t="str">
        <f>LEFT(tblSalaries[[#This Row],[Employee ID]],1)</f>
        <v>3</v>
      </c>
      <c r="C376" t="s">
        <v>290</v>
      </c>
      <c r="D376" t="s">
        <v>750</v>
      </c>
      <c r="E376" t="s">
        <v>13</v>
      </c>
      <c r="F376">
        <v>6</v>
      </c>
      <c r="G376" t="str">
        <f>_xlfn.XLOOKUP(tblSalaries[[#This Row],[Department ID]],tblDepts[ID],tblDepts[Department])</f>
        <v>Development</v>
      </c>
      <c r="H376" s="9">
        <v>20400</v>
      </c>
      <c r="I376" s="9">
        <v>42728</v>
      </c>
      <c r="J376" s="12" t="str">
        <f>"Q"&amp;LOOKUP(MONTH(tblSalaries[[#This Row],[Start Date]]),{1,4,7,10},{4,1,2,3})</f>
        <v>Q3</v>
      </c>
      <c r="K376">
        <v>131406</v>
      </c>
      <c r="L376" s="18">
        <f>_xlfn.DAYS(DATE(2020,12,31),tblSalaries[[#This Row],[Start Date]])/365</f>
        <v>4.021917808219178</v>
      </c>
      <c r="M376">
        <v>375</v>
      </c>
      <c r="N376">
        <f>COUNTBLANK(tblSalaries[[#This Row],[Employee ID]:[Salary]])</f>
        <v>0</v>
      </c>
    </row>
    <row r="377" spans="1:14" x14ac:dyDescent="0.25">
      <c r="A377">
        <v>28121</v>
      </c>
      <c r="B377" t="str">
        <f>LEFT(tblSalaries[[#This Row],[Employee ID]],1)</f>
        <v>2</v>
      </c>
      <c r="C377" t="s">
        <v>751</v>
      </c>
      <c r="D377" t="s">
        <v>752</v>
      </c>
      <c r="E377" t="s">
        <v>13</v>
      </c>
      <c r="F377">
        <v>6</v>
      </c>
      <c r="G377" t="str">
        <f>_xlfn.XLOOKUP(tblSalaries[[#This Row],[Department ID]],tblDepts[ID],tblDepts[Department])</f>
        <v>Development</v>
      </c>
      <c r="H377" s="9">
        <v>31818</v>
      </c>
      <c r="I377" s="9">
        <v>43240</v>
      </c>
      <c r="J377" s="12" t="str">
        <f>"Q"&amp;LOOKUP(MONTH(tblSalaries[[#This Row],[Start Date]]),{1,4,7,10},{4,1,2,3})</f>
        <v>Q1</v>
      </c>
      <c r="K377">
        <v>127044</v>
      </c>
      <c r="L377" s="18">
        <f>_xlfn.DAYS(DATE(2020,12,31),tblSalaries[[#This Row],[Start Date]])/365</f>
        <v>2.6191780821917807</v>
      </c>
      <c r="M377">
        <v>376</v>
      </c>
      <c r="N377">
        <f>COUNTBLANK(tblSalaries[[#This Row],[Employee ID]:[Salary]])</f>
        <v>0</v>
      </c>
    </row>
    <row r="378" spans="1:14" x14ac:dyDescent="0.25">
      <c r="A378">
        <v>25743</v>
      </c>
      <c r="B378" t="str">
        <f>LEFT(tblSalaries[[#This Row],[Employee ID]],1)</f>
        <v>2</v>
      </c>
      <c r="C378" t="s">
        <v>753</v>
      </c>
      <c r="D378" t="s">
        <v>754</v>
      </c>
      <c r="E378" t="s">
        <v>18</v>
      </c>
      <c r="F378">
        <v>4</v>
      </c>
      <c r="G378" t="str">
        <f>_xlfn.XLOOKUP(tblSalaries[[#This Row],[Department ID]],tblDepts[ID],tblDepts[Department])</f>
        <v>Sales</v>
      </c>
      <c r="H378" s="9">
        <v>32326</v>
      </c>
      <c r="I378" s="9">
        <v>43713</v>
      </c>
      <c r="J378" s="12" t="str">
        <f>"Q"&amp;LOOKUP(MONTH(tblSalaries[[#This Row],[Start Date]]),{1,4,7,10},{4,1,2,3})</f>
        <v>Q2</v>
      </c>
      <c r="K378">
        <v>135912</v>
      </c>
      <c r="L378" s="18">
        <f>_xlfn.DAYS(DATE(2020,12,31),tblSalaries[[#This Row],[Start Date]])/365</f>
        <v>1.3232876712328767</v>
      </c>
      <c r="M378">
        <v>377</v>
      </c>
      <c r="N378">
        <f>COUNTBLANK(tblSalaries[[#This Row],[Employee ID]:[Salary]])</f>
        <v>0</v>
      </c>
    </row>
    <row r="379" spans="1:14" x14ac:dyDescent="0.25">
      <c r="A379">
        <v>26972</v>
      </c>
      <c r="B379" t="str">
        <f>LEFT(tblSalaries[[#This Row],[Employee ID]],1)</f>
        <v>2</v>
      </c>
      <c r="C379" t="s">
        <v>755</v>
      </c>
      <c r="D379" t="s">
        <v>756</v>
      </c>
      <c r="E379" t="s">
        <v>13</v>
      </c>
      <c r="F379">
        <v>4</v>
      </c>
      <c r="G379" t="str">
        <f>_xlfn.XLOOKUP(tblSalaries[[#This Row],[Department ID]],tblDepts[ID],tblDepts[Department])</f>
        <v>Sales</v>
      </c>
      <c r="H379" s="9">
        <v>33462</v>
      </c>
      <c r="I379" s="9">
        <v>42171</v>
      </c>
      <c r="J379" s="12" t="str">
        <f>"Q"&amp;LOOKUP(MONTH(tblSalaries[[#This Row],[Start Date]]),{1,4,7,10},{4,1,2,3})</f>
        <v>Q1</v>
      </c>
      <c r="K379">
        <v>135496</v>
      </c>
      <c r="L379" s="18">
        <f>_xlfn.DAYS(DATE(2020,12,31),tblSalaries[[#This Row],[Start Date]])/365</f>
        <v>5.5479452054794525</v>
      </c>
      <c r="M379">
        <v>378</v>
      </c>
      <c r="N379">
        <f>COUNTBLANK(tblSalaries[[#This Row],[Employee ID]:[Salary]])</f>
        <v>0</v>
      </c>
    </row>
    <row r="380" spans="1:14" x14ac:dyDescent="0.25">
      <c r="A380">
        <v>37932</v>
      </c>
      <c r="B380" t="str">
        <f>LEFT(tblSalaries[[#This Row],[Employee ID]],1)</f>
        <v>3</v>
      </c>
      <c r="C380" t="s">
        <v>757</v>
      </c>
      <c r="D380" t="s">
        <v>758</v>
      </c>
      <c r="E380" t="s">
        <v>13</v>
      </c>
      <c r="F380">
        <v>6</v>
      </c>
      <c r="G380" t="str">
        <f>_xlfn.XLOOKUP(tblSalaries[[#This Row],[Department ID]],tblDepts[ID],tblDepts[Department])</f>
        <v>Development</v>
      </c>
      <c r="H380" s="9">
        <v>24738</v>
      </c>
      <c r="I380" s="9">
        <v>41589</v>
      </c>
      <c r="J380" s="12" t="str">
        <f>"Q"&amp;LOOKUP(MONTH(tblSalaries[[#This Row],[Start Date]]),{1,4,7,10},{4,1,2,3})</f>
        <v>Q3</v>
      </c>
      <c r="K380">
        <v>72770</v>
      </c>
      <c r="L380" s="18">
        <f>_xlfn.DAYS(DATE(2020,12,31),tblSalaries[[#This Row],[Start Date]])/365</f>
        <v>7.1424657534246574</v>
      </c>
      <c r="M380">
        <v>379</v>
      </c>
      <c r="N380">
        <f>COUNTBLANK(tblSalaries[[#This Row],[Employee ID]:[Salary]])</f>
        <v>0</v>
      </c>
    </row>
    <row r="381" spans="1:14" x14ac:dyDescent="0.25">
      <c r="A381">
        <v>11233</v>
      </c>
      <c r="B381" t="str">
        <f>LEFT(tblSalaries[[#This Row],[Employee ID]],1)</f>
        <v>1</v>
      </c>
      <c r="C381" t="s">
        <v>759</v>
      </c>
      <c r="D381" t="s">
        <v>760</v>
      </c>
      <c r="E381" t="s">
        <v>18</v>
      </c>
      <c r="F381">
        <v>4</v>
      </c>
      <c r="G381" t="str">
        <f>_xlfn.XLOOKUP(tblSalaries[[#This Row],[Department ID]],tblDepts[ID],tblDepts[Department])</f>
        <v>Sales</v>
      </c>
      <c r="H381" s="9">
        <v>28323</v>
      </c>
      <c r="I381" s="9">
        <v>40349</v>
      </c>
      <c r="J381" s="12" t="str">
        <f>"Q"&amp;LOOKUP(MONTH(tblSalaries[[#This Row],[Start Date]]),{1,4,7,10},{4,1,2,3})</f>
        <v>Q1</v>
      </c>
      <c r="K381">
        <v>69138</v>
      </c>
      <c r="L381" s="18">
        <f>_xlfn.DAYS(DATE(2020,12,31),tblSalaries[[#This Row],[Start Date]])/365</f>
        <v>10.53972602739726</v>
      </c>
      <c r="M381">
        <v>380</v>
      </c>
      <c r="N381">
        <f>COUNTBLANK(tblSalaries[[#This Row],[Employee ID]:[Salary]])</f>
        <v>0</v>
      </c>
    </row>
    <row r="382" spans="1:14" x14ac:dyDescent="0.25">
      <c r="A382">
        <v>35379</v>
      </c>
      <c r="B382" t="str">
        <f>LEFT(tblSalaries[[#This Row],[Employee ID]],1)</f>
        <v>3</v>
      </c>
      <c r="C382" t="s">
        <v>761</v>
      </c>
      <c r="D382" t="s">
        <v>762</v>
      </c>
      <c r="E382" t="s">
        <v>18</v>
      </c>
      <c r="F382">
        <v>6</v>
      </c>
      <c r="G382" t="str">
        <f>_xlfn.XLOOKUP(tblSalaries[[#This Row],[Department ID]],tblDepts[ID],tblDepts[Department])</f>
        <v>Development</v>
      </c>
      <c r="H382" s="9">
        <v>22281</v>
      </c>
      <c r="I382" s="9">
        <v>40656</v>
      </c>
      <c r="J382" s="12" t="str">
        <f>"Q"&amp;LOOKUP(MONTH(tblSalaries[[#This Row],[Start Date]]),{1,4,7,10},{4,1,2,3})</f>
        <v>Q1</v>
      </c>
      <c r="K382">
        <v>114519</v>
      </c>
      <c r="L382" s="18">
        <f>_xlfn.DAYS(DATE(2020,12,31),tblSalaries[[#This Row],[Start Date]])/365</f>
        <v>9.6986301369863011</v>
      </c>
      <c r="M382">
        <v>381</v>
      </c>
      <c r="N382">
        <f>COUNTBLANK(tblSalaries[[#This Row],[Employee ID]:[Salary]])</f>
        <v>0</v>
      </c>
    </row>
    <row r="383" spans="1:14" x14ac:dyDescent="0.25">
      <c r="A383">
        <v>28820</v>
      </c>
      <c r="B383" t="str">
        <f>LEFT(tblSalaries[[#This Row],[Employee ID]],1)</f>
        <v>2</v>
      </c>
      <c r="C383" t="s">
        <v>53</v>
      </c>
      <c r="D383" t="s">
        <v>763</v>
      </c>
      <c r="E383" t="s">
        <v>13</v>
      </c>
      <c r="F383">
        <v>4</v>
      </c>
      <c r="G383" t="str">
        <f>_xlfn.XLOOKUP(tblSalaries[[#This Row],[Department ID]],tblDepts[ID],tblDepts[Department])</f>
        <v>Sales</v>
      </c>
      <c r="H383" s="9">
        <v>35694</v>
      </c>
      <c r="I383" s="9">
        <v>42225</v>
      </c>
      <c r="J383" s="12" t="str">
        <f>"Q"&amp;LOOKUP(MONTH(tblSalaries[[#This Row],[Start Date]]),{1,4,7,10},{4,1,2,3})</f>
        <v>Q2</v>
      </c>
      <c r="K383">
        <v>81151</v>
      </c>
      <c r="L383" s="18">
        <f>_xlfn.DAYS(DATE(2020,12,31),tblSalaries[[#This Row],[Start Date]])/365</f>
        <v>5.4</v>
      </c>
      <c r="M383">
        <v>382</v>
      </c>
      <c r="N383">
        <f>COUNTBLANK(tblSalaries[[#This Row],[Employee ID]:[Salary]])</f>
        <v>0</v>
      </c>
    </row>
    <row r="384" spans="1:14" x14ac:dyDescent="0.25">
      <c r="A384">
        <v>36763</v>
      </c>
      <c r="B384" t="str">
        <f>LEFT(tblSalaries[[#This Row],[Employee ID]],1)</f>
        <v>3</v>
      </c>
      <c r="C384" t="s">
        <v>764</v>
      </c>
      <c r="D384" t="s">
        <v>765</v>
      </c>
      <c r="E384" t="s">
        <v>18</v>
      </c>
      <c r="F384">
        <v>4</v>
      </c>
      <c r="G384" t="str">
        <f>_xlfn.XLOOKUP(tblSalaries[[#This Row],[Department ID]],tblDepts[ID],tblDepts[Department])</f>
        <v>Sales</v>
      </c>
      <c r="H384" s="9">
        <v>22656</v>
      </c>
      <c r="I384" s="9">
        <v>40625</v>
      </c>
      <c r="J384" s="12" t="str">
        <f>"Q"&amp;LOOKUP(MONTH(tblSalaries[[#This Row],[Start Date]]),{1,4,7,10},{4,1,2,3})</f>
        <v>Q4</v>
      </c>
      <c r="K384">
        <v>98305</v>
      </c>
      <c r="L384" s="18">
        <f>_xlfn.DAYS(DATE(2020,12,31),tblSalaries[[#This Row],[Start Date]])/365</f>
        <v>9.7835616438356166</v>
      </c>
      <c r="M384">
        <v>383</v>
      </c>
      <c r="N384">
        <f>COUNTBLANK(tblSalaries[[#This Row],[Employee ID]:[Salary]])</f>
        <v>0</v>
      </c>
    </row>
    <row r="385" spans="1:14" x14ac:dyDescent="0.25">
      <c r="A385">
        <v>38538</v>
      </c>
      <c r="B385" t="str">
        <f>LEFT(tblSalaries[[#This Row],[Employee ID]],1)</f>
        <v>3</v>
      </c>
      <c r="C385" t="s">
        <v>766</v>
      </c>
      <c r="D385" t="s">
        <v>767</v>
      </c>
      <c r="E385" t="s">
        <v>18</v>
      </c>
      <c r="F385">
        <v>5</v>
      </c>
      <c r="G385" t="str">
        <f>_xlfn.XLOOKUP(tblSalaries[[#This Row],[Department ID]],tblDepts[ID],tblDepts[Department])</f>
        <v>Marketing</v>
      </c>
      <c r="H385" s="9">
        <v>27890</v>
      </c>
      <c r="I385" s="9">
        <v>40519</v>
      </c>
      <c r="J385" s="12" t="str">
        <f>"Q"&amp;LOOKUP(MONTH(tblSalaries[[#This Row],[Start Date]]),{1,4,7,10},{4,1,2,3})</f>
        <v>Q3</v>
      </c>
      <c r="K385">
        <v>95385</v>
      </c>
      <c r="L385" s="18">
        <f>_xlfn.DAYS(DATE(2020,12,31),tblSalaries[[#This Row],[Start Date]])/365</f>
        <v>10.073972602739726</v>
      </c>
      <c r="M385">
        <v>384</v>
      </c>
      <c r="N385">
        <f>COUNTBLANK(tblSalaries[[#This Row],[Employee ID]:[Salary]])</f>
        <v>0</v>
      </c>
    </row>
    <row r="386" spans="1:14" x14ac:dyDescent="0.25">
      <c r="A386">
        <v>32966</v>
      </c>
      <c r="B386" t="str">
        <f>LEFT(tblSalaries[[#This Row],[Employee ID]],1)</f>
        <v>3</v>
      </c>
      <c r="C386" t="s">
        <v>768</v>
      </c>
      <c r="D386" t="s">
        <v>769</v>
      </c>
      <c r="E386" t="s">
        <v>18</v>
      </c>
      <c r="F386">
        <v>6</v>
      </c>
      <c r="G386" t="str">
        <f>_xlfn.XLOOKUP(tblSalaries[[#This Row],[Department ID]],tblDepts[ID],tblDepts[Department])</f>
        <v>Development</v>
      </c>
      <c r="H386" s="9">
        <v>25639</v>
      </c>
      <c r="I386" s="9">
        <v>41291</v>
      </c>
      <c r="J386" s="12" t="str">
        <f>"Q"&amp;LOOKUP(MONTH(tblSalaries[[#This Row],[Start Date]]),{1,4,7,10},{4,1,2,3})</f>
        <v>Q4</v>
      </c>
      <c r="K386">
        <v>109729</v>
      </c>
      <c r="L386" s="18">
        <f>_xlfn.DAYS(DATE(2020,12,31),tblSalaries[[#This Row],[Start Date]])/365</f>
        <v>7.9589041095890414</v>
      </c>
      <c r="M386">
        <v>385</v>
      </c>
      <c r="N386">
        <f>COUNTBLANK(tblSalaries[[#This Row],[Employee ID]:[Salary]])</f>
        <v>0</v>
      </c>
    </row>
    <row r="387" spans="1:14" x14ac:dyDescent="0.25">
      <c r="A387">
        <v>13396</v>
      </c>
      <c r="B387" t="str">
        <f>LEFT(tblSalaries[[#This Row],[Employee ID]],1)</f>
        <v>1</v>
      </c>
      <c r="C387" t="s">
        <v>770</v>
      </c>
      <c r="D387" t="s">
        <v>771</v>
      </c>
      <c r="E387" t="s">
        <v>18</v>
      </c>
      <c r="F387">
        <v>3</v>
      </c>
      <c r="G387" t="str">
        <f>_xlfn.XLOOKUP(tblSalaries[[#This Row],[Department ID]],tblDepts[ID],tblDepts[Department])</f>
        <v>FP&amp;A</v>
      </c>
      <c r="H387" s="9">
        <v>23702</v>
      </c>
      <c r="I387" s="9">
        <v>41472</v>
      </c>
      <c r="J387" s="12" t="str">
        <f>"Q"&amp;LOOKUP(MONTH(tblSalaries[[#This Row],[Start Date]]),{1,4,7,10},{4,1,2,3})</f>
        <v>Q2</v>
      </c>
      <c r="K387">
        <v>124086</v>
      </c>
      <c r="L387" s="18">
        <f>_xlfn.DAYS(DATE(2020,12,31),tblSalaries[[#This Row],[Start Date]])/365</f>
        <v>7.463013698630137</v>
      </c>
      <c r="M387">
        <v>386</v>
      </c>
      <c r="N387">
        <f>COUNTBLANK(tblSalaries[[#This Row],[Employee ID]:[Salary]])</f>
        <v>0</v>
      </c>
    </row>
    <row r="388" spans="1:14" x14ac:dyDescent="0.25">
      <c r="A388">
        <v>34826</v>
      </c>
      <c r="B388" t="str">
        <f>LEFT(tblSalaries[[#This Row],[Employee ID]],1)</f>
        <v>3</v>
      </c>
      <c r="C388" t="s">
        <v>772</v>
      </c>
      <c r="D388" t="s">
        <v>773</v>
      </c>
      <c r="E388" t="s">
        <v>18</v>
      </c>
      <c r="F388">
        <v>4</v>
      </c>
      <c r="G388" t="str">
        <f>_xlfn.XLOOKUP(tblSalaries[[#This Row],[Department ID]],tblDepts[ID],tblDepts[Department])</f>
        <v>Sales</v>
      </c>
      <c r="H388" s="9">
        <v>35716</v>
      </c>
      <c r="I388" s="9">
        <v>41289</v>
      </c>
      <c r="J388" s="12" t="str">
        <f>"Q"&amp;LOOKUP(MONTH(tblSalaries[[#This Row],[Start Date]]),{1,4,7,10},{4,1,2,3})</f>
        <v>Q4</v>
      </c>
      <c r="K388">
        <v>62496</v>
      </c>
      <c r="L388" s="18">
        <f>_xlfn.DAYS(DATE(2020,12,31),tblSalaries[[#This Row],[Start Date]])/365</f>
        <v>7.9643835616438352</v>
      </c>
      <c r="M388">
        <v>387</v>
      </c>
      <c r="N388">
        <f>COUNTBLANK(tblSalaries[[#This Row],[Employee ID]:[Salary]])</f>
        <v>0</v>
      </c>
    </row>
    <row r="389" spans="1:14" x14ac:dyDescent="0.25">
      <c r="A389">
        <v>30832</v>
      </c>
      <c r="B389" t="str">
        <f>LEFT(tblSalaries[[#This Row],[Employee ID]],1)</f>
        <v>3</v>
      </c>
      <c r="C389" t="s">
        <v>774</v>
      </c>
      <c r="D389" t="s">
        <v>775</v>
      </c>
      <c r="E389" t="s">
        <v>18</v>
      </c>
      <c r="F389">
        <v>4</v>
      </c>
      <c r="G389" t="str">
        <f>_xlfn.XLOOKUP(tblSalaries[[#This Row],[Department ID]],tblDepts[ID],tblDepts[Department])</f>
        <v>Sales</v>
      </c>
      <c r="H389" s="9">
        <v>34079</v>
      </c>
      <c r="I389" s="9">
        <v>42082</v>
      </c>
      <c r="J389" s="12" t="str">
        <f>"Q"&amp;LOOKUP(MONTH(tblSalaries[[#This Row],[Start Date]]),{1,4,7,10},{4,1,2,3})</f>
        <v>Q4</v>
      </c>
      <c r="K389">
        <v>155388</v>
      </c>
      <c r="L389" s="18">
        <f>_xlfn.DAYS(DATE(2020,12,31),tblSalaries[[#This Row],[Start Date]])/365</f>
        <v>5.7917808219178086</v>
      </c>
      <c r="M389">
        <v>388</v>
      </c>
      <c r="N389">
        <f>COUNTBLANK(tblSalaries[[#This Row],[Employee ID]:[Salary]])</f>
        <v>0</v>
      </c>
    </row>
    <row r="390" spans="1:14" x14ac:dyDescent="0.25">
      <c r="A390">
        <v>17707</v>
      </c>
      <c r="B390" t="str">
        <f>LEFT(tblSalaries[[#This Row],[Employee ID]],1)</f>
        <v>1</v>
      </c>
      <c r="C390" t="s">
        <v>776</v>
      </c>
      <c r="D390" t="s">
        <v>777</v>
      </c>
      <c r="E390" t="s">
        <v>13</v>
      </c>
      <c r="F390">
        <v>4</v>
      </c>
      <c r="G390" t="str">
        <f>_xlfn.XLOOKUP(tblSalaries[[#This Row],[Department ID]],tblDepts[ID],tblDepts[Department])</f>
        <v>Sales</v>
      </c>
      <c r="H390" s="9">
        <v>25676</v>
      </c>
      <c r="I390" s="9">
        <v>43336</v>
      </c>
      <c r="J390" s="12" t="str">
        <f>"Q"&amp;LOOKUP(MONTH(tblSalaries[[#This Row],[Start Date]]),{1,4,7,10},{4,1,2,3})</f>
        <v>Q2</v>
      </c>
      <c r="K390">
        <v>154484</v>
      </c>
      <c r="L390" s="18">
        <f>_xlfn.DAYS(DATE(2020,12,31),tblSalaries[[#This Row],[Start Date]])/365</f>
        <v>2.3561643835616439</v>
      </c>
      <c r="M390">
        <v>389</v>
      </c>
      <c r="N390">
        <f>COUNTBLANK(tblSalaries[[#This Row],[Employee ID]:[Salary]])</f>
        <v>0</v>
      </c>
    </row>
    <row r="391" spans="1:14" x14ac:dyDescent="0.25">
      <c r="A391">
        <v>38557</v>
      </c>
      <c r="B391" t="str">
        <f>LEFT(tblSalaries[[#This Row],[Employee ID]],1)</f>
        <v>3</v>
      </c>
      <c r="C391" t="s">
        <v>778</v>
      </c>
      <c r="D391" t="s">
        <v>779</v>
      </c>
      <c r="E391" t="s">
        <v>18</v>
      </c>
      <c r="F391">
        <v>5</v>
      </c>
      <c r="G391" t="str">
        <f>_xlfn.XLOOKUP(tblSalaries[[#This Row],[Department ID]],tblDepts[ID],tblDepts[Department])</f>
        <v>Marketing</v>
      </c>
      <c r="H391" s="9">
        <v>26814</v>
      </c>
      <c r="I391" s="9">
        <v>42289</v>
      </c>
      <c r="J391" s="12" t="str">
        <f>"Q"&amp;LOOKUP(MONTH(tblSalaries[[#This Row],[Start Date]]),{1,4,7,10},{4,1,2,3})</f>
        <v>Q3</v>
      </c>
      <c r="K391">
        <v>56313</v>
      </c>
      <c r="L391" s="18">
        <f>_xlfn.DAYS(DATE(2020,12,31),tblSalaries[[#This Row],[Start Date]])/365</f>
        <v>5.2246575342465755</v>
      </c>
      <c r="M391">
        <v>390</v>
      </c>
      <c r="N391">
        <f>COUNTBLANK(tblSalaries[[#This Row],[Employee ID]:[Salary]])</f>
        <v>0</v>
      </c>
    </row>
    <row r="392" spans="1:14" x14ac:dyDescent="0.25">
      <c r="A392">
        <v>14459</v>
      </c>
      <c r="B392" t="str">
        <f>LEFT(tblSalaries[[#This Row],[Employee ID]],1)</f>
        <v>1</v>
      </c>
      <c r="C392" t="s">
        <v>757</v>
      </c>
      <c r="D392" t="s">
        <v>780</v>
      </c>
      <c r="E392" t="s">
        <v>13</v>
      </c>
      <c r="F392">
        <v>4</v>
      </c>
      <c r="G392" t="str">
        <f>_xlfn.XLOOKUP(tblSalaries[[#This Row],[Department ID]],tblDepts[ID],tblDepts[Department])</f>
        <v>Sales</v>
      </c>
      <c r="H392" s="9">
        <v>31565</v>
      </c>
      <c r="I392" s="9">
        <v>43244</v>
      </c>
      <c r="J392" s="12" t="str">
        <f>"Q"&amp;LOOKUP(MONTH(tblSalaries[[#This Row],[Start Date]]),{1,4,7,10},{4,1,2,3})</f>
        <v>Q1</v>
      </c>
      <c r="K392">
        <v>84423</v>
      </c>
      <c r="L392" s="18">
        <f>_xlfn.DAYS(DATE(2020,12,31),tblSalaries[[#This Row],[Start Date]])/365</f>
        <v>2.6082191780821917</v>
      </c>
      <c r="M392">
        <v>391</v>
      </c>
      <c r="N392">
        <f>COUNTBLANK(tblSalaries[[#This Row],[Employee ID]:[Salary]])</f>
        <v>0</v>
      </c>
    </row>
    <row r="393" spans="1:14" x14ac:dyDescent="0.25">
      <c r="A393">
        <v>33383</v>
      </c>
      <c r="B393" t="str">
        <f>LEFT(tblSalaries[[#This Row],[Employee ID]],1)</f>
        <v>3</v>
      </c>
      <c r="C393" t="s">
        <v>540</v>
      </c>
      <c r="D393" t="s">
        <v>781</v>
      </c>
      <c r="E393" t="s">
        <v>18</v>
      </c>
      <c r="F393">
        <v>6</v>
      </c>
      <c r="G393" t="str">
        <f>_xlfn.XLOOKUP(tblSalaries[[#This Row],[Department ID]],tblDepts[ID],tblDepts[Department])</f>
        <v>Development</v>
      </c>
      <c r="H393" s="9">
        <v>30592</v>
      </c>
      <c r="I393" s="9">
        <v>41255</v>
      </c>
      <c r="J393" s="12" t="str">
        <f>"Q"&amp;LOOKUP(MONTH(tblSalaries[[#This Row],[Start Date]]),{1,4,7,10},{4,1,2,3})</f>
        <v>Q3</v>
      </c>
      <c r="K393">
        <v>124183</v>
      </c>
      <c r="L393" s="18">
        <f>_xlfn.DAYS(DATE(2020,12,31),tblSalaries[[#This Row],[Start Date]])/365</f>
        <v>8.0575342465753419</v>
      </c>
      <c r="M393">
        <v>392</v>
      </c>
      <c r="N393">
        <f>COUNTBLANK(tblSalaries[[#This Row],[Employee ID]:[Salary]])</f>
        <v>0</v>
      </c>
    </row>
    <row r="394" spans="1:14" x14ac:dyDescent="0.25">
      <c r="A394">
        <v>35054</v>
      </c>
      <c r="B394" t="str">
        <f>LEFT(tblSalaries[[#This Row],[Employee ID]],1)</f>
        <v>3</v>
      </c>
      <c r="C394" t="s">
        <v>782</v>
      </c>
      <c r="D394" t="s">
        <v>783</v>
      </c>
      <c r="E394" t="s">
        <v>13</v>
      </c>
      <c r="F394">
        <v>7</v>
      </c>
      <c r="G394" t="str">
        <f>_xlfn.XLOOKUP(tblSalaries[[#This Row],[Department ID]],tblDepts[ID],tblDepts[Department])</f>
        <v>Support</v>
      </c>
      <c r="H394" s="9">
        <v>23011</v>
      </c>
      <c r="I394" s="9">
        <v>42149</v>
      </c>
      <c r="J394" s="12" t="str">
        <f>"Q"&amp;LOOKUP(MONTH(tblSalaries[[#This Row],[Start Date]]),{1,4,7,10},{4,1,2,3})</f>
        <v>Q1</v>
      </c>
      <c r="K394">
        <v>77755</v>
      </c>
      <c r="L394" s="18">
        <f>_xlfn.DAYS(DATE(2020,12,31),tblSalaries[[#This Row],[Start Date]])/365</f>
        <v>5.6082191780821917</v>
      </c>
      <c r="M394">
        <v>393</v>
      </c>
      <c r="N394">
        <f>COUNTBLANK(tblSalaries[[#This Row],[Employee ID]:[Salary]])</f>
        <v>0</v>
      </c>
    </row>
    <row r="395" spans="1:14" x14ac:dyDescent="0.25">
      <c r="A395">
        <v>34901</v>
      </c>
      <c r="B395" t="str">
        <f>LEFT(tblSalaries[[#This Row],[Employee ID]],1)</f>
        <v>3</v>
      </c>
      <c r="C395" t="s">
        <v>784</v>
      </c>
      <c r="D395" t="s">
        <v>785</v>
      </c>
      <c r="E395" t="s">
        <v>13</v>
      </c>
      <c r="F395">
        <v>4</v>
      </c>
      <c r="G395" t="str">
        <f>_xlfn.XLOOKUP(tblSalaries[[#This Row],[Department ID]],tblDepts[ID],tblDepts[Department])</f>
        <v>Sales</v>
      </c>
      <c r="H395" s="9">
        <v>28401</v>
      </c>
      <c r="I395" s="9">
        <v>42891</v>
      </c>
      <c r="J395" s="12" t="str">
        <f>"Q"&amp;LOOKUP(MONTH(tblSalaries[[#This Row],[Start Date]]),{1,4,7,10},{4,1,2,3})</f>
        <v>Q1</v>
      </c>
      <c r="K395">
        <v>76921</v>
      </c>
      <c r="L395" s="18">
        <f>_xlfn.DAYS(DATE(2020,12,31),tblSalaries[[#This Row],[Start Date]])/365</f>
        <v>3.5753424657534247</v>
      </c>
      <c r="M395">
        <v>394</v>
      </c>
      <c r="N395">
        <f>COUNTBLANK(tblSalaries[[#This Row],[Employee ID]:[Salary]])</f>
        <v>0</v>
      </c>
    </row>
    <row r="396" spans="1:14" x14ac:dyDescent="0.25">
      <c r="A396">
        <v>24318</v>
      </c>
      <c r="B396" t="str">
        <f>LEFT(tblSalaries[[#This Row],[Employee ID]],1)</f>
        <v>2</v>
      </c>
      <c r="C396" t="s">
        <v>786</v>
      </c>
      <c r="D396" t="s">
        <v>787</v>
      </c>
      <c r="E396" t="s">
        <v>18</v>
      </c>
      <c r="F396">
        <v>4</v>
      </c>
      <c r="G396" t="str">
        <f>_xlfn.XLOOKUP(tblSalaries[[#This Row],[Department ID]],tblDepts[ID],tblDepts[Department])</f>
        <v>Sales</v>
      </c>
      <c r="H396" s="9">
        <v>31743</v>
      </c>
      <c r="I396" s="9">
        <v>41006</v>
      </c>
      <c r="J396" s="12" t="str">
        <f>"Q"&amp;LOOKUP(MONTH(tblSalaries[[#This Row],[Start Date]]),{1,4,7,10},{4,1,2,3})</f>
        <v>Q1</v>
      </c>
      <c r="K396">
        <v>108730</v>
      </c>
      <c r="L396" s="18">
        <f>_xlfn.DAYS(DATE(2020,12,31),tblSalaries[[#This Row],[Start Date]])/365</f>
        <v>8.7397260273972606</v>
      </c>
      <c r="M396">
        <v>395</v>
      </c>
      <c r="N396">
        <f>COUNTBLANK(tblSalaries[[#This Row],[Employee ID]:[Salary]])</f>
        <v>0</v>
      </c>
    </row>
    <row r="397" spans="1:14" x14ac:dyDescent="0.25">
      <c r="A397">
        <v>32141</v>
      </c>
      <c r="B397" t="str">
        <f>LEFT(tblSalaries[[#This Row],[Employee ID]],1)</f>
        <v>3</v>
      </c>
      <c r="C397" t="s">
        <v>788</v>
      </c>
      <c r="D397" t="s">
        <v>789</v>
      </c>
      <c r="E397" t="s">
        <v>18</v>
      </c>
      <c r="F397">
        <v>5</v>
      </c>
      <c r="G397" t="str">
        <f>_xlfn.XLOOKUP(tblSalaries[[#This Row],[Department ID]],tblDepts[ID],tblDepts[Department])</f>
        <v>Marketing</v>
      </c>
      <c r="H397" s="9">
        <v>30442</v>
      </c>
      <c r="I397" s="9">
        <v>43950</v>
      </c>
      <c r="J397" s="12" t="str">
        <f>"Q"&amp;LOOKUP(MONTH(tblSalaries[[#This Row],[Start Date]]),{1,4,7,10},{4,1,2,3})</f>
        <v>Q1</v>
      </c>
      <c r="K397">
        <v>57243</v>
      </c>
      <c r="L397" s="18">
        <f>_xlfn.DAYS(DATE(2020,12,31),tblSalaries[[#This Row],[Start Date]])/365</f>
        <v>0.67397260273972603</v>
      </c>
      <c r="M397">
        <v>396</v>
      </c>
      <c r="N397">
        <f>COUNTBLANK(tblSalaries[[#This Row],[Employee ID]:[Salary]])</f>
        <v>0</v>
      </c>
    </row>
    <row r="398" spans="1:14" x14ac:dyDescent="0.25">
      <c r="A398">
        <v>36755</v>
      </c>
      <c r="B398" t="str">
        <f>LEFT(tblSalaries[[#This Row],[Employee ID]],1)</f>
        <v>3</v>
      </c>
      <c r="C398" t="s">
        <v>790</v>
      </c>
      <c r="D398" t="s">
        <v>791</v>
      </c>
      <c r="E398" t="s">
        <v>18</v>
      </c>
      <c r="F398">
        <v>7</v>
      </c>
      <c r="G398" t="str">
        <f>_xlfn.XLOOKUP(tblSalaries[[#This Row],[Department ID]],tblDepts[ID],tblDepts[Department])</f>
        <v>Support</v>
      </c>
      <c r="H398" s="9">
        <v>30177</v>
      </c>
      <c r="I398" s="9">
        <v>40428</v>
      </c>
      <c r="J398" s="12" t="str">
        <f>"Q"&amp;LOOKUP(MONTH(tblSalaries[[#This Row],[Start Date]]),{1,4,7,10},{4,1,2,3})</f>
        <v>Q2</v>
      </c>
      <c r="K398">
        <v>42851</v>
      </c>
      <c r="L398" s="18">
        <f>_xlfn.DAYS(DATE(2020,12,31),tblSalaries[[#This Row],[Start Date]])/365</f>
        <v>10.323287671232876</v>
      </c>
      <c r="M398">
        <v>397</v>
      </c>
      <c r="N398">
        <f>COUNTBLANK(tblSalaries[[#This Row],[Employee ID]:[Salary]])</f>
        <v>0</v>
      </c>
    </row>
    <row r="399" spans="1:14" x14ac:dyDescent="0.25">
      <c r="A399">
        <v>35559</v>
      </c>
      <c r="B399" t="str">
        <f>LEFT(tblSalaries[[#This Row],[Employee ID]],1)</f>
        <v>3</v>
      </c>
      <c r="C399" t="s">
        <v>792</v>
      </c>
      <c r="D399" t="s">
        <v>793</v>
      </c>
      <c r="E399" t="s">
        <v>13</v>
      </c>
      <c r="F399">
        <v>4</v>
      </c>
      <c r="G399" t="str">
        <f>_xlfn.XLOOKUP(tblSalaries[[#This Row],[Department ID]],tblDepts[ID],tblDepts[Department])</f>
        <v>Sales</v>
      </c>
      <c r="H399" s="9">
        <v>31682</v>
      </c>
      <c r="I399" s="9">
        <v>42051</v>
      </c>
      <c r="J399" s="12" t="str">
        <f>"Q"&amp;LOOKUP(MONTH(tblSalaries[[#This Row],[Start Date]]),{1,4,7,10},{4,1,2,3})</f>
        <v>Q4</v>
      </c>
      <c r="K399">
        <v>117396</v>
      </c>
      <c r="L399" s="18">
        <f>_xlfn.DAYS(DATE(2020,12,31),tblSalaries[[#This Row],[Start Date]])/365</f>
        <v>5.8767123287671232</v>
      </c>
      <c r="M399">
        <v>398</v>
      </c>
      <c r="N399">
        <f>COUNTBLANK(tblSalaries[[#This Row],[Employee ID]:[Salary]])</f>
        <v>0</v>
      </c>
    </row>
    <row r="400" spans="1:14" x14ac:dyDescent="0.25">
      <c r="A400">
        <v>39731</v>
      </c>
      <c r="B400" t="str">
        <f>LEFT(tblSalaries[[#This Row],[Employee ID]],1)</f>
        <v>3</v>
      </c>
      <c r="C400" t="s">
        <v>794</v>
      </c>
      <c r="D400" t="s">
        <v>795</v>
      </c>
      <c r="E400" t="s">
        <v>18</v>
      </c>
      <c r="F400">
        <v>7</v>
      </c>
      <c r="G400" t="str">
        <f>_xlfn.XLOOKUP(tblSalaries[[#This Row],[Department ID]],tblDepts[ID],tblDepts[Department])</f>
        <v>Support</v>
      </c>
      <c r="H400" s="9">
        <v>18031</v>
      </c>
      <c r="I400" s="9">
        <v>42661</v>
      </c>
      <c r="J400" s="12" t="str">
        <f>"Q"&amp;LOOKUP(MONTH(tblSalaries[[#This Row],[Start Date]]),{1,4,7,10},{4,1,2,3})</f>
        <v>Q3</v>
      </c>
      <c r="K400">
        <v>92294</v>
      </c>
      <c r="L400" s="18">
        <f>_xlfn.DAYS(DATE(2020,12,31),tblSalaries[[#This Row],[Start Date]])/365</f>
        <v>4.2054794520547949</v>
      </c>
      <c r="M400">
        <v>399</v>
      </c>
      <c r="N400">
        <f>COUNTBLANK(tblSalaries[[#This Row],[Employee ID]:[Salary]])</f>
        <v>0</v>
      </c>
    </row>
    <row r="401" spans="1:14" x14ac:dyDescent="0.25">
      <c r="A401">
        <v>24002</v>
      </c>
      <c r="B401" t="str">
        <f>LEFT(tblSalaries[[#This Row],[Employee ID]],1)</f>
        <v>2</v>
      </c>
      <c r="C401" t="s">
        <v>796</v>
      </c>
      <c r="D401" t="s">
        <v>797</v>
      </c>
      <c r="E401" t="s">
        <v>18</v>
      </c>
      <c r="F401">
        <v>4</v>
      </c>
      <c r="G401" t="str">
        <f>_xlfn.XLOOKUP(tblSalaries[[#This Row],[Department ID]],tblDepts[ID],tblDepts[Department])</f>
        <v>Sales</v>
      </c>
      <c r="H401" s="9">
        <v>20405</v>
      </c>
      <c r="I401" s="9">
        <v>42315</v>
      </c>
      <c r="J401" s="12" t="str">
        <f>"Q"&amp;LOOKUP(MONTH(tblSalaries[[#This Row],[Start Date]]),{1,4,7,10},{4,1,2,3})</f>
        <v>Q3</v>
      </c>
      <c r="K401">
        <v>55865</v>
      </c>
      <c r="L401" s="18">
        <f>_xlfn.DAYS(DATE(2020,12,31),tblSalaries[[#This Row],[Start Date]])/365</f>
        <v>5.1534246575342468</v>
      </c>
      <c r="M401">
        <v>400</v>
      </c>
      <c r="N401">
        <f>COUNTBLANK(tblSalaries[[#This Row],[Employee ID]:[Salary]])</f>
        <v>0</v>
      </c>
    </row>
    <row r="402" spans="1:14" x14ac:dyDescent="0.25">
      <c r="A402">
        <v>33087</v>
      </c>
      <c r="B402" t="str">
        <f>LEFT(tblSalaries[[#This Row],[Employee ID]],1)</f>
        <v>3</v>
      </c>
      <c r="C402" t="s">
        <v>798</v>
      </c>
      <c r="D402" t="s">
        <v>799</v>
      </c>
      <c r="E402" t="s">
        <v>13</v>
      </c>
      <c r="F402">
        <v>5</v>
      </c>
      <c r="G402" t="str">
        <f>_xlfn.XLOOKUP(tblSalaries[[#This Row],[Department ID]],tblDepts[ID],tblDepts[Department])</f>
        <v>Marketing</v>
      </c>
      <c r="H402" s="9">
        <v>32803</v>
      </c>
      <c r="I402" s="9">
        <v>41105</v>
      </c>
      <c r="J402" s="12" t="str">
        <f>"Q"&amp;LOOKUP(MONTH(tblSalaries[[#This Row],[Start Date]]),{1,4,7,10},{4,1,2,3})</f>
        <v>Q2</v>
      </c>
      <c r="K402">
        <v>63230</v>
      </c>
      <c r="L402" s="18">
        <f>_xlfn.DAYS(DATE(2020,12,31),tblSalaries[[#This Row],[Start Date]])/365</f>
        <v>8.4684931506849317</v>
      </c>
      <c r="M402">
        <v>401</v>
      </c>
      <c r="N402">
        <f>COUNTBLANK(tblSalaries[[#This Row],[Employee ID]:[Salary]])</f>
        <v>0</v>
      </c>
    </row>
    <row r="403" spans="1:14" x14ac:dyDescent="0.25">
      <c r="A403">
        <v>36615</v>
      </c>
      <c r="B403" t="str">
        <f>LEFT(tblSalaries[[#This Row],[Employee ID]],1)</f>
        <v>3</v>
      </c>
      <c r="C403" t="s">
        <v>800</v>
      </c>
      <c r="D403" t="s">
        <v>801</v>
      </c>
      <c r="E403" t="s">
        <v>13</v>
      </c>
      <c r="F403">
        <v>6</v>
      </c>
      <c r="G403" t="str">
        <f>_xlfn.XLOOKUP(tblSalaries[[#This Row],[Department ID]],tblDepts[ID],tblDepts[Department])</f>
        <v>Development</v>
      </c>
      <c r="H403" s="9">
        <v>18925</v>
      </c>
      <c r="I403" s="9">
        <v>43630</v>
      </c>
      <c r="J403" s="12" t="str">
        <f>"Q"&amp;LOOKUP(MONTH(tblSalaries[[#This Row],[Start Date]]),{1,4,7,10},{4,1,2,3})</f>
        <v>Q1</v>
      </c>
      <c r="K403">
        <v>100675</v>
      </c>
      <c r="L403" s="18">
        <f>_xlfn.DAYS(DATE(2020,12,31),tblSalaries[[#This Row],[Start Date]])/365</f>
        <v>1.5506849315068494</v>
      </c>
      <c r="M403">
        <v>402</v>
      </c>
      <c r="N403">
        <f>COUNTBLANK(tblSalaries[[#This Row],[Employee ID]:[Salary]])</f>
        <v>0</v>
      </c>
    </row>
    <row r="404" spans="1:14" x14ac:dyDescent="0.25">
      <c r="A404">
        <v>32066</v>
      </c>
      <c r="B404" t="str">
        <f>LEFT(tblSalaries[[#This Row],[Employee ID]],1)</f>
        <v>3</v>
      </c>
      <c r="C404" t="s">
        <v>802</v>
      </c>
      <c r="D404" t="s">
        <v>803</v>
      </c>
      <c r="E404" t="s">
        <v>18</v>
      </c>
      <c r="F404">
        <v>6</v>
      </c>
      <c r="G404" t="str">
        <f>_xlfn.XLOOKUP(tblSalaries[[#This Row],[Department ID]],tblDepts[ID],tblDepts[Department])</f>
        <v>Development</v>
      </c>
      <c r="H404" s="9">
        <v>18733</v>
      </c>
      <c r="I404" s="9">
        <v>43359</v>
      </c>
      <c r="J404" s="12" t="str">
        <f>"Q"&amp;LOOKUP(MONTH(tblSalaries[[#This Row],[Start Date]]),{1,4,7,10},{4,1,2,3})</f>
        <v>Q2</v>
      </c>
      <c r="K404">
        <v>90348</v>
      </c>
      <c r="L404" s="18">
        <f>_xlfn.DAYS(DATE(2020,12,31),tblSalaries[[#This Row],[Start Date]])/365</f>
        <v>2.2931506849315069</v>
      </c>
      <c r="M404">
        <v>403</v>
      </c>
      <c r="N404">
        <f>COUNTBLANK(tblSalaries[[#This Row],[Employee ID]:[Salary]])</f>
        <v>0</v>
      </c>
    </row>
    <row r="405" spans="1:14" x14ac:dyDescent="0.25">
      <c r="A405">
        <v>33740</v>
      </c>
      <c r="B405" t="str">
        <f>LEFT(tblSalaries[[#This Row],[Employee ID]],1)</f>
        <v>3</v>
      </c>
      <c r="C405" t="s">
        <v>804</v>
      </c>
      <c r="D405" t="s">
        <v>805</v>
      </c>
      <c r="E405" t="s">
        <v>18</v>
      </c>
      <c r="F405">
        <v>5</v>
      </c>
      <c r="G405" t="str">
        <f>_xlfn.XLOOKUP(tblSalaries[[#This Row],[Department ID]],tblDepts[ID],tblDepts[Department])</f>
        <v>Marketing</v>
      </c>
      <c r="H405" s="9">
        <v>31771</v>
      </c>
      <c r="I405" s="9">
        <v>41280</v>
      </c>
      <c r="J405" s="12" t="str">
        <f>"Q"&amp;LOOKUP(MONTH(tblSalaries[[#This Row],[Start Date]]),{1,4,7,10},{4,1,2,3})</f>
        <v>Q4</v>
      </c>
      <c r="K405">
        <v>51598</v>
      </c>
      <c r="L405" s="18">
        <f>_xlfn.DAYS(DATE(2020,12,31),tblSalaries[[#This Row],[Start Date]])/365</f>
        <v>7.9890410958904106</v>
      </c>
      <c r="M405">
        <v>404</v>
      </c>
      <c r="N405">
        <f>COUNTBLANK(tblSalaries[[#This Row],[Employee ID]:[Salary]])</f>
        <v>0</v>
      </c>
    </row>
    <row r="406" spans="1:14" x14ac:dyDescent="0.25">
      <c r="A406">
        <v>30025</v>
      </c>
      <c r="B406" t="str">
        <f>LEFT(tblSalaries[[#This Row],[Employee ID]],1)</f>
        <v>3</v>
      </c>
      <c r="C406" t="s">
        <v>806</v>
      </c>
      <c r="D406" t="s">
        <v>807</v>
      </c>
      <c r="E406" t="s">
        <v>13</v>
      </c>
      <c r="F406">
        <v>4</v>
      </c>
      <c r="G406" t="str">
        <f>_xlfn.XLOOKUP(tblSalaries[[#This Row],[Department ID]],tblDepts[ID],tblDepts[Department])</f>
        <v>Sales</v>
      </c>
      <c r="H406" s="9">
        <v>33730</v>
      </c>
      <c r="I406" s="9">
        <v>43077</v>
      </c>
      <c r="J406" s="12" t="str">
        <f>"Q"&amp;LOOKUP(MONTH(tblSalaries[[#This Row],[Start Date]]),{1,4,7,10},{4,1,2,3})</f>
        <v>Q3</v>
      </c>
      <c r="K406">
        <v>105427</v>
      </c>
      <c r="L406" s="18">
        <f>_xlfn.DAYS(DATE(2020,12,31),tblSalaries[[#This Row],[Start Date]])/365</f>
        <v>3.0657534246575344</v>
      </c>
      <c r="M406">
        <v>405</v>
      </c>
      <c r="N406">
        <f>COUNTBLANK(tblSalaries[[#This Row],[Employee ID]:[Salary]])</f>
        <v>0</v>
      </c>
    </row>
    <row r="407" spans="1:14" x14ac:dyDescent="0.25">
      <c r="A407">
        <v>31361</v>
      </c>
      <c r="B407" t="str">
        <f>LEFT(tblSalaries[[#This Row],[Employee ID]],1)</f>
        <v>3</v>
      </c>
      <c r="C407" t="s">
        <v>808</v>
      </c>
      <c r="D407" t="s">
        <v>809</v>
      </c>
      <c r="E407" t="s">
        <v>13</v>
      </c>
      <c r="F407">
        <v>7</v>
      </c>
      <c r="G407" t="str">
        <f>_xlfn.XLOOKUP(tblSalaries[[#This Row],[Department ID]],tblDepts[ID],tblDepts[Department])</f>
        <v>Support</v>
      </c>
      <c r="H407" s="9">
        <v>18845</v>
      </c>
      <c r="I407" s="9">
        <v>43695</v>
      </c>
      <c r="J407" s="12" t="str">
        <f>"Q"&amp;LOOKUP(MONTH(tblSalaries[[#This Row],[Start Date]]),{1,4,7,10},{4,1,2,3})</f>
        <v>Q2</v>
      </c>
      <c r="K407">
        <v>99148</v>
      </c>
      <c r="L407" s="18">
        <f>_xlfn.DAYS(DATE(2020,12,31),tblSalaries[[#This Row],[Start Date]])/365</f>
        <v>1.3726027397260274</v>
      </c>
      <c r="M407">
        <v>406</v>
      </c>
      <c r="N407">
        <f>COUNTBLANK(tblSalaries[[#This Row],[Employee ID]:[Salary]])</f>
        <v>0</v>
      </c>
    </row>
    <row r="408" spans="1:14" x14ac:dyDescent="0.25">
      <c r="A408">
        <v>33459</v>
      </c>
      <c r="B408" t="str">
        <f>LEFT(tblSalaries[[#This Row],[Employee ID]],1)</f>
        <v>3</v>
      </c>
      <c r="C408" t="s">
        <v>810</v>
      </c>
      <c r="D408" t="s">
        <v>811</v>
      </c>
      <c r="E408" t="s">
        <v>18</v>
      </c>
      <c r="F408">
        <v>7</v>
      </c>
      <c r="G408" t="str">
        <f>_xlfn.XLOOKUP(tblSalaries[[#This Row],[Department ID]],tblDepts[ID],tblDepts[Department])</f>
        <v>Support</v>
      </c>
      <c r="H408" s="9">
        <v>32381</v>
      </c>
      <c r="I408" s="9">
        <v>40794</v>
      </c>
      <c r="J408" s="12" t="str">
        <f>"Q"&amp;LOOKUP(MONTH(tblSalaries[[#This Row],[Start Date]]),{1,4,7,10},{4,1,2,3})</f>
        <v>Q2</v>
      </c>
      <c r="K408">
        <v>119858</v>
      </c>
      <c r="L408" s="18">
        <f>_xlfn.DAYS(DATE(2020,12,31),tblSalaries[[#This Row],[Start Date]])/365</f>
        <v>9.3205479452054796</v>
      </c>
      <c r="M408">
        <v>407</v>
      </c>
      <c r="N408">
        <f>COUNTBLANK(tblSalaries[[#This Row],[Employee ID]:[Salary]])</f>
        <v>0</v>
      </c>
    </row>
    <row r="409" spans="1:14" x14ac:dyDescent="0.25">
      <c r="A409">
        <v>34340</v>
      </c>
      <c r="B409" t="str">
        <f>LEFT(tblSalaries[[#This Row],[Employee ID]],1)</f>
        <v>3</v>
      </c>
      <c r="C409" t="s">
        <v>812</v>
      </c>
      <c r="D409" t="s">
        <v>813</v>
      </c>
      <c r="E409" t="s">
        <v>18</v>
      </c>
      <c r="F409">
        <v>4</v>
      </c>
      <c r="G409" t="str">
        <f>_xlfn.XLOOKUP(tblSalaries[[#This Row],[Department ID]],tblDepts[ID],tblDepts[Department])</f>
        <v>Sales</v>
      </c>
      <c r="H409" s="9">
        <v>33335</v>
      </c>
      <c r="I409" s="9">
        <v>41340</v>
      </c>
      <c r="J409" s="12" t="str">
        <f>"Q"&amp;LOOKUP(MONTH(tblSalaries[[#This Row],[Start Date]]),{1,4,7,10},{4,1,2,3})</f>
        <v>Q4</v>
      </c>
      <c r="K409">
        <v>114599</v>
      </c>
      <c r="L409" s="18">
        <f>_xlfn.DAYS(DATE(2020,12,31),tblSalaries[[#This Row],[Start Date]])/365</f>
        <v>7.8246575342465752</v>
      </c>
      <c r="M409">
        <v>408</v>
      </c>
      <c r="N409">
        <f>COUNTBLANK(tblSalaries[[#This Row],[Employee ID]:[Salary]])</f>
        <v>0</v>
      </c>
    </row>
    <row r="410" spans="1:14" x14ac:dyDescent="0.25">
      <c r="A410">
        <v>33567</v>
      </c>
      <c r="B410" t="str">
        <f>LEFT(tblSalaries[[#This Row],[Employee ID]],1)</f>
        <v>3</v>
      </c>
      <c r="C410" t="s">
        <v>814</v>
      </c>
      <c r="D410" t="s">
        <v>815</v>
      </c>
      <c r="E410" t="s">
        <v>13</v>
      </c>
      <c r="F410">
        <v>6</v>
      </c>
      <c r="G410" t="str">
        <f>_xlfn.XLOOKUP(tblSalaries[[#This Row],[Department ID]],tblDepts[ID],tblDepts[Department])</f>
        <v>Development</v>
      </c>
      <c r="H410" s="9">
        <v>30794</v>
      </c>
      <c r="I410" s="9">
        <v>41167</v>
      </c>
      <c r="J410" s="12" t="str">
        <f>"Q"&amp;LOOKUP(MONTH(tblSalaries[[#This Row],[Start Date]]),{1,4,7,10},{4,1,2,3})</f>
        <v>Q2</v>
      </c>
      <c r="K410">
        <v>115394</v>
      </c>
      <c r="L410" s="18">
        <f>_xlfn.DAYS(DATE(2020,12,31),tblSalaries[[#This Row],[Start Date]])/365</f>
        <v>8.2986301369863007</v>
      </c>
      <c r="M410">
        <v>409</v>
      </c>
      <c r="N410">
        <f>COUNTBLANK(tblSalaries[[#This Row],[Employee ID]:[Salary]])</f>
        <v>0</v>
      </c>
    </row>
    <row r="411" spans="1:14" x14ac:dyDescent="0.25">
      <c r="A411">
        <v>36541</v>
      </c>
      <c r="B411" t="str">
        <f>LEFT(tblSalaries[[#This Row],[Employee ID]],1)</f>
        <v>3</v>
      </c>
      <c r="C411" t="s">
        <v>816</v>
      </c>
      <c r="D411" t="s">
        <v>817</v>
      </c>
      <c r="E411" t="s">
        <v>13</v>
      </c>
      <c r="F411">
        <v>5</v>
      </c>
      <c r="G411" t="str">
        <f>_xlfn.XLOOKUP(tblSalaries[[#This Row],[Department ID]],tblDepts[ID],tblDepts[Department])</f>
        <v>Marketing</v>
      </c>
      <c r="H411" s="9">
        <v>27075</v>
      </c>
      <c r="I411" s="9">
        <v>40829</v>
      </c>
      <c r="J411" s="12" t="str">
        <f>"Q"&amp;LOOKUP(MONTH(tblSalaries[[#This Row],[Start Date]]),{1,4,7,10},{4,1,2,3})</f>
        <v>Q3</v>
      </c>
      <c r="K411">
        <v>82408</v>
      </c>
      <c r="L411" s="18">
        <f>_xlfn.DAYS(DATE(2020,12,31),tblSalaries[[#This Row],[Start Date]])/365</f>
        <v>9.2246575342465746</v>
      </c>
      <c r="M411">
        <v>410</v>
      </c>
      <c r="N411">
        <f>COUNTBLANK(tblSalaries[[#This Row],[Employee ID]:[Salary]])</f>
        <v>0</v>
      </c>
    </row>
    <row r="412" spans="1:14" x14ac:dyDescent="0.25">
      <c r="A412">
        <v>29305</v>
      </c>
      <c r="B412" t="str">
        <f>LEFT(tblSalaries[[#This Row],[Employee ID]],1)</f>
        <v>2</v>
      </c>
      <c r="C412" t="s">
        <v>818</v>
      </c>
      <c r="D412" t="s">
        <v>819</v>
      </c>
      <c r="E412" t="s">
        <v>18</v>
      </c>
      <c r="F412">
        <v>5</v>
      </c>
      <c r="G412" t="str">
        <f>_xlfn.XLOOKUP(tblSalaries[[#This Row],[Department ID]],tblDepts[ID],tblDepts[Department])</f>
        <v>Marketing</v>
      </c>
      <c r="H412" s="9">
        <v>32423</v>
      </c>
      <c r="I412" s="9">
        <v>42853</v>
      </c>
      <c r="J412" s="12" t="str">
        <f>"Q"&amp;LOOKUP(MONTH(tblSalaries[[#This Row],[Start Date]]),{1,4,7,10},{4,1,2,3})</f>
        <v>Q1</v>
      </c>
      <c r="K412">
        <v>138246</v>
      </c>
      <c r="L412" s="18">
        <f>_xlfn.DAYS(DATE(2020,12,31),tblSalaries[[#This Row],[Start Date]])/365</f>
        <v>3.6794520547945204</v>
      </c>
      <c r="M412">
        <v>411</v>
      </c>
      <c r="N412">
        <f>COUNTBLANK(tblSalaries[[#This Row],[Employee ID]:[Salary]])</f>
        <v>0</v>
      </c>
    </row>
    <row r="413" spans="1:14" x14ac:dyDescent="0.25">
      <c r="A413">
        <v>32925</v>
      </c>
      <c r="B413" t="str">
        <f>LEFT(tblSalaries[[#This Row],[Employee ID]],1)</f>
        <v>3</v>
      </c>
      <c r="C413" t="s">
        <v>820</v>
      </c>
      <c r="D413" t="s">
        <v>517</v>
      </c>
      <c r="E413" t="s">
        <v>13</v>
      </c>
      <c r="F413">
        <v>5</v>
      </c>
      <c r="G413" t="str">
        <f>_xlfn.XLOOKUP(tblSalaries[[#This Row],[Department ID]],tblDepts[ID],tblDepts[Department])</f>
        <v>Marketing</v>
      </c>
      <c r="H413" s="9">
        <v>29576</v>
      </c>
      <c r="I413" s="9">
        <v>42588</v>
      </c>
      <c r="J413" s="12" t="str">
        <f>"Q"&amp;LOOKUP(MONTH(tblSalaries[[#This Row],[Start Date]]),{1,4,7,10},{4,1,2,3})</f>
        <v>Q2</v>
      </c>
      <c r="K413">
        <v>91036</v>
      </c>
      <c r="L413" s="18">
        <f>_xlfn.DAYS(DATE(2020,12,31),tblSalaries[[#This Row],[Start Date]])/365</f>
        <v>4.4054794520547942</v>
      </c>
      <c r="M413">
        <v>412</v>
      </c>
      <c r="N413">
        <f>COUNTBLANK(tblSalaries[[#This Row],[Employee ID]:[Salary]])</f>
        <v>0</v>
      </c>
    </row>
    <row r="414" spans="1:14" x14ac:dyDescent="0.25">
      <c r="A414">
        <v>36830</v>
      </c>
      <c r="B414" t="str">
        <f>LEFT(tblSalaries[[#This Row],[Employee ID]],1)</f>
        <v>3</v>
      </c>
      <c r="C414" t="s">
        <v>821</v>
      </c>
      <c r="D414" t="s">
        <v>822</v>
      </c>
      <c r="E414" t="s">
        <v>13</v>
      </c>
      <c r="F414">
        <v>6</v>
      </c>
      <c r="G414" t="str">
        <f>_xlfn.XLOOKUP(tblSalaries[[#This Row],[Department ID]],tblDepts[ID],tblDepts[Department])</f>
        <v>Development</v>
      </c>
      <c r="H414" s="9">
        <v>25696</v>
      </c>
      <c r="I414" s="9">
        <v>40886</v>
      </c>
      <c r="J414" s="12" t="str">
        <f>"Q"&amp;LOOKUP(MONTH(tblSalaries[[#This Row],[Start Date]]),{1,4,7,10},{4,1,2,3})</f>
        <v>Q3</v>
      </c>
      <c r="K414">
        <v>112701</v>
      </c>
      <c r="L414" s="18">
        <f>_xlfn.DAYS(DATE(2020,12,31),tblSalaries[[#This Row],[Start Date]])/365</f>
        <v>9.0684931506849313</v>
      </c>
      <c r="M414">
        <v>413</v>
      </c>
      <c r="N414">
        <f>COUNTBLANK(tblSalaries[[#This Row],[Employee ID]:[Salary]])</f>
        <v>0</v>
      </c>
    </row>
    <row r="415" spans="1:14" x14ac:dyDescent="0.25">
      <c r="A415">
        <v>15497</v>
      </c>
      <c r="B415" t="str">
        <f>LEFT(tblSalaries[[#This Row],[Employee ID]],1)</f>
        <v>1</v>
      </c>
      <c r="C415" t="s">
        <v>823</v>
      </c>
      <c r="D415" t="s">
        <v>824</v>
      </c>
      <c r="E415" t="s">
        <v>18</v>
      </c>
      <c r="F415">
        <v>4</v>
      </c>
      <c r="G415" t="str">
        <f>_xlfn.XLOOKUP(tblSalaries[[#This Row],[Department ID]],tblDepts[ID],tblDepts[Department])</f>
        <v>Sales</v>
      </c>
      <c r="H415" s="9">
        <v>24658</v>
      </c>
      <c r="I415" s="9">
        <v>43503</v>
      </c>
      <c r="J415" s="12" t="str">
        <f>"Q"&amp;LOOKUP(MONTH(tblSalaries[[#This Row],[Start Date]]),{1,4,7,10},{4,1,2,3})</f>
        <v>Q4</v>
      </c>
      <c r="K415">
        <v>70608</v>
      </c>
      <c r="L415" s="18">
        <f>_xlfn.DAYS(DATE(2020,12,31),tblSalaries[[#This Row],[Start Date]])/365</f>
        <v>1.8986301369863015</v>
      </c>
      <c r="M415">
        <v>414</v>
      </c>
      <c r="N415">
        <f>COUNTBLANK(tblSalaries[[#This Row],[Employee ID]:[Salary]])</f>
        <v>0</v>
      </c>
    </row>
    <row r="416" spans="1:14" x14ac:dyDescent="0.25">
      <c r="A416">
        <v>32219</v>
      </c>
      <c r="B416" t="str">
        <f>LEFT(tblSalaries[[#This Row],[Employee ID]],1)</f>
        <v>3</v>
      </c>
      <c r="C416" t="s">
        <v>825</v>
      </c>
      <c r="D416" t="s">
        <v>826</v>
      </c>
      <c r="E416" t="s">
        <v>13</v>
      </c>
      <c r="F416">
        <v>4</v>
      </c>
      <c r="G416" t="str">
        <f>_xlfn.XLOOKUP(tblSalaries[[#This Row],[Department ID]],tblDepts[ID],tblDepts[Department])</f>
        <v>Sales</v>
      </c>
      <c r="H416" s="9">
        <v>29965</v>
      </c>
      <c r="I416" s="9">
        <v>42881</v>
      </c>
      <c r="J416" s="12" t="str">
        <f>"Q"&amp;LOOKUP(MONTH(tblSalaries[[#This Row],[Start Date]]),{1,4,7,10},{4,1,2,3})</f>
        <v>Q1</v>
      </c>
      <c r="K416">
        <v>103289</v>
      </c>
      <c r="L416" s="18">
        <f>_xlfn.DAYS(DATE(2020,12,31),tblSalaries[[#This Row],[Start Date]])/365</f>
        <v>3.6027397260273974</v>
      </c>
      <c r="M416">
        <v>415</v>
      </c>
      <c r="N416">
        <f>COUNTBLANK(tblSalaries[[#This Row],[Employee ID]:[Salary]])</f>
        <v>0</v>
      </c>
    </row>
    <row r="417" spans="1:14" x14ac:dyDescent="0.25">
      <c r="A417">
        <v>31963</v>
      </c>
      <c r="B417" t="str">
        <f>LEFT(tblSalaries[[#This Row],[Employee ID]],1)</f>
        <v>3</v>
      </c>
      <c r="C417" t="s">
        <v>827</v>
      </c>
      <c r="D417" t="s">
        <v>828</v>
      </c>
      <c r="E417" t="s">
        <v>13</v>
      </c>
      <c r="F417">
        <v>4</v>
      </c>
      <c r="G417" t="str">
        <f>_xlfn.XLOOKUP(tblSalaries[[#This Row],[Department ID]],tblDepts[ID],tblDepts[Department])</f>
        <v>Sales</v>
      </c>
      <c r="H417" s="9">
        <v>32026</v>
      </c>
      <c r="I417" s="9">
        <v>42525</v>
      </c>
      <c r="J417" s="12" t="str">
        <f>"Q"&amp;LOOKUP(MONTH(tblSalaries[[#This Row],[Start Date]]),{1,4,7,10},{4,1,2,3})</f>
        <v>Q1</v>
      </c>
      <c r="K417">
        <v>110184</v>
      </c>
      <c r="L417" s="18">
        <f>_xlfn.DAYS(DATE(2020,12,31),tblSalaries[[#This Row],[Start Date]])/365</f>
        <v>4.5780821917808217</v>
      </c>
      <c r="M417">
        <v>416</v>
      </c>
      <c r="N417">
        <f>COUNTBLANK(tblSalaries[[#This Row],[Employee ID]:[Salary]])</f>
        <v>0</v>
      </c>
    </row>
    <row r="418" spans="1:14" x14ac:dyDescent="0.25">
      <c r="A418">
        <v>35456</v>
      </c>
      <c r="B418" t="str">
        <f>LEFT(tblSalaries[[#This Row],[Employee ID]],1)</f>
        <v>3</v>
      </c>
      <c r="C418" t="s">
        <v>829</v>
      </c>
      <c r="D418" t="s">
        <v>830</v>
      </c>
      <c r="E418" t="s">
        <v>13</v>
      </c>
      <c r="F418">
        <v>4</v>
      </c>
      <c r="G418" t="str">
        <f>_xlfn.XLOOKUP(tblSalaries[[#This Row],[Department ID]],tblDepts[ID],tblDepts[Department])</f>
        <v>Sales</v>
      </c>
      <c r="H418" s="9">
        <v>24371</v>
      </c>
      <c r="I418" s="9">
        <v>41650</v>
      </c>
      <c r="J418" s="12" t="str">
        <f>"Q"&amp;LOOKUP(MONTH(tblSalaries[[#This Row],[Start Date]]),{1,4,7,10},{4,1,2,3})</f>
        <v>Q4</v>
      </c>
      <c r="K418">
        <v>63085</v>
      </c>
      <c r="L418" s="18">
        <f>_xlfn.DAYS(DATE(2020,12,31),tblSalaries[[#This Row],[Start Date]])/365</f>
        <v>6.9753424657534246</v>
      </c>
      <c r="M418">
        <v>417</v>
      </c>
      <c r="N418">
        <f>COUNTBLANK(tblSalaries[[#This Row],[Employee ID]:[Salary]])</f>
        <v>0</v>
      </c>
    </row>
    <row r="419" spans="1:14" x14ac:dyDescent="0.25">
      <c r="A419">
        <v>10885</v>
      </c>
      <c r="B419" t="str">
        <f>LEFT(tblSalaries[[#This Row],[Employee ID]],1)</f>
        <v>1</v>
      </c>
      <c r="C419" t="s">
        <v>831</v>
      </c>
      <c r="D419" t="s">
        <v>832</v>
      </c>
      <c r="E419" t="s">
        <v>18</v>
      </c>
      <c r="F419">
        <v>4</v>
      </c>
      <c r="G419" t="str">
        <f>_xlfn.XLOOKUP(tblSalaries[[#This Row],[Department ID]],tblDepts[ID],tblDepts[Department])</f>
        <v>Sales</v>
      </c>
      <c r="H419" s="9">
        <v>22072</v>
      </c>
      <c r="I419" s="9">
        <v>40398</v>
      </c>
      <c r="J419" s="12" t="str">
        <f>"Q"&amp;LOOKUP(MONTH(tblSalaries[[#This Row],[Start Date]]),{1,4,7,10},{4,1,2,3})</f>
        <v>Q2</v>
      </c>
      <c r="K419">
        <v>154670</v>
      </c>
      <c r="L419" s="18">
        <f>_xlfn.DAYS(DATE(2020,12,31),tblSalaries[[#This Row],[Start Date]])/365</f>
        <v>10.405479452054795</v>
      </c>
      <c r="M419">
        <v>418</v>
      </c>
      <c r="N419">
        <f>COUNTBLANK(tblSalaries[[#This Row],[Employee ID]:[Salary]])</f>
        <v>0</v>
      </c>
    </row>
    <row r="420" spans="1:14" x14ac:dyDescent="0.25">
      <c r="A420">
        <v>37995</v>
      </c>
      <c r="B420" t="str">
        <f>LEFT(tblSalaries[[#This Row],[Employee ID]],1)</f>
        <v>3</v>
      </c>
      <c r="C420" t="s">
        <v>833</v>
      </c>
      <c r="D420" t="s">
        <v>834</v>
      </c>
      <c r="E420" t="s">
        <v>13</v>
      </c>
      <c r="F420">
        <v>5</v>
      </c>
      <c r="G420" t="str">
        <f>_xlfn.XLOOKUP(tblSalaries[[#This Row],[Department ID]],tblDepts[ID],tblDepts[Department])</f>
        <v>Marketing</v>
      </c>
      <c r="H420" s="9">
        <v>20258</v>
      </c>
      <c r="I420" s="9">
        <v>43217</v>
      </c>
      <c r="J420" s="12" t="str">
        <f>"Q"&amp;LOOKUP(MONTH(tblSalaries[[#This Row],[Start Date]]),{1,4,7,10},{4,1,2,3})</f>
        <v>Q1</v>
      </c>
      <c r="K420">
        <v>73199</v>
      </c>
      <c r="L420" s="18">
        <f>_xlfn.DAYS(DATE(2020,12,31),tblSalaries[[#This Row],[Start Date]])/365</f>
        <v>2.6821917808219178</v>
      </c>
      <c r="M420">
        <v>419</v>
      </c>
      <c r="N420">
        <f>COUNTBLANK(tblSalaries[[#This Row],[Employee ID]:[Salary]])</f>
        <v>0</v>
      </c>
    </row>
    <row r="421" spans="1:14" x14ac:dyDescent="0.25">
      <c r="A421">
        <v>32380</v>
      </c>
      <c r="B421" t="str">
        <f>LEFT(tblSalaries[[#This Row],[Employee ID]],1)</f>
        <v>3</v>
      </c>
      <c r="C421" t="s">
        <v>835</v>
      </c>
      <c r="D421" t="s">
        <v>836</v>
      </c>
      <c r="E421" t="s">
        <v>18</v>
      </c>
      <c r="F421">
        <v>4</v>
      </c>
      <c r="G421" t="str">
        <f>_xlfn.XLOOKUP(tblSalaries[[#This Row],[Department ID]],tblDepts[ID],tblDepts[Department])</f>
        <v>Sales</v>
      </c>
      <c r="H421" s="9">
        <v>21282</v>
      </c>
      <c r="I421" s="9">
        <v>41297</v>
      </c>
      <c r="J421" s="12" t="str">
        <f>"Q"&amp;LOOKUP(MONTH(tblSalaries[[#This Row],[Start Date]]),{1,4,7,10},{4,1,2,3})</f>
        <v>Q4</v>
      </c>
      <c r="K421">
        <v>98023</v>
      </c>
      <c r="L421" s="18">
        <f>_xlfn.DAYS(DATE(2020,12,31),tblSalaries[[#This Row],[Start Date]])/365</f>
        <v>7.9424657534246572</v>
      </c>
      <c r="M421">
        <v>420</v>
      </c>
      <c r="N421">
        <f>COUNTBLANK(tblSalaries[[#This Row],[Employee ID]:[Salary]])</f>
        <v>0</v>
      </c>
    </row>
    <row r="422" spans="1:14" x14ac:dyDescent="0.25">
      <c r="A422">
        <v>30690</v>
      </c>
      <c r="B422" t="str">
        <f>LEFT(tblSalaries[[#This Row],[Employee ID]],1)</f>
        <v>3</v>
      </c>
      <c r="C422" t="s">
        <v>837</v>
      </c>
      <c r="D422" t="s">
        <v>838</v>
      </c>
      <c r="E422" t="s">
        <v>18</v>
      </c>
      <c r="F422">
        <v>6</v>
      </c>
      <c r="G422" t="str">
        <f>_xlfn.XLOOKUP(tblSalaries[[#This Row],[Department ID]],tblDepts[ID],tblDepts[Department])</f>
        <v>Development</v>
      </c>
      <c r="H422" s="9">
        <v>22793</v>
      </c>
      <c r="I422" s="9">
        <v>43068</v>
      </c>
      <c r="J422" s="12" t="str">
        <f>"Q"&amp;LOOKUP(MONTH(tblSalaries[[#This Row],[Start Date]]),{1,4,7,10},{4,1,2,3})</f>
        <v>Q3</v>
      </c>
      <c r="K422">
        <v>106598</v>
      </c>
      <c r="L422" s="18">
        <f>_xlfn.DAYS(DATE(2020,12,31),tblSalaries[[#This Row],[Start Date]])/365</f>
        <v>3.0904109589041098</v>
      </c>
      <c r="M422">
        <v>421</v>
      </c>
      <c r="N422">
        <f>COUNTBLANK(tblSalaries[[#This Row],[Employee ID]:[Salary]])</f>
        <v>0</v>
      </c>
    </row>
    <row r="423" spans="1:14" x14ac:dyDescent="0.25">
      <c r="A423">
        <v>31767</v>
      </c>
      <c r="B423" t="str">
        <f>LEFT(tblSalaries[[#This Row],[Employee ID]],1)</f>
        <v>3</v>
      </c>
      <c r="C423" t="s">
        <v>839</v>
      </c>
      <c r="D423" t="s">
        <v>840</v>
      </c>
      <c r="E423" t="s">
        <v>13</v>
      </c>
      <c r="F423">
        <v>5</v>
      </c>
      <c r="G423" t="str">
        <f>_xlfn.XLOOKUP(tblSalaries[[#This Row],[Department ID]],tblDepts[ID],tblDepts[Department])</f>
        <v>Marketing</v>
      </c>
      <c r="H423" s="9">
        <v>28728</v>
      </c>
      <c r="I423" s="9">
        <v>43325</v>
      </c>
      <c r="J423" s="12" t="str">
        <f>"Q"&amp;LOOKUP(MONTH(tblSalaries[[#This Row],[Start Date]]),{1,4,7,10},{4,1,2,3})</f>
        <v>Q2</v>
      </c>
      <c r="K423">
        <v>96065</v>
      </c>
      <c r="L423" s="18">
        <f>_xlfn.DAYS(DATE(2020,12,31),tblSalaries[[#This Row],[Start Date]])/365</f>
        <v>2.3863013698630136</v>
      </c>
      <c r="M423">
        <v>422</v>
      </c>
      <c r="N423">
        <f>COUNTBLANK(tblSalaries[[#This Row],[Employee ID]:[Salary]])</f>
        <v>0</v>
      </c>
    </row>
    <row r="424" spans="1:14" x14ac:dyDescent="0.25">
      <c r="A424">
        <v>32099</v>
      </c>
      <c r="B424" t="str">
        <f>LEFT(tblSalaries[[#This Row],[Employee ID]],1)</f>
        <v>3</v>
      </c>
      <c r="C424" t="s">
        <v>841</v>
      </c>
      <c r="D424" t="s">
        <v>842</v>
      </c>
      <c r="E424" t="s">
        <v>13</v>
      </c>
      <c r="F424">
        <v>4</v>
      </c>
      <c r="G424" t="str">
        <f>_xlfn.XLOOKUP(tblSalaries[[#This Row],[Department ID]],tblDepts[ID],tblDepts[Department])</f>
        <v>Sales</v>
      </c>
      <c r="H424" s="9">
        <v>19696</v>
      </c>
      <c r="I424" s="9">
        <v>43527</v>
      </c>
      <c r="J424" s="12" t="str">
        <f>"Q"&amp;LOOKUP(MONTH(tblSalaries[[#This Row],[Start Date]]),{1,4,7,10},{4,1,2,3})</f>
        <v>Q4</v>
      </c>
      <c r="K424">
        <v>58811</v>
      </c>
      <c r="L424" s="18">
        <f>_xlfn.DAYS(DATE(2020,12,31),tblSalaries[[#This Row],[Start Date]])/365</f>
        <v>1.832876712328767</v>
      </c>
      <c r="M424">
        <v>423</v>
      </c>
      <c r="N424">
        <f>COUNTBLANK(tblSalaries[[#This Row],[Employee ID]:[Salary]])</f>
        <v>0</v>
      </c>
    </row>
    <row r="425" spans="1:14" x14ac:dyDescent="0.25">
      <c r="A425">
        <v>38479</v>
      </c>
      <c r="B425" t="str">
        <f>LEFT(tblSalaries[[#This Row],[Employee ID]],1)</f>
        <v>3</v>
      </c>
      <c r="C425" t="s">
        <v>843</v>
      </c>
      <c r="D425" t="s">
        <v>844</v>
      </c>
      <c r="E425" t="s">
        <v>13</v>
      </c>
      <c r="F425">
        <v>6</v>
      </c>
      <c r="G425" t="str">
        <f>_xlfn.XLOOKUP(tblSalaries[[#This Row],[Department ID]],tblDepts[ID],tblDepts[Department])</f>
        <v>Development</v>
      </c>
      <c r="H425" s="9">
        <v>25986</v>
      </c>
      <c r="I425" s="9">
        <v>41092</v>
      </c>
      <c r="J425" s="12" t="str">
        <f>"Q"&amp;LOOKUP(MONTH(tblSalaries[[#This Row],[Start Date]]),{1,4,7,10},{4,1,2,3})</f>
        <v>Q2</v>
      </c>
      <c r="K425">
        <v>55819</v>
      </c>
      <c r="L425" s="18">
        <f>_xlfn.DAYS(DATE(2020,12,31),tblSalaries[[#This Row],[Start Date]])/365</f>
        <v>8.5041095890410965</v>
      </c>
      <c r="M425">
        <v>424</v>
      </c>
      <c r="N425">
        <f>COUNTBLANK(tblSalaries[[#This Row],[Employee ID]:[Salary]])</f>
        <v>0</v>
      </c>
    </row>
    <row r="426" spans="1:14" x14ac:dyDescent="0.25">
      <c r="A426">
        <v>14526</v>
      </c>
      <c r="B426" t="str">
        <f>LEFT(tblSalaries[[#This Row],[Employee ID]],1)</f>
        <v>1</v>
      </c>
      <c r="C426" t="s">
        <v>845</v>
      </c>
      <c r="D426" t="s">
        <v>846</v>
      </c>
      <c r="E426" t="s">
        <v>18</v>
      </c>
      <c r="F426">
        <v>4</v>
      </c>
      <c r="G426" t="str">
        <f>_xlfn.XLOOKUP(tblSalaries[[#This Row],[Department ID]],tblDepts[ID],tblDepts[Department])</f>
        <v>Sales</v>
      </c>
      <c r="H426" s="9">
        <v>33684</v>
      </c>
      <c r="I426" s="9">
        <v>43106</v>
      </c>
      <c r="J426" s="12" t="str">
        <f>"Q"&amp;LOOKUP(MONTH(tblSalaries[[#This Row],[Start Date]]),{1,4,7,10},{4,1,2,3})</f>
        <v>Q4</v>
      </c>
      <c r="K426">
        <v>63155</v>
      </c>
      <c r="L426" s="18">
        <f>_xlfn.DAYS(DATE(2020,12,31),tblSalaries[[#This Row],[Start Date]])/365</f>
        <v>2.9863013698630136</v>
      </c>
      <c r="M426">
        <v>425</v>
      </c>
      <c r="N426">
        <f>COUNTBLANK(tblSalaries[[#This Row],[Employee ID]:[Salary]])</f>
        <v>0</v>
      </c>
    </row>
    <row r="427" spans="1:14" x14ac:dyDescent="0.25">
      <c r="A427">
        <v>39864</v>
      </c>
      <c r="B427" t="str">
        <f>LEFT(tblSalaries[[#This Row],[Employee ID]],1)</f>
        <v>3</v>
      </c>
      <c r="C427" t="s">
        <v>847</v>
      </c>
      <c r="D427" t="s">
        <v>848</v>
      </c>
      <c r="E427" t="s">
        <v>18</v>
      </c>
      <c r="F427">
        <v>7</v>
      </c>
      <c r="G427" t="str">
        <f>_xlfn.XLOOKUP(tblSalaries[[#This Row],[Department ID]],tblDepts[ID],tblDepts[Department])</f>
        <v>Support</v>
      </c>
      <c r="H427" s="9">
        <v>29319</v>
      </c>
      <c r="I427" s="9">
        <v>42821</v>
      </c>
      <c r="J427" s="12" t="str">
        <f>"Q"&amp;LOOKUP(MONTH(tblSalaries[[#This Row],[Start Date]]),{1,4,7,10},{4,1,2,3})</f>
        <v>Q4</v>
      </c>
      <c r="K427">
        <v>48605</v>
      </c>
      <c r="L427" s="18">
        <f>_xlfn.DAYS(DATE(2020,12,31),tblSalaries[[#This Row],[Start Date]])/365</f>
        <v>3.7671232876712328</v>
      </c>
      <c r="M427">
        <v>426</v>
      </c>
      <c r="N427">
        <f>COUNTBLANK(tblSalaries[[#This Row],[Employee ID]:[Salary]])</f>
        <v>0</v>
      </c>
    </row>
    <row r="428" spans="1:14" x14ac:dyDescent="0.25">
      <c r="A428">
        <v>36718</v>
      </c>
      <c r="B428" t="str">
        <f>LEFT(tblSalaries[[#This Row],[Employee ID]],1)</f>
        <v>3</v>
      </c>
      <c r="C428" t="s">
        <v>849</v>
      </c>
      <c r="D428" t="s">
        <v>850</v>
      </c>
      <c r="E428" t="s">
        <v>13</v>
      </c>
      <c r="F428">
        <v>5</v>
      </c>
      <c r="G428" t="str">
        <f>_xlfn.XLOOKUP(tblSalaries[[#This Row],[Department ID]],tblDepts[ID],tblDepts[Department])</f>
        <v>Marketing</v>
      </c>
      <c r="H428" s="9">
        <v>33664</v>
      </c>
      <c r="I428" s="9">
        <v>41340</v>
      </c>
      <c r="J428" s="12" t="str">
        <f>"Q"&amp;LOOKUP(MONTH(tblSalaries[[#This Row],[Start Date]]),{1,4,7,10},{4,1,2,3})</f>
        <v>Q4</v>
      </c>
      <c r="K428">
        <v>99749</v>
      </c>
      <c r="L428" s="18">
        <f>_xlfn.DAYS(DATE(2020,12,31),tblSalaries[[#This Row],[Start Date]])/365</f>
        <v>7.8246575342465752</v>
      </c>
      <c r="M428">
        <v>427</v>
      </c>
      <c r="N428">
        <f>COUNTBLANK(tblSalaries[[#This Row],[Employee ID]:[Salary]])</f>
        <v>0</v>
      </c>
    </row>
    <row r="429" spans="1:14" x14ac:dyDescent="0.25">
      <c r="A429">
        <v>21282</v>
      </c>
      <c r="B429" t="str">
        <f>LEFT(tblSalaries[[#This Row],[Employee ID]],1)</f>
        <v>2</v>
      </c>
      <c r="C429" t="s">
        <v>851</v>
      </c>
      <c r="D429" t="s">
        <v>852</v>
      </c>
      <c r="E429" t="s">
        <v>18</v>
      </c>
      <c r="F429">
        <v>6</v>
      </c>
      <c r="G429" t="str">
        <f>_xlfn.XLOOKUP(tblSalaries[[#This Row],[Department ID]],tblDepts[ID],tblDepts[Department])</f>
        <v>Development</v>
      </c>
      <c r="H429" s="9">
        <v>32432</v>
      </c>
      <c r="I429" s="9">
        <v>41334</v>
      </c>
      <c r="J429" s="12" t="str">
        <f>"Q"&amp;LOOKUP(MONTH(tblSalaries[[#This Row],[Start Date]]),{1,4,7,10},{4,1,2,3})</f>
        <v>Q4</v>
      </c>
      <c r="K429">
        <v>132496</v>
      </c>
      <c r="L429" s="18">
        <f>_xlfn.DAYS(DATE(2020,12,31),tblSalaries[[#This Row],[Start Date]])/365</f>
        <v>7.8410958904109593</v>
      </c>
      <c r="M429">
        <v>428</v>
      </c>
      <c r="N429">
        <f>COUNTBLANK(tblSalaries[[#This Row],[Employee ID]:[Salary]])</f>
        <v>0</v>
      </c>
    </row>
    <row r="430" spans="1:14" x14ac:dyDescent="0.25">
      <c r="A430">
        <v>34462</v>
      </c>
      <c r="B430" t="str">
        <f>LEFT(tblSalaries[[#This Row],[Employee ID]],1)</f>
        <v>3</v>
      </c>
      <c r="C430" t="s">
        <v>853</v>
      </c>
      <c r="D430" t="s">
        <v>854</v>
      </c>
      <c r="E430" t="s">
        <v>13</v>
      </c>
      <c r="F430">
        <v>6</v>
      </c>
      <c r="G430" t="str">
        <f>_xlfn.XLOOKUP(tblSalaries[[#This Row],[Department ID]],tblDepts[ID],tblDepts[Department])</f>
        <v>Development</v>
      </c>
      <c r="H430" s="9">
        <v>34310</v>
      </c>
      <c r="I430" s="9">
        <v>41500</v>
      </c>
      <c r="J430" s="12" t="str">
        <f>"Q"&amp;LOOKUP(MONTH(tblSalaries[[#This Row],[Start Date]]),{1,4,7,10},{4,1,2,3})</f>
        <v>Q2</v>
      </c>
      <c r="K430">
        <v>99739</v>
      </c>
      <c r="L430" s="18">
        <f>_xlfn.DAYS(DATE(2020,12,31),tblSalaries[[#This Row],[Start Date]])/365</f>
        <v>7.3863013698630136</v>
      </c>
      <c r="M430">
        <v>429</v>
      </c>
      <c r="N430">
        <f>COUNTBLANK(tblSalaries[[#This Row],[Employee ID]:[Salary]])</f>
        <v>0</v>
      </c>
    </row>
    <row r="431" spans="1:14" x14ac:dyDescent="0.25">
      <c r="A431">
        <v>33916</v>
      </c>
      <c r="B431" t="str">
        <f>LEFT(tblSalaries[[#This Row],[Employee ID]],1)</f>
        <v>3</v>
      </c>
      <c r="C431" t="s">
        <v>855</v>
      </c>
      <c r="D431" t="s">
        <v>856</v>
      </c>
      <c r="E431" t="s">
        <v>13</v>
      </c>
      <c r="F431">
        <v>4</v>
      </c>
      <c r="G431" t="str">
        <f>_xlfn.XLOOKUP(tblSalaries[[#This Row],[Department ID]],tblDepts[ID],tblDepts[Department])</f>
        <v>Sales</v>
      </c>
      <c r="H431" s="9">
        <v>24898</v>
      </c>
      <c r="I431" s="9">
        <v>40786</v>
      </c>
      <c r="J431" s="12" t="str">
        <f>"Q"&amp;LOOKUP(MONTH(tblSalaries[[#This Row],[Start Date]]),{1,4,7,10},{4,1,2,3})</f>
        <v>Q2</v>
      </c>
      <c r="K431">
        <v>96695</v>
      </c>
      <c r="L431" s="18">
        <f>_xlfn.DAYS(DATE(2020,12,31),tblSalaries[[#This Row],[Start Date]])/365</f>
        <v>9.3424657534246567</v>
      </c>
      <c r="M431">
        <v>430</v>
      </c>
      <c r="N431">
        <f>COUNTBLANK(tblSalaries[[#This Row],[Employee ID]:[Salary]])</f>
        <v>0</v>
      </c>
    </row>
    <row r="432" spans="1:14" x14ac:dyDescent="0.25">
      <c r="A432">
        <v>32622</v>
      </c>
      <c r="B432" t="str">
        <f>LEFT(tblSalaries[[#This Row],[Employee ID]],1)</f>
        <v>3</v>
      </c>
      <c r="C432" t="s">
        <v>857</v>
      </c>
      <c r="D432" t="s">
        <v>858</v>
      </c>
      <c r="E432" t="s">
        <v>13</v>
      </c>
      <c r="F432">
        <v>6</v>
      </c>
      <c r="G432" t="str">
        <f>_xlfn.XLOOKUP(tblSalaries[[#This Row],[Department ID]],tblDepts[ID],tblDepts[Department])</f>
        <v>Development</v>
      </c>
      <c r="H432" s="9">
        <v>28520</v>
      </c>
      <c r="I432" s="9">
        <v>42165</v>
      </c>
      <c r="J432" s="12" t="str">
        <f>"Q"&amp;LOOKUP(MONTH(tblSalaries[[#This Row],[Start Date]]),{1,4,7,10},{4,1,2,3})</f>
        <v>Q1</v>
      </c>
      <c r="K432">
        <v>98700</v>
      </c>
      <c r="L432" s="18">
        <f>_xlfn.DAYS(DATE(2020,12,31),tblSalaries[[#This Row],[Start Date]])/365</f>
        <v>5.5643835616438357</v>
      </c>
      <c r="M432">
        <v>431</v>
      </c>
      <c r="N432">
        <f>COUNTBLANK(tblSalaries[[#This Row],[Employee ID]:[Salary]])</f>
        <v>0</v>
      </c>
    </row>
    <row r="433" spans="1:14" x14ac:dyDescent="0.25">
      <c r="A433">
        <v>34529</v>
      </c>
      <c r="B433" t="str">
        <f>LEFT(tblSalaries[[#This Row],[Employee ID]],1)</f>
        <v>3</v>
      </c>
      <c r="C433" t="s">
        <v>859</v>
      </c>
      <c r="D433" t="s">
        <v>860</v>
      </c>
      <c r="E433" t="s">
        <v>18</v>
      </c>
      <c r="F433">
        <v>5</v>
      </c>
      <c r="G433" t="str">
        <f>_xlfn.XLOOKUP(tblSalaries[[#This Row],[Department ID]],tblDepts[ID],tblDepts[Department])</f>
        <v>Marketing</v>
      </c>
      <c r="H433" s="9">
        <v>34965</v>
      </c>
      <c r="I433" s="9">
        <v>41279</v>
      </c>
      <c r="J433" s="12" t="str">
        <f>"Q"&amp;LOOKUP(MONTH(tblSalaries[[#This Row],[Start Date]]),{1,4,7,10},{4,1,2,3})</f>
        <v>Q4</v>
      </c>
      <c r="K433">
        <v>30542</v>
      </c>
      <c r="L433" s="18">
        <f>_xlfn.DAYS(DATE(2020,12,31),tblSalaries[[#This Row],[Start Date]])/365</f>
        <v>7.9917808219178079</v>
      </c>
      <c r="M433">
        <v>432</v>
      </c>
      <c r="N433">
        <f>COUNTBLANK(tblSalaries[[#This Row],[Employee ID]:[Salary]])</f>
        <v>0</v>
      </c>
    </row>
    <row r="434" spans="1:14" x14ac:dyDescent="0.25">
      <c r="A434">
        <v>15085</v>
      </c>
      <c r="B434" t="str">
        <f>LEFT(tblSalaries[[#This Row],[Employee ID]],1)</f>
        <v>1</v>
      </c>
      <c r="C434" t="s">
        <v>861</v>
      </c>
      <c r="D434" t="s">
        <v>862</v>
      </c>
      <c r="E434" t="s">
        <v>18</v>
      </c>
      <c r="F434">
        <v>4</v>
      </c>
      <c r="G434" t="str">
        <f>_xlfn.XLOOKUP(tblSalaries[[#This Row],[Department ID]],tblDepts[ID],tblDepts[Department])</f>
        <v>Sales</v>
      </c>
      <c r="H434" s="9">
        <v>18312</v>
      </c>
      <c r="I434" s="9">
        <v>42425</v>
      </c>
      <c r="J434" s="12" t="str">
        <f>"Q"&amp;LOOKUP(MONTH(tblSalaries[[#This Row],[Start Date]]),{1,4,7,10},{4,1,2,3})</f>
        <v>Q4</v>
      </c>
      <c r="K434">
        <v>105430</v>
      </c>
      <c r="L434" s="18">
        <f>_xlfn.DAYS(DATE(2020,12,31),tblSalaries[[#This Row],[Start Date]])/365</f>
        <v>4.8520547945205479</v>
      </c>
      <c r="M434">
        <v>433</v>
      </c>
      <c r="N434">
        <f>COUNTBLANK(tblSalaries[[#This Row],[Employee ID]:[Salary]])</f>
        <v>0</v>
      </c>
    </row>
    <row r="435" spans="1:14" x14ac:dyDescent="0.25">
      <c r="A435">
        <v>39421</v>
      </c>
      <c r="B435" t="str">
        <f>LEFT(tblSalaries[[#This Row],[Employee ID]],1)</f>
        <v>3</v>
      </c>
      <c r="C435" t="s">
        <v>863</v>
      </c>
      <c r="D435" t="s">
        <v>864</v>
      </c>
      <c r="E435" t="s">
        <v>18</v>
      </c>
      <c r="F435">
        <v>6</v>
      </c>
      <c r="G435" t="str">
        <f>_xlfn.XLOOKUP(tblSalaries[[#This Row],[Department ID]],tblDepts[ID],tblDepts[Department])</f>
        <v>Development</v>
      </c>
      <c r="H435" s="9">
        <v>36196</v>
      </c>
      <c r="I435" s="9">
        <v>42277</v>
      </c>
      <c r="J435" s="12" t="str">
        <f>"Q"&amp;LOOKUP(MONTH(tblSalaries[[#This Row],[Start Date]]),{1,4,7,10},{4,1,2,3})</f>
        <v>Q2</v>
      </c>
      <c r="K435">
        <v>39310</v>
      </c>
      <c r="L435" s="18">
        <f>_xlfn.DAYS(DATE(2020,12,31),tblSalaries[[#This Row],[Start Date]])/365</f>
        <v>5.2575342465753421</v>
      </c>
      <c r="M435">
        <v>434</v>
      </c>
      <c r="N435">
        <f>COUNTBLANK(tblSalaries[[#This Row],[Employee ID]:[Salary]])</f>
        <v>0</v>
      </c>
    </row>
    <row r="436" spans="1:14" x14ac:dyDescent="0.25">
      <c r="A436">
        <v>38372</v>
      </c>
      <c r="B436" t="str">
        <f>LEFT(tblSalaries[[#This Row],[Employee ID]],1)</f>
        <v>3</v>
      </c>
      <c r="C436" t="s">
        <v>865</v>
      </c>
      <c r="D436" t="s">
        <v>866</v>
      </c>
      <c r="E436" t="s">
        <v>18</v>
      </c>
      <c r="F436">
        <v>4</v>
      </c>
      <c r="G436" t="str">
        <f>_xlfn.XLOOKUP(tblSalaries[[#This Row],[Department ID]],tblDepts[ID],tblDepts[Department])</f>
        <v>Sales</v>
      </c>
      <c r="H436" s="9">
        <v>24240</v>
      </c>
      <c r="I436" s="9">
        <v>42750</v>
      </c>
      <c r="J436" s="12" t="str">
        <f>"Q"&amp;LOOKUP(MONTH(tblSalaries[[#This Row],[Start Date]]),{1,4,7,10},{4,1,2,3})</f>
        <v>Q4</v>
      </c>
      <c r="K436">
        <v>112131</v>
      </c>
      <c r="L436" s="18">
        <f>_xlfn.DAYS(DATE(2020,12,31),tblSalaries[[#This Row],[Start Date]])/365</f>
        <v>3.9616438356164383</v>
      </c>
      <c r="M436">
        <v>435</v>
      </c>
      <c r="N436">
        <f>COUNTBLANK(tblSalaries[[#This Row],[Employee ID]:[Salary]])</f>
        <v>0</v>
      </c>
    </row>
    <row r="437" spans="1:14" x14ac:dyDescent="0.25">
      <c r="A437">
        <v>31237</v>
      </c>
      <c r="B437" t="str">
        <f>LEFT(tblSalaries[[#This Row],[Employee ID]],1)</f>
        <v>3</v>
      </c>
      <c r="C437" t="s">
        <v>867</v>
      </c>
      <c r="D437" t="s">
        <v>868</v>
      </c>
      <c r="E437" t="s">
        <v>13</v>
      </c>
      <c r="F437">
        <v>7</v>
      </c>
      <c r="G437" t="str">
        <f>_xlfn.XLOOKUP(tblSalaries[[#This Row],[Department ID]],tblDepts[ID],tblDepts[Department])</f>
        <v>Support</v>
      </c>
      <c r="H437" s="9">
        <v>27174</v>
      </c>
      <c r="I437" s="9">
        <v>41268</v>
      </c>
      <c r="J437" s="12" t="str">
        <f>"Q"&amp;LOOKUP(MONTH(tblSalaries[[#This Row],[Start Date]]),{1,4,7,10},{4,1,2,3})</f>
        <v>Q3</v>
      </c>
      <c r="K437">
        <v>82408</v>
      </c>
      <c r="L437" s="18">
        <f>_xlfn.DAYS(DATE(2020,12,31),tblSalaries[[#This Row],[Start Date]])/365</f>
        <v>8.0219178082191789</v>
      </c>
      <c r="M437">
        <v>436</v>
      </c>
      <c r="N437">
        <f>COUNTBLANK(tblSalaries[[#This Row],[Employee ID]:[Salary]])</f>
        <v>0</v>
      </c>
    </row>
    <row r="438" spans="1:14" x14ac:dyDescent="0.25">
      <c r="A438">
        <v>37361</v>
      </c>
      <c r="B438" t="str">
        <f>LEFT(tblSalaries[[#This Row],[Employee ID]],1)</f>
        <v>3</v>
      </c>
      <c r="C438" t="s">
        <v>869</v>
      </c>
      <c r="D438" t="s">
        <v>870</v>
      </c>
      <c r="E438" t="s">
        <v>13</v>
      </c>
      <c r="F438">
        <v>7</v>
      </c>
      <c r="G438" t="str">
        <f>_xlfn.XLOOKUP(tblSalaries[[#This Row],[Department ID]],tblDepts[ID],tblDepts[Department])</f>
        <v>Support</v>
      </c>
      <c r="H438" s="9">
        <v>36414</v>
      </c>
      <c r="I438" s="9">
        <v>42773</v>
      </c>
      <c r="J438" s="12" t="str">
        <f>"Q"&amp;LOOKUP(MONTH(tblSalaries[[#This Row],[Start Date]]),{1,4,7,10},{4,1,2,3})</f>
        <v>Q4</v>
      </c>
      <c r="K438">
        <v>97370</v>
      </c>
      <c r="L438" s="18">
        <f>_xlfn.DAYS(DATE(2020,12,31),tblSalaries[[#This Row],[Start Date]])/365</f>
        <v>3.8986301369863012</v>
      </c>
      <c r="M438">
        <v>437</v>
      </c>
      <c r="N438">
        <f>COUNTBLANK(tblSalaries[[#This Row],[Employee ID]:[Salary]])</f>
        <v>0</v>
      </c>
    </row>
    <row r="439" spans="1:14" x14ac:dyDescent="0.25">
      <c r="A439">
        <v>38785</v>
      </c>
      <c r="B439" t="str">
        <f>LEFT(tblSalaries[[#This Row],[Employee ID]],1)</f>
        <v>3</v>
      </c>
      <c r="C439" t="s">
        <v>871</v>
      </c>
      <c r="D439" t="s">
        <v>872</v>
      </c>
      <c r="E439" t="s">
        <v>13</v>
      </c>
      <c r="F439">
        <v>6</v>
      </c>
      <c r="G439" t="str">
        <f>_xlfn.XLOOKUP(tblSalaries[[#This Row],[Department ID]],tblDepts[ID],tblDepts[Department])</f>
        <v>Development</v>
      </c>
      <c r="H439" s="9">
        <v>33691</v>
      </c>
      <c r="I439" s="9">
        <v>43141</v>
      </c>
      <c r="J439" s="12" t="str">
        <f>"Q"&amp;LOOKUP(MONTH(tblSalaries[[#This Row],[Start Date]]),{1,4,7,10},{4,1,2,3})</f>
        <v>Q4</v>
      </c>
      <c r="K439">
        <v>32242</v>
      </c>
      <c r="L439" s="18">
        <f>_xlfn.DAYS(DATE(2020,12,31),tblSalaries[[#This Row],[Start Date]])/365</f>
        <v>2.8904109589041096</v>
      </c>
      <c r="M439">
        <v>438</v>
      </c>
      <c r="N439">
        <f>COUNTBLANK(tblSalaries[[#This Row],[Employee ID]:[Salary]])</f>
        <v>0</v>
      </c>
    </row>
    <row r="440" spans="1:14" x14ac:dyDescent="0.25">
      <c r="A440">
        <v>17392</v>
      </c>
      <c r="B440" t="str">
        <f>LEFT(tblSalaries[[#This Row],[Employee ID]],1)</f>
        <v>1</v>
      </c>
      <c r="C440" t="s">
        <v>873</v>
      </c>
      <c r="D440" t="s">
        <v>874</v>
      </c>
      <c r="E440" t="s">
        <v>18</v>
      </c>
      <c r="F440">
        <v>4</v>
      </c>
      <c r="G440" t="str">
        <f>_xlfn.XLOOKUP(tblSalaries[[#This Row],[Department ID]],tblDepts[ID],tblDepts[Department])</f>
        <v>Sales</v>
      </c>
      <c r="H440" s="9">
        <v>34010</v>
      </c>
      <c r="I440" s="9">
        <v>42137</v>
      </c>
      <c r="J440" s="12" t="str">
        <f>"Q"&amp;LOOKUP(MONTH(tblSalaries[[#This Row],[Start Date]]),{1,4,7,10},{4,1,2,3})</f>
        <v>Q1</v>
      </c>
      <c r="K440">
        <v>50744</v>
      </c>
      <c r="L440" s="18">
        <f>_xlfn.DAYS(DATE(2020,12,31),tblSalaries[[#This Row],[Start Date]])/365</f>
        <v>5.6410958904109592</v>
      </c>
      <c r="M440">
        <v>439</v>
      </c>
      <c r="N440">
        <f>COUNTBLANK(tblSalaries[[#This Row],[Employee ID]:[Salary]])</f>
        <v>0</v>
      </c>
    </row>
    <row r="441" spans="1:14" x14ac:dyDescent="0.25">
      <c r="A441">
        <v>28388</v>
      </c>
      <c r="B441" t="str">
        <f>LEFT(tblSalaries[[#This Row],[Employee ID]],1)</f>
        <v>2</v>
      </c>
      <c r="C441" t="s">
        <v>875</v>
      </c>
      <c r="D441" t="s">
        <v>876</v>
      </c>
      <c r="E441" t="s">
        <v>18</v>
      </c>
      <c r="F441">
        <v>6</v>
      </c>
      <c r="G441" t="str">
        <f>_xlfn.XLOOKUP(tblSalaries[[#This Row],[Department ID]],tblDepts[ID],tblDepts[Department])</f>
        <v>Development</v>
      </c>
      <c r="H441" s="9">
        <v>24175</v>
      </c>
      <c r="I441" s="9">
        <v>42198</v>
      </c>
      <c r="J441" s="12" t="str">
        <f>"Q"&amp;LOOKUP(MONTH(tblSalaries[[#This Row],[Start Date]]),{1,4,7,10},{4,1,2,3})</f>
        <v>Q2</v>
      </c>
      <c r="K441">
        <v>59012</v>
      </c>
      <c r="L441" s="18">
        <f>_xlfn.DAYS(DATE(2020,12,31),tblSalaries[[#This Row],[Start Date]])/365</f>
        <v>5.4739726027397264</v>
      </c>
      <c r="M441">
        <v>440</v>
      </c>
      <c r="N441">
        <f>COUNTBLANK(tblSalaries[[#This Row],[Employee ID]:[Salary]])</f>
        <v>0</v>
      </c>
    </row>
    <row r="442" spans="1:14" x14ac:dyDescent="0.25">
      <c r="A442">
        <v>24145</v>
      </c>
      <c r="B442" t="str">
        <f>LEFT(tblSalaries[[#This Row],[Employee ID]],1)</f>
        <v>2</v>
      </c>
      <c r="C442" t="s">
        <v>877</v>
      </c>
      <c r="D442" t="s">
        <v>878</v>
      </c>
      <c r="E442" t="s">
        <v>13</v>
      </c>
      <c r="F442">
        <v>5</v>
      </c>
      <c r="G442" t="str">
        <f>_xlfn.XLOOKUP(tblSalaries[[#This Row],[Department ID]],tblDepts[ID],tblDepts[Department])</f>
        <v>Marketing</v>
      </c>
      <c r="H442" s="9">
        <v>23390</v>
      </c>
      <c r="I442" s="9">
        <v>41931</v>
      </c>
      <c r="J442" s="12" t="str">
        <f>"Q"&amp;LOOKUP(MONTH(tblSalaries[[#This Row],[Start Date]]),{1,4,7,10},{4,1,2,3})</f>
        <v>Q3</v>
      </c>
      <c r="K442">
        <v>53762</v>
      </c>
      <c r="L442" s="18">
        <f>_xlfn.DAYS(DATE(2020,12,31),tblSalaries[[#This Row],[Start Date]])/365</f>
        <v>6.2054794520547949</v>
      </c>
      <c r="M442">
        <v>441</v>
      </c>
      <c r="N442">
        <f>COUNTBLANK(tblSalaries[[#This Row],[Employee ID]:[Salary]])</f>
        <v>0</v>
      </c>
    </row>
    <row r="443" spans="1:14" x14ac:dyDescent="0.25">
      <c r="A443">
        <v>37147</v>
      </c>
      <c r="B443" t="str">
        <f>LEFT(tblSalaries[[#This Row],[Employee ID]],1)</f>
        <v>3</v>
      </c>
      <c r="C443" t="s">
        <v>879</v>
      </c>
      <c r="D443" t="s">
        <v>880</v>
      </c>
      <c r="E443" t="s">
        <v>18</v>
      </c>
      <c r="F443">
        <v>4</v>
      </c>
      <c r="G443" t="str">
        <f>_xlfn.XLOOKUP(tblSalaries[[#This Row],[Department ID]],tblDepts[ID],tblDepts[Department])</f>
        <v>Sales</v>
      </c>
      <c r="H443" s="9">
        <v>17878</v>
      </c>
      <c r="I443" s="9">
        <v>43741</v>
      </c>
      <c r="J443" s="12" t="str">
        <f>"Q"&amp;LOOKUP(MONTH(tblSalaries[[#This Row],[Start Date]]),{1,4,7,10},{4,1,2,3})</f>
        <v>Q3</v>
      </c>
      <c r="K443">
        <v>138781</v>
      </c>
      <c r="L443" s="18">
        <f>_xlfn.DAYS(DATE(2020,12,31),tblSalaries[[#This Row],[Start Date]])/365</f>
        <v>1.2465753424657535</v>
      </c>
      <c r="M443">
        <v>442</v>
      </c>
      <c r="N443">
        <f>COUNTBLANK(tblSalaries[[#This Row],[Employee ID]:[Salary]])</f>
        <v>0</v>
      </c>
    </row>
    <row r="444" spans="1:14" x14ac:dyDescent="0.25">
      <c r="A444">
        <v>28067</v>
      </c>
      <c r="B444" t="str">
        <f>LEFT(tblSalaries[[#This Row],[Employee ID]],1)</f>
        <v>2</v>
      </c>
      <c r="C444" t="s">
        <v>881</v>
      </c>
      <c r="D444" t="s">
        <v>882</v>
      </c>
      <c r="E444" t="s">
        <v>18</v>
      </c>
      <c r="F444">
        <v>4</v>
      </c>
      <c r="G444" t="str">
        <f>_xlfn.XLOOKUP(tblSalaries[[#This Row],[Department ID]],tblDepts[ID],tblDepts[Department])</f>
        <v>Sales</v>
      </c>
      <c r="H444" s="9">
        <v>35639</v>
      </c>
      <c r="I444" s="9">
        <v>43870</v>
      </c>
      <c r="J444" s="12" t="str">
        <f>"Q"&amp;LOOKUP(MONTH(tblSalaries[[#This Row],[Start Date]]),{1,4,7,10},{4,1,2,3})</f>
        <v>Q4</v>
      </c>
      <c r="K444">
        <v>110142</v>
      </c>
      <c r="L444" s="18">
        <f>_xlfn.DAYS(DATE(2020,12,31),tblSalaries[[#This Row],[Start Date]])/365</f>
        <v>0.89315068493150684</v>
      </c>
      <c r="M444">
        <v>443</v>
      </c>
      <c r="N444">
        <f>COUNTBLANK(tblSalaries[[#This Row],[Employee ID]:[Salary]])</f>
        <v>0</v>
      </c>
    </row>
    <row r="445" spans="1:14" x14ac:dyDescent="0.25">
      <c r="A445">
        <v>33724</v>
      </c>
      <c r="B445" t="str">
        <f>LEFT(tblSalaries[[#This Row],[Employee ID]],1)</f>
        <v>3</v>
      </c>
      <c r="C445" t="s">
        <v>883</v>
      </c>
      <c r="D445" t="s">
        <v>884</v>
      </c>
      <c r="E445" t="s">
        <v>18</v>
      </c>
      <c r="F445">
        <v>5</v>
      </c>
      <c r="G445" t="str">
        <f>_xlfn.XLOOKUP(tblSalaries[[#This Row],[Department ID]],tblDepts[ID],tblDepts[Department])</f>
        <v>Marketing</v>
      </c>
      <c r="H445" s="9">
        <v>26931</v>
      </c>
      <c r="I445" s="9">
        <v>43306</v>
      </c>
      <c r="J445" s="12" t="str">
        <f>"Q"&amp;LOOKUP(MONTH(tblSalaries[[#This Row],[Start Date]]),{1,4,7,10},{4,1,2,3})</f>
        <v>Q2</v>
      </c>
      <c r="K445">
        <v>45617</v>
      </c>
      <c r="L445" s="18">
        <f>_xlfn.DAYS(DATE(2020,12,31),tblSalaries[[#This Row],[Start Date]])/365</f>
        <v>2.4383561643835616</v>
      </c>
      <c r="M445">
        <v>444</v>
      </c>
      <c r="N445">
        <f>COUNTBLANK(tblSalaries[[#This Row],[Employee ID]:[Salary]])</f>
        <v>0</v>
      </c>
    </row>
    <row r="446" spans="1:14" x14ac:dyDescent="0.25">
      <c r="A446">
        <v>31952</v>
      </c>
      <c r="B446" t="str">
        <f>LEFT(tblSalaries[[#This Row],[Employee ID]],1)</f>
        <v>3</v>
      </c>
      <c r="C446" t="s">
        <v>885</v>
      </c>
      <c r="D446" t="s">
        <v>886</v>
      </c>
      <c r="E446" t="s">
        <v>18</v>
      </c>
      <c r="F446">
        <v>7</v>
      </c>
      <c r="G446" t="str">
        <f>_xlfn.XLOOKUP(tblSalaries[[#This Row],[Department ID]],tblDepts[ID],tblDepts[Department])</f>
        <v>Support</v>
      </c>
      <c r="H446" s="9">
        <v>30098</v>
      </c>
      <c r="I446" s="9">
        <v>43111</v>
      </c>
      <c r="J446" s="12" t="str">
        <f>"Q"&amp;LOOKUP(MONTH(tblSalaries[[#This Row],[Start Date]]),{1,4,7,10},{4,1,2,3})</f>
        <v>Q4</v>
      </c>
      <c r="K446">
        <v>79657</v>
      </c>
      <c r="L446" s="18">
        <f>_xlfn.DAYS(DATE(2020,12,31),tblSalaries[[#This Row],[Start Date]])/365</f>
        <v>2.9726027397260273</v>
      </c>
      <c r="M446">
        <v>445</v>
      </c>
      <c r="N446">
        <f>COUNTBLANK(tblSalaries[[#This Row],[Employee ID]:[Salary]])</f>
        <v>0</v>
      </c>
    </row>
    <row r="447" spans="1:14" x14ac:dyDescent="0.25">
      <c r="A447">
        <v>21918</v>
      </c>
      <c r="B447" t="str">
        <f>LEFT(tblSalaries[[#This Row],[Employee ID]],1)</f>
        <v>2</v>
      </c>
      <c r="C447" t="s">
        <v>887</v>
      </c>
      <c r="D447" t="s">
        <v>888</v>
      </c>
      <c r="E447" t="s">
        <v>13</v>
      </c>
      <c r="F447">
        <v>7</v>
      </c>
      <c r="G447" t="str">
        <f>_xlfn.XLOOKUP(tblSalaries[[#This Row],[Department ID]],tblDepts[ID],tblDepts[Department])</f>
        <v>Support</v>
      </c>
      <c r="H447" s="9">
        <v>24538</v>
      </c>
      <c r="I447" s="9">
        <v>43388</v>
      </c>
      <c r="J447" s="12" t="str">
        <f>"Q"&amp;LOOKUP(MONTH(tblSalaries[[#This Row],[Start Date]]),{1,4,7,10},{4,1,2,3})</f>
        <v>Q3</v>
      </c>
      <c r="K447">
        <v>17545</v>
      </c>
      <c r="L447" s="18">
        <f>_xlfn.DAYS(DATE(2020,12,31),tblSalaries[[#This Row],[Start Date]])/365</f>
        <v>2.2136986301369861</v>
      </c>
      <c r="M447">
        <v>446</v>
      </c>
      <c r="N447">
        <f>COUNTBLANK(tblSalaries[[#This Row],[Employee ID]:[Salary]])</f>
        <v>0</v>
      </c>
    </row>
    <row r="448" spans="1:14" x14ac:dyDescent="0.25">
      <c r="A448">
        <v>35236</v>
      </c>
      <c r="B448" t="str">
        <f>LEFT(tblSalaries[[#This Row],[Employee ID]],1)</f>
        <v>3</v>
      </c>
      <c r="C448" t="s">
        <v>889</v>
      </c>
      <c r="D448" t="s">
        <v>890</v>
      </c>
      <c r="E448" t="s">
        <v>18</v>
      </c>
      <c r="F448">
        <v>4</v>
      </c>
      <c r="G448" t="str">
        <f>_xlfn.XLOOKUP(tblSalaries[[#This Row],[Department ID]],tblDepts[ID],tblDepts[Department])</f>
        <v>Sales</v>
      </c>
      <c r="H448" s="9">
        <v>24557</v>
      </c>
      <c r="I448" s="9">
        <v>42175</v>
      </c>
      <c r="J448" s="12" t="str">
        <f>"Q"&amp;LOOKUP(MONTH(tblSalaries[[#This Row],[Start Date]]),{1,4,7,10},{4,1,2,3})</f>
        <v>Q1</v>
      </c>
      <c r="K448">
        <v>151995</v>
      </c>
      <c r="L448" s="18">
        <f>_xlfn.DAYS(DATE(2020,12,31),tblSalaries[[#This Row],[Start Date]])/365</f>
        <v>5.536986301369863</v>
      </c>
      <c r="M448">
        <v>447</v>
      </c>
      <c r="N448">
        <f>COUNTBLANK(tblSalaries[[#This Row],[Employee ID]:[Salary]])</f>
        <v>0</v>
      </c>
    </row>
    <row r="449" spans="1:14" x14ac:dyDescent="0.25">
      <c r="A449">
        <v>34308</v>
      </c>
      <c r="B449" t="str">
        <f>LEFT(tblSalaries[[#This Row],[Employee ID]],1)</f>
        <v>3</v>
      </c>
      <c r="C449" t="s">
        <v>891</v>
      </c>
      <c r="D449" t="s">
        <v>892</v>
      </c>
      <c r="E449" t="s">
        <v>13</v>
      </c>
      <c r="F449">
        <v>5</v>
      </c>
      <c r="G449" t="str">
        <f>_xlfn.XLOOKUP(tblSalaries[[#This Row],[Department ID]],tblDepts[ID],tblDepts[Department])</f>
        <v>Marketing</v>
      </c>
      <c r="H449" s="9">
        <v>31807</v>
      </c>
      <c r="I449" s="9">
        <v>41522</v>
      </c>
      <c r="J449" s="12" t="str">
        <f>"Q"&amp;LOOKUP(MONTH(tblSalaries[[#This Row],[Start Date]]),{1,4,7,10},{4,1,2,3})</f>
        <v>Q2</v>
      </c>
      <c r="K449">
        <v>47399</v>
      </c>
      <c r="L449" s="18">
        <f>_xlfn.DAYS(DATE(2020,12,31),tblSalaries[[#This Row],[Start Date]])/365</f>
        <v>7.3260273972602743</v>
      </c>
      <c r="M449">
        <v>448</v>
      </c>
      <c r="N449">
        <f>COUNTBLANK(tblSalaries[[#This Row],[Employee ID]:[Salary]])</f>
        <v>0</v>
      </c>
    </row>
    <row r="450" spans="1:14" x14ac:dyDescent="0.25">
      <c r="A450">
        <v>26382</v>
      </c>
      <c r="B450" t="str">
        <f>LEFT(tblSalaries[[#This Row],[Employee ID]],1)</f>
        <v>2</v>
      </c>
      <c r="C450" t="s">
        <v>893</v>
      </c>
      <c r="D450" t="s">
        <v>894</v>
      </c>
      <c r="E450" t="s">
        <v>13</v>
      </c>
      <c r="F450">
        <v>6</v>
      </c>
      <c r="G450" t="str">
        <f>_xlfn.XLOOKUP(tblSalaries[[#This Row],[Department ID]],tblDepts[ID],tblDepts[Department])</f>
        <v>Development</v>
      </c>
      <c r="H450" s="9">
        <v>29787</v>
      </c>
      <c r="I450" s="9">
        <v>42563</v>
      </c>
      <c r="J450" s="12" t="str">
        <f>"Q"&amp;LOOKUP(MONTH(tblSalaries[[#This Row],[Start Date]]),{1,4,7,10},{4,1,2,3})</f>
        <v>Q2</v>
      </c>
      <c r="K450">
        <v>81855</v>
      </c>
      <c r="L450" s="18">
        <f>_xlfn.DAYS(DATE(2020,12,31),tblSalaries[[#This Row],[Start Date]])/365</f>
        <v>4.4739726027397264</v>
      </c>
      <c r="M450">
        <v>449</v>
      </c>
      <c r="N450">
        <f>COUNTBLANK(tblSalaries[[#This Row],[Employee ID]:[Salary]])</f>
        <v>0</v>
      </c>
    </row>
    <row r="451" spans="1:14" x14ac:dyDescent="0.25">
      <c r="A451">
        <v>27963</v>
      </c>
      <c r="B451" t="str">
        <f>LEFT(tblSalaries[[#This Row],[Employee ID]],1)</f>
        <v>2</v>
      </c>
      <c r="C451" t="s">
        <v>895</v>
      </c>
      <c r="D451" t="s">
        <v>896</v>
      </c>
      <c r="E451" t="s">
        <v>13</v>
      </c>
      <c r="F451">
        <v>6</v>
      </c>
      <c r="G451" t="str">
        <f>_xlfn.XLOOKUP(tblSalaries[[#This Row],[Department ID]],tblDepts[ID],tblDepts[Department])</f>
        <v>Development</v>
      </c>
      <c r="H451" s="9">
        <v>31357</v>
      </c>
      <c r="I451" s="9">
        <v>41058</v>
      </c>
      <c r="J451" s="12" t="str">
        <f>"Q"&amp;LOOKUP(MONTH(tblSalaries[[#This Row],[Start Date]]),{1,4,7,10},{4,1,2,3})</f>
        <v>Q1</v>
      </c>
      <c r="K451">
        <v>93625</v>
      </c>
      <c r="L451" s="18">
        <f>_xlfn.DAYS(DATE(2020,12,31),tblSalaries[[#This Row],[Start Date]])/365</f>
        <v>8.5972602739726032</v>
      </c>
      <c r="M451">
        <v>450</v>
      </c>
      <c r="N451">
        <f>COUNTBLANK(tblSalaries[[#This Row],[Employee ID]:[Salary]])</f>
        <v>0</v>
      </c>
    </row>
    <row r="452" spans="1:14" x14ac:dyDescent="0.25">
      <c r="A452">
        <v>26450</v>
      </c>
      <c r="B452" t="str">
        <f>LEFT(tblSalaries[[#This Row],[Employee ID]],1)</f>
        <v>2</v>
      </c>
      <c r="C452" t="s">
        <v>897</v>
      </c>
      <c r="D452" t="s">
        <v>898</v>
      </c>
      <c r="E452" t="s">
        <v>13</v>
      </c>
      <c r="F452">
        <v>4</v>
      </c>
      <c r="G452" t="str">
        <f>_xlfn.XLOOKUP(tblSalaries[[#This Row],[Department ID]],tblDepts[ID],tblDepts[Department])</f>
        <v>Sales</v>
      </c>
      <c r="H452" s="9">
        <v>30107</v>
      </c>
      <c r="I452" s="9">
        <v>42689</v>
      </c>
      <c r="J452" s="12" t="str">
        <f>"Q"&amp;LOOKUP(MONTH(tblSalaries[[#This Row],[Start Date]]),{1,4,7,10},{4,1,2,3})</f>
        <v>Q3</v>
      </c>
      <c r="K452">
        <v>145491</v>
      </c>
      <c r="L452" s="18">
        <f>_xlfn.DAYS(DATE(2020,12,31),tblSalaries[[#This Row],[Start Date]])/365</f>
        <v>4.1287671232876715</v>
      </c>
      <c r="M452">
        <v>451</v>
      </c>
      <c r="N452">
        <f>COUNTBLANK(tblSalaries[[#This Row],[Employee ID]:[Salary]])</f>
        <v>0</v>
      </c>
    </row>
    <row r="453" spans="1:14" x14ac:dyDescent="0.25">
      <c r="A453">
        <v>32517</v>
      </c>
      <c r="B453" t="str">
        <f>LEFT(tblSalaries[[#This Row],[Employee ID]],1)</f>
        <v>3</v>
      </c>
      <c r="C453" t="s">
        <v>899</v>
      </c>
      <c r="D453" t="s">
        <v>900</v>
      </c>
      <c r="E453" t="s">
        <v>13</v>
      </c>
      <c r="F453">
        <v>4</v>
      </c>
      <c r="G453" t="str">
        <f>_xlfn.XLOOKUP(tblSalaries[[#This Row],[Department ID]],tblDepts[ID],tblDepts[Department])</f>
        <v>Sales</v>
      </c>
      <c r="H453" s="9">
        <v>28131</v>
      </c>
      <c r="I453" s="9">
        <v>42572</v>
      </c>
      <c r="J453" s="12" t="str">
        <f>"Q"&amp;LOOKUP(MONTH(tblSalaries[[#This Row],[Start Date]]),{1,4,7,10},{4,1,2,3})</f>
        <v>Q2</v>
      </c>
      <c r="K453">
        <v>159373</v>
      </c>
      <c r="L453" s="18">
        <f>_xlfn.DAYS(DATE(2020,12,31),tblSalaries[[#This Row],[Start Date]])/365</f>
        <v>4.4493150684931511</v>
      </c>
      <c r="M453">
        <v>452</v>
      </c>
      <c r="N453">
        <f>COUNTBLANK(tblSalaries[[#This Row],[Employee ID]:[Salary]])</f>
        <v>0</v>
      </c>
    </row>
    <row r="454" spans="1:14" x14ac:dyDescent="0.25">
      <c r="A454">
        <v>38202</v>
      </c>
      <c r="B454" t="str">
        <f>LEFT(tblSalaries[[#This Row],[Employee ID]],1)</f>
        <v>3</v>
      </c>
      <c r="C454" t="s">
        <v>901</v>
      </c>
      <c r="D454" t="s">
        <v>902</v>
      </c>
      <c r="E454" t="s">
        <v>13</v>
      </c>
      <c r="F454">
        <v>5</v>
      </c>
      <c r="G454" t="str">
        <f>_xlfn.XLOOKUP(tblSalaries[[#This Row],[Department ID]],tblDepts[ID],tblDepts[Department])</f>
        <v>Marketing</v>
      </c>
      <c r="H454" s="9">
        <v>25332</v>
      </c>
      <c r="I454" s="9">
        <v>42012</v>
      </c>
      <c r="J454" s="12" t="str">
        <f>"Q"&amp;LOOKUP(MONTH(tblSalaries[[#This Row],[Start Date]]),{1,4,7,10},{4,1,2,3})</f>
        <v>Q4</v>
      </c>
      <c r="K454">
        <v>90660</v>
      </c>
      <c r="L454" s="18">
        <f>_xlfn.DAYS(DATE(2020,12,31),tblSalaries[[#This Row],[Start Date]])/365</f>
        <v>5.9835616438356167</v>
      </c>
      <c r="M454">
        <v>453</v>
      </c>
      <c r="N454">
        <f>COUNTBLANK(tblSalaries[[#This Row],[Employee ID]:[Salary]])</f>
        <v>0</v>
      </c>
    </row>
    <row r="455" spans="1:14" x14ac:dyDescent="0.25">
      <c r="A455">
        <v>35474</v>
      </c>
      <c r="B455" t="str">
        <f>LEFT(tblSalaries[[#This Row],[Employee ID]],1)</f>
        <v>3</v>
      </c>
      <c r="C455" t="s">
        <v>903</v>
      </c>
      <c r="D455" t="s">
        <v>904</v>
      </c>
      <c r="E455" t="s">
        <v>18</v>
      </c>
      <c r="F455">
        <v>6</v>
      </c>
      <c r="G455" t="str">
        <f>_xlfn.XLOOKUP(tblSalaries[[#This Row],[Department ID]],tblDepts[ID],tblDepts[Department])</f>
        <v>Development</v>
      </c>
      <c r="H455" s="9">
        <v>30396</v>
      </c>
      <c r="I455" s="9">
        <v>42802</v>
      </c>
      <c r="J455" s="12" t="str">
        <f>"Q"&amp;LOOKUP(MONTH(tblSalaries[[#This Row],[Start Date]]),{1,4,7,10},{4,1,2,3})</f>
        <v>Q4</v>
      </c>
      <c r="K455">
        <v>76293</v>
      </c>
      <c r="L455" s="18">
        <f>_xlfn.DAYS(DATE(2020,12,31),tblSalaries[[#This Row],[Start Date]])/365</f>
        <v>3.8191780821917809</v>
      </c>
      <c r="M455">
        <v>454</v>
      </c>
      <c r="N455">
        <f>COUNTBLANK(tblSalaries[[#This Row],[Employee ID]:[Salary]])</f>
        <v>0</v>
      </c>
    </row>
    <row r="456" spans="1:14" x14ac:dyDescent="0.25">
      <c r="A456">
        <v>39705</v>
      </c>
      <c r="B456" t="str">
        <f>LEFT(tblSalaries[[#This Row],[Employee ID]],1)</f>
        <v>3</v>
      </c>
      <c r="C456" t="s">
        <v>905</v>
      </c>
      <c r="D456" t="s">
        <v>906</v>
      </c>
      <c r="E456" t="s">
        <v>13</v>
      </c>
      <c r="F456">
        <v>4</v>
      </c>
      <c r="G456" t="str">
        <f>_xlfn.XLOOKUP(tblSalaries[[#This Row],[Department ID]],tblDepts[ID],tblDepts[Department])</f>
        <v>Sales</v>
      </c>
      <c r="H456" s="9">
        <v>26054</v>
      </c>
      <c r="I456" s="9">
        <v>42956</v>
      </c>
      <c r="J456" s="12" t="str">
        <f>"Q"&amp;LOOKUP(MONTH(tblSalaries[[#This Row],[Start Date]]),{1,4,7,10},{4,1,2,3})</f>
        <v>Q2</v>
      </c>
      <c r="K456">
        <v>100776</v>
      </c>
      <c r="L456" s="18">
        <f>_xlfn.DAYS(DATE(2020,12,31),tblSalaries[[#This Row],[Start Date]])/365</f>
        <v>3.3972602739726026</v>
      </c>
      <c r="M456">
        <v>455</v>
      </c>
      <c r="N456">
        <f>COUNTBLANK(tblSalaries[[#This Row],[Employee ID]:[Salary]])</f>
        <v>0</v>
      </c>
    </row>
    <row r="457" spans="1:14" x14ac:dyDescent="0.25">
      <c r="A457">
        <v>21890</v>
      </c>
      <c r="B457" t="str">
        <f>LEFT(tblSalaries[[#This Row],[Employee ID]],1)</f>
        <v>2</v>
      </c>
      <c r="C457" t="s">
        <v>907</v>
      </c>
      <c r="D457" t="s">
        <v>908</v>
      </c>
      <c r="E457" t="s">
        <v>18</v>
      </c>
      <c r="F457">
        <v>4</v>
      </c>
      <c r="G457" t="str">
        <f>_xlfn.XLOOKUP(tblSalaries[[#This Row],[Department ID]],tblDepts[ID],tblDepts[Department])</f>
        <v>Sales</v>
      </c>
      <c r="H457" s="9">
        <v>19550</v>
      </c>
      <c r="I457" s="9">
        <v>42708</v>
      </c>
      <c r="J457" s="12" t="str">
        <f>"Q"&amp;LOOKUP(MONTH(tblSalaries[[#This Row],[Start Date]]),{1,4,7,10},{4,1,2,3})</f>
        <v>Q3</v>
      </c>
      <c r="K457">
        <v>85730</v>
      </c>
      <c r="L457" s="18">
        <f>_xlfn.DAYS(DATE(2020,12,31),tblSalaries[[#This Row],[Start Date]])/365</f>
        <v>4.0767123287671234</v>
      </c>
      <c r="M457">
        <v>456</v>
      </c>
      <c r="N457">
        <f>COUNTBLANK(tblSalaries[[#This Row],[Employee ID]:[Salary]])</f>
        <v>0</v>
      </c>
    </row>
    <row r="458" spans="1:14" x14ac:dyDescent="0.25">
      <c r="A458">
        <v>24892</v>
      </c>
      <c r="B458" t="str">
        <f>LEFT(tblSalaries[[#This Row],[Employee ID]],1)</f>
        <v>2</v>
      </c>
      <c r="C458" t="s">
        <v>909</v>
      </c>
      <c r="D458" t="s">
        <v>910</v>
      </c>
      <c r="E458" t="s">
        <v>18</v>
      </c>
      <c r="F458">
        <v>4</v>
      </c>
      <c r="G458" t="str">
        <f>_xlfn.XLOOKUP(tblSalaries[[#This Row],[Department ID]],tblDepts[ID],tblDepts[Department])</f>
        <v>Sales</v>
      </c>
      <c r="H458" s="9">
        <v>24645</v>
      </c>
      <c r="I458" s="9">
        <v>41095</v>
      </c>
      <c r="J458" s="12" t="str">
        <f>"Q"&amp;LOOKUP(MONTH(tblSalaries[[#This Row],[Start Date]]),{1,4,7,10},{4,1,2,3})</f>
        <v>Q2</v>
      </c>
      <c r="K458">
        <v>158333</v>
      </c>
      <c r="L458" s="18">
        <f>_xlfn.DAYS(DATE(2020,12,31),tblSalaries[[#This Row],[Start Date]])/365</f>
        <v>8.4958904109589035</v>
      </c>
      <c r="M458">
        <v>457</v>
      </c>
      <c r="N458">
        <f>COUNTBLANK(tblSalaries[[#This Row],[Employee ID]:[Salary]])</f>
        <v>0</v>
      </c>
    </row>
    <row r="459" spans="1:14" x14ac:dyDescent="0.25">
      <c r="A459">
        <v>36667</v>
      </c>
      <c r="B459" t="str">
        <f>LEFT(tblSalaries[[#This Row],[Employee ID]],1)</f>
        <v>3</v>
      </c>
      <c r="C459" t="s">
        <v>911</v>
      </c>
      <c r="D459" t="s">
        <v>912</v>
      </c>
      <c r="E459" t="s">
        <v>18</v>
      </c>
      <c r="F459">
        <v>6</v>
      </c>
      <c r="G459" t="str">
        <f>_xlfn.XLOOKUP(tblSalaries[[#This Row],[Department ID]],tblDepts[ID],tblDepts[Department])</f>
        <v>Development</v>
      </c>
      <c r="H459" s="9">
        <v>24942</v>
      </c>
      <c r="I459" s="9">
        <v>43916</v>
      </c>
      <c r="J459" s="12" t="str">
        <f>"Q"&amp;LOOKUP(MONTH(tblSalaries[[#This Row],[Start Date]]),{1,4,7,10},{4,1,2,3})</f>
        <v>Q4</v>
      </c>
      <c r="K459">
        <v>53165</v>
      </c>
      <c r="L459" s="18">
        <f>_xlfn.DAYS(DATE(2020,12,31),tblSalaries[[#This Row],[Start Date]])/365</f>
        <v>0.76712328767123283</v>
      </c>
      <c r="M459">
        <v>458</v>
      </c>
      <c r="N459">
        <f>COUNTBLANK(tblSalaries[[#This Row],[Employee ID]:[Salary]])</f>
        <v>0</v>
      </c>
    </row>
    <row r="460" spans="1:14" x14ac:dyDescent="0.25">
      <c r="A460">
        <v>32711</v>
      </c>
      <c r="B460" t="str">
        <f>LEFT(tblSalaries[[#This Row],[Employee ID]],1)</f>
        <v>3</v>
      </c>
      <c r="C460" t="s">
        <v>913</v>
      </c>
      <c r="D460" t="s">
        <v>606</v>
      </c>
      <c r="E460" t="s">
        <v>13</v>
      </c>
      <c r="F460">
        <v>6</v>
      </c>
      <c r="G460" t="str">
        <f>_xlfn.XLOOKUP(tblSalaries[[#This Row],[Department ID]],tblDepts[ID],tblDepts[Department])</f>
        <v>Development</v>
      </c>
      <c r="H460" s="9">
        <v>20801</v>
      </c>
      <c r="I460" s="9">
        <v>43000</v>
      </c>
      <c r="J460" s="12" t="str">
        <f>"Q"&amp;LOOKUP(MONTH(tblSalaries[[#This Row],[Start Date]]),{1,4,7,10},{4,1,2,3})</f>
        <v>Q2</v>
      </c>
      <c r="K460">
        <v>116107</v>
      </c>
      <c r="L460" s="18">
        <f>_xlfn.DAYS(DATE(2020,12,31),tblSalaries[[#This Row],[Start Date]])/365</f>
        <v>3.2767123287671232</v>
      </c>
      <c r="M460">
        <v>459</v>
      </c>
      <c r="N460">
        <f>COUNTBLANK(tblSalaries[[#This Row],[Employee ID]:[Salary]])</f>
        <v>0</v>
      </c>
    </row>
    <row r="461" spans="1:14" x14ac:dyDescent="0.25">
      <c r="A461">
        <v>32355</v>
      </c>
      <c r="B461" t="str">
        <f>LEFT(tblSalaries[[#This Row],[Employee ID]],1)</f>
        <v>3</v>
      </c>
      <c r="C461" t="s">
        <v>914</v>
      </c>
      <c r="D461" t="s">
        <v>915</v>
      </c>
      <c r="E461" t="s">
        <v>13</v>
      </c>
      <c r="F461">
        <v>4</v>
      </c>
      <c r="G461" t="str">
        <f>_xlfn.XLOOKUP(tblSalaries[[#This Row],[Department ID]],tblDepts[ID],tblDepts[Department])</f>
        <v>Sales</v>
      </c>
      <c r="H461" s="9">
        <v>24547</v>
      </c>
      <c r="I461" s="9">
        <v>41222</v>
      </c>
      <c r="J461" s="12" t="str">
        <f>"Q"&amp;LOOKUP(MONTH(tblSalaries[[#This Row],[Start Date]]),{1,4,7,10},{4,1,2,3})</f>
        <v>Q3</v>
      </c>
      <c r="K461">
        <v>55694</v>
      </c>
      <c r="L461" s="18">
        <f>_xlfn.DAYS(DATE(2020,12,31),tblSalaries[[#This Row],[Start Date]])/365</f>
        <v>8.1479452054794521</v>
      </c>
      <c r="M461">
        <v>460</v>
      </c>
      <c r="N461">
        <f>COUNTBLANK(tblSalaries[[#This Row],[Employee ID]:[Salary]])</f>
        <v>0</v>
      </c>
    </row>
    <row r="462" spans="1:14" x14ac:dyDescent="0.25">
      <c r="A462">
        <v>24935</v>
      </c>
      <c r="B462" t="str">
        <f>LEFT(tblSalaries[[#This Row],[Employee ID]],1)</f>
        <v>2</v>
      </c>
      <c r="C462" t="s">
        <v>916</v>
      </c>
      <c r="D462" t="s">
        <v>917</v>
      </c>
      <c r="E462" t="s">
        <v>13</v>
      </c>
      <c r="F462">
        <v>4</v>
      </c>
      <c r="G462" t="str">
        <f>_xlfn.XLOOKUP(tblSalaries[[#This Row],[Department ID]],tblDepts[ID],tblDepts[Department])</f>
        <v>Sales</v>
      </c>
      <c r="H462" s="9">
        <v>20519</v>
      </c>
      <c r="I462" s="9">
        <v>43631</v>
      </c>
      <c r="J462" s="12" t="str">
        <f>"Q"&amp;LOOKUP(MONTH(tblSalaries[[#This Row],[Start Date]]),{1,4,7,10},{4,1,2,3})</f>
        <v>Q1</v>
      </c>
      <c r="K462">
        <v>112056</v>
      </c>
      <c r="L462" s="18">
        <f>_xlfn.DAYS(DATE(2020,12,31),tblSalaries[[#This Row],[Start Date]])/365</f>
        <v>1.547945205479452</v>
      </c>
      <c r="M462">
        <v>461</v>
      </c>
      <c r="N462">
        <f>COUNTBLANK(tblSalaries[[#This Row],[Employee ID]:[Salary]])</f>
        <v>0</v>
      </c>
    </row>
    <row r="463" spans="1:14" x14ac:dyDescent="0.25">
      <c r="A463">
        <v>33193</v>
      </c>
      <c r="B463" t="str">
        <f>LEFT(tblSalaries[[#This Row],[Employee ID]],1)</f>
        <v>3</v>
      </c>
      <c r="C463" t="s">
        <v>918</v>
      </c>
      <c r="D463" t="s">
        <v>919</v>
      </c>
      <c r="E463" t="s">
        <v>18</v>
      </c>
      <c r="F463">
        <v>5</v>
      </c>
      <c r="G463" t="str">
        <f>_xlfn.XLOOKUP(tblSalaries[[#This Row],[Department ID]],tblDepts[ID],tblDepts[Department])</f>
        <v>Marketing</v>
      </c>
      <c r="H463" s="9">
        <v>32384</v>
      </c>
      <c r="I463" s="9">
        <v>43641</v>
      </c>
      <c r="J463" s="12" t="str">
        <f>"Q"&amp;LOOKUP(MONTH(tblSalaries[[#This Row],[Start Date]]),{1,4,7,10},{4,1,2,3})</f>
        <v>Q1</v>
      </c>
      <c r="K463">
        <v>80620</v>
      </c>
      <c r="L463" s="18">
        <f>_xlfn.DAYS(DATE(2020,12,31),tblSalaries[[#This Row],[Start Date]])/365</f>
        <v>1.5205479452054795</v>
      </c>
      <c r="M463">
        <v>462</v>
      </c>
      <c r="N463">
        <f>COUNTBLANK(tblSalaries[[#This Row],[Employee ID]:[Salary]])</f>
        <v>0</v>
      </c>
    </row>
    <row r="464" spans="1:14" x14ac:dyDescent="0.25">
      <c r="A464">
        <v>10565</v>
      </c>
      <c r="B464" t="str">
        <f>LEFT(tblSalaries[[#This Row],[Employee ID]],1)</f>
        <v>1</v>
      </c>
      <c r="C464" t="s">
        <v>165</v>
      </c>
      <c r="D464" t="s">
        <v>920</v>
      </c>
      <c r="E464" t="s">
        <v>18</v>
      </c>
      <c r="F464">
        <v>4</v>
      </c>
      <c r="G464" t="str">
        <f>_xlfn.XLOOKUP(tblSalaries[[#This Row],[Department ID]],tblDepts[ID],tblDepts[Department])</f>
        <v>Sales</v>
      </c>
      <c r="H464" s="9">
        <v>30728</v>
      </c>
      <c r="I464" s="9">
        <v>43771</v>
      </c>
      <c r="J464" s="12" t="str">
        <f>"Q"&amp;LOOKUP(MONTH(tblSalaries[[#This Row],[Start Date]]),{1,4,7,10},{4,1,2,3})</f>
        <v>Q3</v>
      </c>
      <c r="K464">
        <v>102280</v>
      </c>
      <c r="L464" s="18">
        <f>_xlfn.DAYS(DATE(2020,12,31),tblSalaries[[#This Row],[Start Date]])/365</f>
        <v>1.1643835616438356</v>
      </c>
      <c r="M464">
        <v>463</v>
      </c>
      <c r="N464">
        <f>COUNTBLANK(tblSalaries[[#This Row],[Employee ID]:[Salary]])</f>
        <v>0</v>
      </c>
    </row>
    <row r="465" spans="1:14" x14ac:dyDescent="0.25">
      <c r="A465">
        <v>24835</v>
      </c>
      <c r="B465" t="str">
        <f>LEFT(tblSalaries[[#This Row],[Employee ID]],1)</f>
        <v>2</v>
      </c>
      <c r="C465" t="s">
        <v>921</v>
      </c>
      <c r="D465" t="s">
        <v>922</v>
      </c>
      <c r="E465" t="s">
        <v>13</v>
      </c>
      <c r="F465">
        <v>4</v>
      </c>
      <c r="G465" t="str">
        <f>_xlfn.XLOOKUP(tblSalaries[[#This Row],[Department ID]],tblDepts[ID],tblDepts[Department])</f>
        <v>Sales</v>
      </c>
      <c r="H465" s="9">
        <v>18702</v>
      </c>
      <c r="I465" s="9">
        <v>42906</v>
      </c>
      <c r="J465" s="12" t="str">
        <f>"Q"&amp;LOOKUP(MONTH(tblSalaries[[#This Row],[Start Date]]),{1,4,7,10},{4,1,2,3})</f>
        <v>Q1</v>
      </c>
      <c r="K465">
        <v>116203</v>
      </c>
      <c r="L465" s="18">
        <f>_xlfn.DAYS(DATE(2020,12,31),tblSalaries[[#This Row],[Start Date]])/365</f>
        <v>3.5342465753424657</v>
      </c>
      <c r="M465">
        <v>464</v>
      </c>
      <c r="N465">
        <f>COUNTBLANK(tblSalaries[[#This Row],[Employee ID]:[Salary]])</f>
        <v>0</v>
      </c>
    </row>
    <row r="466" spans="1:14" x14ac:dyDescent="0.25">
      <c r="A466">
        <v>20836</v>
      </c>
      <c r="B466" t="str">
        <f>LEFT(tblSalaries[[#This Row],[Employee ID]],1)</f>
        <v>2</v>
      </c>
      <c r="C466" t="s">
        <v>923</v>
      </c>
      <c r="D466" t="s">
        <v>924</v>
      </c>
      <c r="E466" t="s">
        <v>13</v>
      </c>
      <c r="F466">
        <v>4</v>
      </c>
      <c r="G466" t="str">
        <f>_xlfn.XLOOKUP(tblSalaries[[#This Row],[Department ID]],tblDepts[ID],tblDepts[Department])</f>
        <v>Sales</v>
      </c>
      <c r="H466" s="9">
        <v>17787</v>
      </c>
      <c r="I466" s="9">
        <v>42647</v>
      </c>
      <c r="J466" s="12" t="str">
        <f>"Q"&amp;LOOKUP(MONTH(tblSalaries[[#This Row],[Start Date]]),{1,4,7,10},{4,1,2,3})</f>
        <v>Q3</v>
      </c>
      <c r="K466">
        <v>142881</v>
      </c>
      <c r="L466" s="18">
        <f>_xlfn.DAYS(DATE(2020,12,31),tblSalaries[[#This Row],[Start Date]])/365</f>
        <v>4.2438356164383562</v>
      </c>
      <c r="M466">
        <v>465</v>
      </c>
      <c r="N466">
        <f>COUNTBLANK(tblSalaries[[#This Row],[Employee ID]:[Salary]])</f>
        <v>0</v>
      </c>
    </row>
    <row r="467" spans="1:14" x14ac:dyDescent="0.25">
      <c r="A467">
        <v>46229</v>
      </c>
      <c r="B467" t="str">
        <f>LEFT(tblSalaries[[#This Row],[Employee ID]],1)</f>
        <v>4</v>
      </c>
      <c r="C467" t="s">
        <v>925</v>
      </c>
      <c r="D467" t="s">
        <v>926</v>
      </c>
      <c r="E467" t="s">
        <v>13</v>
      </c>
      <c r="F467">
        <v>7</v>
      </c>
      <c r="G467" t="str">
        <f>_xlfn.XLOOKUP(tblSalaries[[#This Row],[Department ID]],tblDepts[ID],tblDepts[Department])</f>
        <v>Support</v>
      </c>
      <c r="H467" s="9">
        <v>28395</v>
      </c>
      <c r="I467" s="9">
        <v>42201</v>
      </c>
      <c r="J467" s="12" t="str">
        <f>"Q"&amp;LOOKUP(MONTH(tblSalaries[[#This Row],[Start Date]]),{1,4,7,10},{4,1,2,3})</f>
        <v>Q2</v>
      </c>
      <c r="K467">
        <v>46636</v>
      </c>
      <c r="L467" s="18">
        <f>_xlfn.DAYS(DATE(2020,12,31),tblSalaries[[#This Row],[Start Date]])/365</f>
        <v>5.4657534246575343</v>
      </c>
      <c r="M467">
        <v>466</v>
      </c>
      <c r="N467">
        <f>COUNTBLANK(tblSalaries[[#This Row],[Employee ID]:[Salary]])</f>
        <v>0</v>
      </c>
    </row>
    <row r="468" spans="1:14" x14ac:dyDescent="0.25">
      <c r="A468">
        <v>19907</v>
      </c>
      <c r="B468" t="str">
        <f>LEFT(tblSalaries[[#This Row],[Employee ID]],1)</f>
        <v>1</v>
      </c>
      <c r="C468" t="s">
        <v>927</v>
      </c>
      <c r="D468" t="s">
        <v>928</v>
      </c>
      <c r="E468" t="s">
        <v>13</v>
      </c>
      <c r="F468">
        <v>4</v>
      </c>
      <c r="G468" t="str">
        <f>_xlfn.XLOOKUP(tblSalaries[[#This Row],[Department ID]],tblDepts[ID],tblDepts[Department])</f>
        <v>Sales</v>
      </c>
      <c r="H468" s="9">
        <v>24337</v>
      </c>
      <c r="I468" s="9">
        <v>41678</v>
      </c>
      <c r="J468" s="12" t="str">
        <f>"Q"&amp;LOOKUP(MONTH(tblSalaries[[#This Row],[Start Date]]),{1,4,7,10},{4,1,2,3})</f>
        <v>Q4</v>
      </c>
      <c r="K468">
        <v>112918</v>
      </c>
      <c r="L468" s="18">
        <f>_xlfn.DAYS(DATE(2020,12,31),tblSalaries[[#This Row],[Start Date]])/365</f>
        <v>6.8986301369863012</v>
      </c>
      <c r="M468">
        <v>467</v>
      </c>
      <c r="N468">
        <f>COUNTBLANK(tblSalaries[[#This Row],[Employee ID]:[Salary]])</f>
        <v>0</v>
      </c>
    </row>
    <row r="469" spans="1:14" x14ac:dyDescent="0.25">
      <c r="A469">
        <v>33691</v>
      </c>
      <c r="B469" t="str">
        <f>LEFT(tblSalaries[[#This Row],[Employee ID]],1)</f>
        <v>3</v>
      </c>
      <c r="C469" t="s">
        <v>929</v>
      </c>
      <c r="D469" t="s">
        <v>930</v>
      </c>
      <c r="E469" t="s">
        <v>13</v>
      </c>
      <c r="F469">
        <v>6</v>
      </c>
      <c r="G469" t="str">
        <f>_xlfn.XLOOKUP(tblSalaries[[#This Row],[Department ID]],tblDepts[ID],tblDepts[Department])</f>
        <v>Development</v>
      </c>
      <c r="H469" s="9">
        <v>22553</v>
      </c>
      <c r="I469" s="9">
        <v>40543</v>
      </c>
      <c r="J469" s="12" t="str">
        <f>"Q"&amp;LOOKUP(MONTH(tblSalaries[[#This Row],[Start Date]]),{1,4,7,10},{4,1,2,3})</f>
        <v>Q3</v>
      </c>
      <c r="K469">
        <v>59661</v>
      </c>
      <c r="L469" s="18">
        <f>_xlfn.DAYS(DATE(2020,12,31),tblSalaries[[#This Row],[Start Date]])/365</f>
        <v>10.008219178082191</v>
      </c>
      <c r="M469">
        <v>468</v>
      </c>
      <c r="N469">
        <f>COUNTBLANK(tblSalaries[[#This Row],[Employee ID]:[Salary]])</f>
        <v>0</v>
      </c>
    </row>
    <row r="470" spans="1:14" x14ac:dyDescent="0.25">
      <c r="A470">
        <v>37837</v>
      </c>
      <c r="B470" t="str">
        <f>LEFT(tblSalaries[[#This Row],[Employee ID]],1)</f>
        <v>3</v>
      </c>
      <c r="C470" t="s">
        <v>931</v>
      </c>
      <c r="D470" t="s">
        <v>932</v>
      </c>
      <c r="E470" t="s">
        <v>18</v>
      </c>
      <c r="F470">
        <v>5</v>
      </c>
      <c r="G470" t="str">
        <f>_xlfn.XLOOKUP(tblSalaries[[#This Row],[Department ID]],tblDepts[ID],tblDepts[Department])</f>
        <v>Marketing</v>
      </c>
      <c r="H470" s="9">
        <v>26111</v>
      </c>
      <c r="I470" s="9">
        <v>41772</v>
      </c>
      <c r="J470" s="12" t="str">
        <f>"Q"&amp;LOOKUP(MONTH(tblSalaries[[#This Row],[Start Date]]),{1,4,7,10},{4,1,2,3})</f>
        <v>Q1</v>
      </c>
      <c r="K470">
        <v>100054</v>
      </c>
      <c r="L470" s="18">
        <f>_xlfn.DAYS(DATE(2020,12,31),tblSalaries[[#This Row],[Start Date]])/365</f>
        <v>6.6410958904109592</v>
      </c>
      <c r="M470">
        <v>469</v>
      </c>
      <c r="N470">
        <f>COUNTBLANK(tblSalaries[[#This Row],[Employee ID]:[Salary]])</f>
        <v>0</v>
      </c>
    </row>
    <row r="471" spans="1:14" x14ac:dyDescent="0.25">
      <c r="A471">
        <v>30484</v>
      </c>
      <c r="B471" t="str">
        <f>LEFT(tblSalaries[[#This Row],[Employee ID]],1)</f>
        <v>3</v>
      </c>
      <c r="C471" t="s">
        <v>375</v>
      </c>
      <c r="D471" t="s">
        <v>52</v>
      </c>
      <c r="E471" t="s">
        <v>13</v>
      </c>
      <c r="F471">
        <v>6</v>
      </c>
      <c r="G471" t="str">
        <f>_xlfn.XLOOKUP(tblSalaries[[#This Row],[Department ID]],tblDepts[ID],tblDepts[Department])</f>
        <v>Development</v>
      </c>
      <c r="H471" s="9">
        <v>20126</v>
      </c>
      <c r="I471" s="9">
        <v>42004</v>
      </c>
      <c r="J471" s="12" t="str">
        <f>"Q"&amp;LOOKUP(MONTH(tblSalaries[[#This Row],[Start Date]]),{1,4,7,10},{4,1,2,3})</f>
        <v>Q3</v>
      </c>
      <c r="K471">
        <v>75710</v>
      </c>
      <c r="L471" s="18">
        <f>_xlfn.DAYS(DATE(2020,12,31),tblSalaries[[#This Row],[Start Date]])/365</f>
        <v>6.0054794520547947</v>
      </c>
      <c r="M471">
        <v>470</v>
      </c>
      <c r="N471">
        <f>COUNTBLANK(tblSalaries[[#This Row],[Employee ID]:[Salary]])</f>
        <v>0</v>
      </c>
    </row>
    <row r="472" spans="1:14" x14ac:dyDescent="0.25">
      <c r="A472">
        <v>21922</v>
      </c>
      <c r="B472" t="str">
        <f>LEFT(tblSalaries[[#This Row],[Employee ID]],1)</f>
        <v>2</v>
      </c>
      <c r="C472" t="s">
        <v>933</v>
      </c>
      <c r="D472" t="s">
        <v>934</v>
      </c>
      <c r="E472" t="s">
        <v>18</v>
      </c>
      <c r="F472">
        <v>4</v>
      </c>
      <c r="G472" t="str">
        <f>_xlfn.XLOOKUP(tblSalaries[[#This Row],[Department ID]],tblDepts[ID],tblDepts[Department])</f>
        <v>Sales</v>
      </c>
      <c r="H472" s="9">
        <v>32325</v>
      </c>
      <c r="I472" s="9">
        <v>41024</v>
      </c>
      <c r="J472" s="12" t="str">
        <f>"Q"&amp;LOOKUP(MONTH(tblSalaries[[#This Row],[Start Date]]),{1,4,7,10},{4,1,2,3})</f>
        <v>Q1</v>
      </c>
      <c r="K472">
        <v>63682</v>
      </c>
      <c r="L472" s="18">
        <f>_xlfn.DAYS(DATE(2020,12,31),tblSalaries[[#This Row],[Start Date]])/365</f>
        <v>8.6904109589041099</v>
      </c>
      <c r="M472">
        <v>471</v>
      </c>
      <c r="N472">
        <f>COUNTBLANK(tblSalaries[[#This Row],[Employee ID]:[Salary]])</f>
        <v>0</v>
      </c>
    </row>
    <row r="473" spans="1:14" x14ac:dyDescent="0.25">
      <c r="A473">
        <v>36665</v>
      </c>
      <c r="B473" t="str">
        <f>LEFT(tblSalaries[[#This Row],[Employee ID]],1)</f>
        <v>3</v>
      </c>
      <c r="C473" t="s">
        <v>935</v>
      </c>
      <c r="D473" t="s">
        <v>936</v>
      </c>
      <c r="E473" t="s">
        <v>13</v>
      </c>
      <c r="F473">
        <v>4</v>
      </c>
      <c r="G473" t="str">
        <f>_xlfn.XLOOKUP(tblSalaries[[#This Row],[Department ID]],tblDepts[ID],tblDepts[Department])</f>
        <v>Sales</v>
      </c>
      <c r="H473" s="9">
        <v>30755</v>
      </c>
      <c r="I473" s="9">
        <v>43583</v>
      </c>
      <c r="J473" s="12" t="str">
        <f>"Q"&amp;LOOKUP(MONTH(tblSalaries[[#This Row],[Start Date]]),{1,4,7,10},{4,1,2,3})</f>
        <v>Q1</v>
      </c>
      <c r="K473">
        <v>77704</v>
      </c>
      <c r="L473" s="18">
        <f>_xlfn.DAYS(DATE(2020,12,31),tblSalaries[[#This Row],[Start Date]])/365</f>
        <v>1.6794520547945206</v>
      </c>
      <c r="M473">
        <v>472</v>
      </c>
      <c r="N473">
        <f>COUNTBLANK(tblSalaries[[#This Row],[Employee ID]:[Salary]])</f>
        <v>0</v>
      </c>
    </row>
    <row r="474" spans="1:14" x14ac:dyDescent="0.25">
      <c r="A474">
        <v>29605</v>
      </c>
      <c r="B474" t="str">
        <f>LEFT(tblSalaries[[#This Row],[Employee ID]],1)</f>
        <v>2</v>
      </c>
      <c r="C474" t="s">
        <v>937</v>
      </c>
      <c r="D474" t="s">
        <v>938</v>
      </c>
      <c r="E474" t="s">
        <v>18</v>
      </c>
      <c r="F474">
        <v>5</v>
      </c>
      <c r="G474" t="str">
        <f>_xlfn.XLOOKUP(tblSalaries[[#This Row],[Department ID]],tblDepts[ID],tblDepts[Department])</f>
        <v>Marketing</v>
      </c>
      <c r="H474" s="9">
        <v>30911</v>
      </c>
      <c r="I474" s="9">
        <v>43162</v>
      </c>
      <c r="J474" s="12" t="str">
        <f>"Q"&amp;LOOKUP(MONTH(tblSalaries[[#This Row],[Start Date]]),{1,4,7,10},{4,1,2,3})</f>
        <v>Q4</v>
      </c>
      <c r="K474">
        <v>110472</v>
      </c>
      <c r="L474" s="18">
        <f>_xlfn.DAYS(DATE(2020,12,31),tblSalaries[[#This Row],[Start Date]])/365</f>
        <v>2.8328767123287673</v>
      </c>
      <c r="M474">
        <v>473</v>
      </c>
      <c r="N474">
        <f>COUNTBLANK(tblSalaries[[#This Row],[Employee ID]:[Salary]])</f>
        <v>0</v>
      </c>
    </row>
    <row r="475" spans="1:14" x14ac:dyDescent="0.25">
      <c r="A475">
        <v>38367</v>
      </c>
      <c r="B475" t="str">
        <f>LEFT(tblSalaries[[#This Row],[Employee ID]],1)</f>
        <v>3</v>
      </c>
      <c r="C475" t="s">
        <v>939</v>
      </c>
      <c r="D475" t="s">
        <v>940</v>
      </c>
      <c r="E475" t="s">
        <v>13</v>
      </c>
      <c r="F475">
        <v>7</v>
      </c>
      <c r="G475" t="str">
        <f>_xlfn.XLOOKUP(tblSalaries[[#This Row],[Department ID]],tblDepts[ID],tblDepts[Department])</f>
        <v>Support</v>
      </c>
      <c r="H475" s="9">
        <v>32229</v>
      </c>
      <c r="I475" s="9">
        <v>42903</v>
      </c>
      <c r="J475" s="12" t="str">
        <f>"Q"&amp;LOOKUP(MONTH(tblSalaries[[#This Row],[Start Date]]),{1,4,7,10},{4,1,2,3})</f>
        <v>Q1</v>
      </c>
      <c r="K475">
        <v>83912</v>
      </c>
      <c r="L475" s="18">
        <f>_xlfn.DAYS(DATE(2020,12,31),tblSalaries[[#This Row],[Start Date]])/365</f>
        <v>3.5424657534246577</v>
      </c>
      <c r="M475">
        <v>474</v>
      </c>
      <c r="N475">
        <f>COUNTBLANK(tblSalaries[[#This Row],[Employee ID]:[Salary]])</f>
        <v>0</v>
      </c>
    </row>
    <row r="476" spans="1:14" x14ac:dyDescent="0.25">
      <c r="A476">
        <v>27264</v>
      </c>
      <c r="B476" t="str">
        <f>LEFT(tblSalaries[[#This Row],[Employee ID]],1)</f>
        <v>2</v>
      </c>
      <c r="C476" t="s">
        <v>941</v>
      </c>
      <c r="D476" t="s">
        <v>942</v>
      </c>
      <c r="E476" t="s">
        <v>13</v>
      </c>
      <c r="F476">
        <v>5</v>
      </c>
      <c r="G476" t="str">
        <f>_xlfn.XLOOKUP(tblSalaries[[#This Row],[Department ID]],tblDepts[ID],tblDepts[Department])</f>
        <v>Marketing</v>
      </c>
      <c r="H476" s="9">
        <v>22868</v>
      </c>
      <c r="I476" s="9">
        <v>41367</v>
      </c>
      <c r="J476" s="12" t="str">
        <f>"Q"&amp;LOOKUP(MONTH(tblSalaries[[#This Row],[Start Date]]),{1,4,7,10},{4,1,2,3})</f>
        <v>Q1</v>
      </c>
      <c r="K476">
        <v>109598</v>
      </c>
      <c r="L476" s="18">
        <f>_xlfn.DAYS(DATE(2020,12,31),tblSalaries[[#This Row],[Start Date]])/365</f>
        <v>7.7506849315068491</v>
      </c>
      <c r="M476">
        <v>475</v>
      </c>
      <c r="N476">
        <f>COUNTBLANK(tblSalaries[[#This Row],[Employee ID]:[Salary]])</f>
        <v>0</v>
      </c>
    </row>
    <row r="477" spans="1:14" x14ac:dyDescent="0.25">
      <c r="A477">
        <v>37299</v>
      </c>
      <c r="B477" t="str">
        <f>LEFT(tblSalaries[[#This Row],[Employee ID]],1)</f>
        <v>3</v>
      </c>
      <c r="C477" t="s">
        <v>943</v>
      </c>
      <c r="D477" t="s">
        <v>944</v>
      </c>
      <c r="E477" t="s">
        <v>13</v>
      </c>
      <c r="F477">
        <v>6</v>
      </c>
      <c r="G477" t="str">
        <f>_xlfn.XLOOKUP(tblSalaries[[#This Row],[Department ID]],tblDepts[ID],tblDepts[Department])</f>
        <v>Development</v>
      </c>
      <c r="H477" s="9">
        <v>21246</v>
      </c>
      <c r="I477" s="9">
        <v>40422</v>
      </c>
      <c r="J477" s="12" t="str">
        <f>"Q"&amp;LOOKUP(MONTH(tblSalaries[[#This Row],[Start Date]]),{1,4,7,10},{4,1,2,3})</f>
        <v>Q2</v>
      </c>
      <c r="K477">
        <v>48706</v>
      </c>
      <c r="L477" s="18">
        <f>_xlfn.DAYS(DATE(2020,12,31),tblSalaries[[#This Row],[Start Date]])/365</f>
        <v>10.33972602739726</v>
      </c>
      <c r="M477">
        <v>476</v>
      </c>
      <c r="N477">
        <f>COUNTBLANK(tblSalaries[[#This Row],[Employee ID]:[Salary]])</f>
        <v>0</v>
      </c>
    </row>
    <row r="478" spans="1:14" x14ac:dyDescent="0.25">
      <c r="A478">
        <v>30392</v>
      </c>
      <c r="B478" t="str">
        <f>LEFT(tblSalaries[[#This Row],[Employee ID]],1)</f>
        <v>3</v>
      </c>
      <c r="C478" t="s">
        <v>945</v>
      </c>
      <c r="D478" t="s">
        <v>946</v>
      </c>
      <c r="E478" t="s">
        <v>18</v>
      </c>
      <c r="F478">
        <v>5</v>
      </c>
      <c r="G478" t="str">
        <f>_xlfn.XLOOKUP(tblSalaries[[#This Row],[Department ID]],tblDepts[ID],tblDepts[Department])</f>
        <v>Marketing</v>
      </c>
      <c r="H478" s="9">
        <v>29380</v>
      </c>
      <c r="I478" s="9">
        <v>41037</v>
      </c>
      <c r="J478" s="12" t="str">
        <f>"Q"&amp;LOOKUP(MONTH(tblSalaries[[#This Row],[Start Date]]),{1,4,7,10},{4,1,2,3})</f>
        <v>Q1</v>
      </c>
      <c r="K478">
        <v>71195</v>
      </c>
      <c r="L478" s="18">
        <f>_xlfn.DAYS(DATE(2020,12,31),tblSalaries[[#This Row],[Start Date]])/365</f>
        <v>8.6547945205479451</v>
      </c>
      <c r="M478">
        <v>477</v>
      </c>
      <c r="N478">
        <f>COUNTBLANK(tblSalaries[[#This Row],[Employee ID]:[Salary]])</f>
        <v>0</v>
      </c>
    </row>
    <row r="479" spans="1:14" x14ac:dyDescent="0.25">
      <c r="A479">
        <v>24861</v>
      </c>
      <c r="B479" t="str">
        <f>LEFT(tblSalaries[[#This Row],[Employee ID]],1)</f>
        <v>2</v>
      </c>
      <c r="C479" t="s">
        <v>947</v>
      </c>
      <c r="D479" t="s">
        <v>948</v>
      </c>
      <c r="E479" t="s">
        <v>18</v>
      </c>
      <c r="F479">
        <v>4</v>
      </c>
      <c r="G479" t="str">
        <f>_xlfn.XLOOKUP(tblSalaries[[#This Row],[Department ID]],tblDepts[ID],tblDepts[Department])</f>
        <v>Sales</v>
      </c>
      <c r="H479" s="9">
        <v>28290</v>
      </c>
      <c r="I479" s="9">
        <v>41411</v>
      </c>
      <c r="J479" s="12" t="str">
        <f>"Q"&amp;LOOKUP(MONTH(tblSalaries[[#This Row],[Start Date]]),{1,4,7,10},{4,1,2,3})</f>
        <v>Q1</v>
      </c>
      <c r="K479">
        <v>78961</v>
      </c>
      <c r="L479" s="18">
        <f>_xlfn.DAYS(DATE(2020,12,31),tblSalaries[[#This Row],[Start Date]])/365</f>
        <v>7.6301369863013697</v>
      </c>
      <c r="M479">
        <v>478</v>
      </c>
      <c r="N479">
        <f>COUNTBLANK(tblSalaries[[#This Row],[Employee ID]:[Salary]])</f>
        <v>0</v>
      </c>
    </row>
    <row r="480" spans="1:14" x14ac:dyDescent="0.25">
      <c r="A480">
        <v>13037</v>
      </c>
      <c r="B480" t="str">
        <f>LEFT(tblSalaries[[#This Row],[Employee ID]],1)</f>
        <v>1</v>
      </c>
      <c r="C480" t="s">
        <v>949</v>
      </c>
      <c r="D480" t="s">
        <v>950</v>
      </c>
      <c r="E480" t="s">
        <v>13</v>
      </c>
      <c r="F480">
        <v>4</v>
      </c>
      <c r="G480" t="str">
        <f>_xlfn.XLOOKUP(tblSalaries[[#This Row],[Department ID]],tblDepts[ID],tblDepts[Department])</f>
        <v>Sales</v>
      </c>
      <c r="H480" s="9">
        <v>20749</v>
      </c>
      <c r="I480" s="9">
        <v>41474</v>
      </c>
      <c r="J480" s="12" t="str">
        <f>"Q"&amp;LOOKUP(MONTH(tblSalaries[[#This Row],[Start Date]]),{1,4,7,10},{4,1,2,3})</f>
        <v>Q2</v>
      </c>
      <c r="K480">
        <v>139098</v>
      </c>
      <c r="L480" s="18">
        <f>_xlfn.DAYS(DATE(2020,12,31),tblSalaries[[#This Row],[Start Date]])/365</f>
        <v>7.4575342465753423</v>
      </c>
      <c r="M480">
        <v>479</v>
      </c>
      <c r="N480">
        <f>COUNTBLANK(tblSalaries[[#This Row],[Employee ID]:[Salary]])</f>
        <v>0</v>
      </c>
    </row>
    <row r="481" spans="1:14" x14ac:dyDescent="0.25">
      <c r="A481">
        <v>31023</v>
      </c>
      <c r="B481" t="str">
        <f>LEFT(tblSalaries[[#This Row],[Employee ID]],1)</f>
        <v>3</v>
      </c>
      <c r="C481" t="s">
        <v>951</v>
      </c>
      <c r="D481" t="s">
        <v>952</v>
      </c>
      <c r="E481" t="s">
        <v>18</v>
      </c>
      <c r="F481">
        <v>6</v>
      </c>
      <c r="G481" t="str">
        <f>_xlfn.XLOOKUP(tblSalaries[[#This Row],[Department ID]],tblDepts[ID],tblDepts[Department])</f>
        <v>Development</v>
      </c>
      <c r="H481" s="9">
        <v>17976</v>
      </c>
      <c r="I481" s="9">
        <v>41923</v>
      </c>
      <c r="J481" s="12" t="str">
        <f>"Q"&amp;LOOKUP(MONTH(tblSalaries[[#This Row],[Start Date]]),{1,4,7,10},{4,1,2,3})</f>
        <v>Q3</v>
      </c>
      <c r="K481">
        <v>70680</v>
      </c>
      <c r="L481" s="18">
        <f>_xlfn.DAYS(DATE(2020,12,31),tblSalaries[[#This Row],[Start Date]])/365</f>
        <v>6.2273972602739729</v>
      </c>
      <c r="M481">
        <v>480</v>
      </c>
      <c r="N481">
        <f>COUNTBLANK(tblSalaries[[#This Row],[Employee ID]:[Salary]])</f>
        <v>0</v>
      </c>
    </row>
    <row r="482" spans="1:14" x14ac:dyDescent="0.25">
      <c r="A482">
        <v>31845</v>
      </c>
      <c r="B482" t="str">
        <f>LEFT(tblSalaries[[#This Row],[Employee ID]],1)</f>
        <v>3</v>
      </c>
      <c r="C482" t="s">
        <v>953</v>
      </c>
      <c r="D482" t="s">
        <v>954</v>
      </c>
      <c r="E482" t="s">
        <v>18</v>
      </c>
      <c r="F482">
        <v>4</v>
      </c>
      <c r="G482" t="str">
        <f>_xlfn.XLOOKUP(tblSalaries[[#This Row],[Department ID]],tblDepts[ID],tblDepts[Department])</f>
        <v>Sales</v>
      </c>
      <c r="H482" s="9">
        <v>33516</v>
      </c>
      <c r="I482" s="9">
        <v>43271</v>
      </c>
      <c r="J482" s="12" t="str">
        <f>"Q"&amp;LOOKUP(MONTH(tblSalaries[[#This Row],[Start Date]]),{1,4,7,10},{4,1,2,3})</f>
        <v>Q1</v>
      </c>
      <c r="K482">
        <v>157413</v>
      </c>
      <c r="L482" s="18">
        <f>_xlfn.DAYS(DATE(2020,12,31),tblSalaries[[#This Row],[Start Date]])/365</f>
        <v>2.5342465753424657</v>
      </c>
      <c r="M482">
        <v>481</v>
      </c>
      <c r="N482">
        <f>COUNTBLANK(tblSalaries[[#This Row],[Employee ID]:[Salary]])</f>
        <v>0</v>
      </c>
    </row>
    <row r="483" spans="1:14" x14ac:dyDescent="0.25">
      <c r="A483">
        <v>37944</v>
      </c>
      <c r="B483" t="str">
        <f>LEFT(tblSalaries[[#This Row],[Employee ID]],1)</f>
        <v>3</v>
      </c>
      <c r="C483" t="s">
        <v>955</v>
      </c>
      <c r="D483" t="s">
        <v>956</v>
      </c>
      <c r="E483" t="s">
        <v>18</v>
      </c>
      <c r="F483">
        <v>5</v>
      </c>
      <c r="G483" t="str">
        <f>_xlfn.XLOOKUP(tblSalaries[[#This Row],[Department ID]],tblDepts[ID],tblDepts[Department])</f>
        <v>Marketing</v>
      </c>
      <c r="H483" s="9">
        <v>35467</v>
      </c>
      <c r="I483" s="9">
        <v>43445</v>
      </c>
      <c r="J483" s="12" t="str">
        <f>"Q"&amp;LOOKUP(MONTH(tblSalaries[[#This Row],[Start Date]]),{1,4,7,10},{4,1,2,3})</f>
        <v>Q3</v>
      </c>
      <c r="K483">
        <v>83725</v>
      </c>
      <c r="L483" s="18">
        <f>_xlfn.DAYS(DATE(2020,12,31),tblSalaries[[#This Row],[Start Date]])/365</f>
        <v>2.0575342465753423</v>
      </c>
      <c r="M483">
        <v>482</v>
      </c>
      <c r="N483">
        <f>COUNTBLANK(tblSalaries[[#This Row],[Employee ID]:[Salary]])</f>
        <v>0</v>
      </c>
    </row>
    <row r="484" spans="1:14" x14ac:dyDescent="0.25">
      <c r="A484">
        <v>22681</v>
      </c>
      <c r="B484" t="str">
        <f>LEFT(tblSalaries[[#This Row],[Employee ID]],1)</f>
        <v>2</v>
      </c>
      <c r="C484" t="s">
        <v>957</v>
      </c>
      <c r="D484" t="s">
        <v>958</v>
      </c>
      <c r="E484" t="s">
        <v>18</v>
      </c>
      <c r="F484">
        <v>4</v>
      </c>
      <c r="G484" t="str">
        <f>_xlfn.XLOOKUP(tblSalaries[[#This Row],[Department ID]],tblDepts[ID],tblDepts[Department])</f>
        <v>Sales</v>
      </c>
      <c r="H484" s="9">
        <v>27713</v>
      </c>
      <c r="I484" s="9">
        <v>42323</v>
      </c>
      <c r="J484" s="12" t="str">
        <f>"Q"&amp;LOOKUP(MONTH(tblSalaries[[#This Row],[Start Date]]),{1,4,7,10},{4,1,2,3})</f>
        <v>Q3</v>
      </c>
      <c r="K484">
        <v>92944</v>
      </c>
      <c r="L484" s="18">
        <f>_xlfn.DAYS(DATE(2020,12,31),tblSalaries[[#This Row],[Start Date]])/365</f>
        <v>5.1315068493150688</v>
      </c>
      <c r="M484">
        <v>483</v>
      </c>
      <c r="N484">
        <f>COUNTBLANK(tblSalaries[[#This Row],[Employee ID]:[Salary]])</f>
        <v>0</v>
      </c>
    </row>
    <row r="485" spans="1:14" x14ac:dyDescent="0.25">
      <c r="A485">
        <v>11152</v>
      </c>
      <c r="B485" t="str">
        <f>LEFT(tblSalaries[[#This Row],[Employee ID]],1)</f>
        <v>1</v>
      </c>
      <c r="C485" t="s">
        <v>959</v>
      </c>
      <c r="D485" t="s">
        <v>960</v>
      </c>
      <c r="E485" t="s">
        <v>18</v>
      </c>
      <c r="F485">
        <v>4</v>
      </c>
      <c r="G485" t="str">
        <f>_xlfn.XLOOKUP(tblSalaries[[#This Row],[Department ID]],tblDepts[ID],tblDepts[Department])</f>
        <v>Sales</v>
      </c>
      <c r="H485" s="9">
        <v>22583</v>
      </c>
      <c r="I485" s="9">
        <v>42761</v>
      </c>
      <c r="J485" s="12" t="str">
        <f>"Q"&amp;LOOKUP(MONTH(tblSalaries[[#This Row],[Start Date]]),{1,4,7,10},{4,1,2,3})</f>
        <v>Q4</v>
      </c>
      <c r="K485">
        <v>84554</v>
      </c>
      <c r="L485" s="18">
        <f>_xlfn.DAYS(DATE(2020,12,31),tblSalaries[[#This Row],[Start Date]])/365</f>
        <v>3.9315068493150687</v>
      </c>
      <c r="M485">
        <v>484</v>
      </c>
      <c r="N485">
        <f>COUNTBLANK(tblSalaries[[#This Row],[Employee ID]:[Salary]])</f>
        <v>0</v>
      </c>
    </row>
    <row r="486" spans="1:14" x14ac:dyDescent="0.25">
      <c r="A486">
        <v>31519</v>
      </c>
      <c r="B486" t="str">
        <f>LEFT(tblSalaries[[#This Row],[Employee ID]],1)</f>
        <v>3</v>
      </c>
      <c r="C486" t="s">
        <v>961</v>
      </c>
      <c r="D486" t="s">
        <v>962</v>
      </c>
      <c r="E486" t="s">
        <v>13</v>
      </c>
      <c r="F486">
        <v>5</v>
      </c>
      <c r="G486" t="str">
        <f>_xlfn.XLOOKUP(tblSalaries[[#This Row],[Department ID]],tblDepts[ID],tblDepts[Department])</f>
        <v>Marketing</v>
      </c>
      <c r="H486" s="9">
        <v>31858</v>
      </c>
      <c r="I486" s="9">
        <v>42066</v>
      </c>
      <c r="J486" s="12" t="str">
        <f>"Q"&amp;LOOKUP(MONTH(tblSalaries[[#This Row],[Start Date]]),{1,4,7,10},{4,1,2,3})</f>
        <v>Q4</v>
      </c>
      <c r="K486">
        <v>111178</v>
      </c>
      <c r="L486" s="18">
        <f>_xlfn.DAYS(DATE(2020,12,31),tblSalaries[[#This Row],[Start Date]])/365</f>
        <v>5.8356164383561646</v>
      </c>
      <c r="M486">
        <v>485</v>
      </c>
      <c r="N486">
        <f>COUNTBLANK(tblSalaries[[#This Row],[Employee ID]:[Salary]])</f>
        <v>0</v>
      </c>
    </row>
    <row r="487" spans="1:14" x14ac:dyDescent="0.25">
      <c r="A487">
        <v>34593</v>
      </c>
      <c r="B487" t="str">
        <f>LEFT(tblSalaries[[#This Row],[Employee ID]],1)</f>
        <v>3</v>
      </c>
      <c r="C487" t="s">
        <v>963</v>
      </c>
      <c r="D487" t="s">
        <v>964</v>
      </c>
      <c r="E487" t="s">
        <v>18</v>
      </c>
      <c r="F487">
        <v>4</v>
      </c>
      <c r="G487" t="str">
        <f>_xlfn.XLOOKUP(tblSalaries[[#This Row],[Department ID]],tblDepts[ID],tblDepts[Department])</f>
        <v>Sales</v>
      </c>
      <c r="H487" s="9">
        <v>23684</v>
      </c>
      <c r="I487" s="9">
        <v>42619</v>
      </c>
      <c r="J487" s="12" t="str">
        <f>"Q"&amp;LOOKUP(MONTH(tblSalaries[[#This Row],[Start Date]]),{1,4,7,10},{4,1,2,3})</f>
        <v>Q2</v>
      </c>
      <c r="K487">
        <v>82283</v>
      </c>
      <c r="L487" s="18">
        <f>_xlfn.DAYS(DATE(2020,12,31),tblSalaries[[#This Row],[Start Date]])/365</f>
        <v>4.3205479452054796</v>
      </c>
      <c r="M487">
        <v>486</v>
      </c>
      <c r="N487">
        <f>COUNTBLANK(tblSalaries[[#This Row],[Employee ID]:[Salary]])</f>
        <v>0</v>
      </c>
    </row>
    <row r="488" spans="1:14" x14ac:dyDescent="0.25">
      <c r="A488">
        <v>29340</v>
      </c>
      <c r="B488" t="str">
        <f>LEFT(tblSalaries[[#This Row],[Employee ID]],1)</f>
        <v>2</v>
      </c>
      <c r="C488" t="s">
        <v>965</v>
      </c>
      <c r="D488" t="s">
        <v>966</v>
      </c>
      <c r="E488" t="s">
        <v>18</v>
      </c>
      <c r="F488">
        <v>4</v>
      </c>
      <c r="G488" t="str">
        <f>_xlfn.XLOOKUP(tblSalaries[[#This Row],[Department ID]],tblDepts[ID],tblDepts[Department])</f>
        <v>Sales</v>
      </c>
      <c r="H488" s="9">
        <v>34210</v>
      </c>
      <c r="I488" s="9">
        <v>40889</v>
      </c>
      <c r="J488" s="12" t="str">
        <f>"Q"&amp;LOOKUP(MONTH(tblSalaries[[#This Row],[Start Date]]),{1,4,7,10},{4,1,2,3})</f>
        <v>Q3</v>
      </c>
      <c r="K488">
        <v>68658</v>
      </c>
      <c r="L488" s="18">
        <f>_xlfn.DAYS(DATE(2020,12,31),tblSalaries[[#This Row],[Start Date]])/365</f>
        <v>9.0602739726027401</v>
      </c>
      <c r="M488">
        <v>487</v>
      </c>
      <c r="N488">
        <f>COUNTBLANK(tblSalaries[[#This Row],[Employee ID]:[Salary]])</f>
        <v>0</v>
      </c>
    </row>
    <row r="489" spans="1:14" x14ac:dyDescent="0.25">
      <c r="A489">
        <v>33209</v>
      </c>
      <c r="B489" t="str">
        <f>LEFT(tblSalaries[[#This Row],[Employee ID]],1)</f>
        <v>3</v>
      </c>
      <c r="C489" t="s">
        <v>967</v>
      </c>
      <c r="D489" t="s">
        <v>968</v>
      </c>
      <c r="E489" t="s">
        <v>18</v>
      </c>
      <c r="F489">
        <v>5</v>
      </c>
      <c r="G489" t="str">
        <f>_xlfn.XLOOKUP(tblSalaries[[#This Row],[Department ID]],tblDepts[ID],tblDepts[Department])</f>
        <v>Marketing</v>
      </c>
      <c r="H489" s="9">
        <v>26994</v>
      </c>
      <c r="I489" s="9">
        <v>42555</v>
      </c>
      <c r="J489" s="12" t="str">
        <f>"Q"&amp;LOOKUP(MONTH(tblSalaries[[#This Row],[Start Date]]),{1,4,7,10},{4,1,2,3})</f>
        <v>Q2</v>
      </c>
      <c r="K489">
        <v>73664</v>
      </c>
      <c r="L489" s="18">
        <f>_xlfn.DAYS(DATE(2020,12,31),tblSalaries[[#This Row],[Start Date]])/365</f>
        <v>4.4958904109589044</v>
      </c>
      <c r="M489">
        <v>488</v>
      </c>
      <c r="N489">
        <f>COUNTBLANK(tblSalaries[[#This Row],[Employee ID]:[Salary]])</f>
        <v>0</v>
      </c>
    </row>
    <row r="490" spans="1:14" x14ac:dyDescent="0.25">
      <c r="A490">
        <v>28447</v>
      </c>
      <c r="B490" t="str">
        <f>LEFT(tblSalaries[[#This Row],[Employee ID]],1)</f>
        <v>2</v>
      </c>
      <c r="C490" t="s">
        <v>969</v>
      </c>
      <c r="D490" t="s">
        <v>970</v>
      </c>
      <c r="E490" t="s">
        <v>18</v>
      </c>
      <c r="F490">
        <v>4</v>
      </c>
      <c r="G490" t="str">
        <f>_xlfn.XLOOKUP(tblSalaries[[#This Row],[Department ID]],tblDepts[ID],tblDepts[Department])</f>
        <v>Sales</v>
      </c>
      <c r="H490" s="9">
        <v>35600</v>
      </c>
      <c r="I490" s="9">
        <v>42498</v>
      </c>
      <c r="J490" s="12" t="str">
        <f>"Q"&amp;LOOKUP(MONTH(tblSalaries[[#This Row],[Start Date]]),{1,4,7,10},{4,1,2,3})</f>
        <v>Q1</v>
      </c>
      <c r="K490">
        <v>155521</v>
      </c>
      <c r="L490" s="18">
        <f>_xlfn.DAYS(DATE(2020,12,31),tblSalaries[[#This Row],[Start Date]])/365</f>
        <v>4.6520547945205477</v>
      </c>
      <c r="M490">
        <v>489</v>
      </c>
      <c r="N490">
        <f>COUNTBLANK(tblSalaries[[#This Row],[Employee ID]:[Salary]])</f>
        <v>0</v>
      </c>
    </row>
    <row r="491" spans="1:14" x14ac:dyDescent="0.25">
      <c r="A491">
        <v>34518</v>
      </c>
      <c r="B491" t="str">
        <f>LEFT(tblSalaries[[#This Row],[Employee ID]],1)</f>
        <v>3</v>
      </c>
      <c r="C491" t="s">
        <v>971</v>
      </c>
      <c r="D491" t="s">
        <v>972</v>
      </c>
      <c r="E491" t="s">
        <v>18</v>
      </c>
      <c r="F491">
        <v>4</v>
      </c>
      <c r="G491" t="str">
        <f>_xlfn.XLOOKUP(tblSalaries[[#This Row],[Department ID]],tblDepts[ID],tblDepts[Department])</f>
        <v>Sales</v>
      </c>
      <c r="H491" s="9">
        <v>29216</v>
      </c>
      <c r="I491" s="9">
        <v>43751</v>
      </c>
      <c r="J491" s="12" t="str">
        <f>"Q"&amp;LOOKUP(MONTH(tblSalaries[[#This Row],[Start Date]]),{1,4,7,10},{4,1,2,3})</f>
        <v>Q3</v>
      </c>
      <c r="K491">
        <v>98838</v>
      </c>
      <c r="L491" s="18">
        <f>_xlfn.DAYS(DATE(2020,12,31),tblSalaries[[#This Row],[Start Date]])/365</f>
        <v>1.2191780821917808</v>
      </c>
      <c r="M491">
        <v>490</v>
      </c>
      <c r="N491">
        <f>COUNTBLANK(tblSalaries[[#This Row],[Employee ID]:[Salary]])</f>
        <v>0</v>
      </c>
    </row>
    <row r="492" spans="1:14" x14ac:dyDescent="0.25">
      <c r="A492">
        <v>38148</v>
      </c>
      <c r="B492" t="str">
        <f>LEFT(tblSalaries[[#This Row],[Employee ID]],1)</f>
        <v>3</v>
      </c>
      <c r="C492" t="s">
        <v>973</v>
      </c>
      <c r="D492" t="s">
        <v>974</v>
      </c>
      <c r="E492" t="s">
        <v>13</v>
      </c>
      <c r="F492">
        <v>4</v>
      </c>
      <c r="G492" t="str">
        <f>_xlfn.XLOOKUP(tblSalaries[[#This Row],[Department ID]],tblDepts[ID],tblDepts[Department])</f>
        <v>Sales</v>
      </c>
      <c r="H492" s="9">
        <v>29180</v>
      </c>
      <c r="I492" s="9">
        <v>43229</v>
      </c>
      <c r="J492" s="12" t="str">
        <f>"Q"&amp;LOOKUP(MONTH(tblSalaries[[#This Row],[Start Date]]),{1,4,7,10},{4,1,2,3})</f>
        <v>Q1</v>
      </c>
      <c r="K492">
        <v>72964</v>
      </c>
      <c r="L492" s="18">
        <f>_xlfn.DAYS(DATE(2020,12,31),tblSalaries[[#This Row],[Start Date]])/365</f>
        <v>2.6493150684931508</v>
      </c>
      <c r="M492">
        <v>491</v>
      </c>
      <c r="N492">
        <f>COUNTBLANK(tblSalaries[[#This Row],[Employee ID]:[Salary]])</f>
        <v>0</v>
      </c>
    </row>
    <row r="493" spans="1:14" x14ac:dyDescent="0.25">
      <c r="A493">
        <v>36993</v>
      </c>
      <c r="B493" t="str">
        <f>LEFT(tblSalaries[[#This Row],[Employee ID]],1)</f>
        <v>3</v>
      </c>
      <c r="C493" t="s">
        <v>975</v>
      </c>
      <c r="D493" t="s">
        <v>976</v>
      </c>
      <c r="E493" t="s">
        <v>13</v>
      </c>
      <c r="F493">
        <v>6</v>
      </c>
      <c r="G493" t="str">
        <f>_xlfn.XLOOKUP(tblSalaries[[#This Row],[Department ID]],tblDepts[ID],tblDepts[Department])</f>
        <v>Development</v>
      </c>
      <c r="H493" s="9">
        <v>24179</v>
      </c>
      <c r="I493" s="9">
        <v>41271</v>
      </c>
      <c r="J493" s="12" t="str">
        <f>"Q"&amp;LOOKUP(MONTH(tblSalaries[[#This Row],[Start Date]]),{1,4,7,10},{4,1,2,3})</f>
        <v>Q3</v>
      </c>
      <c r="K493">
        <v>125035</v>
      </c>
      <c r="L493" s="18">
        <f>_xlfn.DAYS(DATE(2020,12,31),tblSalaries[[#This Row],[Start Date]])/365</f>
        <v>8.0136986301369859</v>
      </c>
      <c r="M493">
        <v>492</v>
      </c>
      <c r="N493">
        <f>COUNTBLANK(tblSalaries[[#This Row],[Employee ID]:[Salary]])</f>
        <v>0</v>
      </c>
    </row>
    <row r="494" spans="1:14" x14ac:dyDescent="0.25">
      <c r="A494">
        <v>30772</v>
      </c>
      <c r="B494" t="str">
        <f>LEFT(tblSalaries[[#This Row],[Employee ID]],1)</f>
        <v>3</v>
      </c>
      <c r="C494" t="s">
        <v>977</v>
      </c>
      <c r="D494" t="s">
        <v>978</v>
      </c>
      <c r="E494" t="s">
        <v>18</v>
      </c>
      <c r="F494">
        <v>5</v>
      </c>
      <c r="G494" t="str">
        <f>_xlfn.XLOOKUP(tblSalaries[[#This Row],[Department ID]],tblDepts[ID],tblDepts[Department])</f>
        <v>Marketing</v>
      </c>
      <c r="H494" s="9">
        <v>33907</v>
      </c>
      <c r="I494" s="9">
        <v>41049</v>
      </c>
      <c r="J494" s="12" t="str">
        <f>"Q"&amp;LOOKUP(MONTH(tblSalaries[[#This Row],[Start Date]]),{1,4,7,10},{4,1,2,3})</f>
        <v>Q1</v>
      </c>
      <c r="K494">
        <v>31283</v>
      </c>
      <c r="L494" s="18">
        <f>_xlfn.DAYS(DATE(2020,12,31),tblSalaries[[#This Row],[Start Date]])/365</f>
        <v>8.6219178082191785</v>
      </c>
      <c r="M494">
        <v>493</v>
      </c>
      <c r="N494">
        <f>COUNTBLANK(tblSalaries[[#This Row],[Employee ID]:[Salary]])</f>
        <v>0</v>
      </c>
    </row>
    <row r="495" spans="1:14" x14ac:dyDescent="0.25">
      <c r="A495">
        <v>32768</v>
      </c>
      <c r="B495" t="str">
        <f>LEFT(tblSalaries[[#This Row],[Employee ID]],1)</f>
        <v>3</v>
      </c>
      <c r="C495" t="s">
        <v>979</v>
      </c>
      <c r="D495" t="s">
        <v>980</v>
      </c>
      <c r="E495" t="s">
        <v>13</v>
      </c>
      <c r="F495">
        <v>5</v>
      </c>
      <c r="G495" t="str">
        <f>_xlfn.XLOOKUP(tblSalaries[[#This Row],[Department ID]],tblDepts[ID],tblDepts[Department])</f>
        <v>Marketing</v>
      </c>
      <c r="H495" s="9">
        <v>35505</v>
      </c>
      <c r="I495" s="9">
        <v>41556</v>
      </c>
      <c r="J495" s="12" t="str">
        <f>"Q"&amp;LOOKUP(MONTH(tblSalaries[[#This Row],[Start Date]]),{1,4,7,10},{4,1,2,3})</f>
        <v>Q3</v>
      </c>
      <c r="K495">
        <v>64762</v>
      </c>
      <c r="L495" s="18">
        <f>_xlfn.DAYS(DATE(2020,12,31),tblSalaries[[#This Row],[Start Date]])/365</f>
        <v>7.2328767123287667</v>
      </c>
      <c r="M495">
        <v>494</v>
      </c>
      <c r="N495">
        <f>COUNTBLANK(tblSalaries[[#This Row],[Employee ID]:[Salary]])</f>
        <v>0</v>
      </c>
    </row>
    <row r="496" spans="1:14" x14ac:dyDescent="0.25">
      <c r="A496">
        <v>30619</v>
      </c>
      <c r="B496" t="str">
        <f>LEFT(tblSalaries[[#This Row],[Employee ID]],1)</f>
        <v>3</v>
      </c>
      <c r="C496" t="s">
        <v>981</v>
      </c>
      <c r="D496" t="s">
        <v>982</v>
      </c>
      <c r="E496" t="s">
        <v>13</v>
      </c>
      <c r="F496">
        <v>5</v>
      </c>
      <c r="G496" t="str">
        <f>_xlfn.XLOOKUP(tblSalaries[[#This Row],[Department ID]],tblDepts[ID],tblDepts[Department])</f>
        <v>Marketing</v>
      </c>
      <c r="H496" s="9">
        <v>18074</v>
      </c>
      <c r="I496" s="9">
        <v>41769</v>
      </c>
      <c r="J496" s="12" t="str">
        <f>"Q"&amp;LOOKUP(MONTH(tblSalaries[[#This Row],[Start Date]]),{1,4,7,10},{4,1,2,3})</f>
        <v>Q1</v>
      </c>
      <c r="K496">
        <v>118303</v>
      </c>
      <c r="L496" s="18">
        <f>_xlfn.DAYS(DATE(2020,12,31),tblSalaries[[#This Row],[Start Date]])/365</f>
        <v>6.6493150684931503</v>
      </c>
      <c r="M496">
        <v>495</v>
      </c>
      <c r="N496">
        <f>COUNTBLANK(tblSalaries[[#This Row],[Employee ID]:[Salary]])</f>
        <v>0</v>
      </c>
    </row>
    <row r="497" spans="1:14" x14ac:dyDescent="0.25">
      <c r="A497">
        <v>36921</v>
      </c>
      <c r="B497" t="str">
        <f>LEFT(tblSalaries[[#This Row],[Employee ID]],1)</f>
        <v>3</v>
      </c>
      <c r="C497" t="s">
        <v>983</v>
      </c>
      <c r="D497" t="s">
        <v>984</v>
      </c>
      <c r="E497" t="s">
        <v>18</v>
      </c>
      <c r="F497">
        <v>5</v>
      </c>
      <c r="G497" t="str">
        <f>_xlfn.XLOOKUP(tblSalaries[[#This Row],[Department ID]],tblDepts[ID],tblDepts[Department])</f>
        <v>Marketing</v>
      </c>
      <c r="H497" s="9">
        <v>28196</v>
      </c>
      <c r="I497" s="9">
        <v>41349</v>
      </c>
      <c r="J497" s="12" t="str">
        <f>"Q"&amp;LOOKUP(MONTH(tblSalaries[[#This Row],[Start Date]]),{1,4,7,10},{4,1,2,3})</f>
        <v>Q4</v>
      </c>
      <c r="K497">
        <v>51786</v>
      </c>
      <c r="L497" s="18">
        <f>_xlfn.DAYS(DATE(2020,12,31),tblSalaries[[#This Row],[Start Date]])/365</f>
        <v>7.8</v>
      </c>
      <c r="M497">
        <v>496</v>
      </c>
      <c r="N497">
        <f>COUNTBLANK(tblSalaries[[#This Row],[Employee ID]:[Salary]])</f>
        <v>0</v>
      </c>
    </row>
    <row r="498" spans="1:14" x14ac:dyDescent="0.25">
      <c r="A498">
        <v>18213</v>
      </c>
      <c r="B498" t="str">
        <f>LEFT(tblSalaries[[#This Row],[Employee ID]],1)</f>
        <v>1</v>
      </c>
      <c r="C498" t="s">
        <v>985</v>
      </c>
      <c r="D498" t="s">
        <v>986</v>
      </c>
      <c r="E498" t="s">
        <v>13</v>
      </c>
      <c r="F498">
        <v>4</v>
      </c>
      <c r="G498" t="str">
        <f>_xlfn.XLOOKUP(tblSalaries[[#This Row],[Department ID]],tblDepts[ID],tblDepts[Department])</f>
        <v>Sales</v>
      </c>
      <c r="H498" s="9">
        <v>31433</v>
      </c>
      <c r="I498" s="9">
        <v>41047</v>
      </c>
      <c r="J498" s="12" t="str">
        <f>"Q"&amp;LOOKUP(MONTH(tblSalaries[[#This Row],[Start Date]]),{1,4,7,10},{4,1,2,3})</f>
        <v>Q1</v>
      </c>
      <c r="K498">
        <v>96076</v>
      </c>
      <c r="L498" s="18">
        <f>_xlfn.DAYS(DATE(2020,12,31),tblSalaries[[#This Row],[Start Date]])/365</f>
        <v>8.6273972602739732</v>
      </c>
      <c r="M498">
        <v>497</v>
      </c>
      <c r="N498">
        <f>COUNTBLANK(tblSalaries[[#This Row],[Employee ID]:[Salary]])</f>
        <v>0</v>
      </c>
    </row>
    <row r="499" spans="1:14" x14ac:dyDescent="0.25">
      <c r="A499">
        <v>31086</v>
      </c>
      <c r="B499" t="str">
        <f>LEFT(tblSalaries[[#This Row],[Employee ID]],1)</f>
        <v>3</v>
      </c>
      <c r="C499" t="s">
        <v>987</v>
      </c>
      <c r="D499" t="s">
        <v>988</v>
      </c>
      <c r="E499" t="s">
        <v>18</v>
      </c>
      <c r="F499">
        <v>6</v>
      </c>
      <c r="G499" t="str">
        <f>_xlfn.XLOOKUP(tblSalaries[[#This Row],[Department ID]],tblDepts[ID],tblDepts[Department])</f>
        <v>Development</v>
      </c>
      <c r="H499" s="9">
        <v>31431</v>
      </c>
      <c r="I499" s="9">
        <v>40353</v>
      </c>
      <c r="J499" s="12" t="str">
        <f>"Q"&amp;LOOKUP(MONTH(tblSalaries[[#This Row],[Start Date]]),{1,4,7,10},{4,1,2,3})</f>
        <v>Q1</v>
      </c>
      <c r="K499">
        <v>31762</v>
      </c>
      <c r="L499" s="18">
        <f>_xlfn.DAYS(DATE(2020,12,31),tblSalaries[[#This Row],[Start Date]])/365</f>
        <v>10.528767123287672</v>
      </c>
      <c r="M499">
        <v>498</v>
      </c>
      <c r="N499">
        <f>COUNTBLANK(tblSalaries[[#This Row],[Employee ID]:[Salary]])</f>
        <v>0</v>
      </c>
    </row>
    <row r="500" spans="1:14" x14ac:dyDescent="0.25">
      <c r="A500">
        <v>35260</v>
      </c>
      <c r="B500" t="str">
        <f>LEFT(tblSalaries[[#This Row],[Employee ID]],1)</f>
        <v>3</v>
      </c>
      <c r="C500" t="s">
        <v>989</v>
      </c>
      <c r="D500" t="s">
        <v>990</v>
      </c>
      <c r="E500" t="s">
        <v>18</v>
      </c>
      <c r="F500">
        <v>6</v>
      </c>
      <c r="G500" t="str">
        <f>_xlfn.XLOOKUP(tblSalaries[[#This Row],[Department ID]],tblDepts[ID],tblDepts[Department])</f>
        <v>Development</v>
      </c>
      <c r="H500" s="9">
        <v>19499</v>
      </c>
      <c r="I500" s="9">
        <v>42890</v>
      </c>
      <c r="J500" s="12" t="str">
        <f>"Q"&amp;LOOKUP(MONTH(tblSalaries[[#This Row],[Start Date]]),{1,4,7,10},{4,1,2,3})</f>
        <v>Q1</v>
      </c>
      <c r="K500">
        <v>104982</v>
      </c>
      <c r="L500" s="18">
        <f>_xlfn.DAYS(DATE(2020,12,31),tblSalaries[[#This Row],[Start Date]])/365</f>
        <v>3.5780821917808221</v>
      </c>
      <c r="M500">
        <v>499</v>
      </c>
      <c r="N500">
        <f>COUNTBLANK(tblSalaries[[#This Row],[Employee ID]:[Salary]])</f>
        <v>0</v>
      </c>
    </row>
    <row r="501" spans="1:14" x14ac:dyDescent="0.25">
      <c r="A501">
        <v>10086</v>
      </c>
      <c r="B501" t="str">
        <f>LEFT(tblSalaries[[#This Row],[Employee ID]],1)</f>
        <v>1</v>
      </c>
      <c r="C501" t="s">
        <v>991</v>
      </c>
      <c r="D501" t="s">
        <v>992</v>
      </c>
      <c r="E501" t="s">
        <v>18</v>
      </c>
      <c r="F501">
        <v>4</v>
      </c>
      <c r="G501" t="str">
        <f>_xlfn.XLOOKUP(tblSalaries[[#This Row],[Department ID]],tblDepts[ID],tblDepts[Department])</f>
        <v>Sales</v>
      </c>
      <c r="H501" s="9">
        <v>34844</v>
      </c>
      <c r="I501" s="9">
        <v>40561</v>
      </c>
      <c r="J501" s="12" t="str">
        <f>"Q"&amp;LOOKUP(MONTH(tblSalaries[[#This Row],[Start Date]]),{1,4,7,10},{4,1,2,3})</f>
        <v>Q4</v>
      </c>
      <c r="K501">
        <v>65705</v>
      </c>
      <c r="L501" s="18">
        <f>_xlfn.DAYS(DATE(2020,12,31),tblSalaries[[#This Row],[Start Date]])/365</f>
        <v>9.9589041095890405</v>
      </c>
      <c r="M501">
        <v>500</v>
      </c>
      <c r="N501">
        <f>COUNTBLANK(tblSalaries[[#This Row],[Employee ID]:[Salary]])</f>
        <v>0</v>
      </c>
    </row>
    <row r="502" spans="1:14" x14ac:dyDescent="0.25">
      <c r="A502">
        <v>42452</v>
      </c>
      <c r="B502" t="str">
        <f>LEFT(tblSalaries[[#This Row],[Employee ID]],1)</f>
        <v>4</v>
      </c>
      <c r="C502" t="s">
        <v>993</v>
      </c>
      <c r="D502" t="s">
        <v>994</v>
      </c>
      <c r="E502" t="s">
        <v>13</v>
      </c>
      <c r="F502">
        <v>7</v>
      </c>
      <c r="G502" t="str">
        <f>_xlfn.XLOOKUP(tblSalaries[[#This Row],[Department ID]],tblDepts[ID],tblDepts[Department])</f>
        <v>Support</v>
      </c>
      <c r="H502" s="9">
        <v>28816</v>
      </c>
      <c r="I502" s="9">
        <v>42942</v>
      </c>
      <c r="J502" s="12" t="str">
        <f>"Q"&amp;LOOKUP(MONTH(tblSalaries[[#This Row],[Start Date]]),{1,4,7,10},{4,1,2,3})</f>
        <v>Q2</v>
      </c>
      <c r="K502">
        <v>81001</v>
      </c>
      <c r="L502" s="18">
        <f>_xlfn.DAYS(DATE(2020,12,31),tblSalaries[[#This Row],[Start Date]])/365</f>
        <v>3.4356164383561643</v>
      </c>
      <c r="M502">
        <v>501</v>
      </c>
      <c r="N502">
        <f>COUNTBLANK(tblSalaries[[#This Row],[Employee ID]:[Salary]])</f>
        <v>0</v>
      </c>
    </row>
    <row r="503" spans="1:14" x14ac:dyDescent="0.25">
      <c r="A503">
        <v>25589</v>
      </c>
      <c r="B503" t="str">
        <f>LEFT(tblSalaries[[#This Row],[Employee ID]],1)</f>
        <v>2</v>
      </c>
      <c r="C503" t="s">
        <v>995</v>
      </c>
      <c r="D503" t="s">
        <v>996</v>
      </c>
      <c r="E503" t="s">
        <v>13</v>
      </c>
      <c r="F503">
        <v>6</v>
      </c>
      <c r="G503" t="str">
        <f>_xlfn.XLOOKUP(tblSalaries[[#This Row],[Department ID]],tblDepts[ID],tblDepts[Department])</f>
        <v>Development</v>
      </c>
      <c r="H503" s="9">
        <v>27876</v>
      </c>
      <c r="I503" s="9">
        <v>41994</v>
      </c>
      <c r="J503" s="12" t="str">
        <f>"Q"&amp;LOOKUP(MONTH(tblSalaries[[#This Row],[Start Date]]),{1,4,7,10},{4,1,2,3})</f>
        <v>Q3</v>
      </c>
      <c r="K503">
        <v>53525</v>
      </c>
      <c r="L503" s="18">
        <f>_xlfn.DAYS(DATE(2020,12,31),tblSalaries[[#This Row],[Start Date]])/365</f>
        <v>6.0328767123287674</v>
      </c>
      <c r="M503">
        <v>502</v>
      </c>
      <c r="N503">
        <f>COUNTBLANK(tblSalaries[[#This Row],[Employee ID]:[Salary]])</f>
        <v>0</v>
      </c>
    </row>
    <row r="504" spans="1:14" x14ac:dyDescent="0.25">
      <c r="A504">
        <v>44672</v>
      </c>
      <c r="B504" t="str">
        <f>LEFT(tblSalaries[[#This Row],[Employee ID]],1)</f>
        <v>4</v>
      </c>
      <c r="C504" t="s">
        <v>997</v>
      </c>
      <c r="D504" t="s">
        <v>998</v>
      </c>
      <c r="E504" t="s">
        <v>18</v>
      </c>
      <c r="F504">
        <v>7</v>
      </c>
      <c r="G504" t="str">
        <f>_xlfn.XLOOKUP(tblSalaries[[#This Row],[Department ID]],tblDepts[ID],tblDepts[Department])</f>
        <v>Support</v>
      </c>
      <c r="H504" s="9">
        <v>22621</v>
      </c>
      <c r="I504" s="9">
        <v>43912</v>
      </c>
      <c r="J504" s="12" t="str">
        <f>"Q"&amp;LOOKUP(MONTH(tblSalaries[[#This Row],[Start Date]]),{1,4,7,10},{4,1,2,3})</f>
        <v>Q4</v>
      </c>
      <c r="K504">
        <v>36957</v>
      </c>
      <c r="L504" s="18">
        <f>_xlfn.DAYS(DATE(2020,12,31),tblSalaries[[#This Row],[Start Date]])/365</f>
        <v>0.77808219178082194</v>
      </c>
      <c r="M504">
        <v>503</v>
      </c>
      <c r="N504">
        <f>COUNTBLANK(tblSalaries[[#This Row],[Employee ID]:[Salary]])</f>
        <v>0</v>
      </c>
    </row>
    <row r="505" spans="1:14" x14ac:dyDescent="0.25">
      <c r="A505">
        <v>34455</v>
      </c>
      <c r="B505" t="str">
        <f>LEFT(tblSalaries[[#This Row],[Employee ID]],1)</f>
        <v>3</v>
      </c>
      <c r="C505" t="s">
        <v>999</v>
      </c>
      <c r="D505" t="s">
        <v>1000</v>
      </c>
      <c r="E505" t="s">
        <v>13</v>
      </c>
      <c r="F505">
        <v>6</v>
      </c>
      <c r="G505" t="str">
        <f>_xlfn.XLOOKUP(tblSalaries[[#This Row],[Department ID]],tblDepts[ID],tblDepts[Department])</f>
        <v>Development</v>
      </c>
      <c r="H505" s="9">
        <v>21822</v>
      </c>
      <c r="I505" s="9">
        <v>43900</v>
      </c>
      <c r="J505" s="12" t="str">
        <f>"Q"&amp;LOOKUP(MONTH(tblSalaries[[#This Row],[Start Date]]),{1,4,7,10},{4,1,2,3})</f>
        <v>Q4</v>
      </c>
      <c r="K505">
        <v>85603</v>
      </c>
      <c r="L505" s="18">
        <f>_xlfn.DAYS(DATE(2020,12,31),tblSalaries[[#This Row],[Start Date]])/365</f>
        <v>0.81095890410958904</v>
      </c>
      <c r="M505">
        <v>504</v>
      </c>
      <c r="N505">
        <f>COUNTBLANK(tblSalaries[[#This Row],[Employee ID]:[Salary]])</f>
        <v>0</v>
      </c>
    </row>
    <row r="506" spans="1:14" x14ac:dyDescent="0.25">
      <c r="A506">
        <v>30552</v>
      </c>
      <c r="B506" t="str">
        <f>LEFT(tblSalaries[[#This Row],[Employee ID]],1)</f>
        <v>3</v>
      </c>
      <c r="C506" t="s">
        <v>1001</v>
      </c>
      <c r="D506" t="s">
        <v>1002</v>
      </c>
      <c r="E506" t="s">
        <v>13</v>
      </c>
      <c r="F506">
        <v>5</v>
      </c>
      <c r="G506" t="str">
        <f>_xlfn.XLOOKUP(tblSalaries[[#This Row],[Department ID]],tblDepts[ID],tblDepts[Department])</f>
        <v>Marketing</v>
      </c>
      <c r="H506" s="9">
        <v>36345</v>
      </c>
      <c r="I506" s="9">
        <v>42130</v>
      </c>
      <c r="J506" s="12" t="str">
        <f>"Q"&amp;LOOKUP(MONTH(tblSalaries[[#This Row],[Start Date]]),{1,4,7,10},{4,1,2,3})</f>
        <v>Q1</v>
      </c>
      <c r="K506">
        <v>125797</v>
      </c>
      <c r="L506" s="18">
        <f>_xlfn.DAYS(DATE(2020,12,31),tblSalaries[[#This Row],[Start Date]])/365</f>
        <v>5.6602739726027398</v>
      </c>
      <c r="M506">
        <v>505</v>
      </c>
      <c r="N506">
        <f>COUNTBLANK(tblSalaries[[#This Row],[Employee ID]:[Salary]])</f>
        <v>0</v>
      </c>
    </row>
    <row r="507" spans="1:14" x14ac:dyDescent="0.25">
      <c r="A507">
        <v>36726</v>
      </c>
      <c r="B507" t="str">
        <f>LEFT(tblSalaries[[#This Row],[Employee ID]],1)</f>
        <v>3</v>
      </c>
      <c r="C507" t="s">
        <v>1003</v>
      </c>
      <c r="D507" t="s">
        <v>1004</v>
      </c>
      <c r="E507" t="s">
        <v>18</v>
      </c>
      <c r="F507">
        <v>5</v>
      </c>
      <c r="G507" t="str">
        <f>_xlfn.XLOOKUP(tblSalaries[[#This Row],[Department ID]],tblDepts[ID],tblDepts[Department])</f>
        <v>Marketing</v>
      </c>
      <c r="H507" s="9">
        <v>29448</v>
      </c>
      <c r="I507" s="9">
        <v>41518</v>
      </c>
      <c r="J507" s="12" t="str">
        <f>"Q"&amp;LOOKUP(MONTH(tblSalaries[[#This Row],[Start Date]]),{1,4,7,10},{4,1,2,3})</f>
        <v>Q2</v>
      </c>
      <c r="K507">
        <v>79021</v>
      </c>
      <c r="L507" s="18">
        <f>_xlfn.DAYS(DATE(2020,12,31),tblSalaries[[#This Row],[Start Date]])/365</f>
        <v>7.3369863013698629</v>
      </c>
      <c r="M507">
        <v>506</v>
      </c>
      <c r="N507">
        <f>COUNTBLANK(tblSalaries[[#This Row],[Employee ID]:[Salary]])</f>
        <v>0</v>
      </c>
    </row>
    <row r="508" spans="1:14" x14ac:dyDescent="0.25">
      <c r="A508">
        <v>32363</v>
      </c>
      <c r="B508" t="str">
        <f>LEFT(tblSalaries[[#This Row],[Employee ID]],1)</f>
        <v>3</v>
      </c>
      <c r="C508" t="s">
        <v>1005</v>
      </c>
      <c r="D508" t="s">
        <v>1006</v>
      </c>
      <c r="E508" t="s">
        <v>13</v>
      </c>
      <c r="F508">
        <v>4</v>
      </c>
      <c r="G508" t="str">
        <f>_xlfn.XLOOKUP(tblSalaries[[#This Row],[Department ID]],tblDepts[ID],tblDepts[Department])</f>
        <v>Sales</v>
      </c>
      <c r="H508" s="9">
        <v>29181</v>
      </c>
      <c r="I508" s="9">
        <v>41249</v>
      </c>
      <c r="J508" s="12" t="str">
        <f>"Q"&amp;LOOKUP(MONTH(tblSalaries[[#This Row],[Start Date]]),{1,4,7,10},{4,1,2,3})</f>
        <v>Q3</v>
      </c>
      <c r="K508">
        <v>92026</v>
      </c>
      <c r="L508" s="18">
        <f>_xlfn.DAYS(DATE(2020,12,31),tblSalaries[[#This Row],[Start Date]])/365</f>
        <v>8.0739726027397261</v>
      </c>
      <c r="M508">
        <v>507</v>
      </c>
      <c r="N508">
        <f>COUNTBLANK(tblSalaries[[#This Row],[Employee ID]:[Salary]])</f>
        <v>0</v>
      </c>
    </row>
    <row r="509" spans="1:14" x14ac:dyDescent="0.25">
      <c r="A509">
        <v>39942</v>
      </c>
      <c r="B509" t="str">
        <f>LEFT(tblSalaries[[#This Row],[Employee ID]],1)</f>
        <v>3</v>
      </c>
      <c r="C509" t="s">
        <v>1007</v>
      </c>
      <c r="D509" t="s">
        <v>1008</v>
      </c>
      <c r="E509" t="s">
        <v>18</v>
      </c>
      <c r="F509">
        <v>5</v>
      </c>
      <c r="G509" t="str">
        <f>_xlfn.XLOOKUP(tblSalaries[[#This Row],[Department ID]],tblDepts[ID],tblDepts[Department])</f>
        <v>Marketing</v>
      </c>
      <c r="H509" s="9">
        <v>30586</v>
      </c>
      <c r="I509" s="9">
        <v>40831</v>
      </c>
      <c r="J509" s="12" t="str">
        <f>"Q"&amp;LOOKUP(MONTH(tblSalaries[[#This Row],[Start Date]]),{1,4,7,10},{4,1,2,3})</f>
        <v>Q3</v>
      </c>
      <c r="K509">
        <v>123096</v>
      </c>
      <c r="L509" s="18">
        <f>_xlfn.DAYS(DATE(2020,12,31),tblSalaries[[#This Row],[Start Date]])/365</f>
        <v>9.2191780821917817</v>
      </c>
      <c r="M509">
        <v>508</v>
      </c>
      <c r="N509">
        <f>COUNTBLANK(tblSalaries[[#This Row],[Employee ID]:[Salary]])</f>
        <v>0</v>
      </c>
    </row>
    <row r="510" spans="1:14" x14ac:dyDescent="0.25">
      <c r="A510">
        <v>34707</v>
      </c>
      <c r="B510" t="str">
        <f>LEFT(tblSalaries[[#This Row],[Employee ID]],1)</f>
        <v>3</v>
      </c>
      <c r="C510" t="s">
        <v>1009</v>
      </c>
      <c r="D510" t="s">
        <v>1010</v>
      </c>
      <c r="E510" t="s">
        <v>18</v>
      </c>
      <c r="F510">
        <v>5</v>
      </c>
      <c r="G510" t="str">
        <f>_xlfn.XLOOKUP(tblSalaries[[#This Row],[Department ID]],tblDepts[ID],tblDepts[Department])</f>
        <v>Marketing</v>
      </c>
      <c r="H510" s="9">
        <v>21494</v>
      </c>
      <c r="I510" s="9">
        <v>40499</v>
      </c>
      <c r="J510" s="12" t="str">
        <f>"Q"&amp;LOOKUP(MONTH(tblSalaries[[#This Row],[Start Date]]),{1,4,7,10},{4,1,2,3})</f>
        <v>Q3</v>
      </c>
      <c r="K510">
        <v>135553</v>
      </c>
      <c r="L510" s="18">
        <f>_xlfn.DAYS(DATE(2020,12,31),tblSalaries[[#This Row],[Start Date]])/365</f>
        <v>10.128767123287671</v>
      </c>
      <c r="M510">
        <v>509</v>
      </c>
      <c r="N510">
        <f>COUNTBLANK(tblSalaries[[#This Row],[Employee ID]:[Salary]])</f>
        <v>0</v>
      </c>
    </row>
    <row r="511" spans="1:14" x14ac:dyDescent="0.25">
      <c r="A511">
        <v>14482</v>
      </c>
      <c r="B511" t="str">
        <f>LEFT(tblSalaries[[#This Row],[Employee ID]],1)</f>
        <v>1</v>
      </c>
      <c r="C511" t="s">
        <v>1011</v>
      </c>
      <c r="D511" t="s">
        <v>1012</v>
      </c>
      <c r="E511" t="s">
        <v>18</v>
      </c>
      <c r="F511">
        <v>4</v>
      </c>
      <c r="G511" t="str">
        <f>_xlfn.XLOOKUP(tblSalaries[[#This Row],[Department ID]],tblDepts[ID],tblDepts[Department])</f>
        <v>Sales</v>
      </c>
      <c r="H511" s="9">
        <v>17535</v>
      </c>
      <c r="I511" s="9">
        <v>41985</v>
      </c>
      <c r="J511" s="12" t="str">
        <f>"Q"&amp;LOOKUP(MONTH(tblSalaries[[#This Row],[Start Date]]),{1,4,7,10},{4,1,2,3})</f>
        <v>Q3</v>
      </c>
      <c r="K511">
        <v>114940</v>
      </c>
      <c r="L511" s="18">
        <f>_xlfn.DAYS(DATE(2020,12,31),tblSalaries[[#This Row],[Start Date]])/365</f>
        <v>6.0575342465753428</v>
      </c>
      <c r="M511">
        <v>510</v>
      </c>
      <c r="N511">
        <f>COUNTBLANK(tblSalaries[[#This Row],[Employee ID]:[Salary]])</f>
        <v>0</v>
      </c>
    </row>
    <row r="512" spans="1:14" x14ac:dyDescent="0.25">
      <c r="A512">
        <v>31120</v>
      </c>
      <c r="B512" t="str">
        <f>LEFT(tblSalaries[[#This Row],[Employee ID]],1)</f>
        <v>3</v>
      </c>
      <c r="C512" t="s">
        <v>1013</v>
      </c>
      <c r="D512" t="s">
        <v>1014</v>
      </c>
      <c r="E512" t="s">
        <v>18</v>
      </c>
      <c r="F512">
        <v>6</v>
      </c>
      <c r="G512" t="str">
        <f>_xlfn.XLOOKUP(tblSalaries[[#This Row],[Department ID]],tblDepts[ID],tblDepts[Department])</f>
        <v>Development</v>
      </c>
      <c r="H512" s="9">
        <v>19391</v>
      </c>
      <c r="I512" s="9">
        <v>42797</v>
      </c>
      <c r="J512" s="12" t="str">
        <f>"Q"&amp;LOOKUP(MONTH(tblSalaries[[#This Row],[Start Date]]),{1,4,7,10},{4,1,2,3})</f>
        <v>Q4</v>
      </c>
      <c r="K512">
        <v>129805</v>
      </c>
      <c r="L512" s="18">
        <f>_xlfn.DAYS(DATE(2020,12,31),tblSalaries[[#This Row],[Start Date]])/365</f>
        <v>3.8328767123287673</v>
      </c>
      <c r="M512">
        <v>511</v>
      </c>
      <c r="N512">
        <f>COUNTBLANK(tblSalaries[[#This Row],[Employee ID]:[Salary]])</f>
        <v>0</v>
      </c>
    </row>
    <row r="513" spans="1:14" x14ac:dyDescent="0.25">
      <c r="A513">
        <v>23802</v>
      </c>
      <c r="B513" t="str">
        <f>LEFT(tblSalaries[[#This Row],[Employee ID]],1)</f>
        <v>2</v>
      </c>
      <c r="C513" t="s">
        <v>1015</v>
      </c>
      <c r="D513" t="s">
        <v>1016</v>
      </c>
      <c r="E513" t="s">
        <v>18</v>
      </c>
      <c r="F513">
        <v>6</v>
      </c>
      <c r="G513" t="str">
        <f>_xlfn.XLOOKUP(tblSalaries[[#This Row],[Department ID]],tblDepts[ID],tblDepts[Department])</f>
        <v>Development</v>
      </c>
      <c r="H513" s="9">
        <v>24531</v>
      </c>
      <c r="I513" s="9">
        <v>43255</v>
      </c>
      <c r="J513" s="12" t="str">
        <f>"Q"&amp;LOOKUP(MONTH(tblSalaries[[#This Row],[Start Date]]),{1,4,7,10},{4,1,2,3})</f>
        <v>Q1</v>
      </c>
      <c r="K513">
        <v>117457</v>
      </c>
      <c r="L513" s="18">
        <f>_xlfn.DAYS(DATE(2020,12,31),tblSalaries[[#This Row],[Start Date]])/365</f>
        <v>2.5780821917808221</v>
      </c>
      <c r="M513">
        <v>512</v>
      </c>
      <c r="N513">
        <f>COUNTBLANK(tblSalaries[[#This Row],[Employee ID]:[Salary]])</f>
        <v>0</v>
      </c>
    </row>
    <row r="514" spans="1:14" x14ac:dyDescent="0.25">
      <c r="A514">
        <v>38458</v>
      </c>
      <c r="B514" t="str">
        <f>LEFT(tblSalaries[[#This Row],[Employee ID]],1)</f>
        <v>3</v>
      </c>
      <c r="C514" t="s">
        <v>1017</v>
      </c>
      <c r="D514" t="s">
        <v>1018</v>
      </c>
      <c r="E514" t="s">
        <v>13</v>
      </c>
      <c r="F514">
        <v>7</v>
      </c>
      <c r="G514" t="str">
        <f>_xlfn.XLOOKUP(tblSalaries[[#This Row],[Department ID]],tblDepts[ID],tblDepts[Department])</f>
        <v>Support</v>
      </c>
      <c r="H514" s="9">
        <v>22570</v>
      </c>
      <c r="I514" s="9">
        <v>41461</v>
      </c>
      <c r="J514" s="12" t="str">
        <f>"Q"&amp;LOOKUP(MONTH(tblSalaries[[#This Row],[Start Date]]),{1,4,7,10},{4,1,2,3})</f>
        <v>Q2</v>
      </c>
      <c r="K514">
        <v>100837</v>
      </c>
      <c r="L514" s="18">
        <f>_xlfn.DAYS(DATE(2020,12,31),tblSalaries[[#This Row],[Start Date]])/365</f>
        <v>7.493150684931507</v>
      </c>
      <c r="M514">
        <v>513</v>
      </c>
      <c r="N514">
        <f>COUNTBLANK(tblSalaries[[#This Row],[Employee ID]:[Salary]])</f>
        <v>0</v>
      </c>
    </row>
    <row r="515" spans="1:14" x14ac:dyDescent="0.25">
      <c r="A515">
        <v>30569</v>
      </c>
      <c r="B515" t="str">
        <f>LEFT(tblSalaries[[#This Row],[Employee ID]],1)</f>
        <v>3</v>
      </c>
      <c r="C515" t="s">
        <v>1019</v>
      </c>
      <c r="D515" t="s">
        <v>1020</v>
      </c>
      <c r="E515" t="s">
        <v>13</v>
      </c>
      <c r="F515">
        <v>6</v>
      </c>
      <c r="G515" t="str">
        <f>_xlfn.XLOOKUP(tblSalaries[[#This Row],[Department ID]],tblDepts[ID],tblDepts[Department])</f>
        <v>Development</v>
      </c>
      <c r="H515" s="9">
        <v>30352</v>
      </c>
      <c r="I515" s="9">
        <v>41769</v>
      </c>
      <c r="J515" s="12" t="str">
        <f>"Q"&amp;LOOKUP(MONTH(tblSalaries[[#This Row],[Start Date]]),{1,4,7,10},{4,1,2,3})</f>
        <v>Q1</v>
      </c>
      <c r="K515">
        <v>92304</v>
      </c>
      <c r="L515" s="18">
        <f>_xlfn.DAYS(DATE(2020,12,31),tblSalaries[[#This Row],[Start Date]])/365</f>
        <v>6.6493150684931503</v>
      </c>
      <c r="M515">
        <v>514</v>
      </c>
      <c r="N515">
        <f>COUNTBLANK(tblSalaries[[#This Row],[Employee ID]:[Salary]])</f>
        <v>0</v>
      </c>
    </row>
    <row r="516" spans="1:14" x14ac:dyDescent="0.25">
      <c r="A516">
        <v>19387</v>
      </c>
      <c r="B516" t="str">
        <f>LEFT(tblSalaries[[#This Row],[Employee ID]],1)</f>
        <v>1</v>
      </c>
      <c r="C516" t="s">
        <v>1021</v>
      </c>
      <c r="D516" t="s">
        <v>1022</v>
      </c>
      <c r="E516" t="s">
        <v>18</v>
      </c>
      <c r="F516">
        <v>4</v>
      </c>
      <c r="G516" t="str">
        <f>_xlfn.XLOOKUP(tblSalaries[[#This Row],[Department ID]],tblDepts[ID],tblDepts[Department])</f>
        <v>Sales</v>
      </c>
      <c r="H516" s="9">
        <v>29318</v>
      </c>
      <c r="I516" s="9">
        <v>40485</v>
      </c>
      <c r="J516" s="12" t="str">
        <f>"Q"&amp;LOOKUP(MONTH(tblSalaries[[#This Row],[Start Date]]),{1,4,7,10},{4,1,2,3})</f>
        <v>Q3</v>
      </c>
      <c r="K516">
        <v>116006</v>
      </c>
      <c r="L516" s="18">
        <f>_xlfn.DAYS(DATE(2020,12,31),tblSalaries[[#This Row],[Start Date]])/365</f>
        <v>10.167123287671233</v>
      </c>
      <c r="M516">
        <v>515</v>
      </c>
      <c r="N516">
        <f>COUNTBLANK(tblSalaries[[#This Row],[Employee ID]:[Salary]])</f>
        <v>0</v>
      </c>
    </row>
    <row r="517" spans="1:14" x14ac:dyDescent="0.25">
      <c r="A517">
        <v>31427</v>
      </c>
      <c r="B517" t="str">
        <f>LEFT(tblSalaries[[#This Row],[Employee ID]],1)</f>
        <v>3</v>
      </c>
      <c r="C517" t="s">
        <v>1023</v>
      </c>
      <c r="D517" t="s">
        <v>1024</v>
      </c>
      <c r="E517" t="s">
        <v>13</v>
      </c>
      <c r="F517">
        <v>4</v>
      </c>
      <c r="G517" t="str">
        <f>_xlfn.XLOOKUP(tblSalaries[[#This Row],[Department ID]],tblDepts[ID],tblDepts[Department])</f>
        <v>Sales</v>
      </c>
      <c r="H517" s="9">
        <v>28917</v>
      </c>
      <c r="I517" s="9">
        <v>41815</v>
      </c>
      <c r="J517" s="12" t="str">
        <f>"Q"&amp;LOOKUP(MONTH(tblSalaries[[#This Row],[Start Date]]),{1,4,7,10},{4,1,2,3})</f>
        <v>Q1</v>
      </c>
      <c r="K517">
        <v>96214</v>
      </c>
      <c r="L517" s="18">
        <f>_xlfn.DAYS(DATE(2020,12,31),tblSalaries[[#This Row],[Start Date]])/365</f>
        <v>6.5232876712328771</v>
      </c>
      <c r="M517">
        <v>516</v>
      </c>
      <c r="N517">
        <f>COUNTBLANK(tblSalaries[[#This Row],[Employee ID]:[Salary]])</f>
        <v>0</v>
      </c>
    </row>
    <row r="518" spans="1:14" x14ac:dyDescent="0.25">
      <c r="A518">
        <v>37224</v>
      </c>
      <c r="B518" t="str">
        <f>LEFT(tblSalaries[[#This Row],[Employee ID]],1)</f>
        <v>3</v>
      </c>
      <c r="C518" t="s">
        <v>1025</v>
      </c>
      <c r="D518" t="s">
        <v>1026</v>
      </c>
      <c r="E518" t="s">
        <v>13</v>
      </c>
      <c r="F518">
        <v>4</v>
      </c>
      <c r="G518" t="str">
        <f>_xlfn.XLOOKUP(tblSalaries[[#This Row],[Department ID]],tblDepts[ID],tblDepts[Department])</f>
        <v>Sales</v>
      </c>
      <c r="H518" s="9">
        <v>23740</v>
      </c>
      <c r="I518" s="9">
        <v>40548</v>
      </c>
      <c r="J518" s="12" t="str">
        <f>"Q"&amp;LOOKUP(MONTH(tblSalaries[[#This Row],[Start Date]]),{1,4,7,10},{4,1,2,3})</f>
        <v>Q4</v>
      </c>
      <c r="K518">
        <v>137527</v>
      </c>
      <c r="L518" s="18">
        <f>_xlfn.DAYS(DATE(2020,12,31),tblSalaries[[#This Row],[Start Date]])/365</f>
        <v>9.9945205479452053</v>
      </c>
      <c r="M518">
        <v>517</v>
      </c>
      <c r="N518">
        <f>COUNTBLANK(tblSalaries[[#This Row],[Employee ID]:[Salary]])</f>
        <v>0</v>
      </c>
    </row>
    <row r="519" spans="1:14" x14ac:dyDescent="0.25">
      <c r="A519">
        <v>35077</v>
      </c>
      <c r="B519" t="str">
        <f>LEFT(tblSalaries[[#This Row],[Employee ID]],1)</f>
        <v>3</v>
      </c>
      <c r="C519" t="s">
        <v>1027</v>
      </c>
      <c r="D519" t="s">
        <v>1028</v>
      </c>
      <c r="E519" t="s">
        <v>18</v>
      </c>
      <c r="F519">
        <v>6</v>
      </c>
      <c r="G519" t="str">
        <f>_xlfn.XLOOKUP(tblSalaries[[#This Row],[Department ID]],tblDepts[ID],tblDepts[Department])</f>
        <v>Development</v>
      </c>
      <c r="H519" s="9">
        <v>19525</v>
      </c>
      <c r="I519" s="9">
        <v>42008</v>
      </c>
      <c r="J519" s="12" t="str">
        <f>"Q"&amp;LOOKUP(MONTH(tblSalaries[[#This Row],[Start Date]]),{1,4,7,10},{4,1,2,3})</f>
        <v>Q4</v>
      </c>
      <c r="K519">
        <v>103822</v>
      </c>
      <c r="L519" s="18">
        <f>_xlfn.DAYS(DATE(2020,12,31),tblSalaries[[#This Row],[Start Date]])/365</f>
        <v>5.9945205479452053</v>
      </c>
      <c r="M519">
        <v>518</v>
      </c>
      <c r="N519">
        <f>COUNTBLANK(tblSalaries[[#This Row],[Employee ID]:[Salary]])</f>
        <v>0</v>
      </c>
    </row>
    <row r="520" spans="1:14" x14ac:dyDescent="0.25">
      <c r="A520">
        <v>21997</v>
      </c>
      <c r="B520" t="str">
        <f>LEFT(tblSalaries[[#This Row],[Employee ID]],1)</f>
        <v>2</v>
      </c>
      <c r="C520" t="s">
        <v>1029</v>
      </c>
      <c r="D520" t="s">
        <v>1030</v>
      </c>
      <c r="E520" t="s">
        <v>18</v>
      </c>
      <c r="F520">
        <v>4</v>
      </c>
      <c r="G520" t="str">
        <f>_xlfn.XLOOKUP(tblSalaries[[#This Row],[Department ID]],tblDepts[ID],tblDepts[Department])</f>
        <v>Sales</v>
      </c>
      <c r="H520" s="9">
        <v>22898</v>
      </c>
      <c r="I520" s="9">
        <v>43370</v>
      </c>
      <c r="J520" s="12" t="str">
        <f>"Q"&amp;LOOKUP(MONTH(tblSalaries[[#This Row],[Start Date]]),{1,4,7,10},{4,1,2,3})</f>
        <v>Q2</v>
      </c>
      <c r="K520">
        <v>66833</v>
      </c>
      <c r="L520" s="18">
        <f>_xlfn.DAYS(DATE(2020,12,31),tblSalaries[[#This Row],[Start Date]])/365</f>
        <v>2.2630136986301368</v>
      </c>
      <c r="M520">
        <v>519</v>
      </c>
      <c r="N520">
        <f>COUNTBLANK(tblSalaries[[#This Row],[Employee ID]:[Salary]])</f>
        <v>0</v>
      </c>
    </row>
    <row r="521" spans="1:14" x14ac:dyDescent="0.25">
      <c r="A521">
        <v>38696</v>
      </c>
      <c r="B521" t="str">
        <f>LEFT(tblSalaries[[#This Row],[Employee ID]],1)</f>
        <v>3</v>
      </c>
      <c r="C521" t="s">
        <v>1031</v>
      </c>
      <c r="D521" t="s">
        <v>1032</v>
      </c>
      <c r="E521" t="s">
        <v>13</v>
      </c>
      <c r="F521">
        <v>6</v>
      </c>
      <c r="G521" t="str">
        <f>_xlfn.XLOOKUP(tblSalaries[[#This Row],[Department ID]],tblDepts[ID],tblDepts[Department])</f>
        <v>Development</v>
      </c>
      <c r="H521" s="9">
        <v>27289</v>
      </c>
      <c r="I521" s="9">
        <v>42620</v>
      </c>
      <c r="J521" s="12" t="str">
        <f>"Q"&amp;LOOKUP(MONTH(tblSalaries[[#This Row],[Start Date]]),{1,4,7,10},{4,1,2,3})</f>
        <v>Q2</v>
      </c>
      <c r="K521">
        <v>93751</v>
      </c>
      <c r="L521" s="18">
        <f>_xlfn.DAYS(DATE(2020,12,31),tblSalaries[[#This Row],[Start Date]])/365</f>
        <v>4.3178082191780822</v>
      </c>
      <c r="M521">
        <v>520</v>
      </c>
      <c r="N521">
        <f>COUNTBLANK(tblSalaries[[#This Row],[Employee ID]:[Salary]])</f>
        <v>0</v>
      </c>
    </row>
    <row r="522" spans="1:14" x14ac:dyDescent="0.25">
      <c r="A522">
        <v>33609</v>
      </c>
      <c r="B522" t="str">
        <f>LEFT(tblSalaries[[#This Row],[Employee ID]],1)</f>
        <v>3</v>
      </c>
      <c r="C522" t="s">
        <v>1033</v>
      </c>
      <c r="D522" t="s">
        <v>1034</v>
      </c>
      <c r="E522" t="s">
        <v>18</v>
      </c>
      <c r="F522">
        <v>7</v>
      </c>
      <c r="G522" t="str">
        <f>_xlfn.XLOOKUP(tblSalaries[[#This Row],[Department ID]],tblDepts[ID],tblDepts[Department])</f>
        <v>Support</v>
      </c>
      <c r="H522" s="9">
        <v>18963</v>
      </c>
      <c r="I522" s="9">
        <v>41082</v>
      </c>
      <c r="J522" s="12" t="str">
        <f>"Q"&amp;LOOKUP(MONTH(tblSalaries[[#This Row],[Start Date]]),{1,4,7,10},{4,1,2,3})</f>
        <v>Q1</v>
      </c>
      <c r="K522">
        <v>108404</v>
      </c>
      <c r="L522" s="18">
        <f>_xlfn.DAYS(DATE(2020,12,31),tblSalaries[[#This Row],[Start Date]])/365</f>
        <v>8.5315068493150683</v>
      </c>
      <c r="M522">
        <v>521</v>
      </c>
      <c r="N522">
        <f>COUNTBLANK(tblSalaries[[#This Row],[Employee ID]:[Salary]])</f>
        <v>0</v>
      </c>
    </row>
    <row r="523" spans="1:14" x14ac:dyDescent="0.25">
      <c r="A523">
        <v>42950</v>
      </c>
      <c r="B523" t="str">
        <f>LEFT(tblSalaries[[#This Row],[Employee ID]],1)</f>
        <v>4</v>
      </c>
      <c r="C523" t="s">
        <v>1035</v>
      </c>
      <c r="D523" t="s">
        <v>1036</v>
      </c>
      <c r="E523" t="s">
        <v>13</v>
      </c>
      <c r="F523">
        <v>7</v>
      </c>
      <c r="G523" t="str">
        <f>_xlfn.XLOOKUP(tblSalaries[[#This Row],[Department ID]],tblDepts[ID],tblDepts[Department])</f>
        <v>Support</v>
      </c>
      <c r="H523" s="9">
        <v>30057</v>
      </c>
      <c r="I523" s="9">
        <v>42233</v>
      </c>
      <c r="J523" s="12" t="str">
        <f>"Q"&amp;LOOKUP(MONTH(tblSalaries[[#This Row],[Start Date]]),{1,4,7,10},{4,1,2,3})</f>
        <v>Q2</v>
      </c>
      <c r="K523">
        <v>47454</v>
      </c>
      <c r="L523" s="18">
        <f>_xlfn.DAYS(DATE(2020,12,31),tblSalaries[[#This Row],[Start Date]])/365</f>
        <v>5.3780821917808215</v>
      </c>
      <c r="M523">
        <v>522</v>
      </c>
      <c r="N523">
        <f>COUNTBLANK(tblSalaries[[#This Row],[Employee ID]:[Salary]])</f>
        <v>0</v>
      </c>
    </row>
    <row r="524" spans="1:14" x14ac:dyDescent="0.25">
      <c r="A524">
        <v>34150</v>
      </c>
      <c r="B524" t="str">
        <f>LEFT(tblSalaries[[#This Row],[Employee ID]],1)</f>
        <v>3</v>
      </c>
      <c r="C524" t="s">
        <v>1037</v>
      </c>
      <c r="D524" t="s">
        <v>1038</v>
      </c>
      <c r="E524" t="s">
        <v>18</v>
      </c>
      <c r="F524">
        <v>4</v>
      </c>
      <c r="G524" t="str">
        <f>_xlfn.XLOOKUP(tblSalaries[[#This Row],[Department ID]],tblDepts[ID],tblDepts[Department])</f>
        <v>Sales</v>
      </c>
      <c r="H524" s="9">
        <v>34212</v>
      </c>
      <c r="I524" s="9">
        <v>40970</v>
      </c>
      <c r="J524" s="12" t="str">
        <f>"Q"&amp;LOOKUP(MONTH(tblSalaries[[#This Row],[Start Date]]),{1,4,7,10},{4,1,2,3})</f>
        <v>Q4</v>
      </c>
      <c r="K524">
        <v>154244</v>
      </c>
      <c r="L524" s="18">
        <f>_xlfn.DAYS(DATE(2020,12,31),tblSalaries[[#This Row],[Start Date]])/365</f>
        <v>8.838356164383562</v>
      </c>
      <c r="M524">
        <v>523</v>
      </c>
      <c r="N524">
        <f>COUNTBLANK(tblSalaries[[#This Row],[Employee ID]:[Salary]])</f>
        <v>0</v>
      </c>
    </row>
    <row r="525" spans="1:14" x14ac:dyDescent="0.25">
      <c r="A525">
        <v>20884</v>
      </c>
      <c r="B525" t="str">
        <f>LEFT(tblSalaries[[#This Row],[Employee ID]],1)</f>
        <v>2</v>
      </c>
      <c r="C525" t="s">
        <v>1039</v>
      </c>
      <c r="D525" t="s">
        <v>1040</v>
      </c>
      <c r="E525" t="s">
        <v>13</v>
      </c>
      <c r="F525">
        <v>7</v>
      </c>
      <c r="G525" t="str">
        <f>_xlfn.XLOOKUP(tblSalaries[[#This Row],[Department ID]],tblDepts[ID],tblDepts[Department])</f>
        <v>Support</v>
      </c>
      <c r="H525" s="9">
        <v>18250</v>
      </c>
      <c r="I525" s="9">
        <v>41952</v>
      </c>
      <c r="J525" s="12" t="str">
        <f>"Q"&amp;LOOKUP(MONTH(tblSalaries[[#This Row],[Start Date]]),{1,4,7,10},{4,1,2,3})</f>
        <v>Q3</v>
      </c>
      <c r="K525">
        <v>105420</v>
      </c>
      <c r="L525" s="18">
        <f>_xlfn.DAYS(DATE(2020,12,31),tblSalaries[[#This Row],[Start Date]])/365</f>
        <v>6.1479452054794521</v>
      </c>
      <c r="M525">
        <v>524</v>
      </c>
      <c r="N525">
        <f>COUNTBLANK(tblSalaries[[#This Row],[Employee ID]:[Salary]])</f>
        <v>0</v>
      </c>
    </row>
    <row r="526" spans="1:14" x14ac:dyDescent="0.25">
      <c r="A526">
        <v>34148</v>
      </c>
      <c r="B526" t="str">
        <f>LEFT(tblSalaries[[#This Row],[Employee ID]],1)</f>
        <v>3</v>
      </c>
      <c r="C526" t="s">
        <v>1041</v>
      </c>
      <c r="D526" t="s">
        <v>1042</v>
      </c>
      <c r="E526" t="s">
        <v>13</v>
      </c>
      <c r="F526">
        <v>4</v>
      </c>
      <c r="G526" t="str">
        <f>_xlfn.XLOOKUP(tblSalaries[[#This Row],[Department ID]],tblDepts[ID],tblDepts[Department])</f>
        <v>Sales</v>
      </c>
      <c r="H526" s="9">
        <v>35729</v>
      </c>
      <c r="I526" s="9">
        <v>41545</v>
      </c>
      <c r="J526" s="12" t="str">
        <f>"Q"&amp;LOOKUP(MONTH(tblSalaries[[#This Row],[Start Date]]),{1,4,7,10},{4,1,2,3})</f>
        <v>Q2</v>
      </c>
      <c r="K526">
        <v>147535</v>
      </c>
      <c r="L526" s="18">
        <f>_xlfn.DAYS(DATE(2020,12,31),tblSalaries[[#This Row],[Start Date]])/365</f>
        <v>7.2630136986301368</v>
      </c>
      <c r="M526">
        <v>525</v>
      </c>
      <c r="N526">
        <f>COUNTBLANK(tblSalaries[[#This Row],[Employee ID]:[Salary]])</f>
        <v>0</v>
      </c>
    </row>
    <row r="527" spans="1:14" x14ac:dyDescent="0.25">
      <c r="A527">
        <v>38048</v>
      </c>
      <c r="B527" t="str">
        <f>LEFT(tblSalaries[[#This Row],[Employee ID]],1)</f>
        <v>3</v>
      </c>
      <c r="C527" t="s">
        <v>1043</v>
      </c>
      <c r="D527" t="s">
        <v>1044</v>
      </c>
      <c r="E527" t="s">
        <v>13</v>
      </c>
      <c r="F527">
        <v>5</v>
      </c>
      <c r="G527" t="str">
        <f>_xlfn.XLOOKUP(tblSalaries[[#This Row],[Department ID]],tblDepts[ID],tblDepts[Department])</f>
        <v>Marketing</v>
      </c>
      <c r="H527" s="9">
        <v>22998</v>
      </c>
      <c r="I527" s="9">
        <v>42393</v>
      </c>
      <c r="J527" s="12" t="str">
        <f>"Q"&amp;LOOKUP(MONTH(tblSalaries[[#This Row],[Start Date]]),{1,4,7,10},{4,1,2,3})</f>
        <v>Q4</v>
      </c>
      <c r="K527">
        <v>35001</v>
      </c>
      <c r="L527" s="18">
        <f>_xlfn.DAYS(DATE(2020,12,31),tblSalaries[[#This Row],[Start Date]])/365</f>
        <v>4.9397260273972599</v>
      </c>
      <c r="M527">
        <v>526</v>
      </c>
      <c r="N527">
        <f>COUNTBLANK(tblSalaries[[#This Row],[Employee ID]:[Salary]])</f>
        <v>0</v>
      </c>
    </row>
    <row r="528" spans="1:14" x14ac:dyDescent="0.25">
      <c r="A528">
        <v>35052</v>
      </c>
      <c r="B528" t="str">
        <f>LEFT(tblSalaries[[#This Row],[Employee ID]],1)</f>
        <v>3</v>
      </c>
      <c r="C528" t="s">
        <v>1045</v>
      </c>
      <c r="D528" t="s">
        <v>1046</v>
      </c>
      <c r="E528" t="s">
        <v>18</v>
      </c>
      <c r="F528">
        <v>6</v>
      </c>
      <c r="G528" t="str">
        <f>_xlfn.XLOOKUP(tblSalaries[[#This Row],[Department ID]],tblDepts[ID],tblDepts[Department])</f>
        <v>Development</v>
      </c>
      <c r="H528" s="9">
        <v>23128</v>
      </c>
      <c r="I528" s="9">
        <v>41018</v>
      </c>
      <c r="J528" s="12" t="str">
        <f>"Q"&amp;LOOKUP(MONTH(tblSalaries[[#This Row],[Start Date]]),{1,4,7,10},{4,1,2,3})</f>
        <v>Q1</v>
      </c>
      <c r="K528">
        <v>57360</v>
      </c>
      <c r="L528" s="18">
        <f>_xlfn.DAYS(DATE(2020,12,31),tblSalaries[[#This Row],[Start Date]])/365</f>
        <v>8.706849315068494</v>
      </c>
      <c r="M528">
        <v>527</v>
      </c>
      <c r="N528">
        <f>COUNTBLANK(tblSalaries[[#This Row],[Employee ID]:[Salary]])</f>
        <v>0</v>
      </c>
    </row>
    <row r="529" spans="1:14" x14ac:dyDescent="0.25">
      <c r="A529">
        <v>22600</v>
      </c>
      <c r="B529" t="str">
        <f>LEFT(tblSalaries[[#This Row],[Employee ID]],1)</f>
        <v>2</v>
      </c>
      <c r="C529" t="s">
        <v>1047</v>
      </c>
      <c r="D529" t="s">
        <v>1048</v>
      </c>
      <c r="E529" t="s">
        <v>18</v>
      </c>
      <c r="F529">
        <v>5</v>
      </c>
      <c r="G529" t="str">
        <f>_xlfn.XLOOKUP(tblSalaries[[#This Row],[Department ID]],tblDepts[ID],tblDepts[Department])</f>
        <v>Marketing</v>
      </c>
      <c r="H529" s="9">
        <v>34166</v>
      </c>
      <c r="I529" s="9">
        <v>41860</v>
      </c>
      <c r="J529" s="12" t="str">
        <f>"Q"&amp;LOOKUP(MONTH(tblSalaries[[#This Row],[Start Date]]),{1,4,7,10},{4,1,2,3})</f>
        <v>Q2</v>
      </c>
      <c r="K529">
        <v>125481</v>
      </c>
      <c r="L529" s="18">
        <f>_xlfn.DAYS(DATE(2020,12,31),tblSalaries[[#This Row],[Start Date]])/365</f>
        <v>6.4</v>
      </c>
      <c r="M529">
        <v>528</v>
      </c>
      <c r="N529">
        <f>COUNTBLANK(tblSalaries[[#This Row],[Employee ID]:[Salary]])</f>
        <v>0</v>
      </c>
    </row>
    <row r="530" spans="1:14" x14ac:dyDescent="0.25">
      <c r="A530">
        <v>18475</v>
      </c>
      <c r="B530" t="str">
        <f>LEFT(tblSalaries[[#This Row],[Employee ID]],1)</f>
        <v>1</v>
      </c>
      <c r="C530" t="s">
        <v>905</v>
      </c>
      <c r="D530" t="s">
        <v>1049</v>
      </c>
      <c r="E530" t="s">
        <v>13</v>
      </c>
      <c r="F530">
        <v>4</v>
      </c>
      <c r="G530" t="str">
        <f>_xlfn.XLOOKUP(tblSalaries[[#This Row],[Department ID]],tblDepts[ID],tblDepts[Department])</f>
        <v>Sales</v>
      </c>
      <c r="H530" s="9">
        <v>32353</v>
      </c>
      <c r="I530" s="9">
        <v>41023</v>
      </c>
      <c r="J530" s="12" t="str">
        <f>"Q"&amp;LOOKUP(MONTH(tblSalaries[[#This Row],[Start Date]]),{1,4,7,10},{4,1,2,3})</f>
        <v>Q1</v>
      </c>
      <c r="K530">
        <v>52415</v>
      </c>
      <c r="L530" s="18">
        <f>_xlfn.DAYS(DATE(2020,12,31),tblSalaries[[#This Row],[Start Date]])/365</f>
        <v>8.6931506849315063</v>
      </c>
      <c r="M530">
        <v>529</v>
      </c>
      <c r="N530">
        <f>COUNTBLANK(tblSalaries[[#This Row],[Employee ID]:[Salary]])</f>
        <v>0</v>
      </c>
    </row>
    <row r="531" spans="1:14" x14ac:dyDescent="0.25">
      <c r="A531">
        <v>32605</v>
      </c>
      <c r="B531" t="str">
        <f>LEFT(tblSalaries[[#This Row],[Employee ID]],1)</f>
        <v>3</v>
      </c>
      <c r="C531" t="s">
        <v>1050</v>
      </c>
      <c r="D531" t="s">
        <v>1051</v>
      </c>
      <c r="E531" t="s">
        <v>13</v>
      </c>
      <c r="F531">
        <v>4</v>
      </c>
      <c r="G531" t="str">
        <f>_xlfn.XLOOKUP(tblSalaries[[#This Row],[Department ID]],tblDepts[ID],tblDepts[Department])</f>
        <v>Sales</v>
      </c>
      <c r="H531" s="9">
        <v>32283</v>
      </c>
      <c r="I531" s="9">
        <v>40757</v>
      </c>
      <c r="J531" s="12" t="str">
        <f>"Q"&amp;LOOKUP(MONTH(tblSalaries[[#This Row],[Start Date]]),{1,4,7,10},{4,1,2,3})</f>
        <v>Q2</v>
      </c>
      <c r="K531">
        <v>92885</v>
      </c>
      <c r="L531" s="18">
        <f>_xlfn.DAYS(DATE(2020,12,31),tblSalaries[[#This Row],[Start Date]])/365</f>
        <v>9.4219178082191775</v>
      </c>
      <c r="M531">
        <v>530</v>
      </c>
      <c r="N531">
        <f>COUNTBLANK(tblSalaries[[#This Row],[Employee ID]:[Salary]])</f>
        <v>0</v>
      </c>
    </row>
    <row r="532" spans="1:14" x14ac:dyDescent="0.25">
      <c r="A532">
        <v>15296</v>
      </c>
      <c r="B532" t="str">
        <f>LEFT(tblSalaries[[#This Row],[Employee ID]],1)</f>
        <v>1</v>
      </c>
      <c r="C532" t="s">
        <v>1052</v>
      </c>
      <c r="D532" t="s">
        <v>1053</v>
      </c>
      <c r="E532" t="s">
        <v>18</v>
      </c>
      <c r="F532">
        <v>4</v>
      </c>
      <c r="G532" t="str">
        <f>_xlfn.XLOOKUP(tblSalaries[[#This Row],[Department ID]],tblDepts[ID],tblDepts[Department])</f>
        <v>Sales</v>
      </c>
      <c r="H532" s="9">
        <v>31312</v>
      </c>
      <c r="I532" s="9">
        <v>42576</v>
      </c>
      <c r="J532" s="12" t="str">
        <f>"Q"&amp;LOOKUP(MONTH(tblSalaries[[#This Row],[Start Date]]),{1,4,7,10},{4,1,2,3})</f>
        <v>Q2</v>
      </c>
      <c r="K532">
        <v>90247</v>
      </c>
      <c r="L532" s="18">
        <f>_xlfn.DAYS(DATE(2020,12,31),tblSalaries[[#This Row],[Start Date]])/365</f>
        <v>4.4383561643835616</v>
      </c>
      <c r="M532">
        <v>531</v>
      </c>
      <c r="N532">
        <f>COUNTBLANK(tblSalaries[[#This Row],[Employee ID]:[Salary]])</f>
        <v>0</v>
      </c>
    </row>
    <row r="533" spans="1:14" x14ac:dyDescent="0.25">
      <c r="A533">
        <v>19934</v>
      </c>
      <c r="B533" t="str">
        <f>LEFT(tblSalaries[[#This Row],[Employee ID]],1)</f>
        <v>1</v>
      </c>
      <c r="C533" t="s">
        <v>660</v>
      </c>
      <c r="D533" t="s">
        <v>1054</v>
      </c>
      <c r="E533" t="s">
        <v>13</v>
      </c>
      <c r="F533">
        <v>5</v>
      </c>
      <c r="G533" t="str">
        <f>_xlfn.XLOOKUP(tblSalaries[[#This Row],[Department ID]],tblDepts[ID],tblDepts[Department])</f>
        <v>Marketing</v>
      </c>
      <c r="H533" s="9">
        <v>29952</v>
      </c>
      <c r="I533" s="9">
        <v>41227</v>
      </c>
      <c r="J533" s="12" t="str">
        <f>"Q"&amp;LOOKUP(MONTH(tblSalaries[[#This Row],[Start Date]]),{1,4,7,10},{4,1,2,3})</f>
        <v>Q3</v>
      </c>
      <c r="K533">
        <v>75857</v>
      </c>
      <c r="L533" s="18">
        <f>_xlfn.DAYS(DATE(2020,12,31),tblSalaries[[#This Row],[Start Date]])/365</f>
        <v>8.1342465753424662</v>
      </c>
      <c r="M533">
        <v>532</v>
      </c>
      <c r="N533">
        <f>COUNTBLANK(tblSalaries[[#This Row],[Employee ID]:[Salary]])</f>
        <v>0</v>
      </c>
    </row>
    <row r="534" spans="1:14" x14ac:dyDescent="0.25">
      <c r="A534">
        <v>32214</v>
      </c>
      <c r="B534" t="str">
        <f>LEFT(tblSalaries[[#This Row],[Employee ID]],1)</f>
        <v>3</v>
      </c>
      <c r="C534" t="s">
        <v>1055</v>
      </c>
      <c r="D534" t="s">
        <v>1056</v>
      </c>
      <c r="E534" t="s">
        <v>13</v>
      </c>
      <c r="F534">
        <v>5</v>
      </c>
      <c r="G534" t="str">
        <f>_xlfn.XLOOKUP(tblSalaries[[#This Row],[Department ID]],tblDepts[ID],tblDepts[Department])</f>
        <v>Marketing</v>
      </c>
      <c r="H534" s="9">
        <v>32266</v>
      </c>
      <c r="I534" s="9">
        <v>43881</v>
      </c>
      <c r="J534" s="12" t="str">
        <f>"Q"&amp;LOOKUP(MONTH(tblSalaries[[#This Row],[Start Date]]),{1,4,7,10},{4,1,2,3})</f>
        <v>Q4</v>
      </c>
      <c r="K534">
        <v>46636</v>
      </c>
      <c r="L534" s="18">
        <f>_xlfn.DAYS(DATE(2020,12,31),tblSalaries[[#This Row],[Start Date]])/365</f>
        <v>0.86301369863013699</v>
      </c>
      <c r="M534">
        <v>533</v>
      </c>
      <c r="N534">
        <f>COUNTBLANK(tblSalaries[[#This Row],[Employee ID]:[Salary]])</f>
        <v>0</v>
      </c>
    </row>
    <row r="535" spans="1:14" x14ac:dyDescent="0.25">
      <c r="A535">
        <v>33694</v>
      </c>
      <c r="B535" t="str">
        <f>LEFT(tblSalaries[[#This Row],[Employee ID]],1)</f>
        <v>3</v>
      </c>
      <c r="C535" t="s">
        <v>1057</v>
      </c>
      <c r="D535" t="s">
        <v>1058</v>
      </c>
      <c r="E535" t="s">
        <v>13</v>
      </c>
      <c r="F535">
        <v>5</v>
      </c>
      <c r="G535" t="str">
        <f>_xlfn.XLOOKUP(tblSalaries[[#This Row],[Department ID]],tblDepts[ID],tblDepts[Department])</f>
        <v>Marketing</v>
      </c>
      <c r="H535" s="9">
        <v>23224</v>
      </c>
      <c r="I535" s="9">
        <v>42194</v>
      </c>
      <c r="J535" s="12" t="str">
        <f>"Q"&amp;LOOKUP(MONTH(tblSalaries[[#This Row],[Start Date]]),{1,4,7,10},{4,1,2,3})</f>
        <v>Q2</v>
      </c>
      <c r="K535">
        <v>69834</v>
      </c>
      <c r="L535" s="18">
        <f>_xlfn.DAYS(DATE(2020,12,31),tblSalaries[[#This Row],[Start Date]])/365</f>
        <v>5.484931506849315</v>
      </c>
      <c r="M535">
        <v>534</v>
      </c>
      <c r="N535">
        <f>COUNTBLANK(tblSalaries[[#This Row],[Employee ID]:[Salary]])</f>
        <v>0</v>
      </c>
    </row>
    <row r="536" spans="1:14" x14ac:dyDescent="0.25">
      <c r="A536">
        <v>34984</v>
      </c>
      <c r="B536" t="str">
        <f>LEFT(tblSalaries[[#This Row],[Employee ID]],1)</f>
        <v>3</v>
      </c>
      <c r="C536" t="s">
        <v>1059</v>
      </c>
      <c r="D536" t="s">
        <v>1060</v>
      </c>
      <c r="E536" t="s">
        <v>13</v>
      </c>
      <c r="F536">
        <v>6</v>
      </c>
      <c r="G536" t="str">
        <f>_xlfn.XLOOKUP(tblSalaries[[#This Row],[Department ID]],tblDepts[ID],tblDepts[Department])</f>
        <v>Development</v>
      </c>
      <c r="H536" s="9">
        <v>28873</v>
      </c>
      <c r="I536" s="9">
        <v>42316</v>
      </c>
      <c r="J536" s="12" t="str">
        <f>"Q"&amp;LOOKUP(MONTH(tblSalaries[[#This Row],[Start Date]]),{1,4,7,10},{4,1,2,3})</f>
        <v>Q3</v>
      </c>
      <c r="K536">
        <v>110311</v>
      </c>
      <c r="L536" s="18">
        <f>_xlfn.DAYS(DATE(2020,12,31),tblSalaries[[#This Row],[Start Date]])/365</f>
        <v>5.1506849315068495</v>
      </c>
      <c r="M536">
        <v>535</v>
      </c>
      <c r="N536">
        <f>COUNTBLANK(tblSalaries[[#This Row],[Employee ID]:[Salary]])</f>
        <v>0</v>
      </c>
    </row>
    <row r="537" spans="1:14" x14ac:dyDescent="0.25">
      <c r="A537">
        <v>45801</v>
      </c>
      <c r="B537" t="str">
        <f>LEFT(tblSalaries[[#This Row],[Employee ID]],1)</f>
        <v>4</v>
      </c>
      <c r="C537" t="s">
        <v>1061</v>
      </c>
      <c r="D537" t="s">
        <v>1062</v>
      </c>
      <c r="E537" t="s">
        <v>18</v>
      </c>
      <c r="F537">
        <v>4</v>
      </c>
      <c r="G537" t="str">
        <f>_xlfn.XLOOKUP(tblSalaries[[#This Row],[Department ID]],tblDepts[ID],tblDepts[Department])</f>
        <v>Sales</v>
      </c>
      <c r="H537" s="9">
        <v>24700</v>
      </c>
      <c r="I537" s="9">
        <v>43350</v>
      </c>
      <c r="J537" s="12" t="str">
        <f>"Q"&amp;LOOKUP(MONTH(tblSalaries[[#This Row],[Start Date]]),{1,4,7,10},{4,1,2,3})</f>
        <v>Q2</v>
      </c>
      <c r="K537">
        <v>133234</v>
      </c>
      <c r="L537" s="18">
        <f>_xlfn.DAYS(DATE(2020,12,31),tblSalaries[[#This Row],[Start Date]])/365</f>
        <v>2.3178082191780822</v>
      </c>
      <c r="M537">
        <v>536</v>
      </c>
      <c r="N537">
        <f>COUNTBLANK(tblSalaries[[#This Row],[Employee ID]:[Salary]])</f>
        <v>0</v>
      </c>
    </row>
    <row r="538" spans="1:14" x14ac:dyDescent="0.25">
      <c r="A538">
        <v>22024</v>
      </c>
      <c r="B538" t="str">
        <f>LEFT(tblSalaries[[#This Row],[Employee ID]],1)</f>
        <v>2</v>
      </c>
      <c r="C538" t="s">
        <v>1063</v>
      </c>
      <c r="D538" t="s">
        <v>1064</v>
      </c>
      <c r="E538" t="s">
        <v>18</v>
      </c>
      <c r="F538">
        <v>4</v>
      </c>
      <c r="G538" t="str">
        <f>_xlfn.XLOOKUP(tblSalaries[[#This Row],[Department ID]],tblDepts[ID],tblDepts[Department])</f>
        <v>Sales</v>
      </c>
      <c r="H538" s="9">
        <v>27111</v>
      </c>
      <c r="I538" s="9">
        <v>41414</v>
      </c>
      <c r="J538" s="12" t="str">
        <f>"Q"&amp;LOOKUP(MONTH(tblSalaries[[#This Row],[Start Date]]),{1,4,7,10},{4,1,2,3})</f>
        <v>Q1</v>
      </c>
      <c r="K538">
        <v>114572</v>
      </c>
      <c r="L538" s="18">
        <f>_xlfn.DAYS(DATE(2020,12,31),tblSalaries[[#This Row],[Start Date]])/365</f>
        <v>7.6219178082191785</v>
      </c>
      <c r="M538">
        <v>537</v>
      </c>
      <c r="N538">
        <f>COUNTBLANK(tblSalaries[[#This Row],[Employee ID]:[Salary]])</f>
        <v>0</v>
      </c>
    </row>
    <row r="539" spans="1:14" x14ac:dyDescent="0.25">
      <c r="A539">
        <v>27904</v>
      </c>
      <c r="B539" t="str">
        <f>LEFT(tblSalaries[[#This Row],[Employee ID]],1)</f>
        <v>2</v>
      </c>
      <c r="C539" t="s">
        <v>11</v>
      </c>
      <c r="D539" t="s">
        <v>1065</v>
      </c>
      <c r="E539" t="s">
        <v>13</v>
      </c>
      <c r="F539">
        <v>4</v>
      </c>
      <c r="G539" t="str">
        <f>_xlfn.XLOOKUP(tblSalaries[[#This Row],[Department ID]],tblDepts[ID],tblDepts[Department])</f>
        <v>Sales</v>
      </c>
      <c r="H539" s="9">
        <v>27244</v>
      </c>
      <c r="I539" s="9">
        <v>40671</v>
      </c>
      <c r="J539" s="12" t="str">
        <f>"Q"&amp;LOOKUP(MONTH(tblSalaries[[#This Row],[Start Date]]),{1,4,7,10},{4,1,2,3})</f>
        <v>Q1</v>
      </c>
      <c r="K539">
        <v>135865</v>
      </c>
      <c r="L539" s="18">
        <f>_xlfn.DAYS(DATE(2020,12,31),tblSalaries[[#This Row],[Start Date]])/365</f>
        <v>9.6575342465753433</v>
      </c>
      <c r="M539">
        <v>538</v>
      </c>
      <c r="N539">
        <f>COUNTBLANK(tblSalaries[[#This Row],[Employee ID]:[Salary]])</f>
        <v>0</v>
      </c>
    </row>
    <row r="540" spans="1:14" x14ac:dyDescent="0.25">
      <c r="A540">
        <v>31490</v>
      </c>
      <c r="B540" t="str">
        <f>LEFT(tblSalaries[[#This Row],[Employee ID]],1)</f>
        <v>3</v>
      </c>
      <c r="C540" t="s">
        <v>1066</v>
      </c>
      <c r="D540" t="s">
        <v>1067</v>
      </c>
      <c r="E540" t="s">
        <v>13</v>
      </c>
      <c r="F540">
        <v>4</v>
      </c>
      <c r="G540" t="str">
        <f>_xlfn.XLOOKUP(tblSalaries[[#This Row],[Department ID]],tblDepts[ID],tblDepts[Department])</f>
        <v>Sales</v>
      </c>
      <c r="H540" s="9">
        <v>26810</v>
      </c>
      <c r="I540" s="9">
        <v>41290</v>
      </c>
      <c r="J540" s="12" t="str">
        <f>"Q"&amp;LOOKUP(MONTH(tblSalaries[[#This Row],[Start Date]]),{1,4,7,10},{4,1,2,3})</f>
        <v>Q4</v>
      </c>
      <c r="K540">
        <v>84966</v>
      </c>
      <c r="L540" s="18">
        <f>_xlfn.DAYS(DATE(2020,12,31),tblSalaries[[#This Row],[Start Date]])/365</f>
        <v>7.9616438356164387</v>
      </c>
      <c r="M540">
        <v>539</v>
      </c>
      <c r="N540">
        <f>COUNTBLANK(tblSalaries[[#This Row],[Employee ID]:[Salary]])</f>
        <v>0</v>
      </c>
    </row>
    <row r="541" spans="1:14" x14ac:dyDescent="0.25">
      <c r="A541">
        <v>32361</v>
      </c>
      <c r="B541" t="str">
        <f>LEFT(tblSalaries[[#This Row],[Employee ID]],1)</f>
        <v>3</v>
      </c>
      <c r="C541" t="s">
        <v>1068</v>
      </c>
      <c r="D541" t="s">
        <v>1069</v>
      </c>
      <c r="E541" t="s">
        <v>13</v>
      </c>
      <c r="F541">
        <v>5</v>
      </c>
      <c r="G541" t="str">
        <f>_xlfn.XLOOKUP(tblSalaries[[#This Row],[Department ID]],tblDepts[ID],tblDepts[Department])</f>
        <v>Marketing</v>
      </c>
      <c r="H541" s="9">
        <v>23969</v>
      </c>
      <c r="I541" s="9">
        <v>42177</v>
      </c>
      <c r="J541" s="12" t="str">
        <f>"Q"&amp;LOOKUP(MONTH(tblSalaries[[#This Row],[Start Date]]),{1,4,7,10},{4,1,2,3})</f>
        <v>Q1</v>
      </c>
      <c r="K541">
        <v>93244</v>
      </c>
      <c r="L541" s="18">
        <f>_xlfn.DAYS(DATE(2020,12,31),tblSalaries[[#This Row],[Start Date]])/365</f>
        <v>5.5315068493150683</v>
      </c>
      <c r="M541">
        <v>540</v>
      </c>
      <c r="N541">
        <f>COUNTBLANK(tblSalaries[[#This Row],[Employee ID]:[Salary]])</f>
        <v>0</v>
      </c>
    </row>
    <row r="542" spans="1:14" x14ac:dyDescent="0.25">
      <c r="A542">
        <v>36134</v>
      </c>
      <c r="B542" t="str">
        <f>LEFT(tblSalaries[[#This Row],[Employee ID]],1)</f>
        <v>3</v>
      </c>
      <c r="C542" t="s">
        <v>1070</v>
      </c>
      <c r="D542" t="s">
        <v>1071</v>
      </c>
      <c r="E542" t="s">
        <v>13</v>
      </c>
      <c r="F542">
        <v>6</v>
      </c>
      <c r="G542" t="str">
        <f>_xlfn.XLOOKUP(tblSalaries[[#This Row],[Department ID]],tblDepts[ID],tblDepts[Department])</f>
        <v>Development</v>
      </c>
      <c r="H542" s="9">
        <v>30972</v>
      </c>
      <c r="I542" s="9">
        <v>42594</v>
      </c>
      <c r="J542" s="12" t="str">
        <f>"Q"&amp;LOOKUP(MONTH(tblSalaries[[#This Row],[Start Date]]),{1,4,7,10},{4,1,2,3})</f>
        <v>Q2</v>
      </c>
      <c r="K542">
        <v>100972</v>
      </c>
      <c r="L542" s="18">
        <f>_xlfn.DAYS(DATE(2020,12,31),tblSalaries[[#This Row],[Start Date]])/365</f>
        <v>4.3890410958904109</v>
      </c>
      <c r="M542">
        <v>541</v>
      </c>
      <c r="N542">
        <f>COUNTBLANK(tblSalaries[[#This Row],[Employee ID]:[Salary]])</f>
        <v>0</v>
      </c>
    </row>
    <row r="543" spans="1:14" x14ac:dyDescent="0.25">
      <c r="A543">
        <v>32480</v>
      </c>
      <c r="B543" t="str">
        <f>LEFT(tblSalaries[[#This Row],[Employee ID]],1)</f>
        <v>3</v>
      </c>
      <c r="C543" t="s">
        <v>1072</v>
      </c>
      <c r="D543" t="s">
        <v>1073</v>
      </c>
      <c r="E543" t="s">
        <v>18</v>
      </c>
      <c r="F543">
        <v>4</v>
      </c>
      <c r="G543" t="str">
        <f>_xlfn.XLOOKUP(tblSalaries[[#This Row],[Department ID]],tblDepts[ID],tblDepts[Department])</f>
        <v>Sales</v>
      </c>
      <c r="H543" s="9">
        <v>29418</v>
      </c>
      <c r="I543" s="9">
        <v>43954</v>
      </c>
      <c r="J543" s="12" t="str">
        <f>"Q"&amp;LOOKUP(MONTH(tblSalaries[[#This Row],[Start Date]]),{1,4,7,10},{4,1,2,3})</f>
        <v>Q1</v>
      </c>
      <c r="K543">
        <v>131608</v>
      </c>
      <c r="L543" s="18">
        <f>_xlfn.DAYS(DATE(2020,12,31),tblSalaries[[#This Row],[Start Date]])/365</f>
        <v>0.66301369863013704</v>
      </c>
      <c r="M543">
        <v>542</v>
      </c>
      <c r="N543">
        <f>COUNTBLANK(tblSalaries[[#This Row],[Employee ID]:[Salary]])</f>
        <v>0</v>
      </c>
    </row>
    <row r="544" spans="1:14" x14ac:dyDescent="0.25">
      <c r="A544">
        <v>29816</v>
      </c>
      <c r="B544" t="str">
        <f>LEFT(tblSalaries[[#This Row],[Employee ID]],1)</f>
        <v>2</v>
      </c>
      <c r="C544" t="s">
        <v>1074</v>
      </c>
      <c r="D544" t="s">
        <v>1075</v>
      </c>
      <c r="E544" t="s">
        <v>18</v>
      </c>
      <c r="F544">
        <v>6</v>
      </c>
      <c r="G544" t="str">
        <f>_xlfn.XLOOKUP(tblSalaries[[#This Row],[Department ID]],tblDepts[ID],tblDepts[Department])</f>
        <v>Development</v>
      </c>
      <c r="H544" s="9">
        <v>21486</v>
      </c>
      <c r="I544" s="9">
        <v>43597</v>
      </c>
      <c r="J544" s="12" t="str">
        <f>"Q"&amp;LOOKUP(MONTH(tblSalaries[[#This Row],[Start Date]]),{1,4,7,10},{4,1,2,3})</f>
        <v>Q1</v>
      </c>
      <c r="K544">
        <v>79275</v>
      </c>
      <c r="L544" s="18">
        <f>_xlfn.DAYS(DATE(2020,12,31),tblSalaries[[#This Row],[Start Date]])/365</f>
        <v>1.6410958904109589</v>
      </c>
      <c r="M544">
        <v>543</v>
      </c>
      <c r="N544">
        <f>COUNTBLANK(tblSalaries[[#This Row],[Employee ID]:[Salary]])</f>
        <v>0</v>
      </c>
    </row>
    <row r="545" spans="1:14" x14ac:dyDescent="0.25">
      <c r="A545">
        <v>35193</v>
      </c>
      <c r="B545" t="str">
        <f>LEFT(tblSalaries[[#This Row],[Employee ID]],1)</f>
        <v>3</v>
      </c>
      <c r="C545" t="s">
        <v>1076</v>
      </c>
      <c r="D545" t="s">
        <v>1077</v>
      </c>
      <c r="E545" t="s">
        <v>13</v>
      </c>
      <c r="F545">
        <v>6</v>
      </c>
      <c r="G545" t="str">
        <f>_xlfn.XLOOKUP(tblSalaries[[#This Row],[Department ID]],tblDepts[ID],tblDepts[Department])</f>
        <v>Development</v>
      </c>
      <c r="H545" s="9">
        <v>18795</v>
      </c>
      <c r="I545" s="9">
        <v>42348</v>
      </c>
      <c r="J545" s="12" t="str">
        <f>"Q"&amp;LOOKUP(MONTH(tblSalaries[[#This Row],[Start Date]]),{1,4,7,10},{4,1,2,3})</f>
        <v>Q3</v>
      </c>
      <c r="K545">
        <v>93405</v>
      </c>
      <c r="L545" s="18">
        <f>_xlfn.DAYS(DATE(2020,12,31),tblSalaries[[#This Row],[Start Date]])/365</f>
        <v>5.0630136986301366</v>
      </c>
      <c r="M545">
        <v>544</v>
      </c>
      <c r="N545">
        <f>COUNTBLANK(tblSalaries[[#This Row],[Employee ID]:[Salary]])</f>
        <v>0</v>
      </c>
    </row>
    <row r="546" spans="1:14" x14ac:dyDescent="0.25">
      <c r="A546">
        <v>21935</v>
      </c>
      <c r="B546" t="str">
        <f>LEFT(tblSalaries[[#This Row],[Employee ID]],1)</f>
        <v>2</v>
      </c>
      <c r="C546" t="s">
        <v>1078</v>
      </c>
      <c r="D546" t="s">
        <v>1079</v>
      </c>
      <c r="E546" t="s">
        <v>18</v>
      </c>
      <c r="F546">
        <v>4</v>
      </c>
      <c r="G546" t="str">
        <f>_xlfn.XLOOKUP(tblSalaries[[#This Row],[Department ID]],tblDepts[ID],tblDepts[Department])</f>
        <v>Sales</v>
      </c>
      <c r="H546" s="9">
        <v>26969</v>
      </c>
      <c r="I546" s="9">
        <v>43149</v>
      </c>
      <c r="J546" s="12" t="str">
        <f>"Q"&amp;LOOKUP(MONTH(tblSalaries[[#This Row],[Start Date]]),{1,4,7,10},{4,1,2,3})</f>
        <v>Q4</v>
      </c>
      <c r="K546">
        <v>96162</v>
      </c>
      <c r="L546" s="18">
        <f>_xlfn.DAYS(DATE(2020,12,31),tblSalaries[[#This Row],[Start Date]])/365</f>
        <v>2.8684931506849316</v>
      </c>
      <c r="M546">
        <v>545</v>
      </c>
      <c r="N546">
        <f>COUNTBLANK(tblSalaries[[#This Row],[Employee ID]:[Salary]])</f>
        <v>0</v>
      </c>
    </row>
    <row r="547" spans="1:14" x14ac:dyDescent="0.25">
      <c r="A547">
        <v>21341</v>
      </c>
      <c r="B547" t="str">
        <f>LEFT(tblSalaries[[#This Row],[Employee ID]],1)</f>
        <v>2</v>
      </c>
      <c r="C547" t="s">
        <v>1080</v>
      </c>
      <c r="D547" t="s">
        <v>1081</v>
      </c>
      <c r="E547" t="s">
        <v>13</v>
      </c>
      <c r="F547">
        <v>5</v>
      </c>
      <c r="G547" t="str">
        <f>_xlfn.XLOOKUP(tblSalaries[[#This Row],[Department ID]],tblDepts[ID],tblDepts[Department])</f>
        <v>Marketing</v>
      </c>
      <c r="H547" s="9">
        <v>23754</v>
      </c>
      <c r="I547" s="9">
        <v>42739</v>
      </c>
      <c r="J547" s="12" t="str">
        <f>"Q"&amp;LOOKUP(MONTH(tblSalaries[[#This Row],[Start Date]]),{1,4,7,10},{4,1,2,3})</f>
        <v>Q4</v>
      </c>
      <c r="K547">
        <v>62647</v>
      </c>
      <c r="L547" s="18">
        <f>_xlfn.DAYS(DATE(2020,12,31),tblSalaries[[#This Row],[Start Date]])/365</f>
        <v>3.9917808219178084</v>
      </c>
      <c r="M547">
        <v>546</v>
      </c>
      <c r="N547">
        <f>COUNTBLANK(tblSalaries[[#This Row],[Employee ID]:[Salary]])</f>
        <v>0</v>
      </c>
    </row>
    <row r="548" spans="1:14" x14ac:dyDescent="0.25">
      <c r="A548">
        <v>36581</v>
      </c>
      <c r="B548" t="str">
        <f>LEFT(tblSalaries[[#This Row],[Employee ID]],1)</f>
        <v>3</v>
      </c>
      <c r="C548" t="s">
        <v>1082</v>
      </c>
      <c r="D548" t="s">
        <v>1083</v>
      </c>
      <c r="E548" t="s">
        <v>13</v>
      </c>
      <c r="F548">
        <v>5</v>
      </c>
      <c r="G548" t="str">
        <f>_xlfn.XLOOKUP(tblSalaries[[#This Row],[Department ID]],tblDepts[ID],tblDepts[Department])</f>
        <v>Marketing</v>
      </c>
      <c r="H548" s="9">
        <v>21820</v>
      </c>
      <c r="I548" s="9">
        <v>42848</v>
      </c>
      <c r="J548" s="12" t="str">
        <f>"Q"&amp;LOOKUP(MONTH(tblSalaries[[#This Row],[Start Date]]),{1,4,7,10},{4,1,2,3})</f>
        <v>Q1</v>
      </c>
      <c r="K548">
        <v>85001</v>
      </c>
      <c r="L548" s="18">
        <f>_xlfn.DAYS(DATE(2020,12,31),tblSalaries[[#This Row],[Start Date]])/365</f>
        <v>3.6931506849315068</v>
      </c>
      <c r="M548">
        <v>547</v>
      </c>
      <c r="N548">
        <f>COUNTBLANK(tblSalaries[[#This Row],[Employee ID]:[Salary]])</f>
        <v>0</v>
      </c>
    </row>
    <row r="549" spans="1:14" x14ac:dyDescent="0.25">
      <c r="A549">
        <v>17210</v>
      </c>
      <c r="B549" t="str">
        <f>LEFT(tblSalaries[[#This Row],[Employee ID]],1)</f>
        <v>1</v>
      </c>
      <c r="C549" t="s">
        <v>1084</v>
      </c>
      <c r="D549" t="s">
        <v>1085</v>
      </c>
      <c r="E549" t="s">
        <v>13</v>
      </c>
      <c r="F549">
        <v>4</v>
      </c>
      <c r="G549" t="str">
        <f>_xlfn.XLOOKUP(tblSalaries[[#This Row],[Department ID]],tblDepts[ID],tblDepts[Department])</f>
        <v>Sales</v>
      </c>
      <c r="H549" s="9">
        <v>35643</v>
      </c>
      <c r="I549" s="9">
        <v>40601</v>
      </c>
      <c r="J549" s="12" t="str">
        <f>"Q"&amp;LOOKUP(MONTH(tblSalaries[[#This Row],[Start Date]]),{1,4,7,10},{4,1,2,3})</f>
        <v>Q4</v>
      </c>
      <c r="K549">
        <v>58093</v>
      </c>
      <c r="L549" s="18">
        <f>_xlfn.DAYS(DATE(2020,12,31),tblSalaries[[#This Row],[Start Date]])/365</f>
        <v>9.8493150684931514</v>
      </c>
      <c r="M549">
        <v>548</v>
      </c>
      <c r="N549">
        <f>COUNTBLANK(tblSalaries[[#This Row],[Employee ID]:[Salary]])</f>
        <v>0</v>
      </c>
    </row>
    <row r="550" spans="1:14" x14ac:dyDescent="0.25">
      <c r="A550">
        <v>42206</v>
      </c>
      <c r="B550" t="str">
        <f>LEFT(tblSalaries[[#This Row],[Employee ID]],1)</f>
        <v>4</v>
      </c>
      <c r="C550" t="s">
        <v>1086</v>
      </c>
      <c r="D550" t="s">
        <v>1087</v>
      </c>
      <c r="E550" t="s">
        <v>13</v>
      </c>
      <c r="F550">
        <v>6</v>
      </c>
      <c r="G550" t="str">
        <f>_xlfn.XLOOKUP(tblSalaries[[#This Row],[Department ID]],tblDepts[ID],tblDepts[Department])</f>
        <v>Development</v>
      </c>
      <c r="H550" s="9">
        <v>21689</v>
      </c>
      <c r="I550" s="9">
        <v>43588</v>
      </c>
      <c r="J550" s="12" t="str">
        <f>"Q"&amp;LOOKUP(MONTH(tblSalaries[[#This Row],[Start Date]]),{1,4,7,10},{4,1,2,3})</f>
        <v>Q1</v>
      </c>
      <c r="K550">
        <v>85545</v>
      </c>
      <c r="L550" s="18">
        <f>_xlfn.DAYS(DATE(2020,12,31),tblSalaries[[#This Row],[Start Date]])/365</f>
        <v>1.6657534246575343</v>
      </c>
      <c r="M550">
        <v>549</v>
      </c>
      <c r="N550">
        <f>COUNTBLANK(tblSalaries[[#This Row],[Employee ID]:[Salary]])</f>
        <v>0</v>
      </c>
    </row>
    <row r="551" spans="1:14" x14ac:dyDescent="0.25">
      <c r="A551">
        <v>33968</v>
      </c>
      <c r="B551" t="str">
        <f>LEFT(tblSalaries[[#This Row],[Employee ID]],1)</f>
        <v>3</v>
      </c>
      <c r="C551" t="s">
        <v>1088</v>
      </c>
      <c r="D551" t="s">
        <v>1089</v>
      </c>
      <c r="E551" t="s">
        <v>13</v>
      </c>
      <c r="F551">
        <v>5</v>
      </c>
      <c r="G551" t="str">
        <f>_xlfn.XLOOKUP(tblSalaries[[#This Row],[Department ID]],tblDepts[ID],tblDepts[Department])</f>
        <v>Marketing</v>
      </c>
      <c r="H551" s="9">
        <v>30352</v>
      </c>
      <c r="I551" s="9">
        <v>43122</v>
      </c>
      <c r="J551" s="12" t="str">
        <f>"Q"&amp;LOOKUP(MONTH(tblSalaries[[#This Row],[Start Date]]),{1,4,7,10},{4,1,2,3})</f>
        <v>Q4</v>
      </c>
      <c r="K551">
        <v>122888</v>
      </c>
      <c r="L551" s="18">
        <f>_xlfn.DAYS(DATE(2020,12,31),tblSalaries[[#This Row],[Start Date]])/365</f>
        <v>2.9424657534246577</v>
      </c>
      <c r="M551">
        <v>550</v>
      </c>
      <c r="N551">
        <f>COUNTBLANK(tblSalaries[[#This Row],[Employee ID]:[Salary]])</f>
        <v>0</v>
      </c>
    </row>
    <row r="552" spans="1:14" x14ac:dyDescent="0.25">
      <c r="A552">
        <v>27409</v>
      </c>
      <c r="B552" t="str">
        <f>LEFT(tblSalaries[[#This Row],[Employee ID]],1)</f>
        <v>2</v>
      </c>
      <c r="C552" t="s">
        <v>1090</v>
      </c>
      <c r="D552" t="s">
        <v>1091</v>
      </c>
      <c r="E552" t="s">
        <v>13</v>
      </c>
      <c r="F552">
        <v>4</v>
      </c>
      <c r="G552" t="str">
        <f>_xlfn.XLOOKUP(tblSalaries[[#This Row],[Department ID]],tblDepts[ID],tblDepts[Department])</f>
        <v>Sales</v>
      </c>
      <c r="H552" s="9">
        <v>17525</v>
      </c>
      <c r="I552" s="9">
        <v>42088</v>
      </c>
      <c r="J552" s="12" t="str">
        <f>"Q"&amp;LOOKUP(MONTH(tblSalaries[[#This Row],[Start Date]]),{1,4,7,10},{4,1,2,3})</f>
        <v>Q4</v>
      </c>
      <c r="K552">
        <v>99881</v>
      </c>
      <c r="L552" s="18">
        <f>_xlfn.DAYS(DATE(2020,12,31),tblSalaries[[#This Row],[Start Date]])/365</f>
        <v>5.7753424657534245</v>
      </c>
      <c r="M552">
        <v>551</v>
      </c>
      <c r="N552">
        <f>COUNTBLANK(tblSalaries[[#This Row],[Employee ID]:[Salary]])</f>
        <v>0</v>
      </c>
    </row>
    <row r="553" spans="1:14" x14ac:dyDescent="0.25">
      <c r="A553">
        <v>18200</v>
      </c>
      <c r="B553" t="str">
        <f>LEFT(tblSalaries[[#This Row],[Employee ID]],1)</f>
        <v>1</v>
      </c>
      <c r="C553" t="s">
        <v>1092</v>
      </c>
      <c r="D553" t="s">
        <v>1093</v>
      </c>
      <c r="E553" t="s">
        <v>18</v>
      </c>
      <c r="F553">
        <v>4</v>
      </c>
      <c r="G553" t="str">
        <f>_xlfn.XLOOKUP(tblSalaries[[#This Row],[Department ID]],tblDepts[ID],tblDepts[Department])</f>
        <v>Sales</v>
      </c>
      <c r="H553" s="9">
        <v>25888</v>
      </c>
      <c r="I553" s="9">
        <v>42077</v>
      </c>
      <c r="J553" s="12" t="str">
        <f>"Q"&amp;LOOKUP(MONTH(tblSalaries[[#This Row],[Start Date]]),{1,4,7,10},{4,1,2,3})</f>
        <v>Q4</v>
      </c>
      <c r="K553">
        <v>101488</v>
      </c>
      <c r="L553" s="18">
        <f>_xlfn.DAYS(DATE(2020,12,31),tblSalaries[[#This Row],[Start Date]])/365</f>
        <v>5.8054794520547945</v>
      </c>
      <c r="M553">
        <v>552</v>
      </c>
      <c r="N553">
        <f>COUNTBLANK(tblSalaries[[#This Row],[Employee ID]:[Salary]])</f>
        <v>0</v>
      </c>
    </row>
    <row r="554" spans="1:14" x14ac:dyDescent="0.25">
      <c r="A554">
        <v>21048</v>
      </c>
      <c r="B554" t="str">
        <f>LEFT(tblSalaries[[#This Row],[Employee ID]],1)</f>
        <v>2</v>
      </c>
      <c r="C554" t="s">
        <v>798</v>
      </c>
      <c r="D554" t="s">
        <v>1094</v>
      </c>
      <c r="E554" t="s">
        <v>13</v>
      </c>
      <c r="F554">
        <v>5</v>
      </c>
      <c r="G554" t="str">
        <f>_xlfn.XLOOKUP(tblSalaries[[#This Row],[Department ID]],tblDepts[ID],tblDepts[Department])</f>
        <v>Marketing</v>
      </c>
      <c r="H554" s="9">
        <v>20738</v>
      </c>
      <c r="I554" s="9">
        <v>42036</v>
      </c>
      <c r="J554" s="12" t="str">
        <f>"Q"&amp;LOOKUP(MONTH(tblSalaries[[#This Row],[Start Date]]),{1,4,7,10},{4,1,2,3})</f>
        <v>Q4</v>
      </c>
      <c r="K554">
        <v>53306</v>
      </c>
      <c r="L554" s="18">
        <f>_xlfn.DAYS(DATE(2020,12,31),tblSalaries[[#This Row],[Start Date]])/365</f>
        <v>5.9178082191780819</v>
      </c>
      <c r="M554">
        <v>553</v>
      </c>
      <c r="N554">
        <f>COUNTBLANK(tblSalaries[[#This Row],[Employee ID]:[Salary]])</f>
        <v>0</v>
      </c>
    </row>
    <row r="555" spans="1:14" x14ac:dyDescent="0.25">
      <c r="A555">
        <v>18746</v>
      </c>
      <c r="B555" t="str">
        <f>LEFT(tblSalaries[[#This Row],[Employee ID]],1)</f>
        <v>1</v>
      </c>
      <c r="C555" t="s">
        <v>1095</v>
      </c>
      <c r="D555" t="s">
        <v>1096</v>
      </c>
      <c r="E555" t="s">
        <v>13</v>
      </c>
      <c r="F555">
        <v>6</v>
      </c>
      <c r="G555" t="str">
        <f>_xlfn.XLOOKUP(tblSalaries[[#This Row],[Department ID]],tblDepts[ID],tblDepts[Department])</f>
        <v>Development</v>
      </c>
      <c r="H555" s="9">
        <v>21882</v>
      </c>
      <c r="I555" s="9">
        <v>42220</v>
      </c>
      <c r="J555" s="12" t="str">
        <f>"Q"&amp;LOOKUP(MONTH(tblSalaries[[#This Row],[Start Date]]),{1,4,7,10},{4,1,2,3})</f>
        <v>Q2</v>
      </c>
      <c r="K555">
        <v>55918</v>
      </c>
      <c r="L555" s="18">
        <f>_xlfn.DAYS(DATE(2020,12,31),tblSalaries[[#This Row],[Start Date]])/365</f>
        <v>5.4136986301369863</v>
      </c>
      <c r="M555">
        <v>554</v>
      </c>
      <c r="N555">
        <f>COUNTBLANK(tblSalaries[[#This Row],[Employee ID]:[Salary]])</f>
        <v>0</v>
      </c>
    </row>
    <row r="556" spans="1:14" x14ac:dyDescent="0.25">
      <c r="A556">
        <v>25102</v>
      </c>
      <c r="B556" t="str">
        <f>LEFT(tblSalaries[[#This Row],[Employee ID]],1)</f>
        <v>2</v>
      </c>
      <c r="C556" t="s">
        <v>1097</v>
      </c>
      <c r="D556" t="s">
        <v>1098</v>
      </c>
      <c r="E556" t="s">
        <v>18</v>
      </c>
      <c r="F556">
        <v>5</v>
      </c>
      <c r="G556" t="str">
        <f>_xlfn.XLOOKUP(tblSalaries[[#This Row],[Department ID]],tblDepts[ID],tblDepts[Department])</f>
        <v>Marketing</v>
      </c>
      <c r="H556" s="9">
        <v>30384</v>
      </c>
      <c r="I556" s="9">
        <v>40713</v>
      </c>
      <c r="J556" s="12" t="str">
        <f>"Q"&amp;LOOKUP(MONTH(tblSalaries[[#This Row],[Start Date]]),{1,4,7,10},{4,1,2,3})</f>
        <v>Q1</v>
      </c>
      <c r="K556">
        <v>65886</v>
      </c>
      <c r="L556" s="18">
        <f>_xlfn.DAYS(DATE(2020,12,31),tblSalaries[[#This Row],[Start Date]])/365</f>
        <v>9.5424657534246577</v>
      </c>
      <c r="M556">
        <v>555</v>
      </c>
      <c r="N556">
        <f>COUNTBLANK(tblSalaries[[#This Row],[Employee ID]:[Salary]])</f>
        <v>0</v>
      </c>
    </row>
    <row r="557" spans="1:14" x14ac:dyDescent="0.25">
      <c r="A557">
        <v>47305</v>
      </c>
      <c r="B557" t="str">
        <f>LEFT(tblSalaries[[#This Row],[Employee ID]],1)</f>
        <v>4</v>
      </c>
      <c r="C557" t="s">
        <v>1099</v>
      </c>
      <c r="D557" t="s">
        <v>1100</v>
      </c>
      <c r="E557" t="s">
        <v>13</v>
      </c>
      <c r="F557">
        <v>6</v>
      </c>
      <c r="G557" t="str">
        <f>_xlfn.XLOOKUP(tblSalaries[[#This Row],[Department ID]],tblDepts[ID],tblDepts[Department])</f>
        <v>Development</v>
      </c>
      <c r="H557" s="9">
        <v>17950</v>
      </c>
      <c r="I557" s="9">
        <v>43283</v>
      </c>
      <c r="J557" s="12" t="str">
        <f>"Q"&amp;LOOKUP(MONTH(tblSalaries[[#This Row],[Start Date]]),{1,4,7,10},{4,1,2,3})</f>
        <v>Q2</v>
      </c>
      <c r="K557">
        <v>58035</v>
      </c>
      <c r="L557" s="18">
        <f>_xlfn.DAYS(DATE(2020,12,31),tblSalaries[[#This Row],[Start Date]])/365</f>
        <v>2.5013698630136987</v>
      </c>
      <c r="M557">
        <v>556</v>
      </c>
      <c r="N557">
        <f>COUNTBLANK(tblSalaries[[#This Row],[Employee ID]:[Salary]])</f>
        <v>0</v>
      </c>
    </row>
    <row r="558" spans="1:14" x14ac:dyDescent="0.25">
      <c r="A558">
        <v>38413</v>
      </c>
      <c r="B558" t="str">
        <f>LEFT(tblSalaries[[#This Row],[Employee ID]],1)</f>
        <v>3</v>
      </c>
      <c r="C558" t="s">
        <v>1101</v>
      </c>
      <c r="D558" t="s">
        <v>1102</v>
      </c>
      <c r="E558" t="s">
        <v>13</v>
      </c>
      <c r="F558">
        <v>4</v>
      </c>
      <c r="G558" t="str">
        <f>_xlfn.XLOOKUP(tblSalaries[[#This Row],[Department ID]],tblDepts[ID],tblDepts[Department])</f>
        <v>Sales</v>
      </c>
      <c r="H558" s="9">
        <v>27813</v>
      </c>
      <c r="I558" s="9">
        <v>43457</v>
      </c>
      <c r="J558" s="12" t="str">
        <f>"Q"&amp;LOOKUP(MONTH(tblSalaries[[#This Row],[Start Date]]),{1,4,7,10},{4,1,2,3})</f>
        <v>Q3</v>
      </c>
      <c r="K558">
        <v>109808</v>
      </c>
      <c r="L558" s="18">
        <f>_xlfn.DAYS(DATE(2020,12,31),tblSalaries[[#This Row],[Start Date]])/365</f>
        <v>2.0246575342465754</v>
      </c>
      <c r="M558">
        <v>557</v>
      </c>
      <c r="N558">
        <f>COUNTBLANK(tblSalaries[[#This Row],[Employee ID]:[Salary]])</f>
        <v>0</v>
      </c>
    </row>
    <row r="559" spans="1:14" x14ac:dyDescent="0.25">
      <c r="A559">
        <v>19088</v>
      </c>
      <c r="B559" t="str">
        <f>LEFT(tblSalaries[[#This Row],[Employee ID]],1)</f>
        <v>1</v>
      </c>
      <c r="C559" t="s">
        <v>1103</v>
      </c>
      <c r="D559" t="s">
        <v>1104</v>
      </c>
      <c r="E559" t="s">
        <v>18</v>
      </c>
      <c r="F559">
        <v>4</v>
      </c>
      <c r="G559" t="str">
        <f>_xlfn.XLOOKUP(tblSalaries[[#This Row],[Department ID]],tblDepts[ID],tblDepts[Department])</f>
        <v>Sales</v>
      </c>
      <c r="H559" s="9">
        <v>28268</v>
      </c>
      <c r="I559" s="9">
        <v>41783</v>
      </c>
      <c r="J559" s="12" t="str">
        <f>"Q"&amp;LOOKUP(MONTH(tblSalaries[[#This Row],[Start Date]]),{1,4,7,10},{4,1,2,3})</f>
        <v>Q1</v>
      </c>
      <c r="K559">
        <v>79732</v>
      </c>
      <c r="L559" s="18">
        <f>_xlfn.DAYS(DATE(2020,12,31),tblSalaries[[#This Row],[Start Date]])/365</f>
        <v>6.6109589041095891</v>
      </c>
      <c r="M559">
        <v>558</v>
      </c>
      <c r="N559">
        <f>COUNTBLANK(tblSalaries[[#This Row],[Employee ID]:[Salary]])</f>
        <v>0</v>
      </c>
    </row>
    <row r="560" spans="1:14" x14ac:dyDescent="0.25">
      <c r="A560">
        <v>38126</v>
      </c>
      <c r="B560" t="str">
        <f>LEFT(tblSalaries[[#This Row],[Employee ID]],1)</f>
        <v>3</v>
      </c>
      <c r="C560" t="s">
        <v>1105</v>
      </c>
      <c r="D560" t="s">
        <v>1106</v>
      </c>
      <c r="E560" t="s">
        <v>13</v>
      </c>
      <c r="F560">
        <v>5</v>
      </c>
      <c r="G560" t="str">
        <f>_xlfn.XLOOKUP(tblSalaries[[#This Row],[Department ID]],tblDepts[ID],tblDepts[Department])</f>
        <v>Marketing</v>
      </c>
      <c r="H560" s="9">
        <v>32538</v>
      </c>
      <c r="I560" s="9">
        <v>40935</v>
      </c>
      <c r="J560" s="12" t="str">
        <f>"Q"&amp;LOOKUP(MONTH(tblSalaries[[#This Row],[Start Date]]),{1,4,7,10},{4,1,2,3})</f>
        <v>Q4</v>
      </c>
      <c r="K560">
        <v>39823</v>
      </c>
      <c r="L560" s="18">
        <f>_xlfn.DAYS(DATE(2020,12,31),tblSalaries[[#This Row],[Start Date]])/365</f>
        <v>8.9342465753424651</v>
      </c>
      <c r="M560">
        <v>559</v>
      </c>
      <c r="N560">
        <f>COUNTBLANK(tblSalaries[[#This Row],[Employee ID]:[Salary]])</f>
        <v>0</v>
      </c>
    </row>
    <row r="561" spans="1:14" x14ac:dyDescent="0.25">
      <c r="A561">
        <v>42730</v>
      </c>
      <c r="B561" t="str">
        <f>LEFT(tblSalaries[[#This Row],[Employee ID]],1)</f>
        <v>4</v>
      </c>
      <c r="C561" t="s">
        <v>1107</v>
      </c>
      <c r="D561" t="s">
        <v>1108</v>
      </c>
      <c r="E561" t="s">
        <v>13</v>
      </c>
      <c r="F561">
        <v>4</v>
      </c>
      <c r="G561" t="str">
        <f>_xlfn.XLOOKUP(tblSalaries[[#This Row],[Department ID]],tblDepts[ID],tblDepts[Department])</f>
        <v>Sales</v>
      </c>
      <c r="H561" s="9">
        <v>33656</v>
      </c>
      <c r="I561" s="9">
        <v>41553</v>
      </c>
      <c r="J561" s="12" t="str">
        <f>"Q"&amp;LOOKUP(MONTH(tblSalaries[[#This Row],[Start Date]]),{1,4,7,10},{4,1,2,3})</f>
        <v>Q3</v>
      </c>
      <c r="K561">
        <v>127482</v>
      </c>
      <c r="L561" s="18">
        <f>_xlfn.DAYS(DATE(2020,12,31),tblSalaries[[#This Row],[Start Date]])/365</f>
        <v>7.2410958904109588</v>
      </c>
      <c r="M561">
        <v>560</v>
      </c>
      <c r="N561">
        <f>COUNTBLANK(tblSalaries[[#This Row],[Employee ID]:[Salary]])</f>
        <v>0</v>
      </c>
    </row>
    <row r="562" spans="1:14" x14ac:dyDescent="0.25">
      <c r="A562">
        <v>40323</v>
      </c>
      <c r="B562" t="str">
        <f>LEFT(tblSalaries[[#This Row],[Employee ID]],1)</f>
        <v>4</v>
      </c>
      <c r="C562" t="s">
        <v>855</v>
      </c>
      <c r="D562" t="s">
        <v>1109</v>
      </c>
      <c r="E562" t="s">
        <v>13</v>
      </c>
      <c r="F562">
        <v>4</v>
      </c>
      <c r="G562" t="str">
        <f>_xlfn.XLOOKUP(tblSalaries[[#This Row],[Department ID]],tblDepts[ID],tblDepts[Department])</f>
        <v>Sales</v>
      </c>
      <c r="H562" s="9">
        <v>26626</v>
      </c>
      <c r="I562" s="9">
        <v>42389</v>
      </c>
      <c r="J562" s="12" t="str">
        <f>"Q"&amp;LOOKUP(MONTH(tblSalaries[[#This Row],[Start Date]]),{1,4,7,10},{4,1,2,3})</f>
        <v>Q4</v>
      </c>
      <c r="K562">
        <v>122847</v>
      </c>
      <c r="L562" s="18">
        <f>_xlfn.DAYS(DATE(2020,12,31),tblSalaries[[#This Row],[Start Date]])/365</f>
        <v>4.9506849315068493</v>
      </c>
      <c r="M562">
        <v>561</v>
      </c>
      <c r="N562">
        <f>COUNTBLANK(tblSalaries[[#This Row],[Employee ID]:[Salary]])</f>
        <v>0</v>
      </c>
    </row>
    <row r="563" spans="1:14" x14ac:dyDescent="0.25">
      <c r="A563">
        <v>30829</v>
      </c>
      <c r="B563" t="str">
        <f>LEFT(tblSalaries[[#This Row],[Employee ID]],1)</f>
        <v>3</v>
      </c>
      <c r="C563" t="s">
        <v>1110</v>
      </c>
      <c r="D563" t="s">
        <v>1111</v>
      </c>
      <c r="E563" t="s">
        <v>13</v>
      </c>
      <c r="F563">
        <v>7</v>
      </c>
      <c r="G563" t="str">
        <f>_xlfn.XLOOKUP(tblSalaries[[#This Row],[Department ID]],tblDepts[ID],tblDepts[Department])</f>
        <v>Support</v>
      </c>
      <c r="H563" s="9">
        <v>31139</v>
      </c>
      <c r="I563" s="9">
        <v>43220</v>
      </c>
      <c r="J563" s="12" t="str">
        <f>"Q"&amp;LOOKUP(MONTH(tblSalaries[[#This Row],[Start Date]]),{1,4,7,10},{4,1,2,3})</f>
        <v>Q1</v>
      </c>
      <c r="K563">
        <v>109237</v>
      </c>
      <c r="L563" s="18">
        <f>_xlfn.DAYS(DATE(2020,12,31),tblSalaries[[#This Row],[Start Date]])/365</f>
        <v>2.6739726027397261</v>
      </c>
      <c r="M563">
        <v>562</v>
      </c>
      <c r="N563">
        <f>COUNTBLANK(tblSalaries[[#This Row],[Employee ID]:[Salary]])</f>
        <v>0</v>
      </c>
    </row>
    <row r="564" spans="1:14" x14ac:dyDescent="0.25">
      <c r="A564">
        <v>17759</v>
      </c>
      <c r="B564" t="str">
        <f>LEFT(tblSalaries[[#This Row],[Employee ID]],1)</f>
        <v>1</v>
      </c>
      <c r="C564" t="s">
        <v>1112</v>
      </c>
      <c r="D564" t="s">
        <v>1113</v>
      </c>
      <c r="E564" t="s">
        <v>18</v>
      </c>
      <c r="F564">
        <v>4</v>
      </c>
      <c r="G564" t="str">
        <f>_xlfn.XLOOKUP(tblSalaries[[#This Row],[Department ID]],tblDepts[ID],tblDepts[Department])</f>
        <v>Sales</v>
      </c>
      <c r="H564" s="9">
        <v>33590</v>
      </c>
      <c r="I564" s="9">
        <v>41001</v>
      </c>
      <c r="J564" s="12" t="str">
        <f>"Q"&amp;LOOKUP(MONTH(tblSalaries[[#This Row],[Start Date]]),{1,4,7,10},{4,1,2,3})</f>
        <v>Q1</v>
      </c>
      <c r="K564">
        <v>71878</v>
      </c>
      <c r="L564" s="18">
        <f>_xlfn.DAYS(DATE(2020,12,31),tblSalaries[[#This Row],[Start Date]])/365</f>
        <v>8.7534246575342465</v>
      </c>
      <c r="M564">
        <v>563</v>
      </c>
      <c r="N564">
        <f>COUNTBLANK(tblSalaries[[#This Row],[Employee ID]:[Salary]])</f>
        <v>0</v>
      </c>
    </row>
    <row r="565" spans="1:14" x14ac:dyDescent="0.25">
      <c r="A565">
        <v>11730</v>
      </c>
      <c r="B565" t="str">
        <f>LEFT(tblSalaries[[#This Row],[Employee ID]],1)</f>
        <v>1</v>
      </c>
      <c r="C565" t="s">
        <v>1114</v>
      </c>
      <c r="D565" t="s">
        <v>1115</v>
      </c>
      <c r="E565" t="s">
        <v>18</v>
      </c>
      <c r="F565">
        <v>5</v>
      </c>
      <c r="G565" t="str">
        <f>_xlfn.XLOOKUP(tblSalaries[[#This Row],[Department ID]],tblDepts[ID],tblDepts[Department])</f>
        <v>Marketing</v>
      </c>
      <c r="H565" s="9">
        <v>27199</v>
      </c>
      <c r="I565" s="9">
        <v>41897</v>
      </c>
      <c r="J565" s="12" t="str">
        <f>"Q"&amp;LOOKUP(MONTH(tblSalaries[[#This Row],[Start Date]]),{1,4,7,10},{4,1,2,3})</f>
        <v>Q2</v>
      </c>
      <c r="K565">
        <v>82817</v>
      </c>
      <c r="L565" s="18">
        <f>_xlfn.DAYS(DATE(2020,12,31),tblSalaries[[#This Row],[Start Date]])/365</f>
        <v>6.2986301369863016</v>
      </c>
      <c r="M565">
        <v>564</v>
      </c>
      <c r="N565">
        <f>COUNTBLANK(tblSalaries[[#This Row],[Employee ID]:[Salary]])</f>
        <v>0</v>
      </c>
    </row>
    <row r="566" spans="1:14" x14ac:dyDescent="0.25">
      <c r="A566">
        <v>20585</v>
      </c>
      <c r="B566" t="str">
        <f>LEFT(tblSalaries[[#This Row],[Employee ID]],1)</f>
        <v>2</v>
      </c>
      <c r="C566" t="s">
        <v>1116</v>
      </c>
      <c r="D566" t="s">
        <v>1117</v>
      </c>
      <c r="E566" t="s">
        <v>13</v>
      </c>
      <c r="F566">
        <v>4</v>
      </c>
      <c r="G566" t="str">
        <f>_xlfn.XLOOKUP(tblSalaries[[#This Row],[Department ID]],tblDepts[ID],tblDepts[Department])</f>
        <v>Sales</v>
      </c>
      <c r="H566" s="9">
        <v>30545</v>
      </c>
      <c r="I566" s="9">
        <v>41303</v>
      </c>
      <c r="J566" s="12" t="str">
        <f>"Q"&amp;LOOKUP(MONTH(tblSalaries[[#This Row],[Start Date]]),{1,4,7,10},{4,1,2,3})</f>
        <v>Q4</v>
      </c>
      <c r="K566">
        <v>134233</v>
      </c>
      <c r="L566" s="18">
        <f>_xlfn.DAYS(DATE(2020,12,31),tblSalaries[[#This Row],[Start Date]])/365</f>
        <v>7.9260273972602739</v>
      </c>
      <c r="M566">
        <v>565</v>
      </c>
      <c r="N566">
        <f>COUNTBLANK(tblSalaries[[#This Row],[Employee ID]:[Salary]])</f>
        <v>0</v>
      </c>
    </row>
    <row r="567" spans="1:14" x14ac:dyDescent="0.25">
      <c r="A567">
        <v>17454</v>
      </c>
      <c r="B567" t="str">
        <f>LEFT(tblSalaries[[#This Row],[Employee ID]],1)</f>
        <v>1</v>
      </c>
      <c r="C567" t="s">
        <v>1118</v>
      </c>
      <c r="D567" t="s">
        <v>1119</v>
      </c>
      <c r="E567" t="s">
        <v>13</v>
      </c>
      <c r="F567">
        <v>4</v>
      </c>
      <c r="G567" t="str">
        <f>_xlfn.XLOOKUP(tblSalaries[[#This Row],[Department ID]],tblDepts[ID],tblDepts[Department])</f>
        <v>Sales</v>
      </c>
      <c r="H567" s="9">
        <v>18503</v>
      </c>
      <c r="I567" s="9">
        <v>41126</v>
      </c>
      <c r="J567" s="12" t="str">
        <f>"Q"&amp;LOOKUP(MONTH(tblSalaries[[#This Row],[Start Date]]),{1,4,7,10},{4,1,2,3})</f>
        <v>Q2</v>
      </c>
      <c r="K567">
        <v>102029</v>
      </c>
      <c r="L567" s="18">
        <f>_xlfn.DAYS(DATE(2020,12,31),tblSalaries[[#This Row],[Start Date]])/365</f>
        <v>8.4109589041095898</v>
      </c>
      <c r="M567">
        <v>566</v>
      </c>
      <c r="N567">
        <f>COUNTBLANK(tblSalaries[[#This Row],[Employee ID]:[Salary]])</f>
        <v>0</v>
      </c>
    </row>
    <row r="568" spans="1:14" x14ac:dyDescent="0.25">
      <c r="A568">
        <v>14361</v>
      </c>
      <c r="B568" t="str">
        <f>LEFT(tblSalaries[[#This Row],[Employee ID]],1)</f>
        <v>1</v>
      </c>
      <c r="C568" t="s">
        <v>1120</v>
      </c>
      <c r="D568" t="s">
        <v>1121</v>
      </c>
      <c r="E568" t="s">
        <v>13</v>
      </c>
      <c r="F568">
        <v>4</v>
      </c>
      <c r="G568" t="str">
        <f>_xlfn.XLOOKUP(tblSalaries[[#This Row],[Department ID]],tblDepts[ID],tblDepts[Department])</f>
        <v>Sales</v>
      </c>
      <c r="H568" s="9">
        <v>20791</v>
      </c>
      <c r="I568" s="9">
        <v>43868</v>
      </c>
      <c r="J568" s="12" t="str">
        <f>"Q"&amp;LOOKUP(MONTH(tblSalaries[[#This Row],[Start Date]]),{1,4,7,10},{4,1,2,3})</f>
        <v>Q4</v>
      </c>
      <c r="K568">
        <v>68760</v>
      </c>
      <c r="L568" s="18">
        <f>_xlfn.DAYS(DATE(2020,12,31),tblSalaries[[#This Row],[Start Date]])/365</f>
        <v>0.89863013698630134</v>
      </c>
      <c r="M568">
        <v>567</v>
      </c>
      <c r="N568">
        <f>COUNTBLANK(tblSalaries[[#This Row],[Employee ID]:[Salary]])</f>
        <v>0</v>
      </c>
    </row>
    <row r="569" spans="1:14" x14ac:dyDescent="0.25">
      <c r="A569">
        <v>38995</v>
      </c>
      <c r="B569" t="str">
        <f>LEFT(tblSalaries[[#This Row],[Employee ID]],1)</f>
        <v>3</v>
      </c>
      <c r="C569" t="s">
        <v>1122</v>
      </c>
      <c r="D569" t="s">
        <v>1123</v>
      </c>
      <c r="E569" t="s">
        <v>13</v>
      </c>
      <c r="F569">
        <v>5</v>
      </c>
      <c r="G569" t="str">
        <f>_xlfn.XLOOKUP(tblSalaries[[#This Row],[Department ID]],tblDepts[ID],tblDepts[Department])</f>
        <v>Marketing</v>
      </c>
      <c r="H569" s="9">
        <v>28443</v>
      </c>
      <c r="I569" s="9">
        <v>40712</v>
      </c>
      <c r="J569" s="12" t="str">
        <f>"Q"&amp;LOOKUP(MONTH(tblSalaries[[#This Row],[Start Date]]),{1,4,7,10},{4,1,2,3})</f>
        <v>Q1</v>
      </c>
      <c r="K569">
        <v>70879</v>
      </c>
      <c r="L569" s="18">
        <f>_xlfn.DAYS(DATE(2020,12,31),tblSalaries[[#This Row],[Start Date]])/365</f>
        <v>9.5452054794520542</v>
      </c>
      <c r="M569">
        <v>568</v>
      </c>
      <c r="N569">
        <f>COUNTBLANK(tblSalaries[[#This Row],[Employee ID]:[Salary]])</f>
        <v>0</v>
      </c>
    </row>
    <row r="570" spans="1:14" x14ac:dyDescent="0.25">
      <c r="A570">
        <v>33666</v>
      </c>
      <c r="B570" t="str">
        <f>LEFT(tblSalaries[[#This Row],[Employee ID]],1)</f>
        <v>3</v>
      </c>
      <c r="C570" t="s">
        <v>1124</v>
      </c>
      <c r="D570" t="s">
        <v>1125</v>
      </c>
      <c r="E570" t="s">
        <v>18</v>
      </c>
      <c r="F570">
        <v>6</v>
      </c>
      <c r="G570" t="str">
        <f>_xlfn.XLOOKUP(tblSalaries[[#This Row],[Department ID]],tblDepts[ID],tblDepts[Department])</f>
        <v>Development</v>
      </c>
      <c r="H570" s="9">
        <v>29441</v>
      </c>
      <c r="I570" s="9">
        <v>41680</v>
      </c>
      <c r="J570" s="12" t="str">
        <f>"Q"&amp;LOOKUP(MONTH(tblSalaries[[#This Row],[Start Date]]),{1,4,7,10},{4,1,2,3})</f>
        <v>Q4</v>
      </c>
      <c r="K570">
        <v>102908</v>
      </c>
      <c r="L570" s="18">
        <f>_xlfn.DAYS(DATE(2020,12,31),tblSalaries[[#This Row],[Start Date]])/365</f>
        <v>6.8931506849315065</v>
      </c>
      <c r="M570">
        <v>569</v>
      </c>
      <c r="N570">
        <f>COUNTBLANK(tblSalaries[[#This Row],[Employee ID]:[Salary]])</f>
        <v>0</v>
      </c>
    </row>
    <row r="571" spans="1:14" x14ac:dyDescent="0.25">
      <c r="A571">
        <v>49034</v>
      </c>
      <c r="B571" t="str">
        <f>LEFT(tblSalaries[[#This Row],[Employee ID]],1)</f>
        <v>4</v>
      </c>
      <c r="C571" t="s">
        <v>1126</v>
      </c>
      <c r="D571" t="s">
        <v>1127</v>
      </c>
      <c r="E571" t="s">
        <v>13</v>
      </c>
      <c r="F571">
        <v>4</v>
      </c>
      <c r="G571" t="str">
        <f>_xlfn.XLOOKUP(tblSalaries[[#This Row],[Department ID]],tblDepts[ID],tblDepts[Department])</f>
        <v>Sales</v>
      </c>
      <c r="H571" s="9">
        <v>28613</v>
      </c>
      <c r="I571" s="9">
        <v>41395</v>
      </c>
      <c r="J571" s="12" t="str">
        <f>"Q"&amp;LOOKUP(MONTH(tblSalaries[[#This Row],[Start Date]]),{1,4,7,10},{4,1,2,3})</f>
        <v>Q1</v>
      </c>
      <c r="K571">
        <v>126809</v>
      </c>
      <c r="L571" s="18">
        <f>_xlfn.DAYS(DATE(2020,12,31),tblSalaries[[#This Row],[Start Date]])/365</f>
        <v>7.6739726027397257</v>
      </c>
      <c r="M571">
        <v>570</v>
      </c>
      <c r="N571">
        <f>COUNTBLANK(tblSalaries[[#This Row],[Employee ID]:[Salary]])</f>
        <v>0</v>
      </c>
    </row>
    <row r="572" spans="1:14" x14ac:dyDescent="0.25">
      <c r="A572">
        <v>42176</v>
      </c>
      <c r="B572" t="str">
        <f>LEFT(tblSalaries[[#This Row],[Employee ID]],1)</f>
        <v>4</v>
      </c>
      <c r="C572" t="s">
        <v>1128</v>
      </c>
      <c r="D572" t="s">
        <v>1129</v>
      </c>
      <c r="E572" t="s">
        <v>18</v>
      </c>
      <c r="F572">
        <v>6</v>
      </c>
      <c r="G572" t="str">
        <f>_xlfn.XLOOKUP(tblSalaries[[#This Row],[Department ID]],tblDepts[ID],tblDepts[Department])</f>
        <v>Development</v>
      </c>
      <c r="H572" s="9">
        <v>18838</v>
      </c>
      <c r="I572" s="9">
        <v>42763</v>
      </c>
      <c r="J572" s="12" t="str">
        <f>"Q"&amp;LOOKUP(MONTH(tblSalaries[[#This Row],[Start Date]]),{1,4,7,10},{4,1,2,3})</f>
        <v>Q4</v>
      </c>
      <c r="K572">
        <v>48341</v>
      </c>
      <c r="L572" s="18">
        <f>_xlfn.DAYS(DATE(2020,12,31),tblSalaries[[#This Row],[Start Date]])/365</f>
        <v>3.9260273972602739</v>
      </c>
      <c r="M572">
        <v>571</v>
      </c>
      <c r="N572">
        <f>COUNTBLANK(tblSalaries[[#This Row],[Employee ID]:[Salary]])</f>
        <v>0</v>
      </c>
    </row>
    <row r="573" spans="1:14" x14ac:dyDescent="0.25">
      <c r="A573">
        <v>32053</v>
      </c>
      <c r="B573" t="str">
        <f>LEFT(tblSalaries[[#This Row],[Employee ID]],1)</f>
        <v>3</v>
      </c>
      <c r="C573" t="s">
        <v>1130</v>
      </c>
      <c r="D573" t="s">
        <v>1131</v>
      </c>
      <c r="E573" t="s">
        <v>13</v>
      </c>
      <c r="F573">
        <v>5</v>
      </c>
      <c r="G573" t="str">
        <f>_xlfn.XLOOKUP(tblSalaries[[#This Row],[Department ID]],tblDepts[ID],tblDepts[Department])</f>
        <v>Marketing</v>
      </c>
      <c r="H573" s="9">
        <v>22728</v>
      </c>
      <c r="I573" s="9">
        <v>43373</v>
      </c>
      <c r="J573" s="12" t="str">
        <f>"Q"&amp;LOOKUP(MONTH(tblSalaries[[#This Row],[Start Date]]),{1,4,7,10},{4,1,2,3})</f>
        <v>Q2</v>
      </c>
      <c r="K573">
        <v>111547</v>
      </c>
      <c r="L573" s="18">
        <f>_xlfn.DAYS(DATE(2020,12,31),tblSalaries[[#This Row],[Start Date]])/365</f>
        <v>2.2547945205479452</v>
      </c>
      <c r="M573">
        <v>572</v>
      </c>
      <c r="N573">
        <f>COUNTBLANK(tblSalaries[[#This Row],[Employee ID]:[Salary]])</f>
        <v>0</v>
      </c>
    </row>
    <row r="574" spans="1:14" x14ac:dyDescent="0.25">
      <c r="A574">
        <v>23896</v>
      </c>
      <c r="B574" t="str">
        <f>LEFT(tblSalaries[[#This Row],[Employee ID]],1)</f>
        <v>2</v>
      </c>
      <c r="C574" t="s">
        <v>1132</v>
      </c>
      <c r="D574" t="s">
        <v>1133</v>
      </c>
      <c r="E574" t="s">
        <v>13</v>
      </c>
      <c r="F574">
        <v>6</v>
      </c>
      <c r="G574" t="str">
        <f>_xlfn.XLOOKUP(tblSalaries[[#This Row],[Department ID]],tblDepts[ID],tblDepts[Department])</f>
        <v>Development</v>
      </c>
      <c r="H574" s="9">
        <v>17753</v>
      </c>
      <c r="I574" s="9">
        <v>42226</v>
      </c>
      <c r="J574" s="12" t="str">
        <f>"Q"&amp;LOOKUP(MONTH(tblSalaries[[#This Row],[Start Date]]),{1,4,7,10},{4,1,2,3})</f>
        <v>Q2</v>
      </c>
      <c r="K574">
        <v>99003</v>
      </c>
      <c r="L574" s="18">
        <f>_xlfn.DAYS(DATE(2020,12,31),tblSalaries[[#This Row],[Start Date]])/365</f>
        <v>5.397260273972603</v>
      </c>
      <c r="M574">
        <v>573</v>
      </c>
      <c r="N574">
        <f>COUNTBLANK(tblSalaries[[#This Row],[Employee ID]:[Salary]])</f>
        <v>0</v>
      </c>
    </row>
    <row r="575" spans="1:14" x14ac:dyDescent="0.25">
      <c r="A575">
        <v>24079</v>
      </c>
      <c r="B575" t="str">
        <f>LEFT(tblSalaries[[#This Row],[Employee ID]],1)</f>
        <v>2</v>
      </c>
      <c r="C575" t="s">
        <v>1134</v>
      </c>
      <c r="D575" t="s">
        <v>1135</v>
      </c>
      <c r="E575" t="s">
        <v>18</v>
      </c>
      <c r="F575">
        <v>5</v>
      </c>
      <c r="G575" t="str">
        <f>_xlfn.XLOOKUP(tblSalaries[[#This Row],[Department ID]],tblDepts[ID],tblDepts[Department])</f>
        <v>Marketing</v>
      </c>
      <c r="H575" s="9">
        <v>29751</v>
      </c>
      <c r="I575" s="9">
        <v>42986</v>
      </c>
      <c r="J575" s="12" t="str">
        <f>"Q"&amp;LOOKUP(MONTH(tblSalaries[[#This Row],[Start Date]]),{1,4,7,10},{4,1,2,3})</f>
        <v>Q2</v>
      </c>
      <c r="K575">
        <v>91187</v>
      </c>
      <c r="L575" s="18">
        <f>_xlfn.DAYS(DATE(2020,12,31),tblSalaries[[#This Row],[Start Date]])/365</f>
        <v>3.3150684931506849</v>
      </c>
      <c r="M575">
        <v>574</v>
      </c>
      <c r="N575">
        <f>COUNTBLANK(tblSalaries[[#This Row],[Employee ID]:[Salary]])</f>
        <v>0</v>
      </c>
    </row>
    <row r="576" spans="1:14" x14ac:dyDescent="0.25">
      <c r="A576">
        <v>42928</v>
      </c>
      <c r="B576" t="str">
        <f>LEFT(tblSalaries[[#This Row],[Employee ID]],1)</f>
        <v>4</v>
      </c>
      <c r="C576" t="s">
        <v>1136</v>
      </c>
      <c r="D576" t="s">
        <v>1137</v>
      </c>
      <c r="E576" t="s">
        <v>18</v>
      </c>
      <c r="F576">
        <v>6</v>
      </c>
      <c r="G576" t="str">
        <f>_xlfn.XLOOKUP(tblSalaries[[#This Row],[Department ID]],tblDepts[ID],tblDepts[Department])</f>
        <v>Development</v>
      </c>
      <c r="H576" s="9">
        <v>34216</v>
      </c>
      <c r="I576" s="9">
        <v>41409</v>
      </c>
      <c r="J576" s="12" t="str">
        <f>"Q"&amp;LOOKUP(MONTH(tblSalaries[[#This Row],[Start Date]]),{1,4,7,10},{4,1,2,3})</f>
        <v>Q1</v>
      </c>
      <c r="K576">
        <v>82149</v>
      </c>
      <c r="L576" s="18">
        <f>_xlfn.DAYS(DATE(2020,12,31),tblSalaries[[#This Row],[Start Date]])/365</f>
        <v>7.6356164383561644</v>
      </c>
      <c r="M576">
        <v>575</v>
      </c>
      <c r="N576">
        <f>COUNTBLANK(tblSalaries[[#This Row],[Employee ID]:[Salary]])</f>
        <v>0</v>
      </c>
    </row>
    <row r="577" spans="1:14" x14ac:dyDescent="0.25">
      <c r="A577">
        <v>43563</v>
      </c>
      <c r="B577" t="str">
        <f>LEFT(tblSalaries[[#This Row],[Employee ID]],1)</f>
        <v>4</v>
      </c>
      <c r="C577" t="s">
        <v>1001</v>
      </c>
      <c r="D577" t="s">
        <v>1138</v>
      </c>
      <c r="E577" t="s">
        <v>13</v>
      </c>
      <c r="F577">
        <v>5</v>
      </c>
      <c r="G577" t="str">
        <f>_xlfn.XLOOKUP(tblSalaries[[#This Row],[Department ID]],tblDepts[ID],tblDepts[Department])</f>
        <v>Marketing</v>
      </c>
      <c r="H577" s="9">
        <v>24561</v>
      </c>
      <c r="I577" s="9">
        <v>40854</v>
      </c>
      <c r="J577" s="12" t="str">
        <f>"Q"&amp;LOOKUP(MONTH(tblSalaries[[#This Row],[Start Date]]),{1,4,7,10},{4,1,2,3})</f>
        <v>Q3</v>
      </c>
      <c r="K577">
        <v>32188</v>
      </c>
      <c r="L577" s="18">
        <f>_xlfn.DAYS(DATE(2020,12,31),tblSalaries[[#This Row],[Start Date]])/365</f>
        <v>9.1561643835616433</v>
      </c>
      <c r="M577">
        <v>576</v>
      </c>
      <c r="N577">
        <f>COUNTBLANK(tblSalaries[[#This Row],[Employee ID]:[Salary]])</f>
        <v>0</v>
      </c>
    </row>
    <row r="578" spans="1:14" x14ac:dyDescent="0.25">
      <c r="A578">
        <v>47933</v>
      </c>
      <c r="B578" t="str">
        <f>LEFT(tblSalaries[[#This Row],[Employee ID]],1)</f>
        <v>4</v>
      </c>
      <c r="C578" t="s">
        <v>1139</v>
      </c>
      <c r="D578" t="s">
        <v>1140</v>
      </c>
      <c r="E578" t="s">
        <v>13</v>
      </c>
      <c r="F578">
        <v>6</v>
      </c>
      <c r="G578" t="str">
        <f>_xlfn.XLOOKUP(tblSalaries[[#This Row],[Department ID]],tblDepts[ID],tblDepts[Department])</f>
        <v>Development</v>
      </c>
      <c r="H578" s="9">
        <v>32665</v>
      </c>
      <c r="I578" s="9">
        <v>40716</v>
      </c>
      <c r="J578" s="12" t="str">
        <f>"Q"&amp;LOOKUP(MONTH(tblSalaries[[#This Row],[Start Date]]),{1,4,7,10},{4,1,2,3})</f>
        <v>Q1</v>
      </c>
      <c r="K578">
        <v>100846</v>
      </c>
      <c r="L578" s="18">
        <f>_xlfn.DAYS(DATE(2020,12,31),tblSalaries[[#This Row],[Start Date]])/365</f>
        <v>9.5342465753424666</v>
      </c>
      <c r="M578">
        <v>577</v>
      </c>
      <c r="N578">
        <f>COUNTBLANK(tblSalaries[[#This Row],[Employee ID]:[Salary]])</f>
        <v>0</v>
      </c>
    </row>
    <row r="579" spans="1:14" x14ac:dyDescent="0.25">
      <c r="A579">
        <v>11354</v>
      </c>
      <c r="B579" t="str">
        <f>LEFT(tblSalaries[[#This Row],[Employee ID]],1)</f>
        <v>1</v>
      </c>
      <c r="C579" t="s">
        <v>1141</v>
      </c>
      <c r="D579" t="s">
        <v>1142</v>
      </c>
      <c r="E579" t="s">
        <v>13</v>
      </c>
      <c r="F579">
        <v>4</v>
      </c>
      <c r="G579" t="str">
        <f>_xlfn.XLOOKUP(tblSalaries[[#This Row],[Department ID]],tblDepts[ID],tblDepts[Department])</f>
        <v>Sales</v>
      </c>
      <c r="H579" s="9">
        <v>23926</v>
      </c>
      <c r="I579" s="9">
        <v>40936</v>
      </c>
      <c r="J579" s="12" t="str">
        <f>"Q"&amp;LOOKUP(MONTH(tblSalaries[[#This Row],[Start Date]]),{1,4,7,10},{4,1,2,3})</f>
        <v>Q4</v>
      </c>
      <c r="K579">
        <v>153096</v>
      </c>
      <c r="L579" s="18">
        <f>_xlfn.DAYS(DATE(2020,12,31),tblSalaries[[#This Row],[Start Date]])/365</f>
        <v>8.9315068493150687</v>
      </c>
      <c r="M579">
        <v>578</v>
      </c>
      <c r="N579">
        <f>COUNTBLANK(tblSalaries[[#This Row],[Employee ID]:[Salary]])</f>
        <v>0</v>
      </c>
    </row>
    <row r="580" spans="1:14" x14ac:dyDescent="0.25">
      <c r="A580">
        <v>48088</v>
      </c>
      <c r="B580" t="str">
        <f>LEFT(tblSalaries[[#This Row],[Employee ID]],1)</f>
        <v>4</v>
      </c>
      <c r="C580" t="s">
        <v>1143</v>
      </c>
      <c r="D580" t="s">
        <v>1144</v>
      </c>
      <c r="E580" t="s">
        <v>13</v>
      </c>
      <c r="F580">
        <v>5</v>
      </c>
      <c r="G580" t="str">
        <f>_xlfn.XLOOKUP(tblSalaries[[#This Row],[Department ID]],tblDepts[ID],tblDepts[Department])</f>
        <v>Marketing</v>
      </c>
      <c r="H580" s="9">
        <v>29915</v>
      </c>
      <c r="I580" s="9">
        <v>42581</v>
      </c>
      <c r="J580" s="12" t="str">
        <f>"Q"&amp;LOOKUP(MONTH(tblSalaries[[#This Row],[Start Date]]),{1,4,7,10},{4,1,2,3})</f>
        <v>Q2</v>
      </c>
      <c r="K580">
        <v>78133</v>
      </c>
      <c r="L580" s="18">
        <f>_xlfn.DAYS(DATE(2020,12,31),tblSalaries[[#This Row],[Start Date]])/365</f>
        <v>4.4246575342465757</v>
      </c>
      <c r="M580">
        <v>579</v>
      </c>
      <c r="N580">
        <f>COUNTBLANK(tblSalaries[[#This Row],[Employee ID]:[Salary]])</f>
        <v>0</v>
      </c>
    </row>
    <row r="581" spans="1:14" x14ac:dyDescent="0.25">
      <c r="A581">
        <v>49358</v>
      </c>
      <c r="B581" t="str">
        <f>LEFT(tblSalaries[[#This Row],[Employee ID]],1)</f>
        <v>4</v>
      </c>
      <c r="C581" t="s">
        <v>1145</v>
      </c>
      <c r="D581" t="s">
        <v>1146</v>
      </c>
      <c r="E581" t="s">
        <v>13</v>
      </c>
      <c r="F581">
        <v>4</v>
      </c>
      <c r="G581" t="str">
        <f>_xlfn.XLOOKUP(tblSalaries[[#This Row],[Department ID]],tblDepts[ID],tblDepts[Department])</f>
        <v>Sales</v>
      </c>
      <c r="H581" s="9">
        <v>35578</v>
      </c>
      <c r="I581" s="9">
        <v>40350</v>
      </c>
      <c r="J581" s="12" t="str">
        <f>"Q"&amp;LOOKUP(MONTH(tblSalaries[[#This Row],[Start Date]]),{1,4,7,10},{4,1,2,3})</f>
        <v>Q1</v>
      </c>
      <c r="K581">
        <v>105949</v>
      </c>
      <c r="L581" s="18">
        <f>_xlfn.DAYS(DATE(2020,12,31),tblSalaries[[#This Row],[Start Date]])/365</f>
        <v>10.536986301369863</v>
      </c>
      <c r="M581">
        <v>580</v>
      </c>
      <c r="N581">
        <f>COUNTBLANK(tblSalaries[[#This Row],[Employee ID]:[Salary]])</f>
        <v>0</v>
      </c>
    </row>
    <row r="582" spans="1:14" x14ac:dyDescent="0.25">
      <c r="A582">
        <v>37392</v>
      </c>
      <c r="B582" t="str">
        <f>LEFT(tblSalaries[[#This Row],[Employee ID]],1)</f>
        <v>3</v>
      </c>
      <c r="C582" t="s">
        <v>1147</v>
      </c>
      <c r="D582" t="s">
        <v>1148</v>
      </c>
      <c r="E582" t="s">
        <v>13</v>
      </c>
      <c r="F582">
        <v>5</v>
      </c>
      <c r="G582" t="str">
        <f>_xlfn.XLOOKUP(tblSalaries[[#This Row],[Department ID]],tblDepts[ID],tblDepts[Department])</f>
        <v>Marketing</v>
      </c>
      <c r="H582" s="9">
        <v>17948</v>
      </c>
      <c r="I582" s="9">
        <v>41090</v>
      </c>
      <c r="J582" s="12" t="str">
        <f>"Q"&amp;LOOKUP(MONTH(tblSalaries[[#This Row],[Start Date]]),{1,4,7,10},{4,1,2,3})</f>
        <v>Q1</v>
      </c>
      <c r="K582">
        <v>95884</v>
      </c>
      <c r="L582" s="18">
        <f>_xlfn.DAYS(DATE(2020,12,31),tblSalaries[[#This Row],[Start Date]])/365</f>
        <v>8.5095890410958912</v>
      </c>
      <c r="M582">
        <v>581</v>
      </c>
      <c r="N582">
        <f>COUNTBLANK(tblSalaries[[#This Row],[Employee ID]:[Salary]])</f>
        <v>0</v>
      </c>
    </row>
    <row r="583" spans="1:14" x14ac:dyDescent="0.25">
      <c r="A583">
        <v>32626</v>
      </c>
      <c r="B583" t="str">
        <f>LEFT(tblSalaries[[#This Row],[Employee ID]],1)</f>
        <v>3</v>
      </c>
      <c r="C583" t="s">
        <v>1149</v>
      </c>
      <c r="D583" t="s">
        <v>1150</v>
      </c>
      <c r="E583" t="s">
        <v>18</v>
      </c>
      <c r="F583">
        <v>6</v>
      </c>
      <c r="G583" t="str">
        <f>_xlfn.XLOOKUP(tblSalaries[[#This Row],[Department ID]],tblDepts[ID],tblDepts[Department])</f>
        <v>Development</v>
      </c>
      <c r="H583" s="9">
        <v>26547</v>
      </c>
      <c r="I583" s="9">
        <v>43370</v>
      </c>
      <c r="J583" s="12" t="str">
        <f>"Q"&amp;LOOKUP(MONTH(tblSalaries[[#This Row],[Start Date]]),{1,4,7,10},{4,1,2,3})</f>
        <v>Q2</v>
      </c>
      <c r="K583">
        <v>131087</v>
      </c>
      <c r="L583" s="18">
        <f>_xlfn.DAYS(DATE(2020,12,31),tblSalaries[[#This Row],[Start Date]])/365</f>
        <v>2.2630136986301368</v>
      </c>
      <c r="M583">
        <v>582</v>
      </c>
      <c r="N583">
        <f>COUNTBLANK(tblSalaries[[#This Row],[Employee ID]:[Salary]])</f>
        <v>0</v>
      </c>
    </row>
    <row r="584" spans="1:14" x14ac:dyDescent="0.25">
      <c r="A584">
        <v>40852</v>
      </c>
      <c r="B584" t="str">
        <f>LEFT(tblSalaries[[#This Row],[Employee ID]],1)</f>
        <v>4</v>
      </c>
      <c r="C584" t="s">
        <v>1151</v>
      </c>
      <c r="D584" t="s">
        <v>1152</v>
      </c>
      <c r="E584" t="s">
        <v>13</v>
      </c>
      <c r="F584">
        <v>6</v>
      </c>
      <c r="G584" t="str">
        <f>_xlfn.XLOOKUP(tblSalaries[[#This Row],[Department ID]],tblDepts[ID],tblDepts[Department])</f>
        <v>Development</v>
      </c>
      <c r="H584" s="9">
        <v>29146</v>
      </c>
      <c r="I584" s="9">
        <v>41167</v>
      </c>
      <c r="J584" s="12" t="str">
        <f>"Q"&amp;LOOKUP(MONTH(tblSalaries[[#This Row],[Start Date]]),{1,4,7,10},{4,1,2,3})</f>
        <v>Q2</v>
      </c>
      <c r="K584">
        <v>59722</v>
      </c>
      <c r="L584" s="18">
        <f>_xlfn.DAYS(DATE(2020,12,31),tblSalaries[[#This Row],[Start Date]])/365</f>
        <v>8.2986301369863007</v>
      </c>
      <c r="M584">
        <v>583</v>
      </c>
      <c r="N584">
        <f>COUNTBLANK(tblSalaries[[#This Row],[Employee ID]:[Salary]])</f>
        <v>0</v>
      </c>
    </row>
    <row r="585" spans="1:14" x14ac:dyDescent="0.25">
      <c r="A585">
        <v>35931</v>
      </c>
      <c r="B585" t="str">
        <f>LEFT(tblSalaries[[#This Row],[Employee ID]],1)</f>
        <v>3</v>
      </c>
      <c r="C585" t="s">
        <v>1153</v>
      </c>
      <c r="D585" t="s">
        <v>1154</v>
      </c>
      <c r="E585" t="s">
        <v>18</v>
      </c>
      <c r="F585">
        <v>4</v>
      </c>
      <c r="G585" t="str">
        <f>_xlfn.XLOOKUP(tblSalaries[[#This Row],[Department ID]],tblDepts[ID],tblDepts[Department])</f>
        <v>Sales</v>
      </c>
      <c r="H585" s="9">
        <v>29533</v>
      </c>
      <c r="I585" s="9">
        <v>42055</v>
      </c>
      <c r="J585" s="12" t="str">
        <f>"Q"&amp;LOOKUP(MONTH(tblSalaries[[#This Row],[Start Date]]),{1,4,7,10},{4,1,2,3})</f>
        <v>Q4</v>
      </c>
      <c r="K585">
        <v>150961</v>
      </c>
      <c r="L585" s="18">
        <f>_xlfn.DAYS(DATE(2020,12,31),tblSalaries[[#This Row],[Start Date]])/365</f>
        <v>5.8657534246575347</v>
      </c>
      <c r="M585">
        <v>584</v>
      </c>
      <c r="N585">
        <f>COUNTBLANK(tblSalaries[[#This Row],[Employee ID]:[Salary]])</f>
        <v>0</v>
      </c>
    </row>
    <row r="586" spans="1:14" x14ac:dyDescent="0.25">
      <c r="A586">
        <v>38750</v>
      </c>
      <c r="B586" t="str">
        <f>LEFT(tblSalaries[[#This Row],[Employee ID]],1)</f>
        <v>3</v>
      </c>
      <c r="C586" t="s">
        <v>1155</v>
      </c>
      <c r="D586" t="s">
        <v>1156</v>
      </c>
      <c r="E586" t="s">
        <v>18</v>
      </c>
      <c r="F586">
        <v>4</v>
      </c>
      <c r="G586" t="str">
        <f>_xlfn.XLOOKUP(tblSalaries[[#This Row],[Department ID]],tblDepts[ID],tblDepts[Department])</f>
        <v>Sales</v>
      </c>
      <c r="H586" s="9">
        <v>23302</v>
      </c>
      <c r="I586" s="9">
        <v>40883</v>
      </c>
      <c r="J586" s="12" t="str">
        <f>"Q"&amp;LOOKUP(MONTH(tblSalaries[[#This Row],[Start Date]]),{1,4,7,10},{4,1,2,3})</f>
        <v>Q3</v>
      </c>
      <c r="K586">
        <v>95940</v>
      </c>
      <c r="L586" s="18">
        <f>_xlfn.DAYS(DATE(2020,12,31),tblSalaries[[#This Row],[Start Date]])/365</f>
        <v>9.0767123287671225</v>
      </c>
      <c r="M586">
        <v>585</v>
      </c>
      <c r="N586">
        <f>COUNTBLANK(tblSalaries[[#This Row],[Employee ID]:[Salary]])</f>
        <v>0</v>
      </c>
    </row>
    <row r="587" spans="1:14" x14ac:dyDescent="0.25">
      <c r="A587">
        <v>35615</v>
      </c>
      <c r="B587" t="str">
        <f>LEFT(tblSalaries[[#This Row],[Employee ID]],1)</f>
        <v>3</v>
      </c>
      <c r="C587" t="s">
        <v>1157</v>
      </c>
      <c r="D587" t="s">
        <v>1158</v>
      </c>
      <c r="E587" t="s">
        <v>18</v>
      </c>
      <c r="F587">
        <v>7</v>
      </c>
      <c r="G587" t="str">
        <f>_xlfn.XLOOKUP(tblSalaries[[#This Row],[Department ID]],tblDepts[ID],tblDepts[Department])</f>
        <v>Support</v>
      </c>
      <c r="H587" s="9">
        <v>31430</v>
      </c>
      <c r="I587" s="9">
        <v>42545</v>
      </c>
      <c r="J587" s="12" t="str">
        <f>"Q"&amp;LOOKUP(MONTH(tblSalaries[[#This Row],[Start Date]]),{1,4,7,10},{4,1,2,3})</f>
        <v>Q1</v>
      </c>
      <c r="K587">
        <v>25726</v>
      </c>
      <c r="L587" s="18">
        <f>_xlfn.DAYS(DATE(2020,12,31),tblSalaries[[#This Row],[Start Date]])/365</f>
        <v>4.5232876712328771</v>
      </c>
      <c r="M587">
        <v>586</v>
      </c>
      <c r="N587">
        <f>COUNTBLANK(tblSalaries[[#This Row],[Employee ID]:[Salary]])</f>
        <v>0</v>
      </c>
    </row>
    <row r="588" spans="1:14" x14ac:dyDescent="0.25">
      <c r="A588">
        <v>29719</v>
      </c>
      <c r="B588" t="str">
        <f>LEFT(tblSalaries[[#This Row],[Employee ID]],1)</f>
        <v>2</v>
      </c>
      <c r="C588" t="s">
        <v>1159</v>
      </c>
      <c r="D588" t="s">
        <v>1160</v>
      </c>
      <c r="E588" t="s">
        <v>13</v>
      </c>
      <c r="F588">
        <v>4</v>
      </c>
      <c r="G588" t="str">
        <f>_xlfn.XLOOKUP(tblSalaries[[#This Row],[Department ID]],tblDepts[ID],tblDepts[Department])</f>
        <v>Sales</v>
      </c>
      <c r="H588" s="9">
        <v>28253</v>
      </c>
      <c r="I588" s="9">
        <v>43393</v>
      </c>
      <c r="J588" s="12" t="str">
        <f>"Q"&amp;LOOKUP(MONTH(tblSalaries[[#This Row],[Start Date]]),{1,4,7,10},{4,1,2,3})</f>
        <v>Q3</v>
      </c>
      <c r="K588">
        <v>82681</v>
      </c>
      <c r="L588" s="18">
        <f>_xlfn.DAYS(DATE(2020,12,31),tblSalaries[[#This Row],[Start Date]])/365</f>
        <v>2.2000000000000002</v>
      </c>
      <c r="M588">
        <v>587</v>
      </c>
      <c r="N588">
        <f>COUNTBLANK(tblSalaries[[#This Row],[Employee ID]:[Salary]])</f>
        <v>0</v>
      </c>
    </row>
    <row r="589" spans="1:14" x14ac:dyDescent="0.25">
      <c r="A589">
        <v>35854</v>
      </c>
      <c r="B589" t="str">
        <f>LEFT(tblSalaries[[#This Row],[Employee ID]],1)</f>
        <v>3</v>
      </c>
      <c r="C589" t="s">
        <v>1161</v>
      </c>
      <c r="D589" t="s">
        <v>1162</v>
      </c>
      <c r="E589" t="s">
        <v>13</v>
      </c>
      <c r="F589">
        <v>6</v>
      </c>
      <c r="G589" t="str">
        <f>_xlfn.XLOOKUP(tblSalaries[[#This Row],[Department ID]],tblDepts[ID],tblDepts[Department])</f>
        <v>Development</v>
      </c>
      <c r="H589" s="9">
        <v>34133</v>
      </c>
      <c r="I589" s="9">
        <v>41310</v>
      </c>
      <c r="J589" s="12" t="str">
        <f>"Q"&amp;LOOKUP(MONTH(tblSalaries[[#This Row],[Start Date]]),{1,4,7,10},{4,1,2,3})</f>
        <v>Q4</v>
      </c>
      <c r="K589">
        <v>65851</v>
      </c>
      <c r="L589" s="18">
        <f>_xlfn.DAYS(DATE(2020,12,31),tblSalaries[[#This Row],[Start Date]])/365</f>
        <v>7.9068493150684933</v>
      </c>
      <c r="M589">
        <v>588</v>
      </c>
      <c r="N589">
        <f>COUNTBLANK(tblSalaries[[#This Row],[Employee ID]:[Salary]])</f>
        <v>0</v>
      </c>
    </row>
    <row r="590" spans="1:14" x14ac:dyDescent="0.25">
      <c r="A590">
        <v>49985</v>
      </c>
      <c r="B590" t="str">
        <f>LEFT(tblSalaries[[#This Row],[Employee ID]],1)</f>
        <v>4</v>
      </c>
      <c r="C590" t="s">
        <v>1163</v>
      </c>
      <c r="D590" t="s">
        <v>1164</v>
      </c>
      <c r="E590" t="s">
        <v>13</v>
      </c>
      <c r="F590">
        <v>5</v>
      </c>
      <c r="G590" t="str">
        <f>_xlfn.XLOOKUP(tblSalaries[[#This Row],[Department ID]],tblDepts[ID],tblDepts[Department])</f>
        <v>Marketing</v>
      </c>
      <c r="H590" s="9">
        <v>31645</v>
      </c>
      <c r="I590" s="9">
        <v>42829</v>
      </c>
      <c r="J590" s="12" t="str">
        <f>"Q"&amp;LOOKUP(MONTH(tblSalaries[[#This Row],[Start Date]]),{1,4,7,10},{4,1,2,3})</f>
        <v>Q1</v>
      </c>
      <c r="K590">
        <v>56889</v>
      </c>
      <c r="L590" s="18">
        <f>_xlfn.DAYS(DATE(2020,12,31),tblSalaries[[#This Row],[Start Date]])/365</f>
        <v>3.7452054794520548</v>
      </c>
      <c r="M590">
        <v>589</v>
      </c>
      <c r="N590">
        <f>COUNTBLANK(tblSalaries[[#This Row],[Employee ID]:[Salary]])</f>
        <v>0</v>
      </c>
    </row>
    <row r="591" spans="1:14" x14ac:dyDescent="0.25">
      <c r="A591">
        <v>23155</v>
      </c>
      <c r="B591" t="str">
        <f>LEFT(tblSalaries[[#This Row],[Employee ID]],1)</f>
        <v>2</v>
      </c>
      <c r="C591" t="s">
        <v>1165</v>
      </c>
      <c r="D591" t="s">
        <v>1166</v>
      </c>
      <c r="E591" t="s">
        <v>18</v>
      </c>
      <c r="F591">
        <v>6</v>
      </c>
      <c r="G591" t="str">
        <f>_xlfn.XLOOKUP(tblSalaries[[#This Row],[Department ID]],tblDepts[ID],tblDepts[Department])</f>
        <v>Development</v>
      </c>
      <c r="H591" s="9">
        <v>18873</v>
      </c>
      <c r="I591" s="9">
        <v>42140</v>
      </c>
      <c r="J591" s="12" t="str">
        <f>"Q"&amp;LOOKUP(MONTH(tblSalaries[[#This Row],[Start Date]]),{1,4,7,10},{4,1,2,3})</f>
        <v>Q1</v>
      </c>
      <c r="K591">
        <v>131051</v>
      </c>
      <c r="L591" s="18">
        <f>_xlfn.DAYS(DATE(2020,12,31),tblSalaries[[#This Row],[Start Date]])/365</f>
        <v>5.6328767123287671</v>
      </c>
      <c r="M591">
        <v>590</v>
      </c>
      <c r="N591">
        <f>COUNTBLANK(tblSalaries[[#This Row],[Employee ID]:[Salary]])</f>
        <v>0</v>
      </c>
    </row>
    <row r="592" spans="1:14" x14ac:dyDescent="0.25">
      <c r="A592">
        <v>43207</v>
      </c>
      <c r="B592" t="str">
        <f>LEFT(tblSalaries[[#This Row],[Employee ID]],1)</f>
        <v>4</v>
      </c>
      <c r="C592" t="s">
        <v>1167</v>
      </c>
      <c r="D592" t="s">
        <v>1168</v>
      </c>
      <c r="E592" t="s">
        <v>13</v>
      </c>
      <c r="F592">
        <v>4</v>
      </c>
      <c r="G592" t="str">
        <f>_xlfn.XLOOKUP(tblSalaries[[#This Row],[Department ID]],tblDepts[ID],tblDepts[Department])</f>
        <v>Sales</v>
      </c>
      <c r="H592" s="9">
        <v>27376</v>
      </c>
      <c r="I592" s="9">
        <v>43673</v>
      </c>
      <c r="J592" s="12" t="str">
        <f>"Q"&amp;LOOKUP(MONTH(tblSalaries[[#This Row],[Start Date]]),{1,4,7,10},{4,1,2,3})</f>
        <v>Q2</v>
      </c>
      <c r="K592">
        <v>140645</v>
      </c>
      <c r="L592" s="18">
        <f>_xlfn.DAYS(DATE(2020,12,31),tblSalaries[[#This Row],[Start Date]])/365</f>
        <v>1.4328767123287671</v>
      </c>
      <c r="M592">
        <v>591</v>
      </c>
      <c r="N592">
        <f>COUNTBLANK(tblSalaries[[#This Row],[Employee ID]:[Salary]])</f>
        <v>0</v>
      </c>
    </row>
    <row r="593" spans="1:14" x14ac:dyDescent="0.25">
      <c r="A593">
        <v>35487</v>
      </c>
      <c r="B593" t="str">
        <f>LEFT(tblSalaries[[#This Row],[Employee ID]],1)</f>
        <v>3</v>
      </c>
      <c r="C593" t="s">
        <v>1169</v>
      </c>
      <c r="D593" t="s">
        <v>1170</v>
      </c>
      <c r="E593" t="s">
        <v>18</v>
      </c>
      <c r="F593">
        <v>4</v>
      </c>
      <c r="G593" t="str">
        <f>_xlfn.XLOOKUP(tblSalaries[[#This Row],[Department ID]],tblDepts[ID],tblDepts[Department])</f>
        <v>Sales</v>
      </c>
      <c r="H593" s="9">
        <v>20166</v>
      </c>
      <c r="I593" s="9">
        <v>40833</v>
      </c>
      <c r="J593" s="12" t="str">
        <f>"Q"&amp;LOOKUP(MONTH(tblSalaries[[#This Row],[Start Date]]),{1,4,7,10},{4,1,2,3})</f>
        <v>Q3</v>
      </c>
      <c r="K593">
        <v>64142</v>
      </c>
      <c r="L593" s="18">
        <f>_xlfn.DAYS(DATE(2020,12,31),tblSalaries[[#This Row],[Start Date]])/365</f>
        <v>9.213698630136987</v>
      </c>
      <c r="M593">
        <v>592</v>
      </c>
      <c r="N593">
        <f>COUNTBLANK(tblSalaries[[#This Row],[Employee ID]:[Salary]])</f>
        <v>0</v>
      </c>
    </row>
    <row r="594" spans="1:14" x14ac:dyDescent="0.25">
      <c r="A594">
        <v>13078</v>
      </c>
      <c r="B594" t="str">
        <f>LEFT(tblSalaries[[#This Row],[Employee ID]],1)</f>
        <v>1</v>
      </c>
      <c r="C594" t="s">
        <v>1171</v>
      </c>
      <c r="D594" t="s">
        <v>780</v>
      </c>
      <c r="E594" t="s">
        <v>13</v>
      </c>
      <c r="F594">
        <v>4</v>
      </c>
      <c r="G594" t="str">
        <f>_xlfn.XLOOKUP(tblSalaries[[#This Row],[Department ID]],tblDepts[ID],tblDepts[Department])</f>
        <v>Sales</v>
      </c>
      <c r="H594" s="9">
        <v>31485</v>
      </c>
      <c r="I594" s="9">
        <v>42705</v>
      </c>
      <c r="J594" s="12" t="str">
        <f>"Q"&amp;LOOKUP(MONTH(tblSalaries[[#This Row],[Start Date]]),{1,4,7,10},{4,1,2,3})</f>
        <v>Q3</v>
      </c>
      <c r="K594">
        <v>130995</v>
      </c>
      <c r="L594" s="18">
        <f>_xlfn.DAYS(DATE(2020,12,31),tblSalaries[[#This Row],[Start Date]])/365</f>
        <v>4.0849315068493155</v>
      </c>
      <c r="M594">
        <v>593</v>
      </c>
      <c r="N594">
        <f>COUNTBLANK(tblSalaries[[#This Row],[Employee ID]:[Salary]])</f>
        <v>0</v>
      </c>
    </row>
    <row r="595" spans="1:14" x14ac:dyDescent="0.25">
      <c r="A595">
        <v>26284</v>
      </c>
      <c r="B595" t="str">
        <f>LEFT(tblSalaries[[#This Row],[Employee ID]],1)</f>
        <v>2</v>
      </c>
      <c r="C595" t="s">
        <v>1172</v>
      </c>
      <c r="D595" t="s">
        <v>1173</v>
      </c>
      <c r="E595" t="s">
        <v>18</v>
      </c>
      <c r="F595">
        <v>6</v>
      </c>
      <c r="G595" t="str">
        <f>_xlfn.XLOOKUP(tblSalaries[[#This Row],[Department ID]],tblDepts[ID],tblDepts[Department])</f>
        <v>Development</v>
      </c>
      <c r="H595" s="9">
        <v>29173</v>
      </c>
      <c r="I595" s="9">
        <v>41841</v>
      </c>
      <c r="J595" s="12" t="str">
        <f>"Q"&amp;LOOKUP(MONTH(tblSalaries[[#This Row],[Start Date]]),{1,4,7,10},{4,1,2,3})</f>
        <v>Q2</v>
      </c>
      <c r="K595">
        <v>84962</v>
      </c>
      <c r="L595" s="18">
        <f>_xlfn.DAYS(DATE(2020,12,31),tblSalaries[[#This Row],[Start Date]])/365</f>
        <v>6.4520547945205475</v>
      </c>
      <c r="M595">
        <v>594</v>
      </c>
      <c r="N595">
        <f>COUNTBLANK(tblSalaries[[#This Row],[Employee ID]:[Salary]])</f>
        <v>0</v>
      </c>
    </row>
    <row r="596" spans="1:14" x14ac:dyDescent="0.25">
      <c r="A596">
        <v>22302</v>
      </c>
      <c r="B596" t="str">
        <f>LEFT(tblSalaries[[#This Row],[Employee ID]],1)</f>
        <v>2</v>
      </c>
      <c r="C596" t="s">
        <v>1174</v>
      </c>
      <c r="D596" t="s">
        <v>1175</v>
      </c>
      <c r="E596" t="s">
        <v>13</v>
      </c>
      <c r="F596">
        <v>5</v>
      </c>
      <c r="G596" t="str">
        <f>_xlfn.XLOOKUP(tblSalaries[[#This Row],[Department ID]],tblDepts[ID],tblDepts[Department])</f>
        <v>Marketing</v>
      </c>
      <c r="H596" s="9">
        <v>33015</v>
      </c>
      <c r="I596" s="9">
        <v>40963</v>
      </c>
      <c r="J596" s="12" t="str">
        <f>"Q"&amp;LOOKUP(MONTH(tblSalaries[[#This Row],[Start Date]]),{1,4,7,10},{4,1,2,3})</f>
        <v>Q4</v>
      </c>
      <c r="K596">
        <v>112947</v>
      </c>
      <c r="L596" s="18">
        <f>_xlfn.DAYS(DATE(2020,12,31),tblSalaries[[#This Row],[Start Date]])/365</f>
        <v>8.8575342465753426</v>
      </c>
      <c r="M596">
        <v>595</v>
      </c>
      <c r="N596">
        <f>COUNTBLANK(tblSalaries[[#This Row],[Employee ID]:[Salary]])</f>
        <v>0</v>
      </c>
    </row>
    <row r="597" spans="1:14" x14ac:dyDescent="0.25">
      <c r="A597">
        <v>36945</v>
      </c>
      <c r="B597" t="str">
        <f>LEFT(tblSalaries[[#This Row],[Employee ID]],1)</f>
        <v>3</v>
      </c>
      <c r="C597" t="s">
        <v>1176</v>
      </c>
      <c r="D597" t="s">
        <v>1177</v>
      </c>
      <c r="E597" t="s">
        <v>13</v>
      </c>
      <c r="F597">
        <v>4</v>
      </c>
      <c r="G597" t="str">
        <f>_xlfn.XLOOKUP(tblSalaries[[#This Row],[Department ID]],tblDepts[ID],tblDepts[Department])</f>
        <v>Sales</v>
      </c>
      <c r="H597" s="9">
        <v>17818</v>
      </c>
      <c r="I597" s="9">
        <v>43815</v>
      </c>
      <c r="J597" s="12" t="str">
        <f>"Q"&amp;LOOKUP(MONTH(tblSalaries[[#This Row],[Start Date]]),{1,4,7,10},{4,1,2,3})</f>
        <v>Q3</v>
      </c>
      <c r="K597">
        <v>58733</v>
      </c>
      <c r="L597" s="18">
        <f>_xlfn.DAYS(DATE(2020,12,31),tblSalaries[[#This Row],[Start Date]])/365</f>
        <v>1.0438356164383562</v>
      </c>
      <c r="M597">
        <v>596</v>
      </c>
      <c r="N597">
        <f>COUNTBLANK(tblSalaries[[#This Row],[Employee ID]:[Salary]])</f>
        <v>0</v>
      </c>
    </row>
    <row r="598" spans="1:14" x14ac:dyDescent="0.25">
      <c r="A598">
        <v>23730</v>
      </c>
      <c r="B598" t="str">
        <f>LEFT(tblSalaries[[#This Row],[Employee ID]],1)</f>
        <v>2</v>
      </c>
      <c r="C598" t="s">
        <v>1178</v>
      </c>
      <c r="D598" t="s">
        <v>1179</v>
      </c>
      <c r="E598" t="s">
        <v>18</v>
      </c>
      <c r="F598">
        <v>4</v>
      </c>
      <c r="G598" t="str">
        <f>_xlfn.XLOOKUP(tblSalaries[[#This Row],[Department ID]],tblDepts[ID],tblDepts[Department])</f>
        <v>Sales</v>
      </c>
      <c r="H598" s="9">
        <v>33285</v>
      </c>
      <c r="I598" s="9">
        <v>42391</v>
      </c>
      <c r="J598" s="12" t="str">
        <f>"Q"&amp;LOOKUP(MONTH(tblSalaries[[#This Row],[Start Date]]),{1,4,7,10},{4,1,2,3})</f>
        <v>Q4</v>
      </c>
      <c r="K598">
        <v>84389</v>
      </c>
      <c r="L598" s="18">
        <f>_xlfn.DAYS(DATE(2020,12,31),tblSalaries[[#This Row],[Start Date]])/365</f>
        <v>4.9452054794520546</v>
      </c>
      <c r="M598">
        <v>597</v>
      </c>
      <c r="N598">
        <f>COUNTBLANK(tblSalaries[[#This Row],[Employee ID]:[Salary]])</f>
        <v>0</v>
      </c>
    </row>
    <row r="599" spans="1:14" x14ac:dyDescent="0.25">
      <c r="A599">
        <v>19931</v>
      </c>
      <c r="B599" t="str">
        <f>LEFT(tblSalaries[[#This Row],[Employee ID]],1)</f>
        <v>1</v>
      </c>
      <c r="C599" t="s">
        <v>1180</v>
      </c>
      <c r="D599" t="s">
        <v>1181</v>
      </c>
      <c r="E599" t="s">
        <v>13</v>
      </c>
      <c r="F599">
        <v>4</v>
      </c>
      <c r="G599" t="str">
        <f>_xlfn.XLOOKUP(tblSalaries[[#This Row],[Department ID]],tblDepts[ID],tblDepts[Department])</f>
        <v>Sales</v>
      </c>
      <c r="H599" s="9">
        <v>33372</v>
      </c>
      <c r="I599" s="9">
        <v>42609</v>
      </c>
      <c r="J599" s="12" t="str">
        <f>"Q"&amp;LOOKUP(MONTH(tblSalaries[[#This Row],[Start Date]]),{1,4,7,10},{4,1,2,3})</f>
        <v>Q2</v>
      </c>
      <c r="K599">
        <v>70839</v>
      </c>
      <c r="L599" s="18">
        <f>_xlfn.DAYS(DATE(2020,12,31),tblSalaries[[#This Row],[Start Date]])/365</f>
        <v>4.3479452054794523</v>
      </c>
      <c r="M599">
        <v>598</v>
      </c>
      <c r="N599">
        <f>COUNTBLANK(tblSalaries[[#This Row],[Employee ID]:[Salary]])</f>
        <v>0</v>
      </c>
    </row>
    <row r="600" spans="1:14" x14ac:dyDescent="0.25">
      <c r="A600">
        <v>49030</v>
      </c>
      <c r="B600" t="str">
        <f>LEFT(tblSalaries[[#This Row],[Employee ID]],1)</f>
        <v>4</v>
      </c>
      <c r="C600" t="s">
        <v>1182</v>
      </c>
      <c r="D600" t="s">
        <v>1183</v>
      </c>
      <c r="E600" t="s">
        <v>18</v>
      </c>
      <c r="F600">
        <v>5</v>
      </c>
      <c r="G600" t="str">
        <f>_xlfn.XLOOKUP(tblSalaries[[#This Row],[Department ID]],tblDepts[ID],tblDepts[Department])</f>
        <v>Marketing</v>
      </c>
      <c r="H600" s="9">
        <v>25949</v>
      </c>
      <c r="I600" s="9">
        <v>42850</v>
      </c>
      <c r="J600" s="12" t="str">
        <f>"Q"&amp;LOOKUP(MONTH(tblSalaries[[#This Row],[Start Date]]),{1,4,7,10},{4,1,2,3})</f>
        <v>Q1</v>
      </c>
      <c r="K600">
        <v>68442</v>
      </c>
      <c r="L600" s="18">
        <f>_xlfn.DAYS(DATE(2020,12,31),tblSalaries[[#This Row],[Start Date]])/365</f>
        <v>3.6876712328767125</v>
      </c>
      <c r="M600">
        <v>599</v>
      </c>
      <c r="N600">
        <f>COUNTBLANK(tblSalaries[[#This Row],[Employee ID]:[Salary]])</f>
        <v>0</v>
      </c>
    </row>
    <row r="601" spans="1:14" x14ac:dyDescent="0.25">
      <c r="A601">
        <v>39445</v>
      </c>
      <c r="B601" t="str">
        <f>LEFT(tblSalaries[[#This Row],[Employee ID]],1)</f>
        <v>3</v>
      </c>
      <c r="C601" t="s">
        <v>1184</v>
      </c>
      <c r="D601" t="s">
        <v>1185</v>
      </c>
      <c r="E601" t="s">
        <v>18</v>
      </c>
      <c r="F601">
        <v>6</v>
      </c>
      <c r="G601" t="str">
        <f>_xlfn.XLOOKUP(tblSalaries[[#This Row],[Department ID]],tblDepts[ID],tblDepts[Department])</f>
        <v>Development</v>
      </c>
      <c r="H601" s="9">
        <v>30513</v>
      </c>
      <c r="I601" s="9">
        <v>42473</v>
      </c>
      <c r="J601" s="12" t="str">
        <f>"Q"&amp;LOOKUP(MONTH(tblSalaries[[#This Row],[Start Date]]),{1,4,7,10},{4,1,2,3})</f>
        <v>Q1</v>
      </c>
      <c r="K601">
        <v>39840</v>
      </c>
      <c r="L601" s="18">
        <f>_xlfn.DAYS(DATE(2020,12,31),tblSalaries[[#This Row],[Start Date]])/365</f>
        <v>4.720547945205479</v>
      </c>
      <c r="M601">
        <v>600</v>
      </c>
      <c r="N601">
        <f>COUNTBLANK(tblSalaries[[#This Row],[Employee ID]:[Salary]])</f>
        <v>0</v>
      </c>
    </row>
    <row r="602" spans="1:14" x14ac:dyDescent="0.25">
      <c r="A602">
        <v>40141</v>
      </c>
      <c r="B602" t="str">
        <f>LEFT(tblSalaries[[#This Row],[Employee ID]],1)</f>
        <v>4</v>
      </c>
      <c r="C602" t="s">
        <v>1186</v>
      </c>
      <c r="D602" t="s">
        <v>1187</v>
      </c>
      <c r="E602" t="s">
        <v>18</v>
      </c>
      <c r="F602">
        <v>5</v>
      </c>
      <c r="G602" t="str">
        <f>_xlfn.XLOOKUP(tblSalaries[[#This Row],[Department ID]],tblDepts[ID],tblDepts[Department])</f>
        <v>Marketing</v>
      </c>
      <c r="H602" s="9">
        <v>30403</v>
      </c>
      <c r="I602" s="9">
        <v>40671</v>
      </c>
      <c r="J602" s="12" t="str">
        <f>"Q"&amp;LOOKUP(MONTH(tblSalaries[[#This Row],[Start Date]]),{1,4,7,10},{4,1,2,3})</f>
        <v>Q1</v>
      </c>
      <c r="K602">
        <v>64716</v>
      </c>
      <c r="L602" s="18">
        <f>_xlfn.DAYS(DATE(2020,12,31),tblSalaries[[#This Row],[Start Date]])/365</f>
        <v>9.6575342465753433</v>
      </c>
      <c r="M602">
        <v>601</v>
      </c>
      <c r="N602">
        <f>COUNTBLANK(tblSalaries[[#This Row],[Employee ID]:[Salary]])</f>
        <v>0</v>
      </c>
    </row>
    <row r="603" spans="1:14" x14ac:dyDescent="0.25">
      <c r="A603">
        <v>10987</v>
      </c>
      <c r="B603" t="str">
        <f>LEFT(tblSalaries[[#This Row],[Employee ID]],1)</f>
        <v>1</v>
      </c>
      <c r="C603" t="s">
        <v>1188</v>
      </c>
      <c r="D603" t="s">
        <v>1189</v>
      </c>
      <c r="E603" t="s">
        <v>18</v>
      </c>
      <c r="F603">
        <v>4</v>
      </c>
      <c r="G603" t="str">
        <f>_xlfn.XLOOKUP(tblSalaries[[#This Row],[Department ID]],tblDepts[ID],tblDepts[Department])</f>
        <v>Sales</v>
      </c>
      <c r="H603" s="9">
        <v>23191</v>
      </c>
      <c r="I603" s="9">
        <v>40661</v>
      </c>
      <c r="J603" s="12" t="str">
        <f>"Q"&amp;LOOKUP(MONTH(tblSalaries[[#This Row],[Start Date]]),{1,4,7,10},{4,1,2,3})</f>
        <v>Q1</v>
      </c>
      <c r="K603">
        <v>126546</v>
      </c>
      <c r="L603" s="18">
        <f>_xlfn.DAYS(DATE(2020,12,31),tblSalaries[[#This Row],[Start Date]])/365</f>
        <v>9.6849315068493151</v>
      </c>
      <c r="M603">
        <v>602</v>
      </c>
      <c r="N603">
        <f>COUNTBLANK(tblSalaries[[#This Row],[Employee ID]:[Salary]])</f>
        <v>0</v>
      </c>
    </row>
    <row r="604" spans="1:14" x14ac:dyDescent="0.25">
      <c r="A604">
        <v>36308</v>
      </c>
      <c r="B604" t="str">
        <f>LEFT(tblSalaries[[#This Row],[Employee ID]],1)</f>
        <v>3</v>
      </c>
      <c r="C604" t="s">
        <v>1190</v>
      </c>
      <c r="D604" t="s">
        <v>1191</v>
      </c>
      <c r="E604" t="s">
        <v>18</v>
      </c>
      <c r="F604">
        <v>6</v>
      </c>
      <c r="G604" t="str">
        <f>_xlfn.XLOOKUP(tblSalaries[[#This Row],[Department ID]],tblDepts[ID],tblDepts[Department])</f>
        <v>Development</v>
      </c>
      <c r="H604" s="9">
        <v>21364</v>
      </c>
      <c r="I604" s="9">
        <v>41383</v>
      </c>
      <c r="J604" s="12" t="str">
        <f>"Q"&amp;LOOKUP(MONTH(tblSalaries[[#This Row],[Start Date]]),{1,4,7,10},{4,1,2,3})</f>
        <v>Q1</v>
      </c>
      <c r="K604">
        <v>47315</v>
      </c>
      <c r="L604" s="18">
        <f>_xlfn.DAYS(DATE(2020,12,31),tblSalaries[[#This Row],[Start Date]])/365</f>
        <v>7.7068493150684931</v>
      </c>
      <c r="M604">
        <v>603</v>
      </c>
      <c r="N604">
        <f>COUNTBLANK(tblSalaries[[#This Row],[Employee ID]:[Salary]])</f>
        <v>0</v>
      </c>
    </row>
    <row r="605" spans="1:14" x14ac:dyDescent="0.25">
      <c r="A605">
        <v>49202</v>
      </c>
      <c r="B605" t="str">
        <f>LEFT(tblSalaries[[#This Row],[Employee ID]],1)</f>
        <v>4</v>
      </c>
      <c r="C605" t="s">
        <v>1192</v>
      </c>
      <c r="D605" t="s">
        <v>1193</v>
      </c>
      <c r="E605" t="s">
        <v>18</v>
      </c>
      <c r="F605">
        <v>5</v>
      </c>
      <c r="G605" t="str">
        <f>_xlfn.XLOOKUP(tblSalaries[[#This Row],[Department ID]],tblDepts[ID],tblDepts[Department])</f>
        <v>Marketing</v>
      </c>
      <c r="H605" s="9">
        <v>26814</v>
      </c>
      <c r="I605" s="9">
        <v>43272</v>
      </c>
      <c r="J605" s="12" t="str">
        <f>"Q"&amp;LOOKUP(MONTH(tblSalaries[[#This Row],[Start Date]]),{1,4,7,10},{4,1,2,3})</f>
        <v>Q1</v>
      </c>
      <c r="K605">
        <v>67181</v>
      </c>
      <c r="L605" s="18">
        <f>_xlfn.DAYS(DATE(2020,12,31),tblSalaries[[#This Row],[Start Date]])/365</f>
        <v>2.5315068493150683</v>
      </c>
      <c r="M605">
        <v>604</v>
      </c>
      <c r="N605">
        <f>COUNTBLANK(tblSalaries[[#This Row],[Employee ID]:[Salary]])</f>
        <v>0</v>
      </c>
    </row>
    <row r="606" spans="1:14" x14ac:dyDescent="0.25">
      <c r="A606">
        <v>27467</v>
      </c>
      <c r="B606" t="str">
        <f>LEFT(tblSalaries[[#This Row],[Employee ID]],1)</f>
        <v>2</v>
      </c>
      <c r="C606" t="s">
        <v>1194</v>
      </c>
      <c r="D606" t="s">
        <v>1195</v>
      </c>
      <c r="E606" t="s">
        <v>13</v>
      </c>
      <c r="F606">
        <v>4</v>
      </c>
      <c r="G606" t="str">
        <f>_xlfn.XLOOKUP(tblSalaries[[#This Row],[Department ID]],tblDepts[ID],tblDepts[Department])</f>
        <v>Sales</v>
      </c>
      <c r="H606" s="9">
        <v>19457</v>
      </c>
      <c r="I606" s="9">
        <v>40484</v>
      </c>
      <c r="J606" s="12" t="str">
        <f>"Q"&amp;LOOKUP(MONTH(tblSalaries[[#This Row],[Start Date]]),{1,4,7,10},{4,1,2,3})</f>
        <v>Q3</v>
      </c>
      <c r="K606">
        <v>105596</v>
      </c>
      <c r="L606" s="18">
        <f>_xlfn.DAYS(DATE(2020,12,31),tblSalaries[[#This Row],[Start Date]])/365</f>
        <v>10.169863013698631</v>
      </c>
      <c r="M606">
        <v>605</v>
      </c>
      <c r="N606">
        <f>COUNTBLANK(tblSalaries[[#This Row],[Employee ID]:[Salary]])</f>
        <v>0</v>
      </c>
    </row>
    <row r="607" spans="1:14" x14ac:dyDescent="0.25">
      <c r="A607">
        <v>11346</v>
      </c>
      <c r="B607" t="str">
        <f>LEFT(tblSalaries[[#This Row],[Employee ID]],1)</f>
        <v>1</v>
      </c>
      <c r="C607" t="s">
        <v>1196</v>
      </c>
      <c r="D607" t="s">
        <v>1197</v>
      </c>
      <c r="E607" t="s">
        <v>13</v>
      </c>
      <c r="F607">
        <v>4</v>
      </c>
      <c r="G607" t="str">
        <f>_xlfn.XLOOKUP(tblSalaries[[#This Row],[Department ID]],tblDepts[ID],tblDepts[Department])</f>
        <v>Sales</v>
      </c>
      <c r="H607" s="9">
        <v>30129</v>
      </c>
      <c r="I607" s="9">
        <v>42925</v>
      </c>
      <c r="J607" s="12" t="str">
        <f>"Q"&amp;LOOKUP(MONTH(tblSalaries[[#This Row],[Start Date]]),{1,4,7,10},{4,1,2,3})</f>
        <v>Q2</v>
      </c>
      <c r="K607">
        <v>107143</v>
      </c>
      <c r="L607" s="18">
        <f>_xlfn.DAYS(DATE(2020,12,31),tblSalaries[[#This Row],[Start Date]])/365</f>
        <v>3.4821917808219176</v>
      </c>
      <c r="M607">
        <v>606</v>
      </c>
      <c r="N607">
        <f>COUNTBLANK(tblSalaries[[#This Row],[Employee ID]:[Salary]])</f>
        <v>0</v>
      </c>
    </row>
    <row r="608" spans="1:14" x14ac:dyDescent="0.25">
      <c r="A608">
        <v>37065</v>
      </c>
      <c r="B608" t="str">
        <f>LEFT(tblSalaries[[#This Row],[Employee ID]],1)</f>
        <v>3</v>
      </c>
      <c r="C608" t="s">
        <v>1198</v>
      </c>
      <c r="D608" t="s">
        <v>1199</v>
      </c>
      <c r="E608" t="s">
        <v>18</v>
      </c>
      <c r="F608">
        <v>5</v>
      </c>
      <c r="G608" t="str">
        <f>_xlfn.XLOOKUP(tblSalaries[[#This Row],[Department ID]],tblDepts[ID],tblDepts[Department])</f>
        <v>Marketing</v>
      </c>
      <c r="H608" s="9">
        <v>35727</v>
      </c>
      <c r="I608" s="9">
        <v>40628</v>
      </c>
      <c r="J608" s="12" t="str">
        <f>"Q"&amp;LOOKUP(MONTH(tblSalaries[[#This Row],[Start Date]]),{1,4,7,10},{4,1,2,3})</f>
        <v>Q4</v>
      </c>
      <c r="K608">
        <v>122824</v>
      </c>
      <c r="L608" s="18">
        <f>_xlfn.DAYS(DATE(2020,12,31),tblSalaries[[#This Row],[Start Date]])/365</f>
        <v>9.7753424657534254</v>
      </c>
      <c r="M608">
        <v>607</v>
      </c>
      <c r="N608">
        <f>COUNTBLANK(tblSalaries[[#This Row],[Employee ID]:[Salary]])</f>
        <v>0</v>
      </c>
    </row>
    <row r="609" spans="1:14" x14ac:dyDescent="0.25">
      <c r="A609">
        <v>20243</v>
      </c>
      <c r="B609" t="str">
        <f>LEFT(tblSalaries[[#This Row],[Employee ID]],1)</f>
        <v>2</v>
      </c>
      <c r="C609" t="s">
        <v>1200</v>
      </c>
      <c r="D609" t="s">
        <v>1201</v>
      </c>
      <c r="E609" t="s">
        <v>18</v>
      </c>
      <c r="F609">
        <v>6</v>
      </c>
      <c r="G609" t="str">
        <f>_xlfn.XLOOKUP(tblSalaries[[#This Row],[Department ID]],tblDepts[ID],tblDepts[Department])</f>
        <v>Development</v>
      </c>
      <c r="H609" s="9">
        <v>32195</v>
      </c>
      <c r="I609" s="9">
        <v>42324</v>
      </c>
      <c r="J609" s="12" t="str">
        <f>"Q"&amp;LOOKUP(MONTH(tblSalaries[[#This Row],[Start Date]]),{1,4,7,10},{4,1,2,3})</f>
        <v>Q3</v>
      </c>
      <c r="K609">
        <v>121542</v>
      </c>
      <c r="L609" s="18">
        <f>_xlfn.DAYS(DATE(2020,12,31),tblSalaries[[#This Row],[Start Date]])/365</f>
        <v>5.1287671232876715</v>
      </c>
      <c r="M609">
        <v>608</v>
      </c>
      <c r="N609">
        <f>COUNTBLANK(tblSalaries[[#This Row],[Employee ID]:[Salary]])</f>
        <v>0</v>
      </c>
    </row>
    <row r="610" spans="1:14" x14ac:dyDescent="0.25">
      <c r="A610">
        <v>17518</v>
      </c>
      <c r="B610" t="str">
        <f>LEFT(tblSalaries[[#This Row],[Employee ID]],1)</f>
        <v>1</v>
      </c>
      <c r="C610" t="s">
        <v>1202</v>
      </c>
      <c r="D610" t="s">
        <v>1203</v>
      </c>
      <c r="E610" t="s">
        <v>13</v>
      </c>
      <c r="F610">
        <v>4</v>
      </c>
      <c r="G610" t="str">
        <f>_xlfn.XLOOKUP(tblSalaries[[#This Row],[Department ID]],tblDepts[ID],tblDepts[Department])</f>
        <v>Sales</v>
      </c>
      <c r="H610" s="9">
        <v>34253</v>
      </c>
      <c r="I610" s="9">
        <v>42298</v>
      </c>
      <c r="J610" s="12" t="str">
        <f>"Q"&amp;LOOKUP(MONTH(tblSalaries[[#This Row],[Start Date]]),{1,4,7,10},{4,1,2,3})</f>
        <v>Q3</v>
      </c>
      <c r="K610">
        <v>148964</v>
      </c>
      <c r="L610" s="18">
        <f>_xlfn.DAYS(DATE(2020,12,31),tblSalaries[[#This Row],[Start Date]])/365</f>
        <v>5.2</v>
      </c>
      <c r="M610">
        <v>609</v>
      </c>
      <c r="N610">
        <f>COUNTBLANK(tblSalaries[[#This Row],[Employee ID]:[Salary]])</f>
        <v>0</v>
      </c>
    </row>
    <row r="611" spans="1:14" x14ac:dyDescent="0.25">
      <c r="A611">
        <v>42549</v>
      </c>
      <c r="B611" t="str">
        <f>LEFT(tblSalaries[[#This Row],[Employee ID]],1)</f>
        <v>4</v>
      </c>
      <c r="C611" t="s">
        <v>1204</v>
      </c>
      <c r="D611" t="s">
        <v>1205</v>
      </c>
      <c r="E611" t="s">
        <v>18</v>
      </c>
      <c r="F611">
        <v>6</v>
      </c>
      <c r="G611" t="str">
        <f>_xlfn.XLOOKUP(tblSalaries[[#This Row],[Department ID]],tblDepts[ID],tblDepts[Department])</f>
        <v>Development</v>
      </c>
      <c r="H611" s="9">
        <v>25782</v>
      </c>
      <c r="I611" s="9">
        <v>41385</v>
      </c>
      <c r="J611" s="12" t="str">
        <f>"Q"&amp;LOOKUP(MONTH(tblSalaries[[#This Row],[Start Date]]),{1,4,7,10},{4,1,2,3})</f>
        <v>Q1</v>
      </c>
      <c r="K611">
        <v>100347</v>
      </c>
      <c r="L611" s="18">
        <f>_xlfn.DAYS(DATE(2020,12,31),tblSalaries[[#This Row],[Start Date]])/365</f>
        <v>7.7013698630136984</v>
      </c>
      <c r="M611">
        <v>610</v>
      </c>
      <c r="N611">
        <f>COUNTBLANK(tblSalaries[[#This Row],[Employee ID]:[Salary]])</f>
        <v>0</v>
      </c>
    </row>
    <row r="612" spans="1:14" x14ac:dyDescent="0.25">
      <c r="A612">
        <v>10311</v>
      </c>
      <c r="B612" t="str">
        <f>LEFT(tblSalaries[[#This Row],[Employee ID]],1)</f>
        <v>1</v>
      </c>
      <c r="C612" t="s">
        <v>1206</v>
      </c>
      <c r="D612" t="s">
        <v>1207</v>
      </c>
      <c r="E612" t="s">
        <v>18</v>
      </c>
      <c r="F612">
        <v>4</v>
      </c>
      <c r="G612" t="str">
        <f>_xlfn.XLOOKUP(tblSalaries[[#This Row],[Department ID]],tblDepts[ID],tblDepts[Department])</f>
        <v>Sales</v>
      </c>
      <c r="H612" s="9">
        <v>35440</v>
      </c>
      <c r="I612" s="9">
        <v>41259</v>
      </c>
      <c r="J612" s="12" t="str">
        <f>"Q"&amp;LOOKUP(MONTH(tblSalaries[[#This Row],[Start Date]]),{1,4,7,10},{4,1,2,3})</f>
        <v>Q3</v>
      </c>
      <c r="K612">
        <v>81475</v>
      </c>
      <c r="L612" s="18">
        <f>_xlfn.DAYS(DATE(2020,12,31),tblSalaries[[#This Row],[Start Date]])/365</f>
        <v>8.0465753424657542</v>
      </c>
      <c r="M612">
        <v>611</v>
      </c>
      <c r="N612">
        <f>COUNTBLANK(tblSalaries[[#This Row],[Employee ID]:[Salary]])</f>
        <v>0</v>
      </c>
    </row>
    <row r="613" spans="1:14" x14ac:dyDescent="0.25">
      <c r="A613">
        <v>39515</v>
      </c>
      <c r="B613" t="str">
        <f>LEFT(tblSalaries[[#This Row],[Employee ID]],1)</f>
        <v>3</v>
      </c>
      <c r="C613" t="s">
        <v>1208</v>
      </c>
      <c r="D613" t="s">
        <v>1209</v>
      </c>
      <c r="E613" t="s">
        <v>13</v>
      </c>
      <c r="F613">
        <v>5</v>
      </c>
      <c r="G613" t="str">
        <f>_xlfn.XLOOKUP(tblSalaries[[#This Row],[Department ID]],tblDepts[ID],tblDepts[Department])</f>
        <v>Marketing</v>
      </c>
      <c r="H613" s="9">
        <v>33251</v>
      </c>
      <c r="I613" s="9">
        <v>43613</v>
      </c>
      <c r="J613" s="12" t="str">
        <f>"Q"&amp;LOOKUP(MONTH(tblSalaries[[#This Row],[Start Date]]),{1,4,7,10},{4,1,2,3})</f>
        <v>Q1</v>
      </c>
      <c r="K613">
        <v>91220</v>
      </c>
      <c r="L613" s="18">
        <f>_xlfn.DAYS(DATE(2020,12,31),tblSalaries[[#This Row],[Start Date]])/365</f>
        <v>1.5972602739726027</v>
      </c>
      <c r="M613">
        <v>612</v>
      </c>
      <c r="N613">
        <f>COUNTBLANK(tblSalaries[[#This Row],[Employee ID]:[Salary]])</f>
        <v>0</v>
      </c>
    </row>
    <row r="614" spans="1:14" x14ac:dyDescent="0.25">
      <c r="A614">
        <v>25530</v>
      </c>
      <c r="B614" t="str">
        <f>LEFT(tblSalaries[[#This Row],[Employee ID]],1)</f>
        <v>2</v>
      </c>
      <c r="C614" t="s">
        <v>1210</v>
      </c>
      <c r="D614" t="s">
        <v>1211</v>
      </c>
      <c r="E614" t="s">
        <v>18</v>
      </c>
      <c r="F614">
        <v>6</v>
      </c>
      <c r="G614" t="str">
        <f>_xlfn.XLOOKUP(tblSalaries[[#This Row],[Department ID]],tblDepts[ID],tblDepts[Department])</f>
        <v>Development</v>
      </c>
      <c r="H614" s="9">
        <v>22287</v>
      </c>
      <c r="I614" s="9">
        <v>43204</v>
      </c>
      <c r="J614" s="12" t="str">
        <f>"Q"&amp;LOOKUP(MONTH(tblSalaries[[#This Row],[Start Date]]),{1,4,7,10},{4,1,2,3})</f>
        <v>Q1</v>
      </c>
      <c r="K614">
        <v>74135</v>
      </c>
      <c r="L614" s="18">
        <f>_xlfn.DAYS(DATE(2020,12,31),tblSalaries[[#This Row],[Start Date]])/365</f>
        <v>2.7178082191780821</v>
      </c>
      <c r="M614">
        <v>613</v>
      </c>
      <c r="N614">
        <f>COUNTBLANK(tblSalaries[[#This Row],[Employee ID]:[Salary]])</f>
        <v>0</v>
      </c>
    </row>
    <row r="615" spans="1:14" x14ac:dyDescent="0.25">
      <c r="A615">
        <v>24562</v>
      </c>
      <c r="B615" t="str">
        <f>LEFT(tblSalaries[[#This Row],[Employee ID]],1)</f>
        <v>2</v>
      </c>
      <c r="C615" t="s">
        <v>1212</v>
      </c>
      <c r="D615" t="s">
        <v>1213</v>
      </c>
      <c r="E615" t="s">
        <v>13</v>
      </c>
      <c r="F615">
        <v>4</v>
      </c>
      <c r="G615" t="str">
        <f>_xlfn.XLOOKUP(tblSalaries[[#This Row],[Department ID]],tblDepts[ID],tblDepts[Department])</f>
        <v>Sales</v>
      </c>
      <c r="H615" s="9">
        <v>24489</v>
      </c>
      <c r="I615" s="9">
        <v>41773</v>
      </c>
      <c r="J615" s="12" t="str">
        <f>"Q"&amp;LOOKUP(MONTH(tblSalaries[[#This Row],[Start Date]]),{1,4,7,10},{4,1,2,3})</f>
        <v>Q1</v>
      </c>
      <c r="K615">
        <v>152616</v>
      </c>
      <c r="L615" s="18">
        <f>_xlfn.DAYS(DATE(2020,12,31),tblSalaries[[#This Row],[Start Date]])/365</f>
        <v>6.6383561643835618</v>
      </c>
      <c r="M615">
        <v>614</v>
      </c>
      <c r="N615">
        <f>COUNTBLANK(tblSalaries[[#This Row],[Employee ID]:[Salary]])</f>
        <v>0</v>
      </c>
    </row>
    <row r="616" spans="1:14" x14ac:dyDescent="0.25">
      <c r="A616">
        <v>49675</v>
      </c>
      <c r="B616" t="str">
        <f>LEFT(tblSalaries[[#This Row],[Employee ID]],1)</f>
        <v>4</v>
      </c>
      <c r="C616" t="s">
        <v>1214</v>
      </c>
      <c r="D616" t="s">
        <v>1215</v>
      </c>
      <c r="E616" t="s">
        <v>18</v>
      </c>
      <c r="F616">
        <v>7</v>
      </c>
      <c r="G616" t="str">
        <f>_xlfn.XLOOKUP(tblSalaries[[#This Row],[Department ID]],tblDepts[ID],tblDepts[Department])</f>
        <v>Support</v>
      </c>
      <c r="H616" s="9">
        <v>27156</v>
      </c>
      <c r="I616" s="9">
        <v>43030</v>
      </c>
      <c r="J616" s="12" t="str">
        <f>"Q"&amp;LOOKUP(MONTH(tblSalaries[[#This Row],[Start Date]]),{1,4,7,10},{4,1,2,3})</f>
        <v>Q3</v>
      </c>
      <c r="K616">
        <v>50829</v>
      </c>
      <c r="L616" s="18">
        <f>_xlfn.DAYS(DATE(2020,12,31),tblSalaries[[#This Row],[Start Date]])/365</f>
        <v>3.1945205479452055</v>
      </c>
      <c r="M616">
        <v>615</v>
      </c>
      <c r="N616">
        <f>COUNTBLANK(tblSalaries[[#This Row],[Employee ID]:[Salary]])</f>
        <v>0</v>
      </c>
    </row>
    <row r="617" spans="1:14" x14ac:dyDescent="0.25">
      <c r="A617">
        <v>30413</v>
      </c>
      <c r="B617" t="str">
        <f>LEFT(tblSalaries[[#This Row],[Employee ID]],1)</f>
        <v>3</v>
      </c>
      <c r="C617" t="s">
        <v>1216</v>
      </c>
      <c r="D617" t="s">
        <v>1217</v>
      </c>
      <c r="E617" t="s">
        <v>18</v>
      </c>
      <c r="F617">
        <v>6</v>
      </c>
      <c r="G617" t="str">
        <f>_xlfn.XLOOKUP(tblSalaries[[#This Row],[Department ID]],tblDepts[ID],tblDepts[Department])</f>
        <v>Development</v>
      </c>
      <c r="H617" s="9">
        <v>32734</v>
      </c>
      <c r="I617" s="9">
        <v>43032</v>
      </c>
      <c r="J617" s="12" t="str">
        <f>"Q"&amp;LOOKUP(MONTH(tblSalaries[[#This Row],[Start Date]]),{1,4,7,10},{4,1,2,3})</f>
        <v>Q3</v>
      </c>
      <c r="K617">
        <v>38797</v>
      </c>
      <c r="L617" s="18">
        <f>_xlfn.DAYS(DATE(2020,12,31),tblSalaries[[#This Row],[Start Date]])/365</f>
        <v>3.1890410958904107</v>
      </c>
      <c r="M617">
        <v>616</v>
      </c>
      <c r="N617">
        <f>COUNTBLANK(tblSalaries[[#This Row],[Employee ID]:[Salary]])</f>
        <v>0</v>
      </c>
    </row>
    <row r="618" spans="1:14" x14ac:dyDescent="0.25">
      <c r="A618">
        <v>45181</v>
      </c>
      <c r="B618" t="str">
        <f>LEFT(tblSalaries[[#This Row],[Employee ID]],1)</f>
        <v>4</v>
      </c>
      <c r="C618" t="s">
        <v>1218</v>
      </c>
      <c r="D618" t="s">
        <v>1219</v>
      </c>
      <c r="E618" t="s">
        <v>18</v>
      </c>
      <c r="F618">
        <v>6</v>
      </c>
      <c r="G618" t="str">
        <f>_xlfn.XLOOKUP(tblSalaries[[#This Row],[Department ID]],tblDepts[ID],tblDepts[Department])</f>
        <v>Development</v>
      </c>
      <c r="H618" s="9">
        <v>31650</v>
      </c>
      <c r="I618" s="9">
        <v>43180</v>
      </c>
      <c r="J618" s="12" t="str">
        <f>"Q"&amp;LOOKUP(MONTH(tblSalaries[[#This Row],[Start Date]]),{1,4,7,10},{4,1,2,3})</f>
        <v>Q4</v>
      </c>
      <c r="K618">
        <v>31648</v>
      </c>
      <c r="L618" s="18">
        <f>_xlfn.DAYS(DATE(2020,12,31),tblSalaries[[#This Row],[Start Date]])/365</f>
        <v>2.7835616438356166</v>
      </c>
      <c r="M618">
        <v>617</v>
      </c>
      <c r="N618">
        <f>COUNTBLANK(tblSalaries[[#This Row],[Employee ID]:[Salary]])</f>
        <v>0</v>
      </c>
    </row>
    <row r="619" spans="1:14" x14ac:dyDescent="0.25">
      <c r="A619">
        <v>33280</v>
      </c>
      <c r="B619" t="str">
        <f>LEFT(tblSalaries[[#This Row],[Employee ID]],1)</f>
        <v>3</v>
      </c>
      <c r="C619" t="s">
        <v>1220</v>
      </c>
      <c r="D619" t="s">
        <v>1221</v>
      </c>
      <c r="E619" t="s">
        <v>18</v>
      </c>
      <c r="F619">
        <v>4</v>
      </c>
      <c r="G619" t="str">
        <f>_xlfn.XLOOKUP(tblSalaries[[#This Row],[Department ID]],tblDepts[ID],tblDepts[Department])</f>
        <v>Sales</v>
      </c>
      <c r="H619" s="9">
        <v>28692</v>
      </c>
      <c r="I619" s="9">
        <v>42705</v>
      </c>
      <c r="J619" s="12" t="str">
        <f>"Q"&amp;LOOKUP(MONTH(tblSalaries[[#This Row],[Start Date]]),{1,4,7,10},{4,1,2,3})</f>
        <v>Q3</v>
      </c>
      <c r="K619">
        <v>71786</v>
      </c>
      <c r="L619" s="18">
        <f>_xlfn.DAYS(DATE(2020,12,31),tblSalaries[[#This Row],[Start Date]])/365</f>
        <v>4.0849315068493155</v>
      </c>
      <c r="M619">
        <v>618</v>
      </c>
      <c r="N619">
        <f>COUNTBLANK(tblSalaries[[#This Row],[Employee ID]:[Salary]])</f>
        <v>0</v>
      </c>
    </row>
    <row r="620" spans="1:14" x14ac:dyDescent="0.25">
      <c r="A620">
        <v>34819</v>
      </c>
      <c r="B620" t="str">
        <f>LEFT(tblSalaries[[#This Row],[Employee ID]],1)</f>
        <v>3</v>
      </c>
      <c r="C620" t="s">
        <v>1222</v>
      </c>
      <c r="D620" t="s">
        <v>1223</v>
      </c>
      <c r="E620" t="s">
        <v>18</v>
      </c>
      <c r="F620">
        <v>4</v>
      </c>
      <c r="G620" t="str">
        <f>_xlfn.XLOOKUP(tblSalaries[[#This Row],[Department ID]],tblDepts[ID],tblDepts[Department])</f>
        <v>Sales</v>
      </c>
      <c r="H620" s="9">
        <v>29510</v>
      </c>
      <c r="I620" s="9">
        <v>43146</v>
      </c>
      <c r="J620" s="12" t="str">
        <f>"Q"&amp;LOOKUP(MONTH(tblSalaries[[#This Row],[Start Date]]),{1,4,7,10},{4,1,2,3})</f>
        <v>Q4</v>
      </c>
      <c r="K620">
        <v>92378</v>
      </c>
      <c r="L620" s="18">
        <f>_xlfn.DAYS(DATE(2020,12,31),tblSalaries[[#This Row],[Start Date]])/365</f>
        <v>2.8767123287671232</v>
      </c>
      <c r="M620">
        <v>619</v>
      </c>
      <c r="N620">
        <f>COUNTBLANK(tblSalaries[[#This Row],[Employee ID]:[Salary]])</f>
        <v>0</v>
      </c>
    </row>
    <row r="621" spans="1:14" x14ac:dyDescent="0.25">
      <c r="A621">
        <v>26829</v>
      </c>
      <c r="B621" t="str">
        <f>LEFT(tblSalaries[[#This Row],[Employee ID]],1)</f>
        <v>2</v>
      </c>
      <c r="C621" t="s">
        <v>1224</v>
      </c>
      <c r="D621" t="s">
        <v>1225</v>
      </c>
      <c r="E621" t="s">
        <v>18</v>
      </c>
      <c r="F621">
        <v>6</v>
      </c>
      <c r="G621" t="str">
        <f>_xlfn.XLOOKUP(tblSalaries[[#This Row],[Department ID]],tblDepts[ID],tblDepts[Department])</f>
        <v>Development</v>
      </c>
      <c r="H621" s="9">
        <v>34747</v>
      </c>
      <c r="I621" s="9">
        <v>42755</v>
      </c>
      <c r="J621" s="12" t="str">
        <f>"Q"&amp;LOOKUP(MONTH(tblSalaries[[#This Row],[Start Date]]),{1,4,7,10},{4,1,2,3})</f>
        <v>Q4</v>
      </c>
      <c r="K621">
        <v>79545</v>
      </c>
      <c r="L621" s="18">
        <f>_xlfn.DAYS(DATE(2020,12,31),tblSalaries[[#This Row],[Start Date]])/365</f>
        <v>3.9479452054794519</v>
      </c>
      <c r="M621">
        <v>620</v>
      </c>
      <c r="N621">
        <f>COUNTBLANK(tblSalaries[[#This Row],[Employee ID]:[Salary]])</f>
        <v>0</v>
      </c>
    </row>
    <row r="622" spans="1:14" x14ac:dyDescent="0.25">
      <c r="A622">
        <v>24493</v>
      </c>
      <c r="B622" t="str">
        <f>LEFT(tblSalaries[[#This Row],[Employee ID]],1)</f>
        <v>2</v>
      </c>
      <c r="C622" t="s">
        <v>1226</v>
      </c>
      <c r="D622" t="s">
        <v>1227</v>
      </c>
      <c r="E622" t="s">
        <v>13</v>
      </c>
      <c r="F622">
        <v>6</v>
      </c>
      <c r="G622" t="str">
        <f>_xlfn.XLOOKUP(tblSalaries[[#This Row],[Department ID]],tblDepts[ID],tblDepts[Department])</f>
        <v>Development</v>
      </c>
      <c r="H622" s="9">
        <v>26245</v>
      </c>
      <c r="I622" s="9">
        <v>42339</v>
      </c>
      <c r="J622" s="12" t="str">
        <f>"Q"&amp;LOOKUP(MONTH(tblSalaries[[#This Row],[Start Date]]),{1,4,7,10},{4,1,2,3})</f>
        <v>Q3</v>
      </c>
      <c r="K622">
        <v>137853</v>
      </c>
      <c r="L622" s="18">
        <f>_xlfn.DAYS(DATE(2020,12,31),tblSalaries[[#This Row],[Start Date]])/365</f>
        <v>5.087671232876712</v>
      </c>
      <c r="M622">
        <v>621</v>
      </c>
      <c r="N622">
        <f>COUNTBLANK(tblSalaries[[#This Row],[Employee ID]:[Salary]])</f>
        <v>0</v>
      </c>
    </row>
    <row r="623" spans="1:14" x14ac:dyDescent="0.25">
      <c r="A623">
        <v>31299</v>
      </c>
      <c r="B623" t="str">
        <f>LEFT(tblSalaries[[#This Row],[Employee ID]],1)</f>
        <v>3</v>
      </c>
      <c r="C623" t="s">
        <v>1228</v>
      </c>
      <c r="D623" t="s">
        <v>1229</v>
      </c>
      <c r="E623" t="s">
        <v>18</v>
      </c>
      <c r="F623">
        <v>7</v>
      </c>
      <c r="G623" t="str">
        <f>_xlfn.XLOOKUP(tblSalaries[[#This Row],[Department ID]],tblDepts[ID],tblDepts[Department])</f>
        <v>Support</v>
      </c>
      <c r="H623" s="9">
        <v>28625</v>
      </c>
      <c r="I623" s="9">
        <v>42056</v>
      </c>
      <c r="J623" s="12" t="str">
        <f>"Q"&amp;LOOKUP(MONTH(tblSalaries[[#This Row],[Start Date]]),{1,4,7,10},{4,1,2,3})</f>
        <v>Q4</v>
      </c>
      <c r="K623">
        <v>24916</v>
      </c>
      <c r="L623" s="18">
        <f>_xlfn.DAYS(DATE(2020,12,31),tblSalaries[[#This Row],[Start Date]])/365</f>
        <v>5.8630136986301373</v>
      </c>
      <c r="M623">
        <v>622</v>
      </c>
      <c r="N623">
        <f>COUNTBLANK(tblSalaries[[#This Row],[Employee ID]:[Salary]])</f>
        <v>0</v>
      </c>
    </row>
    <row r="624" spans="1:14" x14ac:dyDescent="0.25">
      <c r="A624">
        <v>15900</v>
      </c>
      <c r="B624" t="str">
        <f>LEFT(tblSalaries[[#This Row],[Employee ID]],1)</f>
        <v>1</v>
      </c>
      <c r="C624" t="s">
        <v>1230</v>
      </c>
      <c r="D624" t="s">
        <v>1231</v>
      </c>
      <c r="E624" t="s">
        <v>18</v>
      </c>
      <c r="F624">
        <v>5</v>
      </c>
      <c r="G624" t="str">
        <f>_xlfn.XLOOKUP(tblSalaries[[#This Row],[Department ID]],tblDepts[ID],tblDepts[Department])</f>
        <v>Marketing</v>
      </c>
      <c r="H624" s="9">
        <v>31786</v>
      </c>
      <c r="I624" s="9">
        <v>41985</v>
      </c>
      <c r="J624" s="12" t="str">
        <f>"Q"&amp;LOOKUP(MONTH(tblSalaries[[#This Row],[Start Date]]),{1,4,7,10},{4,1,2,3})</f>
        <v>Q3</v>
      </c>
      <c r="K624">
        <v>60948</v>
      </c>
      <c r="L624" s="18">
        <f>_xlfn.DAYS(DATE(2020,12,31),tblSalaries[[#This Row],[Start Date]])/365</f>
        <v>6.0575342465753428</v>
      </c>
      <c r="M624">
        <v>623</v>
      </c>
      <c r="N624">
        <f>COUNTBLANK(tblSalaries[[#This Row],[Employee ID]:[Salary]])</f>
        <v>0</v>
      </c>
    </row>
    <row r="625" spans="1:14" x14ac:dyDescent="0.25">
      <c r="A625">
        <v>15137</v>
      </c>
      <c r="B625" t="str">
        <f>LEFT(tblSalaries[[#This Row],[Employee ID]],1)</f>
        <v>1</v>
      </c>
      <c r="C625" t="s">
        <v>1232</v>
      </c>
      <c r="D625" t="s">
        <v>1233</v>
      </c>
      <c r="E625" t="s">
        <v>18</v>
      </c>
      <c r="F625">
        <v>6</v>
      </c>
      <c r="G625" t="str">
        <f>_xlfn.XLOOKUP(tblSalaries[[#This Row],[Department ID]],tblDepts[ID],tblDepts[Department])</f>
        <v>Development</v>
      </c>
      <c r="H625" s="9">
        <v>36341</v>
      </c>
      <c r="I625" s="9">
        <v>42107</v>
      </c>
      <c r="J625" s="12" t="str">
        <f>"Q"&amp;LOOKUP(MONTH(tblSalaries[[#This Row],[Start Date]]),{1,4,7,10},{4,1,2,3})</f>
        <v>Q1</v>
      </c>
      <c r="K625">
        <v>76967</v>
      </c>
      <c r="L625" s="18">
        <f>_xlfn.DAYS(DATE(2020,12,31),tblSalaries[[#This Row],[Start Date]])/365</f>
        <v>5.7232876712328764</v>
      </c>
      <c r="M625">
        <v>624</v>
      </c>
      <c r="N625">
        <f>COUNTBLANK(tblSalaries[[#This Row],[Employee ID]:[Salary]])</f>
        <v>0</v>
      </c>
    </row>
    <row r="626" spans="1:14" x14ac:dyDescent="0.25">
      <c r="A626">
        <v>43789</v>
      </c>
      <c r="B626" t="str">
        <f>LEFT(tblSalaries[[#This Row],[Employee ID]],1)</f>
        <v>4</v>
      </c>
      <c r="C626" t="s">
        <v>1234</v>
      </c>
      <c r="D626" t="s">
        <v>1235</v>
      </c>
      <c r="E626" t="s">
        <v>18</v>
      </c>
      <c r="F626">
        <v>7</v>
      </c>
      <c r="G626" t="str">
        <f>_xlfn.XLOOKUP(tblSalaries[[#This Row],[Department ID]],tblDepts[ID],tblDepts[Department])</f>
        <v>Support</v>
      </c>
      <c r="H626" s="9">
        <v>27141</v>
      </c>
      <c r="I626" s="9">
        <v>43463</v>
      </c>
      <c r="J626" s="12" t="str">
        <f>"Q"&amp;LOOKUP(MONTH(tblSalaries[[#This Row],[Start Date]]),{1,4,7,10},{4,1,2,3})</f>
        <v>Q3</v>
      </c>
      <c r="K626">
        <v>45729</v>
      </c>
      <c r="L626" s="18">
        <f>_xlfn.DAYS(DATE(2020,12,31),tblSalaries[[#This Row],[Start Date]])/365</f>
        <v>2.0082191780821916</v>
      </c>
      <c r="M626">
        <v>625</v>
      </c>
      <c r="N626">
        <f>COUNTBLANK(tblSalaries[[#This Row],[Employee ID]:[Salary]])</f>
        <v>0</v>
      </c>
    </row>
    <row r="627" spans="1:14" x14ac:dyDescent="0.25">
      <c r="A627">
        <v>49918</v>
      </c>
      <c r="B627" t="str">
        <f>LEFT(tblSalaries[[#This Row],[Employee ID]],1)</f>
        <v>4</v>
      </c>
      <c r="C627" t="s">
        <v>1236</v>
      </c>
      <c r="D627" t="s">
        <v>1237</v>
      </c>
      <c r="E627" t="s">
        <v>13</v>
      </c>
      <c r="F627">
        <v>5</v>
      </c>
      <c r="G627" t="str">
        <f>_xlfn.XLOOKUP(tblSalaries[[#This Row],[Department ID]],tblDepts[ID],tblDepts[Department])</f>
        <v>Marketing</v>
      </c>
      <c r="H627" s="9">
        <v>22814</v>
      </c>
      <c r="I627" s="9">
        <v>41452</v>
      </c>
      <c r="J627" s="12" t="str">
        <f>"Q"&amp;LOOKUP(MONTH(tblSalaries[[#This Row],[Start Date]]),{1,4,7,10},{4,1,2,3})</f>
        <v>Q1</v>
      </c>
      <c r="K627">
        <v>61155</v>
      </c>
      <c r="L627" s="18">
        <f>_xlfn.DAYS(DATE(2020,12,31),tblSalaries[[#This Row],[Start Date]])/365</f>
        <v>7.5178082191780824</v>
      </c>
      <c r="M627">
        <v>626</v>
      </c>
      <c r="N627">
        <f>COUNTBLANK(tblSalaries[[#This Row],[Employee ID]:[Salary]])</f>
        <v>0</v>
      </c>
    </row>
    <row r="628" spans="1:14" x14ac:dyDescent="0.25">
      <c r="A628">
        <v>33306</v>
      </c>
      <c r="B628" t="str">
        <f>LEFT(tblSalaries[[#This Row],[Employee ID]],1)</f>
        <v>3</v>
      </c>
      <c r="C628" t="s">
        <v>1238</v>
      </c>
      <c r="D628" t="s">
        <v>1239</v>
      </c>
      <c r="E628" t="s">
        <v>18</v>
      </c>
      <c r="F628">
        <v>7</v>
      </c>
      <c r="G628" t="str">
        <f>_xlfn.XLOOKUP(tblSalaries[[#This Row],[Department ID]],tblDepts[ID],tblDepts[Department])</f>
        <v>Support</v>
      </c>
      <c r="H628" s="9">
        <v>22549</v>
      </c>
      <c r="I628" s="9">
        <v>43094</v>
      </c>
      <c r="J628" s="12" t="str">
        <f>"Q"&amp;LOOKUP(MONTH(tblSalaries[[#This Row],[Start Date]]),{1,4,7,10},{4,1,2,3})</f>
        <v>Q3</v>
      </c>
      <c r="K628">
        <v>119160</v>
      </c>
      <c r="L628" s="18">
        <f>_xlfn.DAYS(DATE(2020,12,31),tblSalaries[[#This Row],[Start Date]])/365</f>
        <v>3.0191780821917806</v>
      </c>
      <c r="M628">
        <v>627</v>
      </c>
      <c r="N628">
        <f>COUNTBLANK(tblSalaries[[#This Row],[Employee ID]:[Salary]])</f>
        <v>0</v>
      </c>
    </row>
    <row r="629" spans="1:14" x14ac:dyDescent="0.25">
      <c r="A629">
        <v>20844</v>
      </c>
      <c r="B629" t="str">
        <f>LEFT(tblSalaries[[#This Row],[Employee ID]],1)</f>
        <v>2</v>
      </c>
      <c r="C629" t="s">
        <v>1240</v>
      </c>
      <c r="D629" t="s">
        <v>1241</v>
      </c>
      <c r="E629" t="s">
        <v>18</v>
      </c>
      <c r="F629">
        <v>5</v>
      </c>
      <c r="G629" t="str">
        <f>_xlfn.XLOOKUP(tblSalaries[[#This Row],[Department ID]],tblDepts[ID],tblDepts[Department])</f>
        <v>Marketing</v>
      </c>
      <c r="H629" s="9">
        <v>23394</v>
      </c>
      <c r="I629" s="9">
        <v>41420</v>
      </c>
      <c r="J629" s="12" t="str">
        <f>"Q"&amp;LOOKUP(MONTH(tblSalaries[[#This Row],[Start Date]]),{1,4,7,10},{4,1,2,3})</f>
        <v>Q1</v>
      </c>
      <c r="K629">
        <v>119508</v>
      </c>
      <c r="L629" s="18">
        <f>_xlfn.DAYS(DATE(2020,12,31),tblSalaries[[#This Row],[Start Date]])/365</f>
        <v>7.6054794520547944</v>
      </c>
      <c r="M629">
        <v>628</v>
      </c>
      <c r="N629">
        <f>COUNTBLANK(tblSalaries[[#This Row],[Employee ID]:[Salary]])</f>
        <v>0</v>
      </c>
    </row>
    <row r="630" spans="1:14" x14ac:dyDescent="0.25">
      <c r="A630">
        <v>43004</v>
      </c>
      <c r="B630" t="str">
        <f>LEFT(tblSalaries[[#This Row],[Employee ID]],1)</f>
        <v>4</v>
      </c>
      <c r="C630" t="s">
        <v>1242</v>
      </c>
      <c r="D630" t="s">
        <v>1243</v>
      </c>
      <c r="E630" t="s">
        <v>18</v>
      </c>
      <c r="F630">
        <v>5</v>
      </c>
      <c r="G630" t="str">
        <f>_xlfn.XLOOKUP(tblSalaries[[#This Row],[Department ID]],tblDepts[ID],tblDepts[Department])</f>
        <v>Marketing</v>
      </c>
      <c r="H630" s="9">
        <v>28615</v>
      </c>
      <c r="I630" s="9">
        <v>41092</v>
      </c>
      <c r="J630" s="12" t="str">
        <f>"Q"&amp;LOOKUP(MONTH(tblSalaries[[#This Row],[Start Date]]),{1,4,7,10},{4,1,2,3})</f>
        <v>Q2</v>
      </c>
      <c r="K630">
        <v>117224</v>
      </c>
      <c r="L630" s="18">
        <f>_xlfn.DAYS(DATE(2020,12,31),tblSalaries[[#This Row],[Start Date]])/365</f>
        <v>8.5041095890410965</v>
      </c>
      <c r="M630">
        <v>629</v>
      </c>
      <c r="N630">
        <f>COUNTBLANK(tblSalaries[[#This Row],[Employee ID]:[Salary]])</f>
        <v>0</v>
      </c>
    </row>
    <row r="631" spans="1:14" x14ac:dyDescent="0.25">
      <c r="A631">
        <v>27746</v>
      </c>
      <c r="B631" t="str">
        <f>LEFT(tblSalaries[[#This Row],[Employee ID]],1)</f>
        <v>2</v>
      </c>
      <c r="C631" t="s">
        <v>1210</v>
      </c>
      <c r="D631" t="s">
        <v>1244</v>
      </c>
      <c r="E631" t="s">
        <v>18</v>
      </c>
      <c r="F631">
        <v>6</v>
      </c>
      <c r="G631" t="str">
        <f>_xlfn.XLOOKUP(tblSalaries[[#This Row],[Department ID]],tblDepts[ID],tblDepts[Department])</f>
        <v>Development</v>
      </c>
      <c r="H631" s="9">
        <v>27572</v>
      </c>
      <c r="I631" s="9">
        <v>43744</v>
      </c>
      <c r="J631" s="12" t="str">
        <f>"Q"&amp;LOOKUP(MONTH(tblSalaries[[#This Row],[Start Date]]),{1,4,7,10},{4,1,2,3})</f>
        <v>Q3</v>
      </c>
      <c r="K631">
        <v>66683</v>
      </c>
      <c r="L631" s="18">
        <f>_xlfn.DAYS(DATE(2020,12,31),tblSalaries[[#This Row],[Start Date]])/365</f>
        <v>1.2383561643835617</v>
      </c>
      <c r="M631">
        <v>630</v>
      </c>
      <c r="N631">
        <f>COUNTBLANK(tblSalaries[[#This Row],[Employee ID]:[Salary]])</f>
        <v>0</v>
      </c>
    </row>
    <row r="632" spans="1:14" x14ac:dyDescent="0.25">
      <c r="A632">
        <v>24211</v>
      </c>
      <c r="B632" t="str">
        <f>LEFT(tblSalaries[[#This Row],[Employee ID]],1)</f>
        <v>2</v>
      </c>
      <c r="C632" t="s">
        <v>510</v>
      </c>
      <c r="D632" t="s">
        <v>1245</v>
      </c>
      <c r="E632" t="s">
        <v>13</v>
      </c>
      <c r="F632">
        <v>4</v>
      </c>
      <c r="G632" t="str">
        <f>_xlfn.XLOOKUP(tblSalaries[[#This Row],[Department ID]],tblDepts[ID],tblDepts[Department])</f>
        <v>Sales</v>
      </c>
      <c r="H632" s="9">
        <v>31305</v>
      </c>
      <c r="I632" s="9">
        <v>41497</v>
      </c>
      <c r="J632" s="12" t="str">
        <f>"Q"&amp;LOOKUP(MONTH(tblSalaries[[#This Row],[Start Date]]),{1,4,7,10},{4,1,2,3})</f>
        <v>Q2</v>
      </c>
      <c r="K632">
        <v>147135</v>
      </c>
      <c r="L632" s="18">
        <f>_xlfn.DAYS(DATE(2020,12,31),tblSalaries[[#This Row],[Start Date]])/365</f>
        <v>7.3945205479452056</v>
      </c>
      <c r="M632">
        <v>631</v>
      </c>
      <c r="N632">
        <f>COUNTBLANK(tblSalaries[[#This Row],[Employee ID]:[Salary]])</f>
        <v>0</v>
      </c>
    </row>
    <row r="633" spans="1:14" x14ac:dyDescent="0.25">
      <c r="A633">
        <v>26142</v>
      </c>
      <c r="B633" t="str">
        <f>LEFT(tblSalaries[[#This Row],[Employee ID]],1)</f>
        <v>2</v>
      </c>
      <c r="C633" t="s">
        <v>1246</v>
      </c>
      <c r="D633" t="s">
        <v>1247</v>
      </c>
      <c r="E633" t="s">
        <v>13</v>
      </c>
      <c r="F633">
        <v>6</v>
      </c>
      <c r="G633" t="str">
        <f>_xlfn.XLOOKUP(tblSalaries[[#This Row],[Department ID]],tblDepts[ID],tblDepts[Department])</f>
        <v>Development</v>
      </c>
      <c r="H633" s="9">
        <v>24031</v>
      </c>
      <c r="I633" s="9">
        <v>40442</v>
      </c>
      <c r="J633" s="12" t="str">
        <f>"Q"&amp;LOOKUP(MONTH(tblSalaries[[#This Row],[Start Date]]),{1,4,7,10},{4,1,2,3})</f>
        <v>Q2</v>
      </c>
      <c r="K633">
        <v>123907</v>
      </c>
      <c r="L633" s="18">
        <f>_xlfn.DAYS(DATE(2020,12,31),tblSalaries[[#This Row],[Start Date]])/365</f>
        <v>10.284931506849315</v>
      </c>
      <c r="M633">
        <v>632</v>
      </c>
      <c r="N633">
        <f>COUNTBLANK(tblSalaries[[#This Row],[Employee ID]:[Salary]])</f>
        <v>0</v>
      </c>
    </row>
    <row r="634" spans="1:14" x14ac:dyDescent="0.25">
      <c r="A634">
        <v>26699</v>
      </c>
      <c r="B634" t="str">
        <f>LEFT(tblSalaries[[#This Row],[Employee ID]],1)</f>
        <v>2</v>
      </c>
      <c r="C634" t="s">
        <v>1248</v>
      </c>
      <c r="D634" t="s">
        <v>1249</v>
      </c>
      <c r="E634" t="s">
        <v>18</v>
      </c>
      <c r="F634">
        <v>4</v>
      </c>
      <c r="G634" t="str">
        <f>_xlfn.XLOOKUP(tblSalaries[[#This Row],[Department ID]],tblDepts[ID],tblDepts[Department])</f>
        <v>Sales</v>
      </c>
      <c r="H634" s="9">
        <v>21859</v>
      </c>
      <c r="I634" s="9">
        <v>42467</v>
      </c>
      <c r="J634" s="12" t="str">
        <f>"Q"&amp;LOOKUP(MONTH(tblSalaries[[#This Row],[Start Date]]),{1,4,7,10},{4,1,2,3})</f>
        <v>Q1</v>
      </c>
      <c r="K634">
        <v>77274</v>
      </c>
      <c r="L634" s="18">
        <f>_xlfn.DAYS(DATE(2020,12,31),tblSalaries[[#This Row],[Start Date]])/365</f>
        <v>4.7369863013698632</v>
      </c>
      <c r="M634">
        <v>633</v>
      </c>
      <c r="N634">
        <f>COUNTBLANK(tblSalaries[[#This Row],[Employee ID]:[Salary]])</f>
        <v>0</v>
      </c>
    </row>
    <row r="635" spans="1:14" x14ac:dyDescent="0.25">
      <c r="A635">
        <v>42629</v>
      </c>
      <c r="B635" t="str">
        <f>LEFT(tblSalaries[[#This Row],[Employee ID]],1)</f>
        <v>4</v>
      </c>
      <c r="C635" t="s">
        <v>1250</v>
      </c>
      <c r="D635" t="s">
        <v>1251</v>
      </c>
      <c r="E635" t="s">
        <v>18</v>
      </c>
      <c r="F635">
        <v>4</v>
      </c>
      <c r="G635" t="str">
        <f>_xlfn.XLOOKUP(tblSalaries[[#This Row],[Department ID]],tblDepts[ID],tblDepts[Department])</f>
        <v>Sales</v>
      </c>
      <c r="H635" s="9">
        <v>21631</v>
      </c>
      <c r="I635" s="9">
        <v>41661</v>
      </c>
      <c r="J635" s="12" t="str">
        <f>"Q"&amp;LOOKUP(MONTH(tblSalaries[[#This Row],[Start Date]]),{1,4,7,10},{4,1,2,3})</f>
        <v>Q4</v>
      </c>
      <c r="K635">
        <v>73597</v>
      </c>
      <c r="L635" s="18">
        <f>_xlfn.DAYS(DATE(2020,12,31),tblSalaries[[#This Row],[Start Date]])/365</f>
        <v>6.9452054794520546</v>
      </c>
      <c r="M635">
        <v>634</v>
      </c>
      <c r="N635">
        <f>COUNTBLANK(tblSalaries[[#This Row],[Employee ID]:[Salary]])</f>
        <v>0</v>
      </c>
    </row>
    <row r="636" spans="1:14" x14ac:dyDescent="0.25">
      <c r="A636">
        <v>32877</v>
      </c>
      <c r="B636" t="str">
        <f>LEFT(tblSalaries[[#This Row],[Employee ID]],1)</f>
        <v>3</v>
      </c>
      <c r="C636" t="s">
        <v>1252</v>
      </c>
      <c r="D636" t="s">
        <v>1253</v>
      </c>
      <c r="E636" t="s">
        <v>13</v>
      </c>
      <c r="F636">
        <v>4</v>
      </c>
      <c r="G636" t="str">
        <f>_xlfn.XLOOKUP(tblSalaries[[#This Row],[Department ID]],tblDepts[ID],tblDepts[Department])</f>
        <v>Sales</v>
      </c>
      <c r="H636" s="9">
        <v>17331</v>
      </c>
      <c r="I636" s="9">
        <v>41541</v>
      </c>
      <c r="J636" s="12" t="str">
        <f>"Q"&amp;LOOKUP(MONTH(tblSalaries[[#This Row],[Start Date]]),{1,4,7,10},{4,1,2,3})</f>
        <v>Q2</v>
      </c>
      <c r="K636">
        <v>115924</v>
      </c>
      <c r="L636" s="18">
        <f>_xlfn.DAYS(DATE(2020,12,31),tblSalaries[[#This Row],[Start Date]])/365</f>
        <v>7.2739726027397262</v>
      </c>
      <c r="M636">
        <v>635</v>
      </c>
      <c r="N636">
        <f>COUNTBLANK(tblSalaries[[#This Row],[Employee ID]:[Salary]])</f>
        <v>0</v>
      </c>
    </row>
    <row r="637" spans="1:14" x14ac:dyDescent="0.25">
      <c r="A637">
        <v>35718</v>
      </c>
      <c r="B637" t="str">
        <f>LEFT(tblSalaries[[#This Row],[Employee ID]],1)</f>
        <v>3</v>
      </c>
      <c r="C637" t="s">
        <v>1254</v>
      </c>
      <c r="D637" t="s">
        <v>1255</v>
      </c>
      <c r="E637" t="s">
        <v>18</v>
      </c>
      <c r="F637">
        <v>6</v>
      </c>
      <c r="G637" t="str">
        <f>_xlfn.XLOOKUP(tblSalaries[[#This Row],[Department ID]],tblDepts[ID],tblDepts[Department])</f>
        <v>Development</v>
      </c>
      <c r="H637" s="9">
        <v>23643</v>
      </c>
      <c r="I637" s="9">
        <v>42120</v>
      </c>
      <c r="J637" s="12" t="str">
        <f>"Q"&amp;LOOKUP(MONTH(tblSalaries[[#This Row],[Start Date]]),{1,4,7,10},{4,1,2,3})</f>
        <v>Q1</v>
      </c>
      <c r="K637">
        <v>138547</v>
      </c>
      <c r="L637" s="18">
        <f>_xlfn.DAYS(DATE(2020,12,31),tblSalaries[[#This Row],[Start Date]])/365</f>
        <v>5.6876712328767125</v>
      </c>
      <c r="M637">
        <v>636</v>
      </c>
      <c r="N637">
        <f>COUNTBLANK(tblSalaries[[#This Row],[Employee ID]:[Salary]])</f>
        <v>0</v>
      </c>
    </row>
    <row r="638" spans="1:14" x14ac:dyDescent="0.25">
      <c r="A638">
        <v>15248</v>
      </c>
      <c r="B638" t="str">
        <f>LEFT(tblSalaries[[#This Row],[Employee ID]],1)</f>
        <v>1</v>
      </c>
      <c r="C638" t="s">
        <v>1256</v>
      </c>
      <c r="D638" t="s">
        <v>1257</v>
      </c>
      <c r="E638" t="s">
        <v>18</v>
      </c>
      <c r="F638">
        <v>7</v>
      </c>
      <c r="G638" t="str">
        <f>_xlfn.XLOOKUP(tblSalaries[[#This Row],[Department ID]],tblDepts[ID],tblDepts[Department])</f>
        <v>Support</v>
      </c>
      <c r="H638" s="9">
        <v>32025</v>
      </c>
      <c r="I638" s="9">
        <v>40425</v>
      </c>
      <c r="J638" s="12" t="str">
        <f>"Q"&amp;LOOKUP(MONTH(tblSalaries[[#This Row],[Start Date]]),{1,4,7,10},{4,1,2,3})</f>
        <v>Q2</v>
      </c>
      <c r="K638">
        <v>27315</v>
      </c>
      <c r="L638" s="18">
        <f>_xlfn.DAYS(DATE(2020,12,31),tblSalaries[[#This Row],[Start Date]])/365</f>
        <v>10.331506849315069</v>
      </c>
      <c r="M638">
        <v>637</v>
      </c>
      <c r="N638">
        <f>COUNTBLANK(tblSalaries[[#This Row],[Employee ID]:[Salary]])</f>
        <v>0</v>
      </c>
    </row>
    <row r="639" spans="1:14" x14ac:dyDescent="0.25">
      <c r="A639">
        <v>38899</v>
      </c>
      <c r="B639" t="str">
        <f>LEFT(tblSalaries[[#This Row],[Employee ID]],1)</f>
        <v>3</v>
      </c>
      <c r="C639" t="s">
        <v>1258</v>
      </c>
      <c r="D639" t="s">
        <v>1259</v>
      </c>
      <c r="E639" t="s">
        <v>13</v>
      </c>
      <c r="F639">
        <v>7</v>
      </c>
      <c r="G639" t="str">
        <f>_xlfn.XLOOKUP(tblSalaries[[#This Row],[Department ID]],tblDepts[ID],tblDepts[Department])</f>
        <v>Support</v>
      </c>
      <c r="H639" s="9">
        <v>36397</v>
      </c>
      <c r="I639" s="9">
        <v>41417</v>
      </c>
      <c r="J639" s="12" t="str">
        <f>"Q"&amp;LOOKUP(MONTH(tblSalaries[[#This Row],[Start Date]]),{1,4,7,10},{4,1,2,3})</f>
        <v>Q1</v>
      </c>
      <c r="K639">
        <v>114004</v>
      </c>
      <c r="L639" s="18">
        <f>_xlfn.DAYS(DATE(2020,12,31),tblSalaries[[#This Row],[Start Date]])/365</f>
        <v>7.6136986301369864</v>
      </c>
      <c r="M639">
        <v>638</v>
      </c>
      <c r="N639">
        <f>COUNTBLANK(tblSalaries[[#This Row],[Employee ID]:[Salary]])</f>
        <v>0</v>
      </c>
    </row>
    <row r="640" spans="1:14" x14ac:dyDescent="0.25">
      <c r="A640">
        <v>14097</v>
      </c>
      <c r="B640" t="str">
        <f>LEFT(tblSalaries[[#This Row],[Employee ID]],1)</f>
        <v>1</v>
      </c>
      <c r="C640" t="s">
        <v>1260</v>
      </c>
      <c r="D640" t="s">
        <v>1261</v>
      </c>
      <c r="E640" t="s">
        <v>13</v>
      </c>
      <c r="F640">
        <v>5</v>
      </c>
      <c r="G640" t="str">
        <f>_xlfn.XLOOKUP(tblSalaries[[#This Row],[Department ID]],tblDepts[ID],tblDepts[Department])</f>
        <v>Marketing</v>
      </c>
      <c r="H640" s="9">
        <v>26901</v>
      </c>
      <c r="I640" s="9">
        <v>41823</v>
      </c>
      <c r="J640" s="12" t="str">
        <f>"Q"&amp;LOOKUP(MONTH(tblSalaries[[#This Row],[Start Date]]),{1,4,7,10},{4,1,2,3})</f>
        <v>Q2</v>
      </c>
      <c r="K640">
        <v>74164</v>
      </c>
      <c r="L640" s="18">
        <f>_xlfn.DAYS(DATE(2020,12,31),tblSalaries[[#This Row],[Start Date]])/365</f>
        <v>6.5013698630136982</v>
      </c>
      <c r="M640">
        <v>639</v>
      </c>
      <c r="N640">
        <f>COUNTBLANK(tblSalaries[[#This Row],[Employee ID]:[Salary]])</f>
        <v>0</v>
      </c>
    </row>
    <row r="641" spans="1:14" x14ac:dyDescent="0.25">
      <c r="A641">
        <v>35803</v>
      </c>
      <c r="B641" t="str">
        <f>LEFT(tblSalaries[[#This Row],[Employee ID]],1)</f>
        <v>3</v>
      </c>
      <c r="C641" t="s">
        <v>1262</v>
      </c>
      <c r="D641" t="s">
        <v>1263</v>
      </c>
      <c r="E641" t="s">
        <v>13</v>
      </c>
      <c r="F641">
        <v>7</v>
      </c>
      <c r="G641" t="str">
        <f>_xlfn.XLOOKUP(tblSalaries[[#This Row],[Department ID]],tblDepts[ID],tblDepts[Department])</f>
        <v>Support</v>
      </c>
      <c r="H641" s="9">
        <v>28946</v>
      </c>
      <c r="I641" s="9">
        <v>40370</v>
      </c>
      <c r="J641" s="12" t="str">
        <f>"Q"&amp;LOOKUP(MONTH(tblSalaries[[#This Row],[Start Date]]),{1,4,7,10},{4,1,2,3})</f>
        <v>Q2</v>
      </c>
      <c r="K641">
        <v>40701</v>
      </c>
      <c r="L641" s="18">
        <f>_xlfn.DAYS(DATE(2020,12,31),tblSalaries[[#This Row],[Start Date]])/365</f>
        <v>10.482191780821918</v>
      </c>
      <c r="M641">
        <v>640</v>
      </c>
      <c r="N641">
        <f>COUNTBLANK(tblSalaries[[#This Row],[Employee ID]:[Salary]])</f>
        <v>0</v>
      </c>
    </row>
    <row r="642" spans="1:14" x14ac:dyDescent="0.25">
      <c r="A642">
        <v>44728</v>
      </c>
      <c r="B642" t="str">
        <f>LEFT(tblSalaries[[#This Row],[Employee ID]],1)</f>
        <v>4</v>
      </c>
      <c r="C642" t="s">
        <v>1264</v>
      </c>
      <c r="D642" t="s">
        <v>1265</v>
      </c>
      <c r="E642" t="s">
        <v>13</v>
      </c>
      <c r="F642">
        <v>4</v>
      </c>
      <c r="G642" t="str">
        <f>_xlfn.XLOOKUP(tblSalaries[[#This Row],[Department ID]],tblDepts[ID],tblDepts[Department])</f>
        <v>Sales</v>
      </c>
      <c r="H642" s="9">
        <v>24814</v>
      </c>
      <c r="I642" s="9">
        <v>43286</v>
      </c>
      <c r="J642" s="12" t="str">
        <f>"Q"&amp;LOOKUP(MONTH(tblSalaries[[#This Row],[Start Date]]),{1,4,7,10},{4,1,2,3})</f>
        <v>Q2</v>
      </c>
      <c r="K642">
        <v>97507</v>
      </c>
      <c r="L642" s="18">
        <f>_xlfn.DAYS(DATE(2020,12,31),tblSalaries[[#This Row],[Start Date]])/365</f>
        <v>2.493150684931507</v>
      </c>
      <c r="M642">
        <v>641</v>
      </c>
      <c r="N642">
        <f>COUNTBLANK(tblSalaries[[#This Row],[Employee ID]:[Salary]])</f>
        <v>0</v>
      </c>
    </row>
    <row r="643" spans="1:14" x14ac:dyDescent="0.25">
      <c r="A643">
        <v>12771</v>
      </c>
      <c r="B643" t="str">
        <f>LEFT(tblSalaries[[#This Row],[Employee ID]],1)</f>
        <v>1</v>
      </c>
      <c r="C643" t="s">
        <v>1266</v>
      </c>
      <c r="D643" t="s">
        <v>1267</v>
      </c>
      <c r="E643" t="s">
        <v>13</v>
      </c>
      <c r="F643">
        <v>4</v>
      </c>
      <c r="G643" t="str">
        <f>_xlfn.XLOOKUP(tblSalaries[[#This Row],[Department ID]],tblDepts[ID],tblDepts[Department])</f>
        <v>Sales</v>
      </c>
      <c r="H643" s="9">
        <v>33635</v>
      </c>
      <c r="I643" s="9">
        <v>42867</v>
      </c>
      <c r="J643" s="12" t="str">
        <f>"Q"&amp;LOOKUP(MONTH(tblSalaries[[#This Row],[Start Date]]),{1,4,7,10},{4,1,2,3})</f>
        <v>Q1</v>
      </c>
      <c r="K643">
        <v>109866</v>
      </c>
      <c r="L643" s="18">
        <f>_xlfn.DAYS(DATE(2020,12,31),tblSalaries[[#This Row],[Start Date]])/365</f>
        <v>3.6410958904109587</v>
      </c>
      <c r="M643">
        <v>642</v>
      </c>
      <c r="N643">
        <f>COUNTBLANK(tblSalaries[[#This Row],[Employee ID]:[Salary]])</f>
        <v>0</v>
      </c>
    </row>
    <row r="644" spans="1:14" x14ac:dyDescent="0.25">
      <c r="A644">
        <v>49592</v>
      </c>
      <c r="B644" t="str">
        <f>LEFT(tblSalaries[[#This Row],[Employee ID]],1)</f>
        <v>4</v>
      </c>
      <c r="C644" t="s">
        <v>1268</v>
      </c>
      <c r="D644" t="s">
        <v>1269</v>
      </c>
      <c r="E644" t="s">
        <v>18</v>
      </c>
      <c r="F644">
        <v>4</v>
      </c>
      <c r="G644" t="str">
        <f>_xlfn.XLOOKUP(tblSalaries[[#This Row],[Department ID]],tblDepts[ID],tblDepts[Department])</f>
        <v>Sales</v>
      </c>
      <c r="H644" s="9">
        <v>23774</v>
      </c>
      <c r="I644" s="9">
        <v>42574</v>
      </c>
      <c r="J644" s="12" t="str">
        <f>"Q"&amp;LOOKUP(MONTH(tblSalaries[[#This Row],[Start Date]]),{1,4,7,10},{4,1,2,3})</f>
        <v>Q2</v>
      </c>
      <c r="K644">
        <v>61631</v>
      </c>
      <c r="L644" s="18">
        <f>_xlfn.DAYS(DATE(2020,12,31),tblSalaries[[#This Row],[Start Date]])/365</f>
        <v>4.4438356164383563</v>
      </c>
      <c r="M644">
        <v>643</v>
      </c>
      <c r="N644">
        <f>COUNTBLANK(tblSalaries[[#This Row],[Employee ID]:[Salary]])</f>
        <v>0</v>
      </c>
    </row>
    <row r="645" spans="1:14" x14ac:dyDescent="0.25">
      <c r="A645">
        <v>35058</v>
      </c>
      <c r="B645" t="str">
        <f>LEFT(tblSalaries[[#This Row],[Employee ID]],1)</f>
        <v>3</v>
      </c>
      <c r="C645" t="s">
        <v>1270</v>
      </c>
      <c r="D645" t="s">
        <v>1271</v>
      </c>
      <c r="E645" t="s">
        <v>13</v>
      </c>
      <c r="F645">
        <v>5</v>
      </c>
      <c r="G645" t="str">
        <f>_xlfn.XLOOKUP(tblSalaries[[#This Row],[Department ID]],tblDepts[ID],tblDepts[Department])</f>
        <v>Marketing</v>
      </c>
      <c r="H645" s="9">
        <v>20363</v>
      </c>
      <c r="I645" s="9">
        <v>41883</v>
      </c>
      <c r="J645" s="12" t="str">
        <f>"Q"&amp;LOOKUP(MONTH(tblSalaries[[#This Row],[Start Date]]),{1,4,7,10},{4,1,2,3})</f>
        <v>Q2</v>
      </c>
      <c r="K645">
        <v>77910</v>
      </c>
      <c r="L645" s="18">
        <f>_xlfn.DAYS(DATE(2020,12,31),tblSalaries[[#This Row],[Start Date]])/365</f>
        <v>6.3369863013698629</v>
      </c>
      <c r="M645">
        <v>644</v>
      </c>
      <c r="N645">
        <f>COUNTBLANK(tblSalaries[[#This Row],[Employee ID]:[Salary]])</f>
        <v>0</v>
      </c>
    </row>
    <row r="646" spans="1:14" x14ac:dyDescent="0.25">
      <c r="A646">
        <v>43795</v>
      </c>
      <c r="B646" t="str">
        <f>LEFT(tblSalaries[[#This Row],[Employee ID]],1)</f>
        <v>4</v>
      </c>
      <c r="C646" t="s">
        <v>1272</v>
      </c>
      <c r="D646" t="s">
        <v>1273</v>
      </c>
      <c r="E646" t="s">
        <v>13</v>
      </c>
      <c r="F646">
        <v>6</v>
      </c>
      <c r="G646" t="str">
        <f>_xlfn.XLOOKUP(tblSalaries[[#This Row],[Department ID]],tblDepts[ID],tblDepts[Department])</f>
        <v>Development</v>
      </c>
      <c r="H646" s="9">
        <v>24742</v>
      </c>
      <c r="I646" s="9">
        <v>42078</v>
      </c>
      <c r="J646" s="12" t="str">
        <f>"Q"&amp;LOOKUP(MONTH(tblSalaries[[#This Row],[Start Date]]),{1,4,7,10},{4,1,2,3})</f>
        <v>Q4</v>
      </c>
      <c r="K646">
        <v>133540</v>
      </c>
      <c r="L646" s="18">
        <f>_xlfn.DAYS(DATE(2020,12,31),tblSalaries[[#This Row],[Start Date]])/365</f>
        <v>5.8027397260273972</v>
      </c>
      <c r="M646">
        <v>645</v>
      </c>
      <c r="N646">
        <f>COUNTBLANK(tblSalaries[[#This Row],[Employee ID]:[Salary]])</f>
        <v>0</v>
      </c>
    </row>
    <row r="647" spans="1:14" x14ac:dyDescent="0.25">
      <c r="A647">
        <v>25049</v>
      </c>
      <c r="B647" t="str">
        <f>LEFT(tblSalaries[[#This Row],[Employee ID]],1)</f>
        <v>2</v>
      </c>
      <c r="C647" t="s">
        <v>1274</v>
      </c>
      <c r="D647" t="s">
        <v>1275</v>
      </c>
      <c r="E647" t="s">
        <v>18</v>
      </c>
      <c r="F647">
        <v>5</v>
      </c>
      <c r="G647" t="str">
        <f>_xlfn.XLOOKUP(tblSalaries[[#This Row],[Department ID]],tblDepts[ID],tblDepts[Department])</f>
        <v>Marketing</v>
      </c>
      <c r="H647" s="9">
        <v>21928</v>
      </c>
      <c r="I647" s="9">
        <v>40537</v>
      </c>
      <c r="J647" s="12" t="str">
        <f>"Q"&amp;LOOKUP(MONTH(tblSalaries[[#This Row],[Start Date]]),{1,4,7,10},{4,1,2,3})</f>
        <v>Q3</v>
      </c>
      <c r="K647">
        <v>125408</v>
      </c>
      <c r="L647" s="18">
        <f>_xlfn.DAYS(DATE(2020,12,31),tblSalaries[[#This Row],[Start Date]])/365</f>
        <v>10.024657534246575</v>
      </c>
      <c r="M647">
        <v>646</v>
      </c>
      <c r="N647">
        <f>COUNTBLANK(tblSalaries[[#This Row],[Employee ID]:[Salary]])</f>
        <v>0</v>
      </c>
    </row>
    <row r="648" spans="1:14" x14ac:dyDescent="0.25">
      <c r="A648">
        <v>16902</v>
      </c>
      <c r="B648" t="str">
        <f>LEFT(tblSalaries[[#This Row],[Employee ID]],1)</f>
        <v>1</v>
      </c>
      <c r="C648" t="s">
        <v>1276</v>
      </c>
      <c r="D648" t="s">
        <v>1277</v>
      </c>
      <c r="E648" t="s">
        <v>13</v>
      </c>
      <c r="F648">
        <v>4</v>
      </c>
      <c r="G648" t="str">
        <f>_xlfn.XLOOKUP(tblSalaries[[#This Row],[Department ID]],tblDepts[ID],tblDepts[Department])</f>
        <v>Sales</v>
      </c>
      <c r="H648" s="9">
        <v>23243</v>
      </c>
      <c r="I648" s="9">
        <v>42466</v>
      </c>
      <c r="J648" s="12" t="str">
        <f>"Q"&amp;LOOKUP(MONTH(tblSalaries[[#This Row],[Start Date]]),{1,4,7,10},{4,1,2,3})</f>
        <v>Q1</v>
      </c>
      <c r="K648">
        <v>58626</v>
      </c>
      <c r="L648" s="18">
        <f>_xlfn.DAYS(DATE(2020,12,31),tblSalaries[[#This Row],[Start Date]])/365</f>
        <v>4.7397260273972606</v>
      </c>
      <c r="M648">
        <v>647</v>
      </c>
      <c r="N648">
        <f>COUNTBLANK(tblSalaries[[#This Row],[Employee ID]:[Salary]])</f>
        <v>0</v>
      </c>
    </row>
    <row r="649" spans="1:14" x14ac:dyDescent="0.25">
      <c r="A649">
        <v>37225</v>
      </c>
      <c r="B649" t="str">
        <f>LEFT(tblSalaries[[#This Row],[Employee ID]],1)</f>
        <v>3</v>
      </c>
      <c r="C649" t="s">
        <v>1278</v>
      </c>
      <c r="D649" t="s">
        <v>1279</v>
      </c>
      <c r="E649" t="s">
        <v>18</v>
      </c>
      <c r="F649">
        <v>7</v>
      </c>
      <c r="G649" t="str">
        <f>_xlfn.XLOOKUP(tblSalaries[[#This Row],[Department ID]],tblDepts[ID],tblDepts[Department])</f>
        <v>Support</v>
      </c>
      <c r="H649" s="9">
        <v>33185</v>
      </c>
      <c r="I649" s="9">
        <v>42484</v>
      </c>
      <c r="J649" s="12" t="str">
        <f>"Q"&amp;LOOKUP(MONTH(tblSalaries[[#This Row],[Start Date]]),{1,4,7,10},{4,1,2,3})</f>
        <v>Q1</v>
      </c>
      <c r="K649">
        <v>29670</v>
      </c>
      <c r="L649" s="18">
        <f>_xlfn.DAYS(DATE(2020,12,31),tblSalaries[[#This Row],[Start Date]])/365</f>
        <v>4.6904109589041099</v>
      </c>
      <c r="M649">
        <v>648</v>
      </c>
      <c r="N649">
        <f>COUNTBLANK(tblSalaries[[#This Row],[Employee ID]:[Salary]])</f>
        <v>0</v>
      </c>
    </row>
    <row r="650" spans="1:14" x14ac:dyDescent="0.25">
      <c r="A650">
        <v>13418</v>
      </c>
      <c r="B650" t="str">
        <f>LEFT(tblSalaries[[#This Row],[Employee ID]],1)</f>
        <v>1</v>
      </c>
      <c r="C650" t="s">
        <v>1280</v>
      </c>
      <c r="D650" t="s">
        <v>1281</v>
      </c>
      <c r="E650" t="s">
        <v>13</v>
      </c>
      <c r="F650">
        <v>4</v>
      </c>
      <c r="G650" t="str">
        <f>_xlfn.XLOOKUP(tblSalaries[[#This Row],[Department ID]],tblDepts[ID],tblDepts[Department])</f>
        <v>Sales</v>
      </c>
      <c r="H650" s="9">
        <v>30933</v>
      </c>
      <c r="I650" s="9">
        <v>42781</v>
      </c>
      <c r="J650" s="12" t="str">
        <f>"Q"&amp;LOOKUP(MONTH(tblSalaries[[#This Row],[Start Date]]),{1,4,7,10},{4,1,2,3})</f>
        <v>Q4</v>
      </c>
      <c r="K650">
        <v>128810</v>
      </c>
      <c r="L650" s="18">
        <f>_xlfn.DAYS(DATE(2020,12,31),tblSalaries[[#This Row],[Start Date]])/365</f>
        <v>3.8767123287671232</v>
      </c>
      <c r="M650">
        <v>649</v>
      </c>
      <c r="N650">
        <f>COUNTBLANK(tblSalaries[[#This Row],[Employee ID]:[Salary]])</f>
        <v>0</v>
      </c>
    </row>
    <row r="651" spans="1:14" x14ac:dyDescent="0.25">
      <c r="A651">
        <v>39545</v>
      </c>
      <c r="B651" t="str">
        <f>LEFT(tblSalaries[[#This Row],[Employee ID]],1)</f>
        <v>3</v>
      </c>
      <c r="C651" t="s">
        <v>375</v>
      </c>
      <c r="D651" t="s">
        <v>1282</v>
      </c>
      <c r="E651" t="s">
        <v>13</v>
      </c>
      <c r="F651">
        <v>5</v>
      </c>
      <c r="G651" t="str">
        <f>_xlfn.XLOOKUP(tblSalaries[[#This Row],[Department ID]],tblDepts[ID],tblDepts[Department])</f>
        <v>Marketing</v>
      </c>
      <c r="H651" s="9">
        <v>33765</v>
      </c>
      <c r="I651" s="9">
        <v>42268</v>
      </c>
      <c r="J651" s="12" t="str">
        <f>"Q"&amp;LOOKUP(MONTH(tblSalaries[[#This Row],[Start Date]]),{1,4,7,10},{4,1,2,3})</f>
        <v>Q2</v>
      </c>
      <c r="K651">
        <v>114108</v>
      </c>
      <c r="L651" s="18">
        <f>_xlfn.DAYS(DATE(2020,12,31),tblSalaries[[#This Row],[Start Date]])/365</f>
        <v>5.2821917808219174</v>
      </c>
      <c r="M651">
        <v>650</v>
      </c>
      <c r="N651">
        <f>COUNTBLANK(tblSalaries[[#This Row],[Employee ID]:[Salary]])</f>
        <v>0</v>
      </c>
    </row>
    <row r="652" spans="1:14" x14ac:dyDescent="0.25">
      <c r="A652">
        <v>26680</v>
      </c>
      <c r="B652" t="str">
        <f>LEFT(tblSalaries[[#This Row],[Employee ID]],1)</f>
        <v>2</v>
      </c>
      <c r="C652" t="s">
        <v>1283</v>
      </c>
      <c r="D652" t="s">
        <v>1284</v>
      </c>
      <c r="E652" t="s">
        <v>13</v>
      </c>
      <c r="F652">
        <v>5</v>
      </c>
      <c r="G652" t="str">
        <f>_xlfn.XLOOKUP(tblSalaries[[#This Row],[Department ID]],tblDepts[ID],tblDepts[Department])</f>
        <v>Marketing</v>
      </c>
      <c r="H652" s="9">
        <v>18687</v>
      </c>
      <c r="I652" s="9">
        <v>43362</v>
      </c>
      <c r="J652" s="12" t="str">
        <f>"Q"&amp;LOOKUP(MONTH(tblSalaries[[#This Row],[Start Date]]),{1,4,7,10},{4,1,2,3})</f>
        <v>Q2</v>
      </c>
      <c r="K652">
        <v>73150</v>
      </c>
      <c r="L652" s="18">
        <f>_xlfn.DAYS(DATE(2020,12,31),tblSalaries[[#This Row],[Start Date]])/365</f>
        <v>2.2849315068493152</v>
      </c>
      <c r="M652">
        <v>651</v>
      </c>
      <c r="N652">
        <f>COUNTBLANK(tblSalaries[[#This Row],[Employee ID]:[Salary]])</f>
        <v>0</v>
      </c>
    </row>
    <row r="653" spans="1:14" x14ac:dyDescent="0.25">
      <c r="A653">
        <v>17040</v>
      </c>
      <c r="B653" t="str">
        <f>LEFT(tblSalaries[[#This Row],[Employee ID]],1)</f>
        <v>1</v>
      </c>
      <c r="C653" t="s">
        <v>1285</v>
      </c>
      <c r="D653" t="s">
        <v>1286</v>
      </c>
      <c r="E653" t="s">
        <v>13</v>
      </c>
      <c r="F653">
        <v>7</v>
      </c>
      <c r="G653" t="str">
        <f>_xlfn.XLOOKUP(tblSalaries[[#This Row],[Department ID]],tblDepts[ID],tblDepts[Department])</f>
        <v>Support</v>
      </c>
      <c r="H653" s="9">
        <v>22853</v>
      </c>
      <c r="I653" s="9">
        <v>41524</v>
      </c>
      <c r="J653" s="12" t="str">
        <f>"Q"&amp;LOOKUP(MONTH(tblSalaries[[#This Row],[Start Date]]),{1,4,7,10},{4,1,2,3})</f>
        <v>Q2</v>
      </c>
      <c r="K653">
        <v>74426</v>
      </c>
      <c r="L653" s="18">
        <f>_xlfn.DAYS(DATE(2020,12,31),tblSalaries[[#This Row],[Start Date]])/365</f>
        <v>7.3205479452054796</v>
      </c>
      <c r="M653">
        <v>652</v>
      </c>
      <c r="N653">
        <f>COUNTBLANK(tblSalaries[[#This Row],[Employee ID]:[Salary]])</f>
        <v>0</v>
      </c>
    </row>
    <row r="654" spans="1:14" x14ac:dyDescent="0.25">
      <c r="A654">
        <v>38181</v>
      </c>
      <c r="B654" t="str">
        <f>LEFT(tblSalaries[[#This Row],[Employee ID]],1)</f>
        <v>3</v>
      </c>
      <c r="C654" t="s">
        <v>1287</v>
      </c>
      <c r="D654" t="s">
        <v>1288</v>
      </c>
      <c r="E654" t="s">
        <v>18</v>
      </c>
      <c r="F654">
        <v>5</v>
      </c>
      <c r="G654" t="str">
        <f>_xlfn.XLOOKUP(tblSalaries[[#This Row],[Department ID]],tblDepts[ID],tblDepts[Department])</f>
        <v>Marketing</v>
      </c>
      <c r="H654" s="9">
        <v>27084</v>
      </c>
      <c r="I654" s="9">
        <v>42235</v>
      </c>
      <c r="J654" s="12" t="str">
        <f>"Q"&amp;LOOKUP(MONTH(tblSalaries[[#This Row],[Start Date]]),{1,4,7,10},{4,1,2,3})</f>
        <v>Q2</v>
      </c>
      <c r="K654">
        <v>107227</v>
      </c>
      <c r="L654" s="18">
        <f>_xlfn.DAYS(DATE(2020,12,31),tblSalaries[[#This Row],[Start Date]])/365</f>
        <v>5.3726027397260276</v>
      </c>
      <c r="M654">
        <v>653</v>
      </c>
      <c r="N654">
        <f>COUNTBLANK(tblSalaries[[#This Row],[Employee ID]:[Salary]])</f>
        <v>0</v>
      </c>
    </row>
    <row r="655" spans="1:14" x14ac:dyDescent="0.25">
      <c r="A655">
        <v>44039</v>
      </c>
      <c r="B655" t="str">
        <f>LEFT(tblSalaries[[#This Row],[Employee ID]],1)</f>
        <v>4</v>
      </c>
      <c r="C655" t="s">
        <v>1289</v>
      </c>
      <c r="D655" t="s">
        <v>1290</v>
      </c>
      <c r="E655" t="s">
        <v>18</v>
      </c>
      <c r="F655">
        <v>4</v>
      </c>
      <c r="G655" t="str">
        <f>_xlfn.XLOOKUP(tblSalaries[[#This Row],[Department ID]],tblDepts[ID],tblDepts[Department])</f>
        <v>Sales</v>
      </c>
      <c r="H655" s="9">
        <v>25979</v>
      </c>
      <c r="I655" s="9">
        <v>41124</v>
      </c>
      <c r="J655" s="12" t="str">
        <f>"Q"&amp;LOOKUP(MONTH(tblSalaries[[#This Row],[Start Date]]),{1,4,7,10},{4,1,2,3})</f>
        <v>Q2</v>
      </c>
      <c r="K655">
        <v>118116</v>
      </c>
      <c r="L655" s="18">
        <f>_xlfn.DAYS(DATE(2020,12,31),tblSalaries[[#This Row],[Start Date]])/365</f>
        <v>8.4164383561643827</v>
      </c>
      <c r="M655">
        <v>654</v>
      </c>
      <c r="N655">
        <f>COUNTBLANK(tblSalaries[[#This Row],[Employee ID]:[Salary]])</f>
        <v>0</v>
      </c>
    </row>
    <row r="656" spans="1:14" x14ac:dyDescent="0.25">
      <c r="A656">
        <v>39988</v>
      </c>
      <c r="B656" t="str">
        <f>LEFT(tblSalaries[[#This Row],[Employee ID]],1)</f>
        <v>3</v>
      </c>
      <c r="C656" t="s">
        <v>1291</v>
      </c>
      <c r="D656" t="s">
        <v>1292</v>
      </c>
      <c r="E656" t="s">
        <v>13</v>
      </c>
      <c r="F656">
        <v>4</v>
      </c>
      <c r="G656" t="str">
        <f>_xlfn.XLOOKUP(tblSalaries[[#This Row],[Department ID]],tblDepts[ID],tblDepts[Department])</f>
        <v>Sales</v>
      </c>
      <c r="H656" s="9">
        <v>31766</v>
      </c>
      <c r="I656" s="9">
        <v>43026</v>
      </c>
      <c r="J656" s="12" t="str">
        <f>"Q"&amp;LOOKUP(MONTH(tblSalaries[[#This Row],[Start Date]]),{1,4,7,10},{4,1,2,3})</f>
        <v>Q3</v>
      </c>
      <c r="K656">
        <v>111169</v>
      </c>
      <c r="L656" s="18">
        <f>_xlfn.DAYS(DATE(2020,12,31),tblSalaries[[#This Row],[Start Date]])/365</f>
        <v>3.2054794520547945</v>
      </c>
      <c r="M656">
        <v>655</v>
      </c>
      <c r="N656">
        <f>COUNTBLANK(tblSalaries[[#This Row],[Employee ID]:[Salary]])</f>
        <v>0</v>
      </c>
    </row>
    <row r="657" spans="1:14" x14ac:dyDescent="0.25">
      <c r="A657">
        <v>10680</v>
      </c>
      <c r="B657" t="str">
        <f>LEFT(tblSalaries[[#This Row],[Employee ID]],1)</f>
        <v>1</v>
      </c>
      <c r="C657" t="s">
        <v>1293</v>
      </c>
      <c r="D657" t="s">
        <v>1294</v>
      </c>
      <c r="E657" t="s">
        <v>18</v>
      </c>
      <c r="F657">
        <v>7</v>
      </c>
      <c r="G657" t="str">
        <f>_xlfn.XLOOKUP(tblSalaries[[#This Row],[Department ID]],tblDepts[ID],tblDepts[Department])</f>
        <v>Support</v>
      </c>
      <c r="H657" s="9">
        <v>24885</v>
      </c>
      <c r="I657" s="9">
        <v>41155</v>
      </c>
      <c r="J657" s="12" t="str">
        <f>"Q"&amp;LOOKUP(MONTH(tblSalaries[[#This Row],[Start Date]]),{1,4,7,10},{4,1,2,3})</f>
        <v>Q2</v>
      </c>
      <c r="K657">
        <v>76488</v>
      </c>
      <c r="L657" s="18">
        <f>_xlfn.DAYS(DATE(2020,12,31),tblSalaries[[#This Row],[Start Date]])/365</f>
        <v>8.331506849315069</v>
      </c>
      <c r="M657">
        <v>656</v>
      </c>
      <c r="N657">
        <f>COUNTBLANK(tblSalaries[[#This Row],[Employee ID]:[Salary]])</f>
        <v>0</v>
      </c>
    </row>
    <row r="658" spans="1:14" x14ac:dyDescent="0.25">
      <c r="A658">
        <v>12200</v>
      </c>
      <c r="B658" t="str">
        <f>LEFT(tblSalaries[[#This Row],[Employee ID]],1)</f>
        <v>1</v>
      </c>
      <c r="C658" t="s">
        <v>1295</v>
      </c>
      <c r="D658" t="s">
        <v>1296</v>
      </c>
      <c r="E658" t="s">
        <v>18</v>
      </c>
      <c r="F658">
        <v>6</v>
      </c>
      <c r="G658" t="str">
        <f>_xlfn.XLOOKUP(tblSalaries[[#This Row],[Department ID]],tblDepts[ID],tblDepts[Department])</f>
        <v>Development</v>
      </c>
      <c r="H658" s="9">
        <v>26092</v>
      </c>
      <c r="I658" s="9">
        <v>42135</v>
      </c>
      <c r="J658" s="12" t="str">
        <f>"Q"&amp;LOOKUP(MONTH(tblSalaries[[#This Row],[Start Date]]),{1,4,7,10},{4,1,2,3})</f>
        <v>Q1</v>
      </c>
      <c r="K658">
        <v>34270</v>
      </c>
      <c r="L658" s="18">
        <f>_xlfn.DAYS(DATE(2020,12,31),tblSalaries[[#This Row],[Start Date]])/365</f>
        <v>5.646575342465753</v>
      </c>
      <c r="M658">
        <v>657</v>
      </c>
      <c r="N658">
        <f>COUNTBLANK(tblSalaries[[#This Row],[Employee ID]:[Salary]])</f>
        <v>0</v>
      </c>
    </row>
    <row r="659" spans="1:14" x14ac:dyDescent="0.25">
      <c r="A659">
        <v>31271</v>
      </c>
      <c r="B659" t="str">
        <f>LEFT(tblSalaries[[#This Row],[Employee ID]],1)</f>
        <v>3</v>
      </c>
      <c r="C659" t="s">
        <v>1297</v>
      </c>
      <c r="D659" t="s">
        <v>1298</v>
      </c>
      <c r="E659" t="s">
        <v>18</v>
      </c>
      <c r="F659">
        <v>6</v>
      </c>
      <c r="G659" t="str">
        <f>_xlfn.XLOOKUP(tblSalaries[[#This Row],[Department ID]],tblDepts[ID],tblDepts[Department])</f>
        <v>Development</v>
      </c>
      <c r="H659" s="9">
        <v>29694</v>
      </c>
      <c r="I659" s="9">
        <v>40454</v>
      </c>
      <c r="J659" s="12" t="str">
        <f>"Q"&amp;LOOKUP(MONTH(tblSalaries[[#This Row],[Start Date]]),{1,4,7,10},{4,1,2,3})</f>
        <v>Q3</v>
      </c>
      <c r="K659">
        <v>47466</v>
      </c>
      <c r="L659" s="18">
        <f>_xlfn.DAYS(DATE(2020,12,31),tblSalaries[[#This Row],[Start Date]])/365</f>
        <v>10.252054794520548</v>
      </c>
      <c r="M659">
        <v>658</v>
      </c>
      <c r="N659">
        <f>COUNTBLANK(tblSalaries[[#This Row],[Employee ID]:[Salary]])</f>
        <v>0</v>
      </c>
    </row>
    <row r="660" spans="1:14" x14ac:dyDescent="0.25">
      <c r="A660">
        <v>27488</v>
      </c>
      <c r="B660" t="str">
        <f>LEFT(tblSalaries[[#This Row],[Employee ID]],1)</f>
        <v>2</v>
      </c>
      <c r="C660" t="s">
        <v>1299</v>
      </c>
      <c r="D660" t="s">
        <v>1300</v>
      </c>
      <c r="E660" t="s">
        <v>18</v>
      </c>
      <c r="F660">
        <v>7</v>
      </c>
      <c r="G660" t="str">
        <f>_xlfn.XLOOKUP(tblSalaries[[#This Row],[Department ID]],tblDepts[ID],tblDepts[Department])</f>
        <v>Support</v>
      </c>
      <c r="H660" s="9">
        <v>28432</v>
      </c>
      <c r="I660" s="9">
        <v>41071</v>
      </c>
      <c r="J660" s="12" t="str">
        <f>"Q"&amp;LOOKUP(MONTH(tblSalaries[[#This Row],[Start Date]]),{1,4,7,10},{4,1,2,3})</f>
        <v>Q1</v>
      </c>
      <c r="K660">
        <v>28955</v>
      </c>
      <c r="L660" s="18">
        <f>_xlfn.DAYS(DATE(2020,12,31),tblSalaries[[#This Row],[Start Date]])/365</f>
        <v>8.5616438356164384</v>
      </c>
      <c r="M660">
        <v>659</v>
      </c>
      <c r="N660">
        <f>COUNTBLANK(tblSalaries[[#This Row],[Employee ID]:[Salary]])</f>
        <v>0</v>
      </c>
    </row>
    <row r="661" spans="1:14" x14ac:dyDescent="0.25">
      <c r="A661">
        <v>35582</v>
      </c>
      <c r="B661" t="str">
        <f>LEFT(tblSalaries[[#This Row],[Employee ID]],1)</f>
        <v>3</v>
      </c>
      <c r="C661" t="s">
        <v>1301</v>
      </c>
      <c r="D661" t="s">
        <v>1302</v>
      </c>
      <c r="E661" t="s">
        <v>13</v>
      </c>
      <c r="F661">
        <v>4</v>
      </c>
      <c r="G661" t="str">
        <f>_xlfn.XLOOKUP(tblSalaries[[#This Row],[Department ID]],tblDepts[ID],tblDepts[Department])</f>
        <v>Sales</v>
      </c>
      <c r="H661" s="9">
        <v>21468</v>
      </c>
      <c r="I661" s="9">
        <v>42446</v>
      </c>
      <c r="J661" s="12" t="str">
        <f>"Q"&amp;LOOKUP(MONTH(tblSalaries[[#This Row],[Start Date]]),{1,4,7,10},{4,1,2,3})</f>
        <v>Q4</v>
      </c>
      <c r="K661">
        <v>123663</v>
      </c>
      <c r="L661" s="18">
        <f>_xlfn.DAYS(DATE(2020,12,31),tblSalaries[[#This Row],[Start Date]])/365</f>
        <v>4.7945205479452051</v>
      </c>
      <c r="M661">
        <v>660</v>
      </c>
      <c r="N661">
        <f>COUNTBLANK(tblSalaries[[#This Row],[Employee ID]:[Salary]])</f>
        <v>0</v>
      </c>
    </row>
    <row r="662" spans="1:14" x14ac:dyDescent="0.25">
      <c r="A662">
        <v>13305</v>
      </c>
      <c r="B662" t="str">
        <f>LEFT(tblSalaries[[#This Row],[Employee ID]],1)</f>
        <v>1</v>
      </c>
      <c r="C662" t="s">
        <v>276</v>
      </c>
      <c r="D662" t="s">
        <v>1303</v>
      </c>
      <c r="E662" t="s">
        <v>18</v>
      </c>
      <c r="F662">
        <v>6</v>
      </c>
      <c r="G662" t="str">
        <f>_xlfn.XLOOKUP(tblSalaries[[#This Row],[Department ID]],tblDepts[ID],tblDepts[Department])</f>
        <v>Development</v>
      </c>
      <c r="H662" s="9">
        <v>26801</v>
      </c>
      <c r="I662" s="9">
        <v>43549</v>
      </c>
      <c r="J662" s="12" t="str">
        <f>"Q"&amp;LOOKUP(MONTH(tblSalaries[[#This Row],[Start Date]]),{1,4,7,10},{4,1,2,3})</f>
        <v>Q4</v>
      </c>
      <c r="K662">
        <v>108531</v>
      </c>
      <c r="L662" s="18">
        <f>_xlfn.DAYS(DATE(2020,12,31),tblSalaries[[#This Row],[Start Date]])/365</f>
        <v>1.7726027397260273</v>
      </c>
      <c r="M662">
        <v>661</v>
      </c>
      <c r="N662">
        <f>COUNTBLANK(tblSalaries[[#This Row],[Employee ID]:[Salary]])</f>
        <v>0</v>
      </c>
    </row>
    <row r="663" spans="1:14" x14ac:dyDescent="0.25">
      <c r="A663">
        <v>17412</v>
      </c>
      <c r="B663" t="str">
        <f>LEFT(tblSalaries[[#This Row],[Employee ID]],1)</f>
        <v>1</v>
      </c>
      <c r="C663" t="s">
        <v>1304</v>
      </c>
      <c r="D663" t="s">
        <v>1305</v>
      </c>
      <c r="E663" t="s">
        <v>18</v>
      </c>
      <c r="F663">
        <v>6</v>
      </c>
      <c r="G663" t="str">
        <f>_xlfn.XLOOKUP(tblSalaries[[#This Row],[Department ID]],tblDepts[ID],tblDepts[Department])</f>
        <v>Development</v>
      </c>
      <c r="H663" s="9">
        <v>17694</v>
      </c>
      <c r="I663" s="9">
        <v>42927</v>
      </c>
      <c r="J663" s="12" t="str">
        <f>"Q"&amp;LOOKUP(MONTH(tblSalaries[[#This Row],[Start Date]]),{1,4,7,10},{4,1,2,3})</f>
        <v>Q2</v>
      </c>
      <c r="K663">
        <v>40779</v>
      </c>
      <c r="L663" s="18">
        <f>_xlfn.DAYS(DATE(2020,12,31),tblSalaries[[#This Row],[Start Date]])/365</f>
        <v>3.4767123287671233</v>
      </c>
      <c r="M663">
        <v>662</v>
      </c>
      <c r="N663">
        <f>COUNTBLANK(tblSalaries[[#This Row],[Employee ID]:[Salary]])</f>
        <v>0</v>
      </c>
    </row>
    <row r="664" spans="1:14" x14ac:dyDescent="0.25">
      <c r="A664">
        <v>44890</v>
      </c>
      <c r="B664" t="str">
        <f>LEFT(tblSalaries[[#This Row],[Employee ID]],1)</f>
        <v>4</v>
      </c>
      <c r="C664" t="s">
        <v>736</v>
      </c>
      <c r="D664" t="s">
        <v>1306</v>
      </c>
      <c r="E664" t="s">
        <v>18</v>
      </c>
      <c r="F664">
        <v>6</v>
      </c>
      <c r="G664" t="str">
        <f>_xlfn.XLOOKUP(tblSalaries[[#This Row],[Department ID]],tblDepts[ID],tblDepts[Department])</f>
        <v>Development</v>
      </c>
      <c r="H664" s="9">
        <v>21858</v>
      </c>
      <c r="I664" s="9">
        <v>40810</v>
      </c>
      <c r="J664" s="12" t="str">
        <f>"Q"&amp;LOOKUP(MONTH(tblSalaries[[#This Row],[Start Date]]),{1,4,7,10},{4,1,2,3})</f>
        <v>Q2</v>
      </c>
      <c r="K664">
        <v>105343</v>
      </c>
      <c r="L664" s="18">
        <f>_xlfn.DAYS(DATE(2020,12,31),tblSalaries[[#This Row],[Start Date]])/365</f>
        <v>9.2767123287671236</v>
      </c>
      <c r="M664">
        <v>663</v>
      </c>
      <c r="N664">
        <f>COUNTBLANK(tblSalaries[[#This Row],[Employee ID]:[Salary]])</f>
        <v>0</v>
      </c>
    </row>
    <row r="665" spans="1:14" x14ac:dyDescent="0.25">
      <c r="A665">
        <v>18460</v>
      </c>
      <c r="B665" t="str">
        <f>LEFT(tblSalaries[[#This Row],[Employee ID]],1)</f>
        <v>1</v>
      </c>
      <c r="C665" t="s">
        <v>1307</v>
      </c>
      <c r="D665" t="s">
        <v>1308</v>
      </c>
      <c r="E665" t="s">
        <v>18</v>
      </c>
      <c r="F665">
        <v>6</v>
      </c>
      <c r="G665" t="str">
        <f>_xlfn.XLOOKUP(tblSalaries[[#This Row],[Department ID]],tblDepts[ID],tblDepts[Department])</f>
        <v>Development</v>
      </c>
      <c r="H665" s="9">
        <v>24490</v>
      </c>
      <c r="I665" s="9">
        <v>42405</v>
      </c>
      <c r="J665" s="12" t="str">
        <f>"Q"&amp;LOOKUP(MONTH(tblSalaries[[#This Row],[Start Date]]),{1,4,7,10},{4,1,2,3})</f>
        <v>Q4</v>
      </c>
      <c r="K665">
        <v>33443</v>
      </c>
      <c r="L665" s="18">
        <f>_xlfn.DAYS(DATE(2020,12,31),tblSalaries[[#This Row],[Start Date]])/365</f>
        <v>4.9068493150684933</v>
      </c>
      <c r="M665">
        <v>664</v>
      </c>
      <c r="N665">
        <f>COUNTBLANK(tblSalaries[[#This Row],[Employee ID]:[Salary]])</f>
        <v>0</v>
      </c>
    </row>
    <row r="666" spans="1:14" x14ac:dyDescent="0.25">
      <c r="A666">
        <v>46700</v>
      </c>
      <c r="B666" t="str">
        <f>LEFT(tblSalaries[[#This Row],[Employee ID]],1)</f>
        <v>4</v>
      </c>
      <c r="C666" t="s">
        <v>1309</v>
      </c>
      <c r="D666" t="s">
        <v>1310</v>
      </c>
      <c r="E666" t="s">
        <v>18</v>
      </c>
      <c r="F666">
        <v>5</v>
      </c>
      <c r="G666" t="str">
        <f>_xlfn.XLOOKUP(tblSalaries[[#This Row],[Department ID]],tblDepts[ID],tblDepts[Department])</f>
        <v>Marketing</v>
      </c>
      <c r="H666" s="9">
        <v>27434</v>
      </c>
      <c r="I666" s="9">
        <v>42121</v>
      </c>
      <c r="J666" s="12" t="str">
        <f>"Q"&amp;LOOKUP(MONTH(tblSalaries[[#This Row],[Start Date]]),{1,4,7,10},{4,1,2,3})</f>
        <v>Q1</v>
      </c>
      <c r="K666">
        <v>122540</v>
      </c>
      <c r="L666" s="18">
        <f>_xlfn.DAYS(DATE(2020,12,31),tblSalaries[[#This Row],[Start Date]])/365</f>
        <v>5.6849315068493151</v>
      </c>
      <c r="M666">
        <v>665</v>
      </c>
      <c r="N666">
        <f>COUNTBLANK(tblSalaries[[#This Row],[Employee ID]:[Salary]])</f>
        <v>0</v>
      </c>
    </row>
    <row r="667" spans="1:14" x14ac:dyDescent="0.25">
      <c r="A667">
        <v>32832</v>
      </c>
      <c r="B667" t="str">
        <f>LEFT(tblSalaries[[#This Row],[Employee ID]],1)</f>
        <v>3</v>
      </c>
      <c r="C667" t="s">
        <v>1311</v>
      </c>
      <c r="D667" t="s">
        <v>1312</v>
      </c>
      <c r="E667" t="s">
        <v>18</v>
      </c>
      <c r="F667">
        <v>7</v>
      </c>
      <c r="G667" t="str">
        <f>_xlfn.XLOOKUP(tblSalaries[[#This Row],[Department ID]],tblDepts[ID],tblDepts[Department])</f>
        <v>Support</v>
      </c>
      <c r="H667" s="9">
        <v>19715</v>
      </c>
      <c r="I667" s="9">
        <v>43814</v>
      </c>
      <c r="J667" s="12" t="str">
        <f>"Q"&amp;LOOKUP(MONTH(tblSalaries[[#This Row],[Start Date]]),{1,4,7,10},{4,1,2,3})</f>
        <v>Q3</v>
      </c>
      <c r="K667">
        <v>15913</v>
      </c>
      <c r="L667" s="18">
        <f>_xlfn.DAYS(DATE(2020,12,31),tblSalaries[[#This Row],[Start Date]])/365</f>
        <v>1.0465753424657533</v>
      </c>
      <c r="M667">
        <v>666</v>
      </c>
      <c r="N667">
        <f>COUNTBLANK(tblSalaries[[#This Row],[Employee ID]:[Salary]])</f>
        <v>0</v>
      </c>
    </row>
    <row r="668" spans="1:14" x14ac:dyDescent="0.25">
      <c r="A668">
        <v>27596</v>
      </c>
      <c r="B668" t="str">
        <f>LEFT(tblSalaries[[#This Row],[Employee ID]],1)</f>
        <v>2</v>
      </c>
      <c r="C668" t="s">
        <v>1313</v>
      </c>
      <c r="D668" t="s">
        <v>1314</v>
      </c>
      <c r="E668" t="s">
        <v>18</v>
      </c>
      <c r="F668">
        <v>5</v>
      </c>
      <c r="G668" t="str">
        <f>_xlfn.XLOOKUP(tblSalaries[[#This Row],[Department ID]],tblDepts[ID],tblDepts[Department])</f>
        <v>Marketing</v>
      </c>
      <c r="H668" s="9">
        <v>28534</v>
      </c>
      <c r="I668" s="9">
        <v>41237</v>
      </c>
      <c r="J668" s="12" t="str">
        <f>"Q"&amp;LOOKUP(MONTH(tblSalaries[[#This Row],[Start Date]]),{1,4,7,10},{4,1,2,3})</f>
        <v>Q3</v>
      </c>
      <c r="K668">
        <v>138342</v>
      </c>
      <c r="L668" s="18">
        <f>_xlfn.DAYS(DATE(2020,12,31),tblSalaries[[#This Row],[Start Date]])/365</f>
        <v>8.1068493150684926</v>
      </c>
      <c r="M668">
        <v>667</v>
      </c>
      <c r="N668">
        <f>COUNTBLANK(tblSalaries[[#This Row],[Employee ID]:[Salary]])</f>
        <v>0</v>
      </c>
    </row>
    <row r="669" spans="1:14" x14ac:dyDescent="0.25">
      <c r="A669">
        <v>27457</v>
      </c>
      <c r="B669" t="str">
        <f>LEFT(tblSalaries[[#This Row],[Employee ID]],1)</f>
        <v>2</v>
      </c>
      <c r="C669" t="s">
        <v>1315</v>
      </c>
      <c r="D669" t="s">
        <v>1316</v>
      </c>
      <c r="E669" t="s">
        <v>13</v>
      </c>
      <c r="F669">
        <v>4</v>
      </c>
      <c r="G669" t="str">
        <f>_xlfn.XLOOKUP(tblSalaries[[#This Row],[Department ID]],tblDepts[ID],tblDepts[Department])</f>
        <v>Sales</v>
      </c>
      <c r="H669" s="9">
        <v>25421</v>
      </c>
      <c r="I669" s="9">
        <v>43178</v>
      </c>
      <c r="J669" s="12" t="str">
        <f>"Q"&amp;LOOKUP(MONTH(tblSalaries[[#This Row],[Start Date]]),{1,4,7,10},{4,1,2,3})</f>
        <v>Q4</v>
      </c>
      <c r="K669">
        <v>87968</v>
      </c>
      <c r="L669" s="18">
        <f>_xlfn.DAYS(DATE(2020,12,31),tblSalaries[[#This Row],[Start Date]])/365</f>
        <v>2.7890410958904108</v>
      </c>
      <c r="M669">
        <v>668</v>
      </c>
      <c r="N669">
        <f>COUNTBLANK(tblSalaries[[#This Row],[Employee ID]:[Salary]])</f>
        <v>0</v>
      </c>
    </row>
    <row r="670" spans="1:14" x14ac:dyDescent="0.25">
      <c r="A670">
        <v>35432</v>
      </c>
      <c r="B670" t="str">
        <f>LEFT(tblSalaries[[#This Row],[Employee ID]],1)</f>
        <v>3</v>
      </c>
      <c r="C670" t="s">
        <v>1317</v>
      </c>
      <c r="D670" t="s">
        <v>1318</v>
      </c>
      <c r="E670" t="s">
        <v>18</v>
      </c>
      <c r="F670">
        <v>6</v>
      </c>
      <c r="G670" t="str">
        <f>_xlfn.XLOOKUP(tblSalaries[[#This Row],[Department ID]],tblDepts[ID],tblDepts[Department])</f>
        <v>Development</v>
      </c>
      <c r="H670" s="9">
        <v>30447</v>
      </c>
      <c r="I670" s="9">
        <v>40997</v>
      </c>
      <c r="J670" s="12" t="str">
        <f>"Q"&amp;LOOKUP(MONTH(tblSalaries[[#This Row],[Start Date]]),{1,4,7,10},{4,1,2,3})</f>
        <v>Q4</v>
      </c>
      <c r="K670">
        <v>60407</v>
      </c>
      <c r="L670" s="18">
        <f>_xlfn.DAYS(DATE(2020,12,31),tblSalaries[[#This Row],[Start Date]])/365</f>
        <v>8.7643835616438359</v>
      </c>
      <c r="M670">
        <v>669</v>
      </c>
      <c r="N670">
        <f>COUNTBLANK(tblSalaries[[#This Row],[Employee ID]:[Salary]])</f>
        <v>0</v>
      </c>
    </row>
    <row r="671" spans="1:14" x14ac:dyDescent="0.25">
      <c r="A671">
        <v>38881</v>
      </c>
      <c r="B671" t="str">
        <f>LEFT(tblSalaries[[#This Row],[Employee ID]],1)</f>
        <v>3</v>
      </c>
      <c r="C671" t="s">
        <v>1319</v>
      </c>
      <c r="D671" t="s">
        <v>1320</v>
      </c>
      <c r="E671" t="s">
        <v>13</v>
      </c>
      <c r="F671">
        <v>6</v>
      </c>
      <c r="G671" t="str">
        <f>_xlfn.XLOOKUP(tblSalaries[[#This Row],[Department ID]],tblDepts[ID],tblDepts[Department])</f>
        <v>Development</v>
      </c>
      <c r="H671" s="9">
        <v>24747</v>
      </c>
      <c r="I671" s="9">
        <v>43718</v>
      </c>
      <c r="J671" s="12" t="str">
        <f>"Q"&amp;LOOKUP(MONTH(tblSalaries[[#This Row],[Start Date]]),{1,4,7,10},{4,1,2,3})</f>
        <v>Q2</v>
      </c>
      <c r="K671">
        <v>101685</v>
      </c>
      <c r="L671" s="18">
        <f>_xlfn.DAYS(DATE(2020,12,31),tblSalaries[[#This Row],[Start Date]])/365</f>
        <v>1.3095890410958904</v>
      </c>
      <c r="M671">
        <v>670</v>
      </c>
      <c r="N671">
        <f>COUNTBLANK(tblSalaries[[#This Row],[Employee ID]:[Salary]])</f>
        <v>0</v>
      </c>
    </row>
    <row r="672" spans="1:14" x14ac:dyDescent="0.25">
      <c r="A672">
        <v>27620</v>
      </c>
      <c r="B672" t="str">
        <f>LEFT(tblSalaries[[#This Row],[Employee ID]],1)</f>
        <v>2</v>
      </c>
      <c r="C672" t="s">
        <v>573</v>
      </c>
      <c r="D672" t="s">
        <v>1321</v>
      </c>
      <c r="E672" t="s">
        <v>13</v>
      </c>
      <c r="F672">
        <v>6</v>
      </c>
      <c r="G672" t="str">
        <f>_xlfn.XLOOKUP(tblSalaries[[#This Row],[Department ID]],tblDepts[ID],tblDepts[Department])</f>
        <v>Development</v>
      </c>
      <c r="H672" s="9">
        <v>34266</v>
      </c>
      <c r="I672" s="9">
        <v>42711</v>
      </c>
      <c r="J672" s="12" t="str">
        <f>"Q"&amp;LOOKUP(MONTH(tblSalaries[[#This Row],[Start Date]]),{1,4,7,10},{4,1,2,3})</f>
        <v>Q3</v>
      </c>
      <c r="K672">
        <v>136986</v>
      </c>
      <c r="L672" s="18">
        <f>_xlfn.DAYS(DATE(2020,12,31),tblSalaries[[#This Row],[Start Date]])/365</f>
        <v>4.0684931506849313</v>
      </c>
      <c r="M672">
        <v>671</v>
      </c>
      <c r="N672">
        <f>COUNTBLANK(tblSalaries[[#This Row],[Employee ID]:[Salary]])</f>
        <v>0</v>
      </c>
    </row>
    <row r="673" spans="1:14" x14ac:dyDescent="0.25">
      <c r="A673">
        <v>27898</v>
      </c>
      <c r="B673" t="str">
        <f>LEFT(tblSalaries[[#This Row],[Employee ID]],1)</f>
        <v>2</v>
      </c>
      <c r="C673" t="s">
        <v>1322</v>
      </c>
      <c r="D673" t="s">
        <v>1323</v>
      </c>
      <c r="E673" t="s">
        <v>18</v>
      </c>
      <c r="F673">
        <v>5</v>
      </c>
      <c r="G673" t="str">
        <f>_xlfn.XLOOKUP(tblSalaries[[#This Row],[Department ID]],tblDepts[ID],tblDepts[Department])</f>
        <v>Marketing</v>
      </c>
      <c r="H673" s="9">
        <v>27514</v>
      </c>
      <c r="I673" s="9">
        <v>42198</v>
      </c>
      <c r="J673" s="12" t="str">
        <f>"Q"&amp;LOOKUP(MONTH(tblSalaries[[#This Row],[Start Date]]),{1,4,7,10},{4,1,2,3})</f>
        <v>Q2</v>
      </c>
      <c r="K673">
        <v>116308</v>
      </c>
      <c r="L673" s="18">
        <f>_xlfn.DAYS(DATE(2020,12,31),tblSalaries[[#This Row],[Start Date]])/365</f>
        <v>5.4739726027397264</v>
      </c>
      <c r="M673">
        <v>672</v>
      </c>
      <c r="N673">
        <f>COUNTBLANK(tblSalaries[[#This Row],[Employee ID]:[Salary]])</f>
        <v>0</v>
      </c>
    </row>
    <row r="674" spans="1:14" x14ac:dyDescent="0.25">
      <c r="A674">
        <v>41385</v>
      </c>
      <c r="B674" t="str">
        <f>LEFT(tblSalaries[[#This Row],[Employee ID]],1)</f>
        <v>4</v>
      </c>
      <c r="C674" t="s">
        <v>1324</v>
      </c>
      <c r="D674" t="s">
        <v>1325</v>
      </c>
      <c r="E674" t="s">
        <v>13</v>
      </c>
      <c r="F674">
        <v>6</v>
      </c>
      <c r="G674" t="str">
        <f>_xlfn.XLOOKUP(tblSalaries[[#This Row],[Department ID]],tblDepts[ID],tblDepts[Department])</f>
        <v>Development</v>
      </c>
      <c r="H674" s="9">
        <v>22837</v>
      </c>
      <c r="I674" s="9">
        <v>42841</v>
      </c>
      <c r="J674" s="12" t="str">
        <f>"Q"&amp;LOOKUP(MONTH(tblSalaries[[#This Row],[Start Date]]),{1,4,7,10},{4,1,2,3})</f>
        <v>Q1</v>
      </c>
      <c r="K674">
        <v>90175</v>
      </c>
      <c r="L674" s="18">
        <f>_xlfn.DAYS(DATE(2020,12,31),tblSalaries[[#This Row],[Start Date]])/365</f>
        <v>3.7123287671232879</v>
      </c>
      <c r="M674">
        <v>673</v>
      </c>
      <c r="N674">
        <f>COUNTBLANK(tblSalaries[[#This Row],[Employee ID]:[Salary]])</f>
        <v>0</v>
      </c>
    </row>
    <row r="675" spans="1:14" x14ac:dyDescent="0.25">
      <c r="A675">
        <v>47622</v>
      </c>
      <c r="B675" t="str">
        <f>LEFT(tblSalaries[[#This Row],[Employee ID]],1)</f>
        <v>4</v>
      </c>
      <c r="C675" t="s">
        <v>1326</v>
      </c>
      <c r="D675" t="s">
        <v>1327</v>
      </c>
      <c r="E675" t="s">
        <v>13</v>
      </c>
      <c r="F675">
        <v>6</v>
      </c>
      <c r="G675" t="str">
        <f>_xlfn.XLOOKUP(tblSalaries[[#This Row],[Department ID]],tblDepts[ID],tblDepts[Department])</f>
        <v>Development</v>
      </c>
      <c r="H675" s="9">
        <v>28742</v>
      </c>
      <c r="I675" s="9">
        <v>41207</v>
      </c>
      <c r="J675" s="12" t="str">
        <f>"Q"&amp;LOOKUP(MONTH(tblSalaries[[#This Row],[Start Date]]),{1,4,7,10},{4,1,2,3})</f>
        <v>Q3</v>
      </c>
      <c r="K675">
        <v>102888</v>
      </c>
      <c r="L675" s="18">
        <f>_xlfn.DAYS(DATE(2020,12,31),tblSalaries[[#This Row],[Start Date]])/365</f>
        <v>8.1890410958904116</v>
      </c>
      <c r="M675">
        <v>674</v>
      </c>
      <c r="N675">
        <f>COUNTBLANK(tblSalaries[[#This Row],[Employee ID]:[Salary]])</f>
        <v>0</v>
      </c>
    </row>
    <row r="676" spans="1:14" x14ac:dyDescent="0.25">
      <c r="A676">
        <v>24701</v>
      </c>
      <c r="B676" t="str">
        <f>LEFT(tblSalaries[[#This Row],[Employee ID]],1)</f>
        <v>2</v>
      </c>
      <c r="C676" t="s">
        <v>1328</v>
      </c>
      <c r="D676" t="s">
        <v>1329</v>
      </c>
      <c r="E676" t="s">
        <v>13</v>
      </c>
      <c r="F676">
        <v>7</v>
      </c>
      <c r="G676" t="str">
        <f>_xlfn.XLOOKUP(tblSalaries[[#This Row],[Department ID]],tblDepts[ID],tblDepts[Department])</f>
        <v>Support</v>
      </c>
      <c r="H676" s="9">
        <v>33812</v>
      </c>
      <c r="I676" s="9">
        <v>43807</v>
      </c>
      <c r="J676" s="12" t="str">
        <f>"Q"&amp;LOOKUP(MONTH(tblSalaries[[#This Row],[Start Date]]),{1,4,7,10},{4,1,2,3})</f>
        <v>Q3</v>
      </c>
      <c r="K676">
        <v>57460</v>
      </c>
      <c r="L676" s="18">
        <f>_xlfn.DAYS(DATE(2020,12,31),tblSalaries[[#This Row],[Start Date]])/365</f>
        <v>1.0657534246575342</v>
      </c>
      <c r="M676">
        <v>675</v>
      </c>
      <c r="N676">
        <f>COUNTBLANK(tblSalaries[[#This Row],[Employee ID]:[Salary]])</f>
        <v>0</v>
      </c>
    </row>
    <row r="677" spans="1:14" x14ac:dyDescent="0.25">
      <c r="A677">
        <v>17936</v>
      </c>
      <c r="B677" t="str">
        <f>LEFT(tblSalaries[[#This Row],[Employee ID]],1)</f>
        <v>1</v>
      </c>
      <c r="C677" t="s">
        <v>597</v>
      </c>
      <c r="D677" t="s">
        <v>1330</v>
      </c>
      <c r="E677" t="s">
        <v>18</v>
      </c>
      <c r="F677">
        <v>5</v>
      </c>
      <c r="G677" t="str">
        <f>_xlfn.XLOOKUP(tblSalaries[[#This Row],[Department ID]],tblDepts[ID],tblDepts[Department])</f>
        <v>Marketing</v>
      </c>
      <c r="H677" s="9">
        <v>33689</v>
      </c>
      <c r="I677" s="9">
        <v>42496</v>
      </c>
      <c r="J677" s="12" t="str">
        <f>"Q"&amp;LOOKUP(MONTH(tblSalaries[[#This Row],[Start Date]]),{1,4,7,10},{4,1,2,3})</f>
        <v>Q1</v>
      </c>
      <c r="K677">
        <v>111757</v>
      </c>
      <c r="L677" s="18">
        <f>_xlfn.DAYS(DATE(2020,12,31),tblSalaries[[#This Row],[Start Date]])/365</f>
        <v>4.6575342465753424</v>
      </c>
      <c r="M677">
        <v>676</v>
      </c>
      <c r="N677">
        <f>COUNTBLANK(tblSalaries[[#This Row],[Employee ID]:[Salary]])</f>
        <v>0</v>
      </c>
    </row>
    <row r="678" spans="1:14" x14ac:dyDescent="0.25">
      <c r="A678">
        <v>17772</v>
      </c>
      <c r="B678" t="str">
        <f>LEFT(tblSalaries[[#This Row],[Employee ID]],1)</f>
        <v>1</v>
      </c>
      <c r="C678" t="s">
        <v>1331</v>
      </c>
      <c r="D678" t="s">
        <v>1332</v>
      </c>
      <c r="E678" t="s">
        <v>13</v>
      </c>
      <c r="F678">
        <v>6</v>
      </c>
      <c r="G678" t="str">
        <f>_xlfn.XLOOKUP(tblSalaries[[#This Row],[Department ID]],tblDepts[ID],tblDepts[Department])</f>
        <v>Development</v>
      </c>
      <c r="H678" s="9">
        <v>31654</v>
      </c>
      <c r="I678" s="9">
        <v>43255</v>
      </c>
      <c r="J678" s="12" t="str">
        <f>"Q"&amp;LOOKUP(MONTH(tblSalaries[[#This Row],[Start Date]]),{1,4,7,10},{4,1,2,3})</f>
        <v>Q1</v>
      </c>
      <c r="K678">
        <v>33492</v>
      </c>
      <c r="L678" s="18">
        <f>_xlfn.DAYS(DATE(2020,12,31),tblSalaries[[#This Row],[Start Date]])/365</f>
        <v>2.5780821917808221</v>
      </c>
      <c r="M678">
        <v>677</v>
      </c>
      <c r="N678">
        <f>COUNTBLANK(tblSalaries[[#This Row],[Employee ID]:[Salary]])</f>
        <v>0</v>
      </c>
    </row>
    <row r="679" spans="1:14" x14ac:dyDescent="0.25">
      <c r="A679">
        <v>44756</v>
      </c>
      <c r="B679" t="str">
        <f>LEFT(tblSalaries[[#This Row],[Employee ID]],1)</f>
        <v>4</v>
      </c>
      <c r="C679" t="s">
        <v>1333</v>
      </c>
      <c r="D679" t="s">
        <v>1334</v>
      </c>
      <c r="E679" t="s">
        <v>13</v>
      </c>
      <c r="F679">
        <v>6</v>
      </c>
      <c r="G679" t="str">
        <f>_xlfn.XLOOKUP(tblSalaries[[#This Row],[Department ID]],tblDepts[ID],tblDepts[Department])</f>
        <v>Development</v>
      </c>
      <c r="H679" s="9">
        <v>21564</v>
      </c>
      <c r="I679" s="9">
        <v>42271</v>
      </c>
      <c r="J679" s="12" t="str">
        <f>"Q"&amp;LOOKUP(MONTH(tblSalaries[[#This Row],[Start Date]]),{1,4,7,10},{4,1,2,3})</f>
        <v>Q2</v>
      </c>
      <c r="K679">
        <v>48717</v>
      </c>
      <c r="L679" s="18">
        <f>_xlfn.DAYS(DATE(2020,12,31),tblSalaries[[#This Row],[Start Date]])/365</f>
        <v>5.2739726027397262</v>
      </c>
      <c r="M679">
        <v>678</v>
      </c>
      <c r="N679">
        <f>COUNTBLANK(tblSalaries[[#This Row],[Employee ID]:[Salary]])</f>
        <v>0</v>
      </c>
    </row>
    <row r="680" spans="1:14" x14ac:dyDescent="0.25">
      <c r="A680">
        <v>12433</v>
      </c>
      <c r="B680" t="str">
        <f>LEFT(tblSalaries[[#This Row],[Employee ID]],1)</f>
        <v>1</v>
      </c>
      <c r="C680" t="s">
        <v>1335</v>
      </c>
      <c r="D680" t="s">
        <v>1336</v>
      </c>
      <c r="E680" t="s">
        <v>13</v>
      </c>
      <c r="F680">
        <v>6</v>
      </c>
      <c r="G680" t="str">
        <f>_xlfn.XLOOKUP(tblSalaries[[#This Row],[Department ID]],tblDepts[ID],tblDepts[Department])</f>
        <v>Development</v>
      </c>
      <c r="H680" s="9">
        <v>30213</v>
      </c>
      <c r="I680" s="9">
        <v>40360</v>
      </c>
      <c r="J680" s="12" t="str">
        <f>"Q"&amp;LOOKUP(MONTH(tblSalaries[[#This Row],[Start Date]]),{1,4,7,10},{4,1,2,3})</f>
        <v>Q2</v>
      </c>
      <c r="K680">
        <v>44786</v>
      </c>
      <c r="L680" s="18">
        <f>_xlfn.DAYS(DATE(2020,12,31),tblSalaries[[#This Row],[Start Date]])/365</f>
        <v>10.509589041095891</v>
      </c>
      <c r="M680">
        <v>679</v>
      </c>
      <c r="N680">
        <f>COUNTBLANK(tblSalaries[[#This Row],[Employee ID]:[Salary]])</f>
        <v>0</v>
      </c>
    </row>
    <row r="681" spans="1:14" x14ac:dyDescent="0.25">
      <c r="A681">
        <v>47680</v>
      </c>
      <c r="B681" t="str">
        <f>LEFT(tblSalaries[[#This Row],[Employee ID]],1)</f>
        <v>4</v>
      </c>
      <c r="C681" t="s">
        <v>1337</v>
      </c>
      <c r="D681" t="s">
        <v>1338</v>
      </c>
      <c r="E681" t="s">
        <v>18</v>
      </c>
      <c r="F681">
        <v>6</v>
      </c>
      <c r="G681" t="str">
        <f>_xlfn.XLOOKUP(tblSalaries[[#This Row],[Department ID]],tblDepts[ID],tblDepts[Department])</f>
        <v>Development</v>
      </c>
      <c r="H681" s="9">
        <v>32534</v>
      </c>
      <c r="I681" s="9">
        <v>41643</v>
      </c>
      <c r="J681" s="12" t="str">
        <f>"Q"&amp;LOOKUP(MONTH(tblSalaries[[#This Row],[Start Date]]),{1,4,7,10},{4,1,2,3})</f>
        <v>Q4</v>
      </c>
      <c r="K681">
        <v>102495</v>
      </c>
      <c r="L681" s="18">
        <f>_xlfn.DAYS(DATE(2020,12,31),tblSalaries[[#This Row],[Start Date]])/365</f>
        <v>6.9945205479452053</v>
      </c>
      <c r="M681">
        <v>680</v>
      </c>
      <c r="N681">
        <f>COUNTBLANK(tblSalaries[[#This Row],[Employee ID]:[Salary]])</f>
        <v>0</v>
      </c>
    </row>
    <row r="682" spans="1:14" x14ac:dyDescent="0.25">
      <c r="A682">
        <v>31184</v>
      </c>
      <c r="B682" t="str">
        <f>LEFT(tblSalaries[[#This Row],[Employee ID]],1)</f>
        <v>3</v>
      </c>
      <c r="C682" t="s">
        <v>1339</v>
      </c>
      <c r="D682" t="s">
        <v>1340</v>
      </c>
      <c r="E682" t="s">
        <v>18</v>
      </c>
      <c r="F682">
        <v>6</v>
      </c>
      <c r="G682" t="str">
        <f>_xlfn.XLOOKUP(tblSalaries[[#This Row],[Department ID]],tblDepts[ID],tblDepts[Department])</f>
        <v>Development</v>
      </c>
      <c r="H682" s="9">
        <v>22998</v>
      </c>
      <c r="I682" s="9">
        <v>42556</v>
      </c>
      <c r="J682" s="12" t="str">
        <f>"Q"&amp;LOOKUP(MONTH(tblSalaries[[#This Row],[Start Date]]),{1,4,7,10},{4,1,2,3})</f>
        <v>Q2</v>
      </c>
      <c r="K682">
        <v>121598</v>
      </c>
      <c r="L682" s="18">
        <f>_xlfn.DAYS(DATE(2020,12,31),tblSalaries[[#This Row],[Start Date]])/365</f>
        <v>4.493150684931507</v>
      </c>
      <c r="M682">
        <v>681</v>
      </c>
      <c r="N682">
        <f>COUNTBLANK(tblSalaries[[#This Row],[Employee ID]:[Salary]])</f>
        <v>0</v>
      </c>
    </row>
    <row r="683" spans="1:14" x14ac:dyDescent="0.25">
      <c r="A683">
        <v>20049</v>
      </c>
      <c r="B683" t="str">
        <f>LEFT(tblSalaries[[#This Row],[Employee ID]],1)</f>
        <v>2</v>
      </c>
      <c r="C683" t="s">
        <v>1341</v>
      </c>
      <c r="D683" t="s">
        <v>1342</v>
      </c>
      <c r="E683" t="s">
        <v>13</v>
      </c>
      <c r="F683">
        <v>5</v>
      </c>
      <c r="G683" t="str">
        <f>_xlfn.XLOOKUP(tblSalaries[[#This Row],[Department ID]],tblDepts[ID],tblDepts[Department])</f>
        <v>Marketing</v>
      </c>
      <c r="H683" s="9">
        <v>26764</v>
      </c>
      <c r="I683" s="9">
        <v>43424</v>
      </c>
      <c r="J683" s="12" t="str">
        <f>"Q"&amp;LOOKUP(MONTH(tblSalaries[[#This Row],[Start Date]]),{1,4,7,10},{4,1,2,3})</f>
        <v>Q3</v>
      </c>
      <c r="K683">
        <v>58453</v>
      </c>
      <c r="L683" s="18">
        <f>_xlfn.DAYS(DATE(2020,12,31),tblSalaries[[#This Row],[Start Date]])/365</f>
        <v>2.1150684931506851</v>
      </c>
      <c r="M683">
        <v>682</v>
      </c>
      <c r="N683">
        <f>COUNTBLANK(tblSalaries[[#This Row],[Employee ID]:[Salary]])</f>
        <v>0</v>
      </c>
    </row>
    <row r="684" spans="1:14" x14ac:dyDescent="0.25">
      <c r="A684">
        <v>38504</v>
      </c>
      <c r="B684" t="str">
        <f>LEFT(tblSalaries[[#This Row],[Employee ID]],1)</f>
        <v>3</v>
      </c>
      <c r="C684" t="s">
        <v>1343</v>
      </c>
      <c r="D684" t="s">
        <v>1344</v>
      </c>
      <c r="E684" t="s">
        <v>18</v>
      </c>
      <c r="F684">
        <v>4</v>
      </c>
      <c r="G684" t="str">
        <f>_xlfn.XLOOKUP(tblSalaries[[#This Row],[Department ID]],tblDepts[ID],tblDepts[Department])</f>
        <v>Sales</v>
      </c>
      <c r="H684" s="9">
        <v>29139</v>
      </c>
      <c r="I684" s="9">
        <v>42791</v>
      </c>
      <c r="J684" s="12" t="str">
        <f>"Q"&amp;LOOKUP(MONTH(tblSalaries[[#This Row],[Start Date]]),{1,4,7,10},{4,1,2,3})</f>
        <v>Q4</v>
      </c>
      <c r="K684">
        <v>153985</v>
      </c>
      <c r="L684" s="18">
        <f>_xlfn.DAYS(DATE(2020,12,31),tblSalaries[[#This Row],[Start Date]])/365</f>
        <v>3.8493150684931505</v>
      </c>
      <c r="M684">
        <v>683</v>
      </c>
      <c r="N684">
        <f>COUNTBLANK(tblSalaries[[#This Row],[Employee ID]:[Salary]])</f>
        <v>0</v>
      </c>
    </row>
    <row r="685" spans="1:14" x14ac:dyDescent="0.25">
      <c r="A685">
        <v>19593</v>
      </c>
      <c r="B685" t="str">
        <f>LEFT(tblSalaries[[#This Row],[Employee ID]],1)</f>
        <v>1</v>
      </c>
      <c r="C685" t="s">
        <v>1345</v>
      </c>
      <c r="D685" t="s">
        <v>1346</v>
      </c>
      <c r="E685" t="s">
        <v>13</v>
      </c>
      <c r="F685">
        <v>4</v>
      </c>
      <c r="G685" t="str">
        <f>_xlfn.XLOOKUP(tblSalaries[[#This Row],[Department ID]],tblDepts[ID],tblDepts[Department])</f>
        <v>Sales</v>
      </c>
      <c r="H685" s="9">
        <v>30928</v>
      </c>
      <c r="I685" s="9">
        <v>41644</v>
      </c>
      <c r="J685" s="12" t="str">
        <f>"Q"&amp;LOOKUP(MONTH(tblSalaries[[#This Row],[Start Date]]),{1,4,7,10},{4,1,2,3})</f>
        <v>Q4</v>
      </c>
      <c r="K685">
        <v>140666</v>
      </c>
      <c r="L685" s="18">
        <f>_xlfn.DAYS(DATE(2020,12,31),tblSalaries[[#This Row],[Start Date]])/365</f>
        <v>6.9917808219178079</v>
      </c>
      <c r="M685">
        <v>684</v>
      </c>
      <c r="N685">
        <f>COUNTBLANK(tblSalaries[[#This Row],[Employee ID]:[Salary]])</f>
        <v>0</v>
      </c>
    </row>
    <row r="686" spans="1:14" x14ac:dyDescent="0.25">
      <c r="A686">
        <v>17975</v>
      </c>
      <c r="B686" t="str">
        <f>LEFT(tblSalaries[[#This Row],[Employee ID]],1)</f>
        <v>1</v>
      </c>
      <c r="C686" t="s">
        <v>1347</v>
      </c>
      <c r="D686" t="s">
        <v>1348</v>
      </c>
      <c r="E686" t="s">
        <v>18</v>
      </c>
      <c r="F686">
        <v>7</v>
      </c>
      <c r="G686" t="str">
        <f>_xlfn.XLOOKUP(tblSalaries[[#This Row],[Department ID]],tblDepts[ID],tblDepts[Department])</f>
        <v>Support</v>
      </c>
      <c r="H686" s="9">
        <v>32011</v>
      </c>
      <c r="I686" s="9">
        <v>41041</v>
      </c>
      <c r="J686" s="12" t="str">
        <f>"Q"&amp;LOOKUP(MONTH(tblSalaries[[#This Row],[Start Date]]),{1,4,7,10},{4,1,2,3})</f>
        <v>Q1</v>
      </c>
      <c r="K686">
        <v>14178</v>
      </c>
      <c r="L686" s="18">
        <f>_xlfn.DAYS(DATE(2020,12,31),tblSalaries[[#This Row],[Start Date]])/365</f>
        <v>8.6438356164383556</v>
      </c>
      <c r="M686">
        <v>685</v>
      </c>
      <c r="N686">
        <f>COUNTBLANK(tblSalaries[[#This Row],[Employee ID]:[Salary]])</f>
        <v>0</v>
      </c>
    </row>
    <row r="687" spans="1:14" x14ac:dyDescent="0.25">
      <c r="A687">
        <v>13669</v>
      </c>
      <c r="B687" t="str">
        <f>LEFT(tblSalaries[[#This Row],[Employee ID]],1)</f>
        <v>1</v>
      </c>
      <c r="C687" t="s">
        <v>790</v>
      </c>
      <c r="D687" t="s">
        <v>1349</v>
      </c>
      <c r="E687" t="s">
        <v>18</v>
      </c>
      <c r="F687">
        <v>6</v>
      </c>
      <c r="G687" t="str">
        <f>_xlfn.XLOOKUP(tblSalaries[[#This Row],[Department ID]],tblDepts[ID],tblDepts[Department])</f>
        <v>Development</v>
      </c>
      <c r="H687" s="9">
        <v>32332</v>
      </c>
      <c r="I687" s="9">
        <v>42297</v>
      </c>
      <c r="J687" s="12" t="str">
        <f>"Q"&amp;LOOKUP(MONTH(tblSalaries[[#This Row],[Start Date]]),{1,4,7,10},{4,1,2,3})</f>
        <v>Q3</v>
      </c>
      <c r="K687">
        <v>86951</v>
      </c>
      <c r="L687" s="18">
        <f>_xlfn.DAYS(DATE(2020,12,31),tblSalaries[[#This Row],[Start Date]])/365</f>
        <v>5.2027397260273975</v>
      </c>
      <c r="M687">
        <v>686</v>
      </c>
      <c r="N687">
        <f>COUNTBLANK(tblSalaries[[#This Row],[Employee ID]:[Salary]])</f>
        <v>0</v>
      </c>
    </row>
    <row r="688" spans="1:14" x14ac:dyDescent="0.25">
      <c r="A688">
        <v>17175</v>
      </c>
      <c r="B688" t="str">
        <f>LEFT(tblSalaries[[#This Row],[Employee ID]],1)</f>
        <v>1</v>
      </c>
      <c r="C688" t="s">
        <v>510</v>
      </c>
      <c r="D688" t="s">
        <v>1350</v>
      </c>
      <c r="E688" t="s">
        <v>13</v>
      </c>
      <c r="F688">
        <v>7</v>
      </c>
      <c r="G688" t="str">
        <f>_xlfn.XLOOKUP(tblSalaries[[#This Row],[Department ID]],tblDepts[ID],tblDepts[Department])</f>
        <v>Support</v>
      </c>
      <c r="H688" s="9">
        <v>22884</v>
      </c>
      <c r="I688" s="9">
        <v>43830</v>
      </c>
      <c r="J688" s="12" t="str">
        <f>"Q"&amp;LOOKUP(MONTH(tblSalaries[[#This Row],[Start Date]]),{1,4,7,10},{4,1,2,3})</f>
        <v>Q3</v>
      </c>
      <c r="K688">
        <v>27702</v>
      </c>
      <c r="L688" s="18">
        <f>_xlfn.DAYS(DATE(2020,12,31),tblSalaries[[#This Row],[Start Date]])/365</f>
        <v>1.0027397260273974</v>
      </c>
      <c r="M688">
        <v>687</v>
      </c>
      <c r="N688">
        <f>COUNTBLANK(tblSalaries[[#This Row],[Employee ID]:[Salary]])</f>
        <v>0</v>
      </c>
    </row>
    <row r="689" spans="1:14" x14ac:dyDescent="0.25">
      <c r="A689">
        <v>23065</v>
      </c>
      <c r="B689" t="str">
        <f>LEFT(tblSalaries[[#This Row],[Employee ID]],1)</f>
        <v>2</v>
      </c>
      <c r="C689" t="s">
        <v>1351</v>
      </c>
      <c r="D689" t="s">
        <v>1352</v>
      </c>
      <c r="E689" t="s">
        <v>18</v>
      </c>
      <c r="F689">
        <v>4</v>
      </c>
      <c r="G689" t="str">
        <f>_xlfn.XLOOKUP(tblSalaries[[#This Row],[Department ID]],tblDepts[ID],tblDepts[Department])</f>
        <v>Sales</v>
      </c>
      <c r="H689" s="9">
        <v>34758</v>
      </c>
      <c r="I689" s="9">
        <v>41786</v>
      </c>
      <c r="J689" s="12" t="str">
        <f>"Q"&amp;LOOKUP(MONTH(tblSalaries[[#This Row],[Start Date]]),{1,4,7,10},{4,1,2,3})</f>
        <v>Q1</v>
      </c>
      <c r="K689">
        <v>144728</v>
      </c>
      <c r="L689" s="18">
        <f>_xlfn.DAYS(DATE(2020,12,31),tblSalaries[[#This Row],[Start Date]])/365</f>
        <v>6.602739726027397</v>
      </c>
      <c r="M689">
        <v>688</v>
      </c>
      <c r="N689">
        <f>COUNTBLANK(tblSalaries[[#This Row],[Employee ID]:[Salary]])</f>
        <v>0</v>
      </c>
    </row>
    <row r="690" spans="1:14" x14ac:dyDescent="0.25">
      <c r="A690">
        <v>41549</v>
      </c>
      <c r="B690" t="str">
        <f>LEFT(tblSalaries[[#This Row],[Employee ID]],1)</f>
        <v>4</v>
      </c>
      <c r="C690" t="s">
        <v>1353</v>
      </c>
      <c r="D690" t="s">
        <v>1354</v>
      </c>
      <c r="E690" t="s">
        <v>18</v>
      </c>
      <c r="F690">
        <v>4</v>
      </c>
      <c r="G690" t="str">
        <f>_xlfn.XLOOKUP(tblSalaries[[#This Row],[Department ID]],tblDepts[ID],tblDepts[Department])</f>
        <v>Sales</v>
      </c>
      <c r="H690" s="9">
        <v>25956</v>
      </c>
      <c r="I690" s="9">
        <v>43432</v>
      </c>
      <c r="J690" s="12" t="str">
        <f>"Q"&amp;LOOKUP(MONTH(tblSalaries[[#This Row],[Start Date]]),{1,4,7,10},{4,1,2,3})</f>
        <v>Q3</v>
      </c>
      <c r="K690">
        <v>158042</v>
      </c>
      <c r="L690" s="18">
        <f>_xlfn.DAYS(DATE(2020,12,31),tblSalaries[[#This Row],[Start Date]])/365</f>
        <v>2.0931506849315067</v>
      </c>
      <c r="M690">
        <v>689</v>
      </c>
      <c r="N690">
        <f>COUNTBLANK(tblSalaries[[#This Row],[Employee ID]:[Salary]])</f>
        <v>0</v>
      </c>
    </row>
    <row r="691" spans="1:14" x14ac:dyDescent="0.25">
      <c r="A691">
        <v>22069</v>
      </c>
      <c r="B691" t="str">
        <f>LEFT(tblSalaries[[#This Row],[Employee ID]],1)</f>
        <v>2</v>
      </c>
      <c r="C691" t="s">
        <v>895</v>
      </c>
      <c r="D691" t="s">
        <v>1355</v>
      </c>
      <c r="E691" t="s">
        <v>13</v>
      </c>
      <c r="F691">
        <v>5</v>
      </c>
      <c r="G691" t="str">
        <f>_xlfn.XLOOKUP(tblSalaries[[#This Row],[Department ID]],tblDepts[ID],tblDepts[Department])</f>
        <v>Marketing</v>
      </c>
      <c r="H691" s="9">
        <v>18694</v>
      </c>
      <c r="I691" s="9">
        <v>41555</v>
      </c>
      <c r="J691" s="12" t="str">
        <f>"Q"&amp;LOOKUP(MONTH(tblSalaries[[#This Row],[Start Date]]),{1,4,7,10},{4,1,2,3})</f>
        <v>Q3</v>
      </c>
      <c r="K691">
        <v>137300</v>
      </c>
      <c r="L691" s="18">
        <f>_xlfn.DAYS(DATE(2020,12,31),tblSalaries[[#This Row],[Start Date]])/365</f>
        <v>7.2356164383561641</v>
      </c>
      <c r="M691">
        <v>690</v>
      </c>
      <c r="N691">
        <f>COUNTBLANK(tblSalaries[[#This Row],[Employee ID]:[Salary]])</f>
        <v>0</v>
      </c>
    </row>
    <row r="692" spans="1:14" x14ac:dyDescent="0.25">
      <c r="A692">
        <v>11632</v>
      </c>
      <c r="B692" t="str">
        <f>LEFT(tblSalaries[[#This Row],[Employee ID]],1)</f>
        <v>1</v>
      </c>
      <c r="C692" t="s">
        <v>1356</v>
      </c>
      <c r="D692" t="s">
        <v>1357</v>
      </c>
      <c r="E692" t="s">
        <v>18</v>
      </c>
      <c r="F692">
        <v>4</v>
      </c>
      <c r="G692" t="str">
        <f>_xlfn.XLOOKUP(tblSalaries[[#This Row],[Department ID]],tblDepts[ID],tblDepts[Department])</f>
        <v>Sales</v>
      </c>
      <c r="H692" s="9">
        <v>24781</v>
      </c>
      <c r="I692" s="9">
        <v>42088</v>
      </c>
      <c r="J692" s="12" t="str">
        <f>"Q"&amp;LOOKUP(MONTH(tblSalaries[[#This Row],[Start Date]]),{1,4,7,10},{4,1,2,3})</f>
        <v>Q4</v>
      </c>
      <c r="K692">
        <v>149669</v>
      </c>
      <c r="L692" s="18">
        <f>_xlfn.DAYS(DATE(2020,12,31),tblSalaries[[#This Row],[Start Date]])/365</f>
        <v>5.7753424657534245</v>
      </c>
      <c r="M692">
        <v>691</v>
      </c>
      <c r="N692">
        <f>COUNTBLANK(tblSalaries[[#This Row],[Employee ID]:[Salary]])</f>
        <v>0</v>
      </c>
    </row>
    <row r="693" spans="1:14" x14ac:dyDescent="0.25">
      <c r="A693">
        <v>41104</v>
      </c>
      <c r="B693" t="str">
        <f>LEFT(tblSalaries[[#This Row],[Employee ID]],1)</f>
        <v>4</v>
      </c>
      <c r="C693" t="s">
        <v>1358</v>
      </c>
      <c r="D693" t="s">
        <v>1359</v>
      </c>
      <c r="E693" t="s">
        <v>13</v>
      </c>
      <c r="F693">
        <v>5</v>
      </c>
      <c r="G693" t="str">
        <f>_xlfn.XLOOKUP(tblSalaries[[#This Row],[Department ID]],tblDepts[ID],tblDepts[Department])</f>
        <v>Marketing</v>
      </c>
      <c r="H693" s="9">
        <v>32422</v>
      </c>
      <c r="I693" s="9">
        <v>43662</v>
      </c>
      <c r="J693" s="12" t="str">
        <f>"Q"&amp;LOOKUP(MONTH(tblSalaries[[#This Row],[Start Date]]),{1,4,7,10},{4,1,2,3})</f>
        <v>Q2</v>
      </c>
      <c r="K693">
        <v>121853</v>
      </c>
      <c r="L693" s="18">
        <f>_xlfn.DAYS(DATE(2020,12,31),tblSalaries[[#This Row],[Start Date]])/365</f>
        <v>1.463013698630137</v>
      </c>
      <c r="M693">
        <v>692</v>
      </c>
      <c r="N693">
        <f>COUNTBLANK(tblSalaries[[#This Row],[Employee ID]:[Salary]])</f>
        <v>0</v>
      </c>
    </row>
    <row r="694" spans="1:14" x14ac:dyDescent="0.25">
      <c r="A694">
        <v>18997</v>
      </c>
      <c r="B694" t="str">
        <f>LEFT(tblSalaries[[#This Row],[Employee ID]],1)</f>
        <v>1</v>
      </c>
      <c r="C694" t="s">
        <v>1360</v>
      </c>
      <c r="D694" t="s">
        <v>1361</v>
      </c>
      <c r="E694" t="s">
        <v>18</v>
      </c>
      <c r="F694">
        <v>6</v>
      </c>
      <c r="G694" t="str">
        <f>_xlfn.XLOOKUP(tblSalaries[[#This Row],[Department ID]],tblDepts[ID],tblDepts[Department])</f>
        <v>Development</v>
      </c>
      <c r="H694" s="9">
        <v>31237</v>
      </c>
      <c r="I694" s="9">
        <v>41161</v>
      </c>
      <c r="J694" s="12" t="str">
        <f>"Q"&amp;LOOKUP(MONTH(tblSalaries[[#This Row],[Start Date]]),{1,4,7,10},{4,1,2,3})</f>
        <v>Q2</v>
      </c>
      <c r="K694">
        <v>84782</v>
      </c>
      <c r="L694" s="18">
        <f>_xlfn.DAYS(DATE(2020,12,31),tblSalaries[[#This Row],[Start Date]])/365</f>
        <v>8.3150684931506849</v>
      </c>
      <c r="M694">
        <v>693</v>
      </c>
      <c r="N694">
        <f>COUNTBLANK(tblSalaries[[#This Row],[Employee ID]:[Salary]])</f>
        <v>0</v>
      </c>
    </row>
    <row r="695" spans="1:14" x14ac:dyDescent="0.25">
      <c r="A695">
        <v>39462</v>
      </c>
      <c r="B695" t="str">
        <f>LEFT(tblSalaries[[#This Row],[Employee ID]],1)</f>
        <v>3</v>
      </c>
      <c r="C695" t="s">
        <v>1362</v>
      </c>
      <c r="D695" t="s">
        <v>1363</v>
      </c>
      <c r="E695" t="s">
        <v>13</v>
      </c>
      <c r="F695">
        <v>4</v>
      </c>
      <c r="G695" t="str">
        <f>_xlfn.XLOOKUP(tblSalaries[[#This Row],[Department ID]],tblDepts[ID],tblDepts[Department])</f>
        <v>Sales</v>
      </c>
      <c r="H695" s="9">
        <v>18269</v>
      </c>
      <c r="I695" s="9">
        <v>41248</v>
      </c>
      <c r="J695" s="12" t="str">
        <f>"Q"&amp;LOOKUP(MONTH(tblSalaries[[#This Row],[Start Date]]),{1,4,7,10},{4,1,2,3})</f>
        <v>Q3</v>
      </c>
      <c r="K695">
        <v>60021</v>
      </c>
      <c r="L695" s="18">
        <f>_xlfn.DAYS(DATE(2020,12,31),tblSalaries[[#This Row],[Start Date]])/365</f>
        <v>8.0767123287671225</v>
      </c>
      <c r="M695">
        <v>694</v>
      </c>
      <c r="N695">
        <f>COUNTBLANK(tblSalaries[[#This Row],[Employee ID]:[Salary]])</f>
        <v>0</v>
      </c>
    </row>
    <row r="696" spans="1:14" x14ac:dyDescent="0.25">
      <c r="A696">
        <v>31602</v>
      </c>
      <c r="B696" t="str">
        <f>LEFT(tblSalaries[[#This Row],[Employee ID]],1)</f>
        <v>3</v>
      </c>
      <c r="C696" t="s">
        <v>1364</v>
      </c>
      <c r="D696" t="s">
        <v>1365</v>
      </c>
      <c r="E696" t="s">
        <v>13</v>
      </c>
      <c r="F696">
        <v>4</v>
      </c>
      <c r="G696" t="str">
        <f>_xlfn.XLOOKUP(tblSalaries[[#This Row],[Department ID]],tblDepts[ID],tblDepts[Department])</f>
        <v>Sales</v>
      </c>
      <c r="H696" s="9">
        <v>22846</v>
      </c>
      <c r="I696" s="9">
        <v>40824</v>
      </c>
      <c r="J696" s="12" t="str">
        <f>"Q"&amp;LOOKUP(MONTH(tblSalaries[[#This Row],[Start Date]]),{1,4,7,10},{4,1,2,3})</f>
        <v>Q3</v>
      </c>
      <c r="K696">
        <v>73692</v>
      </c>
      <c r="L696" s="18">
        <f>_xlfn.DAYS(DATE(2020,12,31),tblSalaries[[#This Row],[Start Date]])/365</f>
        <v>9.2383561643835623</v>
      </c>
      <c r="M696">
        <v>695</v>
      </c>
      <c r="N696">
        <f>COUNTBLANK(tblSalaries[[#This Row],[Employee ID]:[Salary]])</f>
        <v>0</v>
      </c>
    </row>
    <row r="697" spans="1:14" x14ac:dyDescent="0.25">
      <c r="A697">
        <v>49885</v>
      </c>
      <c r="B697" t="str">
        <f>LEFT(tblSalaries[[#This Row],[Employee ID]],1)</f>
        <v>4</v>
      </c>
      <c r="C697" t="s">
        <v>1366</v>
      </c>
      <c r="D697" t="s">
        <v>1367</v>
      </c>
      <c r="E697" t="s">
        <v>18</v>
      </c>
      <c r="F697">
        <v>4</v>
      </c>
      <c r="G697" t="str">
        <f>_xlfn.XLOOKUP(tblSalaries[[#This Row],[Department ID]],tblDepts[ID],tblDepts[Department])</f>
        <v>Sales</v>
      </c>
      <c r="H697" s="9">
        <v>31655</v>
      </c>
      <c r="I697" s="9">
        <v>42716</v>
      </c>
      <c r="J697" s="12" t="str">
        <f>"Q"&amp;LOOKUP(MONTH(tblSalaries[[#This Row],[Start Date]]),{1,4,7,10},{4,1,2,3})</f>
        <v>Q3</v>
      </c>
      <c r="K697">
        <v>156645</v>
      </c>
      <c r="L697" s="18">
        <f>_xlfn.DAYS(DATE(2020,12,31),tblSalaries[[#This Row],[Start Date]])/365</f>
        <v>4.0547945205479454</v>
      </c>
      <c r="M697">
        <v>696</v>
      </c>
      <c r="N697">
        <f>COUNTBLANK(tblSalaries[[#This Row],[Employee ID]:[Salary]])</f>
        <v>0</v>
      </c>
    </row>
    <row r="698" spans="1:14" x14ac:dyDescent="0.25">
      <c r="A698">
        <v>24479</v>
      </c>
      <c r="B698" t="str">
        <f>LEFT(tblSalaries[[#This Row],[Employee ID]],1)</f>
        <v>2</v>
      </c>
      <c r="C698" t="s">
        <v>1368</v>
      </c>
      <c r="D698" t="s">
        <v>1369</v>
      </c>
      <c r="E698" t="s">
        <v>13</v>
      </c>
      <c r="F698">
        <v>6</v>
      </c>
      <c r="G698" t="str">
        <f>_xlfn.XLOOKUP(tblSalaries[[#This Row],[Department ID]],tblDepts[ID],tblDepts[Department])</f>
        <v>Development</v>
      </c>
      <c r="H698" s="9">
        <v>31721</v>
      </c>
      <c r="I698" s="9">
        <v>40849</v>
      </c>
      <c r="J698" s="12" t="str">
        <f>"Q"&amp;LOOKUP(MONTH(tblSalaries[[#This Row],[Start Date]]),{1,4,7,10},{4,1,2,3})</f>
        <v>Q3</v>
      </c>
      <c r="K698">
        <v>41600</v>
      </c>
      <c r="L698" s="18">
        <f>_xlfn.DAYS(DATE(2020,12,31),tblSalaries[[#This Row],[Start Date]])/365</f>
        <v>9.169863013698631</v>
      </c>
      <c r="M698">
        <v>697</v>
      </c>
      <c r="N698">
        <f>COUNTBLANK(tblSalaries[[#This Row],[Employee ID]:[Salary]])</f>
        <v>0</v>
      </c>
    </row>
    <row r="699" spans="1:14" x14ac:dyDescent="0.25">
      <c r="A699">
        <v>28027</v>
      </c>
      <c r="B699" t="str">
        <f>LEFT(tblSalaries[[#This Row],[Employee ID]],1)</f>
        <v>2</v>
      </c>
      <c r="C699" t="s">
        <v>1370</v>
      </c>
      <c r="D699" t="s">
        <v>1371</v>
      </c>
      <c r="E699" t="s">
        <v>13</v>
      </c>
      <c r="F699">
        <v>4</v>
      </c>
      <c r="G699" t="str">
        <f>_xlfn.XLOOKUP(tblSalaries[[#This Row],[Department ID]],tblDepts[ID],tblDepts[Department])</f>
        <v>Sales</v>
      </c>
      <c r="H699" s="9">
        <v>24549</v>
      </c>
      <c r="I699" s="9">
        <v>40439</v>
      </c>
      <c r="J699" s="12" t="str">
        <f>"Q"&amp;LOOKUP(MONTH(tblSalaries[[#This Row],[Start Date]]),{1,4,7,10},{4,1,2,3})</f>
        <v>Q2</v>
      </c>
      <c r="K699">
        <v>82137</v>
      </c>
      <c r="L699" s="18">
        <f>_xlfn.DAYS(DATE(2020,12,31),tblSalaries[[#This Row],[Start Date]])/365</f>
        <v>10.293150684931506</v>
      </c>
      <c r="M699">
        <v>698</v>
      </c>
      <c r="N699">
        <f>COUNTBLANK(tblSalaries[[#This Row],[Employee ID]:[Salary]])</f>
        <v>0</v>
      </c>
    </row>
    <row r="700" spans="1:14" x14ac:dyDescent="0.25">
      <c r="A700">
        <v>45008</v>
      </c>
      <c r="B700" t="str">
        <f>LEFT(tblSalaries[[#This Row],[Employee ID]],1)</f>
        <v>4</v>
      </c>
      <c r="C700" t="s">
        <v>1143</v>
      </c>
      <c r="D700" t="s">
        <v>1372</v>
      </c>
      <c r="E700" t="s">
        <v>13</v>
      </c>
      <c r="F700">
        <v>4</v>
      </c>
      <c r="G700" t="str">
        <f>_xlfn.XLOOKUP(tblSalaries[[#This Row],[Department ID]],tblDepts[ID],tblDepts[Department])</f>
        <v>Sales</v>
      </c>
      <c r="H700" s="9">
        <v>24823</v>
      </c>
      <c r="I700" s="9">
        <v>41522</v>
      </c>
      <c r="J700" s="12" t="str">
        <f>"Q"&amp;LOOKUP(MONTH(tblSalaries[[#This Row],[Start Date]]),{1,4,7,10},{4,1,2,3})</f>
        <v>Q2</v>
      </c>
      <c r="K700">
        <v>121630</v>
      </c>
      <c r="L700" s="18">
        <f>_xlfn.DAYS(DATE(2020,12,31),tblSalaries[[#This Row],[Start Date]])/365</f>
        <v>7.3260273972602743</v>
      </c>
      <c r="M700">
        <v>699</v>
      </c>
      <c r="N700">
        <f>COUNTBLANK(tblSalaries[[#This Row],[Employee ID]:[Salary]])</f>
        <v>0</v>
      </c>
    </row>
    <row r="701" spans="1:14" x14ac:dyDescent="0.25">
      <c r="A701">
        <v>44510</v>
      </c>
      <c r="B701" t="str">
        <f>LEFT(tblSalaries[[#This Row],[Employee ID]],1)</f>
        <v>4</v>
      </c>
      <c r="C701" t="s">
        <v>1373</v>
      </c>
      <c r="D701" t="s">
        <v>1374</v>
      </c>
      <c r="E701" t="s">
        <v>18</v>
      </c>
      <c r="F701">
        <v>4</v>
      </c>
      <c r="G701" t="str">
        <f>_xlfn.XLOOKUP(tblSalaries[[#This Row],[Department ID]],tblDepts[ID],tblDepts[Department])</f>
        <v>Sales</v>
      </c>
      <c r="H701" s="9">
        <v>23671</v>
      </c>
      <c r="I701" s="9">
        <v>43276</v>
      </c>
      <c r="J701" s="12" t="str">
        <f>"Q"&amp;LOOKUP(MONTH(tblSalaries[[#This Row],[Start Date]]),{1,4,7,10},{4,1,2,3})</f>
        <v>Q1</v>
      </c>
      <c r="K701">
        <v>86915</v>
      </c>
      <c r="L701" s="18">
        <f>_xlfn.DAYS(DATE(2020,12,31),tblSalaries[[#This Row],[Start Date]])/365</f>
        <v>2.5205479452054793</v>
      </c>
      <c r="M701">
        <v>700</v>
      </c>
      <c r="N701">
        <f>COUNTBLANK(tblSalaries[[#This Row],[Employee ID]:[Salary]])</f>
        <v>0</v>
      </c>
    </row>
    <row r="702" spans="1:14" x14ac:dyDescent="0.25">
      <c r="A702">
        <v>28483</v>
      </c>
      <c r="B702" t="str">
        <f>LEFT(tblSalaries[[#This Row],[Employee ID]],1)</f>
        <v>2</v>
      </c>
      <c r="C702" t="s">
        <v>1375</v>
      </c>
      <c r="D702" t="s">
        <v>1376</v>
      </c>
      <c r="E702" t="s">
        <v>18</v>
      </c>
      <c r="F702">
        <v>4</v>
      </c>
      <c r="G702" t="str">
        <f>_xlfn.XLOOKUP(tblSalaries[[#This Row],[Department ID]],tblDepts[ID],tblDepts[Department])</f>
        <v>Sales</v>
      </c>
      <c r="H702" s="9">
        <v>31715</v>
      </c>
      <c r="I702" s="9">
        <v>42529</v>
      </c>
      <c r="J702" s="12" t="str">
        <f>"Q"&amp;LOOKUP(MONTH(tblSalaries[[#This Row],[Start Date]]),{1,4,7,10},{4,1,2,3})</f>
        <v>Q1</v>
      </c>
      <c r="K702">
        <v>65339</v>
      </c>
      <c r="L702" s="18">
        <f>_xlfn.DAYS(DATE(2020,12,31),tblSalaries[[#This Row],[Start Date]])/365</f>
        <v>4.5671232876712331</v>
      </c>
      <c r="M702">
        <v>701</v>
      </c>
      <c r="N702">
        <f>COUNTBLANK(tblSalaries[[#This Row],[Employee ID]:[Salary]])</f>
        <v>0</v>
      </c>
    </row>
    <row r="703" spans="1:14" x14ac:dyDescent="0.25">
      <c r="A703">
        <v>15267</v>
      </c>
      <c r="B703" t="str">
        <f>LEFT(tblSalaries[[#This Row],[Employee ID]],1)</f>
        <v>1</v>
      </c>
      <c r="C703" t="s">
        <v>1377</v>
      </c>
      <c r="D703" t="s">
        <v>1378</v>
      </c>
      <c r="E703" t="s">
        <v>18</v>
      </c>
      <c r="F703">
        <v>4</v>
      </c>
      <c r="G703" t="str">
        <f>_xlfn.XLOOKUP(tblSalaries[[#This Row],[Department ID]],tblDepts[ID],tblDepts[Department])</f>
        <v>Sales</v>
      </c>
      <c r="H703" s="9">
        <v>27605</v>
      </c>
      <c r="I703" s="9">
        <v>41433</v>
      </c>
      <c r="J703" s="12" t="str">
        <f>"Q"&amp;LOOKUP(MONTH(tblSalaries[[#This Row],[Start Date]]),{1,4,7,10},{4,1,2,3})</f>
        <v>Q1</v>
      </c>
      <c r="K703">
        <v>117685</v>
      </c>
      <c r="L703" s="18">
        <f>_xlfn.DAYS(DATE(2020,12,31),tblSalaries[[#This Row],[Start Date]])/365</f>
        <v>7.5698630136986305</v>
      </c>
      <c r="M703">
        <v>702</v>
      </c>
      <c r="N703">
        <f>COUNTBLANK(tblSalaries[[#This Row],[Employee ID]:[Salary]])</f>
        <v>0</v>
      </c>
    </row>
    <row r="704" spans="1:14" x14ac:dyDescent="0.25">
      <c r="A704">
        <v>20002</v>
      </c>
      <c r="B704" t="str">
        <f>LEFT(tblSalaries[[#This Row],[Employee ID]],1)</f>
        <v>2</v>
      </c>
      <c r="C704" t="s">
        <v>1379</v>
      </c>
      <c r="D704" t="s">
        <v>1380</v>
      </c>
      <c r="E704" t="s">
        <v>13</v>
      </c>
      <c r="F704">
        <v>5</v>
      </c>
      <c r="G704" t="str">
        <f>_xlfn.XLOOKUP(tblSalaries[[#This Row],[Department ID]],tblDepts[ID],tblDepts[Department])</f>
        <v>Marketing</v>
      </c>
      <c r="H704" s="9">
        <v>31512</v>
      </c>
      <c r="I704" s="9">
        <v>42465</v>
      </c>
      <c r="J704" s="12" t="str">
        <f>"Q"&amp;LOOKUP(MONTH(tblSalaries[[#This Row],[Start Date]]),{1,4,7,10},{4,1,2,3})</f>
        <v>Q1</v>
      </c>
      <c r="K704">
        <v>57748</v>
      </c>
      <c r="L704" s="18">
        <f>_xlfn.DAYS(DATE(2020,12,31),tblSalaries[[#This Row],[Start Date]])/365</f>
        <v>4.7424657534246579</v>
      </c>
      <c r="M704">
        <v>703</v>
      </c>
      <c r="N704">
        <f>COUNTBLANK(tblSalaries[[#This Row],[Employee ID]:[Salary]])</f>
        <v>0</v>
      </c>
    </row>
    <row r="705" spans="1:14" x14ac:dyDescent="0.25">
      <c r="A705">
        <v>43820</v>
      </c>
      <c r="B705" t="str">
        <f>LEFT(tblSalaries[[#This Row],[Employee ID]],1)</f>
        <v>4</v>
      </c>
      <c r="C705" t="s">
        <v>1381</v>
      </c>
      <c r="D705" t="s">
        <v>1382</v>
      </c>
      <c r="E705" t="s">
        <v>13</v>
      </c>
      <c r="F705">
        <v>4</v>
      </c>
      <c r="G705" t="str">
        <f>_xlfn.XLOOKUP(tblSalaries[[#This Row],[Department ID]],tblDepts[ID],tblDepts[Department])</f>
        <v>Sales</v>
      </c>
      <c r="H705" s="9">
        <v>22665</v>
      </c>
      <c r="I705" s="9">
        <v>40349</v>
      </c>
      <c r="J705" s="12" t="str">
        <f>"Q"&amp;LOOKUP(MONTH(tblSalaries[[#This Row],[Start Date]]),{1,4,7,10},{4,1,2,3})</f>
        <v>Q1</v>
      </c>
      <c r="K705">
        <v>81286</v>
      </c>
      <c r="L705" s="18">
        <f>_xlfn.DAYS(DATE(2020,12,31),tblSalaries[[#This Row],[Start Date]])/365</f>
        <v>10.53972602739726</v>
      </c>
      <c r="M705">
        <v>704</v>
      </c>
      <c r="N705">
        <f>COUNTBLANK(tblSalaries[[#This Row],[Employee ID]:[Salary]])</f>
        <v>0</v>
      </c>
    </row>
    <row r="706" spans="1:14" x14ac:dyDescent="0.25">
      <c r="A706">
        <v>12290</v>
      </c>
      <c r="B706" t="str">
        <f>LEFT(tblSalaries[[#This Row],[Employee ID]],1)</f>
        <v>1</v>
      </c>
      <c r="C706" t="s">
        <v>1383</v>
      </c>
      <c r="D706" t="s">
        <v>1384</v>
      </c>
      <c r="E706" t="s">
        <v>18</v>
      </c>
      <c r="F706">
        <v>5</v>
      </c>
      <c r="G706" t="str">
        <f>_xlfn.XLOOKUP(tblSalaries[[#This Row],[Department ID]],tblDepts[ID],tblDepts[Department])</f>
        <v>Marketing</v>
      </c>
      <c r="H706" s="9">
        <v>30010</v>
      </c>
      <c r="I706" s="9">
        <v>41407</v>
      </c>
      <c r="J706" s="12" t="str">
        <f>"Q"&amp;LOOKUP(MONTH(tblSalaries[[#This Row],[Start Date]]),{1,4,7,10},{4,1,2,3})</f>
        <v>Q1</v>
      </c>
      <c r="K706">
        <v>136140</v>
      </c>
      <c r="L706" s="18">
        <f>_xlfn.DAYS(DATE(2020,12,31),tblSalaries[[#This Row],[Start Date]])/365</f>
        <v>7.6410958904109592</v>
      </c>
      <c r="M706">
        <v>705</v>
      </c>
      <c r="N706">
        <f>COUNTBLANK(tblSalaries[[#This Row],[Employee ID]:[Salary]])</f>
        <v>0</v>
      </c>
    </row>
    <row r="707" spans="1:14" x14ac:dyDescent="0.25">
      <c r="A707">
        <v>29277</v>
      </c>
      <c r="B707" t="str">
        <f>LEFT(tblSalaries[[#This Row],[Employee ID]],1)</f>
        <v>2</v>
      </c>
      <c r="C707" t="s">
        <v>1385</v>
      </c>
      <c r="D707" t="s">
        <v>1386</v>
      </c>
      <c r="E707" t="s">
        <v>13</v>
      </c>
      <c r="F707">
        <v>5</v>
      </c>
      <c r="G707" t="str">
        <f>_xlfn.XLOOKUP(tblSalaries[[#This Row],[Department ID]],tblDepts[ID],tblDepts[Department])</f>
        <v>Marketing</v>
      </c>
      <c r="H707" s="9">
        <v>23908</v>
      </c>
      <c r="I707" s="9">
        <v>40475</v>
      </c>
      <c r="J707" s="12" t="str">
        <f>"Q"&amp;LOOKUP(MONTH(tblSalaries[[#This Row],[Start Date]]),{1,4,7,10},{4,1,2,3})</f>
        <v>Q3</v>
      </c>
      <c r="K707">
        <v>98522</v>
      </c>
      <c r="L707" s="18">
        <f>_xlfn.DAYS(DATE(2020,12,31),tblSalaries[[#This Row],[Start Date]])/365</f>
        <v>10.194520547945206</v>
      </c>
      <c r="M707">
        <v>706</v>
      </c>
      <c r="N707">
        <f>COUNTBLANK(tblSalaries[[#This Row],[Employee ID]:[Salary]])</f>
        <v>0</v>
      </c>
    </row>
    <row r="708" spans="1:14" x14ac:dyDescent="0.25">
      <c r="A708">
        <v>29344</v>
      </c>
      <c r="B708" t="str">
        <f>LEFT(tblSalaries[[#This Row],[Employee ID]],1)</f>
        <v>2</v>
      </c>
      <c r="C708" t="s">
        <v>1387</v>
      </c>
      <c r="D708" t="s">
        <v>1388</v>
      </c>
      <c r="E708" t="s">
        <v>18</v>
      </c>
      <c r="F708">
        <v>5</v>
      </c>
      <c r="G708" t="str">
        <f>_xlfn.XLOOKUP(tblSalaries[[#This Row],[Department ID]],tblDepts[ID],tblDepts[Department])</f>
        <v>Marketing</v>
      </c>
      <c r="H708" s="9">
        <v>33245</v>
      </c>
      <c r="I708" s="9">
        <v>42174</v>
      </c>
      <c r="J708" s="12" t="str">
        <f>"Q"&amp;LOOKUP(MONTH(tblSalaries[[#This Row],[Start Date]]),{1,4,7,10},{4,1,2,3})</f>
        <v>Q1</v>
      </c>
      <c r="K708">
        <v>88045</v>
      </c>
      <c r="L708" s="18">
        <f>_xlfn.DAYS(DATE(2020,12,31),tblSalaries[[#This Row],[Start Date]])/365</f>
        <v>5.5397260273972604</v>
      </c>
      <c r="M708">
        <v>707</v>
      </c>
      <c r="N708">
        <f>COUNTBLANK(tblSalaries[[#This Row],[Employee ID]:[Salary]])</f>
        <v>0</v>
      </c>
    </row>
    <row r="709" spans="1:14" x14ac:dyDescent="0.25">
      <c r="A709">
        <v>47425</v>
      </c>
      <c r="B709" t="str">
        <f>LEFT(tblSalaries[[#This Row],[Employee ID]],1)</f>
        <v>4</v>
      </c>
      <c r="C709" t="s">
        <v>1389</v>
      </c>
      <c r="D709" t="s">
        <v>1390</v>
      </c>
      <c r="E709" t="s">
        <v>18</v>
      </c>
      <c r="F709">
        <v>4</v>
      </c>
      <c r="G709" t="str">
        <f>_xlfn.XLOOKUP(tblSalaries[[#This Row],[Department ID]],tblDepts[ID],tblDepts[Department])</f>
        <v>Sales</v>
      </c>
      <c r="H709" s="9">
        <v>31216</v>
      </c>
      <c r="I709" s="9">
        <v>41030</v>
      </c>
      <c r="J709" s="12" t="str">
        <f>"Q"&amp;LOOKUP(MONTH(tblSalaries[[#This Row],[Start Date]]),{1,4,7,10},{4,1,2,3})</f>
        <v>Q1</v>
      </c>
      <c r="K709">
        <v>152608</v>
      </c>
      <c r="L709" s="18">
        <f>_xlfn.DAYS(DATE(2020,12,31),tblSalaries[[#This Row],[Start Date]])/365</f>
        <v>8.6739726027397257</v>
      </c>
      <c r="M709">
        <v>708</v>
      </c>
      <c r="N709">
        <f>COUNTBLANK(tblSalaries[[#This Row],[Employee ID]:[Salary]])</f>
        <v>0</v>
      </c>
    </row>
    <row r="710" spans="1:14" x14ac:dyDescent="0.25">
      <c r="A710">
        <v>15267</v>
      </c>
      <c r="B710" t="str">
        <f>LEFT(tblSalaries[[#This Row],[Employee ID]],1)</f>
        <v>1</v>
      </c>
      <c r="C710" t="s">
        <v>1391</v>
      </c>
      <c r="D710" t="s">
        <v>1392</v>
      </c>
      <c r="E710" t="s">
        <v>13</v>
      </c>
      <c r="F710">
        <v>5</v>
      </c>
      <c r="G710" t="str">
        <f>_xlfn.XLOOKUP(tblSalaries[[#This Row],[Department ID]],tblDepts[ID],tblDepts[Department])</f>
        <v>Marketing</v>
      </c>
      <c r="H710" s="9">
        <v>22971</v>
      </c>
      <c r="I710" s="9">
        <v>41734</v>
      </c>
      <c r="J710" s="12" t="str">
        <f>"Q"&amp;LOOKUP(MONTH(tblSalaries[[#This Row],[Start Date]]),{1,4,7,10},{4,1,2,3})</f>
        <v>Q1</v>
      </c>
      <c r="K710">
        <v>37669</v>
      </c>
      <c r="L710" s="18">
        <f>_xlfn.DAYS(DATE(2020,12,31),tblSalaries[[#This Row],[Start Date]])/365</f>
        <v>6.7452054794520544</v>
      </c>
      <c r="M710">
        <v>709</v>
      </c>
      <c r="N710">
        <f>COUNTBLANK(tblSalaries[[#This Row],[Employee ID]:[Salary]])</f>
        <v>0</v>
      </c>
    </row>
    <row r="711" spans="1:14" x14ac:dyDescent="0.25">
      <c r="A711">
        <v>48872</v>
      </c>
      <c r="B711" t="str">
        <f>LEFT(tblSalaries[[#This Row],[Employee ID]],1)</f>
        <v>4</v>
      </c>
      <c r="C711" t="s">
        <v>49</v>
      </c>
      <c r="D711" t="s">
        <v>1393</v>
      </c>
      <c r="E711" t="s">
        <v>13</v>
      </c>
      <c r="F711">
        <v>6</v>
      </c>
      <c r="G711" t="str">
        <f>_xlfn.XLOOKUP(tblSalaries[[#This Row],[Department ID]],tblDepts[ID],tblDepts[Department])</f>
        <v>Development</v>
      </c>
      <c r="H711" s="9">
        <v>29348</v>
      </c>
      <c r="I711" s="9">
        <v>40928</v>
      </c>
      <c r="J711" s="12" t="str">
        <f>"Q"&amp;LOOKUP(MONTH(tblSalaries[[#This Row],[Start Date]]),{1,4,7,10},{4,1,2,3})</f>
        <v>Q4</v>
      </c>
      <c r="K711">
        <v>69398</v>
      </c>
      <c r="L711" s="18">
        <f>_xlfn.DAYS(DATE(2020,12,31),tblSalaries[[#This Row],[Start Date]])/365</f>
        <v>8.9534246575342458</v>
      </c>
      <c r="M711">
        <v>710</v>
      </c>
      <c r="N711">
        <f>COUNTBLANK(tblSalaries[[#This Row],[Employee ID]:[Salary]])</f>
        <v>0</v>
      </c>
    </row>
    <row r="712" spans="1:14" x14ac:dyDescent="0.25">
      <c r="A712">
        <v>23048</v>
      </c>
      <c r="B712" t="str">
        <f>LEFT(tblSalaries[[#This Row],[Employee ID]],1)</f>
        <v>2</v>
      </c>
      <c r="C712" t="s">
        <v>1394</v>
      </c>
      <c r="D712" t="s">
        <v>1395</v>
      </c>
      <c r="E712" t="s">
        <v>13</v>
      </c>
      <c r="F712">
        <v>4</v>
      </c>
      <c r="G712" t="str">
        <f>_xlfn.XLOOKUP(tblSalaries[[#This Row],[Department ID]],tblDepts[ID],tblDepts[Department])</f>
        <v>Sales</v>
      </c>
      <c r="H712" s="9">
        <v>23585</v>
      </c>
      <c r="I712" s="9">
        <v>42335</v>
      </c>
      <c r="J712" s="12" t="str">
        <f>"Q"&amp;LOOKUP(MONTH(tblSalaries[[#This Row],[Start Date]]),{1,4,7,10},{4,1,2,3})</f>
        <v>Q3</v>
      </c>
      <c r="K712">
        <v>147113</v>
      </c>
      <c r="L712" s="18">
        <f>_xlfn.DAYS(DATE(2020,12,31),tblSalaries[[#This Row],[Start Date]])/365</f>
        <v>5.0986301369863014</v>
      </c>
      <c r="M712">
        <v>711</v>
      </c>
      <c r="N712">
        <f>COUNTBLANK(tblSalaries[[#This Row],[Employee ID]:[Salary]])</f>
        <v>0</v>
      </c>
    </row>
    <row r="713" spans="1:14" x14ac:dyDescent="0.25">
      <c r="A713">
        <v>11759</v>
      </c>
      <c r="B713" t="str">
        <f>LEFT(tblSalaries[[#This Row],[Employee ID]],1)</f>
        <v>1</v>
      </c>
      <c r="C713" t="s">
        <v>1396</v>
      </c>
      <c r="D713" t="s">
        <v>1397</v>
      </c>
      <c r="E713" t="s">
        <v>18</v>
      </c>
      <c r="F713">
        <v>4</v>
      </c>
      <c r="G713" t="str">
        <f>_xlfn.XLOOKUP(tblSalaries[[#This Row],[Department ID]],tblDepts[ID],tblDepts[Department])</f>
        <v>Sales</v>
      </c>
      <c r="H713" s="9">
        <v>18154</v>
      </c>
      <c r="I713" s="9">
        <v>42584</v>
      </c>
      <c r="J713" s="12" t="str">
        <f>"Q"&amp;LOOKUP(MONTH(tblSalaries[[#This Row],[Start Date]]),{1,4,7,10},{4,1,2,3})</f>
        <v>Q2</v>
      </c>
      <c r="K713">
        <v>158698</v>
      </c>
      <c r="L713" s="18">
        <f>_xlfn.DAYS(DATE(2020,12,31),tblSalaries[[#This Row],[Start Date]])/365</f>
        <v>4.4164383561643836</v>
      </c>
      <c r="M713">
        <v>712</v>
      </c>
      <c r="N713">
        <f>COUNTBLANK(tblSalaries[[#This Row],[Employee ID]:[Salary]])</f>
        <v>0</v>
      </c>
    </row>
    <row r="714" spans="1:14" x14ac:dyDescent="0.25">
      <c r="A714">
        <v>39857</v>
      </c>
      <c r="B714" t="str">
        <f>LEFT(tblSalaries[[#This Row],[Employee ID]],1)</f>
        <v>3</v>
      </c>
      <c r="C714" t="s">
        <v>1398</v>
      </c>
      <c r="D714" t="s">
        <v>1399</v>
      </c>
      <c r="E714" t="s">
        <v>18</v>
      </c>
      <c r="F714">
        <v>6</v>
      </c>
      <c r="G714" t="str">
        <f>_xlfn.XLOOKUP(tblSalaries[[#This Row],[Department ID]],tblDepts[ID],tblDepts[Department])</f>
        <v>Development</v>
      </c>
      <c r="H714" s="9">
        <v>30761</v>
      </c>
      <c r="I714" s="9">
        <v>41809</v>
      </c>
      <c r="J714" s="12" t="str">
        <f>"Q"&amp;LOOKUP(MONTH(tblSalaries[[#This Row],[Start Date]]),{1,4,7,10},{4,1,2,3})</f>
        <v>Q1</v>
      </c>
      <c r="K714">
        <v>131254</v>
      </c>
      <c r="L714" s="18">
        <f>_xlfn.DAYS(DATE(2020,12,31),tblSalaries[[#This Row],[Start Date]])/365</f>
        <v>6.5397260273972604</v>
      </c>
      <c r="M714">
        <v>713</v>
      </c>
      <c r="N714">
        <f>COUNTBLANK(tblSalaries[[#This Row],[Employee ID]:[Salary]])</f>
        <v>0</v>
      </c>
    </row>
    <row r="715" spans="1:14" x14ac:dyDescent="0.25">
      <c r="A715">
        <v>16908</v>
      </c>
      <c r="B715" t="str">
        <f>LEFT(tblSalaries[[#This Row],[Employee ID]],1)</f>
        <v>1</v>
      </c>
      <c r="C715" t="s">
        <v>1400</v>
      </c>
      <c r="D715" t="s">
        <v>1401</v>
      </c>
      <c r="E715" t="s">
        <v>18</v>
      </c>
      <c r="F715">
        <v>6</v>
      </c>
      <c r="G715" t="str">
        <f>_xlfn.XLOOKUP(tblSalaries[[#This Row],[Department ID]],tblDepts[ID],tblDepts[Department])</f>
        <v>Development</v>
      </c>
      <c r="H715" s="9">
        <v>23214</v>
      </c>
      <c r="I715" s="9">
        <v>42471</v>
      </c>
      <c r="J715" s="12" t="str">
        <f>"Q"&amp;LOOKUP(MONTH(tblSalaries[[#This Row],[Start Date]]),{1,4,7,10},{4,1,2,3})</f>
        <v>Q1</v>
      </c>
      <c r="K715">
        <v>68568</v>
      </c>
      <c r="L715" s="18">
        <f>_xlfn.DAYS(DATE(2020,12,31),tblSalaries[[#This Row],[Start Date]])/365</f>
        <v>4.7260273972602738</v>
      </c>
      <c r="M715">
        <v>714</v>
      </c>
      <c r="N715">
        <f>COUNTBLANK(tblSalaries[[#This Row],[Employee ID]:[Salary]])</f>
        <v>0</v>
      </c>
    </row>
    <row r="716" spans="1:14" x14ac:dyDescent="0.25">
      <c r="A716">
        <v>11686</v>
      </c>
      <c r="B716" t="str">
        <f>LEFT(tblSalaries[[#This Row],[Employee ID]],1)</f>
        <v>1</v>
      </c>
      <c r="C716" t="s">
        <v>1402</v>
      </c>
      <c r="D716" t="s">
        <v>1403</v>
      </c>
      <c r="E716" t="s">
        <v>13</v>
      </c>
      <c r="F716">
        <v>6</v>
      </c>
      <c r="G716" t="str">
        <f>_xlfn.XLOOKUP(tblSalaries[[#This Row],[Department ID]],tblDepts[ID],tblDepts[Department])</f>
        <v>Development</v>
      </c>
      <c r="H716" s="9">
        <v>17666</v>
      </c>
      <c r="I716" s="9">
        <v>41675</v>
      </c>
      <c r="J716" s="12" t="str">
        <f>"Q"&amp;LOOKUP(MONTH(tblSalaries[[#This Row],[Start Date]]),{1,4,7,10},{4,1,2,3})</f>
        <v>Q4</v>
      </c>
      <c r="K716">
        <v>40507</v>
      </c>
      <c r="L716" s="18">
        <f>_xlfn.DAYS(DATE(2020,12,31),tblSalaries[[#This Row],[Start Date]])/365</f>
        <v>6.9068493150684933</v>
      </c>
      <c r="M716">
        <v>715</v>
      </c>
      <c r="N716">
        <f>COUNTBLANK(tblSalaries[[#This Row],[Employee ID]:[Salary]])</f>
        <v>0</v>
      </c>
    </row>
    <row r="717" spans="1:14" x14ac:dyDescent="0.25">
      <c r="A717">
        <v>30444</v>
      </c>
      <c r="B717" t="str">
        <f>LEFT(tblSalaries[[#This Row],[Employee ID]],1)</f>
        <v>3</v>
      </c>
      <c r="C717" t="s">
        <v>1404</v>
      </c>
      <c r="D717" t="s">
        <v>1405</v>
      </c>
      <c r="E717" t="s">
        <v>18</v>
      </c>
      <c r="F717">
        <v>4</v>
      </c>
      <c r="G717" t="str">
        <f>_xlfn.XLOOKUP(tblSalaries[[#This Row],[Department ID]],tblDepts[ID],tblDepts[Department])</f>
        <v>Sales</v>
      </c>
      <c r="H717" s="9">
        <v>22656</v>
      </c>
      <c r="I717" s="9">
        <v>42005</v>
      </c>
      <c r="J717" s="12" t="str">
        <f>"Q"&amp;LOOKUP(MONTH(tblSalaries[[#This Row],[Start Date]]),{1,4,7,10},{4,1,2,3})</f>
        <v>Q4</v>
      </c>
      <c r="K717">
        <v>134544</v>
      </c>
      <c r="L717" s="18">
        <f>_xlfn.DAYS(DATE(2020,12,31),tblSalaries[[#This Row],[Start Date]])/365</f>
        <v>6.0027397260273974</v>
      </c>
      <c r="M717">
        <v>716</v>
      </c>
      <c r="N717">
        <f>COUNTBLANK(tblSalaries[[#This Row],[Employee ID]:[Salary]])</f>
        <v>0</v>
      </c>
    </row>
    <row r="718" spans="1:14" x14ac:dyDescent="0.25">
      <c r="A718">
        <v>48729</v>
      </c>
      <c r="B718" t="str">
        <f>LEFT(tblSalaries[[#This Row],[Employee ID]],1)</f>
        <v>4</v>
      </c>
      <c r="C718" t="s">
        <v>1406</v>
      </c>
      <c r="D718" t="s">
        <v>1407</v>
      </c>
      <c r="E718" t="s">
        <v>13</v>
      </c>
      <c r="F718">
        <v>6</v>
      </c>
      <c r="G718" t="str">
        <f>_xlfn.XLOOKUP(tblSalaries[[#This Row],[Department ID]],tblDepts[ID],tblDepts[Department])</f>
        <v>Development</v>
      </c>
      <c r="H718" s="9">
        <v>26443</v>
      </c>
      <c r="I718" s="9">
        <v>41437</v>
      </c>
      <c r="J718" s="12" t="str">
        <f>"Q"&amp;LOOKUP(MONTH(tblSalaries[[#This Row],[Start Date]]),{1,4,7,10},{4,1,2,3})</f>
        <v>Q1</v>
      </c>
      <c r="K718">
        <v>135394</v>
      </c>
      <c r="L718" s="18">
        <f>_xlfn.DAYS(DATE(2020,12,31),tblSalaries[[#This Row],[Start Date]])/365</f>
        <v>7.558904109589041</v>
      </c>
      <c r="M718">
        <v>717</v>
      </c>
      <c r="N718">
        <f>COUNTBLANK(tblSalaries[[#This Row],[Employee ID]:[Salary]])</f>
        <v>0</v>
      </c>
    </row>
    <row r="719" spans="1:14" x14ac:dyDescent="0.25">
      <c r="A719">
        <v>13792</v>
      </c>
      <c r="B719" t="str">
        <f>LEFT(tblSalaries[[#This Row],[Employee ID]],1)</f>
        <v>1</v>
      </c>
      <c r="C719" t="s">
        <v>1408</v>
      </c>
      <c r="D719" t="s">
        <v>1409</v>
      </c>
      <c r="E719" t="s">
        <v>18</v>
      </c>
      <c r="F719">
        <v>4</v>
      </c>
      <c r="G719" t="str">
        <f>_xlfn.XLOOKUP(tblSalaries[[#This Row],[Department ID]],tblDepts[ID],tblDepts[Department])</f>
        <v>Sales</v>
      </c>
      <c r="H719" s="9">
        <v>30607</v>
      </c>
      <c r="I719" s="9">
        <v>41340</v>
      </c>
      <c r="J719" s="12" t="str">
        <f>"Q"&amp;LOOKUP(MONTH(tblSalaries[[#This Row],[Start Date]]),{1,4,7,10},{4,1,2,3})</f>
        <v>Q4</v>
      </c>
      <c r="K719">
        <v>78017</v>
      </c>
      <c r="L719" s="18">
        <f>_xlfn.DAYS(DATE(2020,12,31),tblSalaries[[#This Row],[Start Date]])/365</f>
        <v>7.8246575342465752</v>
      </c>
      <c r="M719">
        <v>718</v>
      </c>
      <c r="N719">
        <f>COUNTBLANK(tblSalaries[[#This Row],[Employee ID]:[Salary]])</f>
        <v>0</v>
      </c>
    </row>
    <row r="720" spans="1:14" x14ac:dyDescent="0.25">
      <c r="A720">
        <v>45113</v>
      </c>
      <c r="B720" t="str">
        <f>LEFT(tblSalaries[[#This Row],[Employee ID]],1)</f>
        <v>4</v>
      </c>
      <c r="C720" t="s">
        <v>1410</v>
      </c>
      <c r="D720" t="s">
        <v>1411</v>
      </c>
      <c r="E720" t="s">
        <v>18</v>
      </c>
      <c r="F720">
        <v>6</v>
      </c>
      <c r="G720" t="str">
        <f>_xlfn.XLOOKUP(tblSalaries[[#This Row],[Department ID]],tblDepts[ID],tblDepts[Department])</f>
        <v>Development</v>
      </c>
      <c r="H720" s="9">
        <v>24771</v>
      </c>
      <c r="I720" s="9">
        <v>41938</v>
      </c>
      <c r="J720" s="12" t="str">
        <f>"Q"&amp;LOOKUP(MONTH(tblSalaries[[#This Row],[Start Date]]),{1,4,7,10},{4,1,2,3})</f>
        <v>Q3</v>
      </c>
      <c r="K720">
        <v>101444</v>
      </c>
      <c r="L720" s="18">
        <f>_xlfn.DAYS(DATE(2020,12,31),tblSalaries[[#This Row],[Start Date]])/365</f>
        <v>6.1863013698630134</v>
      </c>
      <c r="M720">
        <v>719</v>
      </c>
      <c r="N720">
        <f>COUNTBLANK(tblSalaries[[#This Row],[Employee ID]:[Salary]])</f>
        <v>0</v>
      </c>
    </row>
    <row r="721" spans="1:14" x14ac:dyDescent="0.25">
      <c r="A721">
        <v>48973</v>
      </c>
      <c r="B721" t="str">
        <f>LEFT(tblSalaries[[#This Row],[Employee ID]],1)</f>
        <v>4</v>
      </c>
      <c r="C721" t="s">
        <v>1412</v>
      </c>
      <c r="D721" t="s">
        <v>1413</v>
      </c>
      <c r="E721" t="s">
        <v>18</v>
      </c>
      <c r="F721">
        <v>7</v>
      </c>
      <c r="G721" t="str">
        <f>_xlfn.XLOOKUP(tblSalaries[[#This Row],[Department ID]],tblDepts[ID],tblDepts[Department])</f>
        <v>Support</v>
      </c>
      <c r="H721" s="9">
        <v>31478</v>
      </c>
      <c r="I721" s="9">
        <v>41673</v>
      </c>
      <c r="J721" s="12" t="str">
        <f>"Q"&amp;LOOKUP(MONTH(tblSalaries[[#This Row],[Start Date]]),{1,4,7,10},{4,1,2,3})</f>
        <v>Q4</v>
      </c>
      <c r="K721">
        <v>86493</v>
      </c>
      <c r="L721" s="18">
        <f>_xlfn.DAYS(DATE(2020,12,31),tblSalaries[[#This Row],[Start Date]])/365</f>
        <v>6.912328767123288</v>
      </c>
      <c r="M721">
        <v>720</v>
      </c>
      <c r="N721">
        <f>COUNTBLANK(tblSalaries[[#This Row],[Employee ID]:[Salary]])</f>
        <v>0</v>
      </c>
    </row>
    <row r="722" spans="1:14" x14ac:dyDescent="0.25">
      <c r="A722">
        <v>13193</v>
      </c>
      <c r="B722" t="str">
        <f>LEFT(tblSalaries[[#This Row],[Employee ID]],1)</f>
        <v>1</v>
      </c>
      <c r="C722" t="s">
        <v>1414</v>
      </c>
      <c r="D722" t="s">
        <v>1415</v>
      </c>
      <c r="E722" t="s">
        <v>18</v>
      </c>
      <c r="F722">
        <v>4</v>
      </c>
      <c r="G722" t="str">
        <f>_xlfn.XLOOKUP(tblSalaries[[#This Row],[Department ID]],tblDepts[ID],tblDepts[Department])</f>
        <v>Sales</v>
      </c>
      <c r="H722" s="9">
        <v>22505</v>
      </c>
      <c r="I722" s="9">
        <v>43644</v>
      </c>
      <c r="J722" s="12" t="str">
        <f>"Q"&amp;LOOKUP(MONTH(tblSalaries[[#This Row],[Start Date]]),{1,4,7,10},{4,1,2,3})</f>
        <v>Q1</v>
      </c>
      <c r="K722">
        <v>148492</v>
      </c>
      <c r="L722" s="18">
        <f>_xlfn.DAYS(DATE(2020,12,31),tblSalaries[[#This Row],[Start Date]])/365</f>
        <v>1.5123287671232877</v>
      </c>
      <c r="M722">
        <v>721</v>
      </c>
      <c r="N722">
        <f>COUNTBLANK(tblSalaries[[#This Row],[Employee ID]:[Salary]])</f>
        <v>0</v>
      </c>
    </row>
    <row r="723" spans="1:14" x14ac:dyDescent="0.25">
      <c r="A723">
        <v>46956</v>
      </c>
      <c r="B723" t="str">
        <f>LEFT(tblSalaries[[#This Row],[Employee ID]],1)</f>
        <v>4</v>
      </c>
      <c r="C723" t="s">
        <v>1416</v>
      </c>
      <c r="D723" t="s">
        <v>1417</v>
      </c>
      <c r="E723" t="s">
        <v>18</v>
      </c>
      <c r="F723">
        <v>6</v>
      </c>
      <c r="G723" t="str">
        <f>_xlfn.XLOOKUP(tblSalaries[[#This Row],[Department ID]],tblDepts[ID],tblDepts[Department])</f>
        <v>Development</v>
      </c>
      <c r="H723" s="9">
        <v>20642</v>
      </c>
      <c r="I723" s="9">
        <v>40578</v>
      </c>
      <c r="J723" s="12" t="str">
        <f>"Q"&amp;LOOKUP(MONTH(tblSalaries[[#This Row],[Start Date]]),{1,4,7,10},{4,1,2,3})</f>
        <v>Q4</v>
      </c>
      <c r="K723">
        <v>135899</v>
      </c>
      <c r="L723" s="18">
        <f>_xlfn.DAYS(DATE(2020,12,31),tblSalaries[[#This Row],[Start Date]])/365</f>
        <v>9.912328767123288</v>
      </c>
      <c r="M723">
        <v>722</v>
      </c>
      <c r="N723">
        <f>COUNTBLANK(tblSalaries[[#This Row],[Employee ID]:[Salary]])</f>
        <v>0</v>
      </c>
    </row>
    <row r="724" spans="1:14" x14ac:dyDescent="0.25">
      <c r="A724">
        <v>21410</v>
      </c>
      <c r="B724" t="str">
        <f>LEFT(tblSalaries[[#This Row],[Employee ID]],1)</f>
        <v>2</v>
      </c>
      <c r="C724" t="s">
        <v>1418</v>
      </c>
      <c r="D724" t="s">
        <v>1419</v>
      </c>
      <c r="E724" t="s">
        <v>18</v>
      </c>
      <c r="F724">
        <v>6</v>
      </c>
      <c r="G724" t="str">
        <f>_xlfn.XLOOKUP(tblSalaries[[#This Row],[Department ID]],tblDepts[ID],tblDepts[Department])</f>
        <v>Development</v>
      </c>
      <c r="H724" s="9">
        <v>34061</v>
      </c>
      <c r="I724" s="9">
        <v>40850</v>
      </c>
      <c r="J724" s="12" t="str">
        <f>"Q"&amp;LOOKUP(MONTH(tblSalaries[[#This Row],[Start Date]]),{1,4,7,10},{4,1,2,3})</f>
        <v>Q3</v>
      </c>
      <c r="K724">
        <v>138582</v>
      </c>
      <c r="L724" s="18">
        <f>_xlfn.DAYS(DATE(2020,12,31),tblSalaries[[#This Row],[Start Date]])/365</f>
        <v>9.1671232876712327</v>
      </c>
      <c r="M724">
        <v>723</v>
      </c>
      <c r="N724">
        <f>COUNTBLANK(tblSalaries[[#This Row],[Employee ID]:[Salary]])</f>
        <v>0</v>
      </c>
    </row>
    <row r="725" spans="1:14" x14ac:dyDescent="0.25">
      <c r="A725">
        <v>16706</v>
      </c>
      <c r="B725" t="str">
        <f>LEFT(tblSalaries[[#This Row],[Employee ID]],1)</f>
        <v>1</v>
      </c>
      <c r="C725" t="s">
        <v>1420</v>
      </c>
      <c r="D725" t="s">
        <v>1421</v>
      </c>
      <c r="E725" t="s">
        <v>13</v>
      </c>
      <c r="F725">
        <v>7</v>
      </c>
      <c r="G725" t="str">
        <f>_xlfn.XLOOKUP(tblSalaries[[#This Row],[Department ID]],tblDepts[ID],tblDepts[Department])</f>
        <v>Support</v>
      </c>
      <c r="H725" s="9">
        <v>20678</v>
      </c>
      <c r="I725" s="9">
        <v>41140</v>
      </c>
      <c r="J725" s="12" t="str">
        <f>"Q"&amp;LOOKUP(MONTH(tblSalaries[[#This Row],[Start Date]]),{1,4,7,10},{4,1,2,3})</f>
        <v>Q2</v>
      </c>
      <c r="K725">
        <v>30698</v>
      </c>
      <c r="L725" s="18">
        <f>_xlfn.DAYS(DATE(2020,12,31),tblSalaries[[#This Row],[Start Date]])/365</f>
        <v>8.3726027397260268</v>
      </c>
      <c r="M725">
        <v>724</v>
      </c>
      <c r="N725">
        <f>COUNTBLANK(tblSalaries[[#This Row],[Employee ID]:[Salary]])</f>
        <v>0</v>
      </c>
    </row>
    <row r="726" spans="1:14" x14ac:dyDescent="0.25">
      <c r="A726">
        <v>14766</v>
      </c>
      <c r="B726" t="str">
        <f>LEFT(tblSalaries[[#This Row],[Employee ID]],1)</f>
        <v>1</v>
      </c>
      <c r="C726" t="s">
        <v>1422</v>
      </c>
      <c r="D726" t="s">
        <v>1423</v>
      </c>
      <c r="E726" t="s">
        <v>13</v>
      </c>
      <c r="F726">
        <v>4</v>
      </c>
      <c r="G726" t="str">
        <f>_xlfn.XLOOKUP(tblSalaries[[#This Row],[Department ID]],tblDepts[ID],tblDepts[Department])</f>
        <v>Sales</v>
      </c>
      <c r="H726" s="9">
        <v>34750</v>
      </c>
      <c r="I726" s="9">
        <v>43575</v>
      </c>
      <c r="J726" s="12" t="str">
        <f>"Q"&amp;LOOKUP(MONTH(tblSalaries[[#This Row],[Start Date]]),{1,4,7,10},{4,1,2,3})</f>
        <v>Q1</v>
      </c>
      <c r="K726">
        <v>142761</v>
      </c>
      <c r="L726" s="18">
        <f>_xlfn.DAYS(DATE(2020,12,31),tblSalaries[[#This Row],[Start Date]])/365</f>
        <v>1.7013698630136986</v>
      </c>
      <c r="M726">
        <v>725</v>
      </c>
      <c r="N726">
        <f>COUNTBLANK(tblSalaries[[#This Row],[Employee ID]:[Salary]])</f>
        <v>0</v>
      </c>
    </row>
    <row r="727" spans="1:14" x14ac:dyDescent="0.25">
      <c r="A727">
        <v>15542</v>
      </c>
      <c r="B727" t="str">
        <f>LEFT(tblSalaries[[#This Row],[Employee ID]],1)</f>
        <v>1</v>
      </c>
      <c r="C727" t="s">
        <v>1424</v>
      </c>
      <c r="D727" t="s">
        <v>1425</v>
      </c>
      <c r="E727" t="s">
        <v>18</v>
      </c>
      <c r="F727">
        <v>6</v>
      </c>
      <c r="G727" t="str">
        <f>_xlfn.XLOOKUP(tblSalaries[[#This Row],[Department ID]],tblDepts[ID],tblDepts[Department])</f>
        <v>Development</v>
      </c>
      <c r="H727" s="9">
        <v>31006</v>
      </c>
      <c r="I727" s="9">
        <v>43717</v>
      </c>
      <c r="J727" s="12" t="str">
        <f>"Q"&amp;LOOKUP(MONTH(tblSalaries[[#This Row],[Start Date]]),{1,4,7,10},{4,1,2,3})</f>
        <v>Q2</v>
      </c>
      <c r="K727">
        <v>71755</v>
      </c>
      <c r="L727" s="18">
        <f>_xlfn.DAYS(DATE(2020,12,31),tblSalaries[[#This Row],[Start Date]])/365</f>
        <v>1.3123287671232877</v>
      </c>
      <c r="M727">
        <v>726</v>
      </c>
      <c r="N727">
        <f>COUNTBLANK(tblSalaries[[#This Row],[Employee ID]:[Salary]])</f>
        <v>0</v>
      </c>
    </row>
    <row r="728" spans="1:14" x14ac:dyDescent="0.25">
      <c r="A728">
        <v>23638</v>
      </c>
      <c r="B728" t="str">
        <f>LEFT(tblSalaries[[#This Row],[Employee ID]],1)</f>
        <v>2</v>
      </c>
      <c r="C728" t="s">
        <v>1426</v>
      </c>
      <c r="D728" t="s">
        <v>1427</v>
      </c>
      <c r="E728" t="s">
        <v>13</v>
      </c>
      <c r="F728">
        <v>4</v>
      </c>
      <c r="G728" t="str">
        <f>_xlfn.XLOOKUP(tblSalaries[[#This Row],[Department ID]],tblDepts[ID],tblDepts[Department])</f>
        <v>Sales</v>
      </c>
      <c r="H728" s="9">
        <v>28059</v>
      </c>
      <c r="I728" s="9">
        <v>42746</v>
      </c>
      <c r="J728" s="12" t="str">
        <f>"Q"&amp;LOOKUP(MONTH(tblSalaries[[#This Row],[Start Date]]),{1,4,7,10},{4,1,2,3})</f>
        <v>Q4</v>
      </c>
      <c r="K728">
        <v>156478</v>
      </c>
      <c r="L728" s="18">
        <f>_xlfn.DAYS(DATE(2020,12,31),tblSalaries[[#This Row],[Start Date]])/365</f>
        <v>3.9726027397260273</v>
      </c>
      <c r="M728">
        <v>727</v>
      </c>
      <c r="N728">
        <f>COUNTBLANK(tblSalaries[[#This Row],[Employee ID]:[Salary]])</f>
        <v>0</v>
      </c>
    </row>
    <row r="729" spans="1:14" x14ac:dyDescent="0.25">
      <c r="A729">
        <v>16610</v>
      </c>
      <c r="B729" t="str">
        <f>LEFT(tblSalaries[[#This Row],[Employee ID]],1)</f>
        <v>1</v>
      </c>
      <c r="C729" t="s">
        <v>1428</v>
      </c>
      <c r="D729" t="s">
        <v>1429</v>
      </c>
      <c r="E729" t="s">
        <v>18</v>
      </c>
      <c r="F729">
        <v>6</v>
      </c>
      <c r="G729" t="str">
        <f>_xlfn.XLOOKUP(tblSalaries[[#This Row],[Department ID]],tblDepts[ID],tblDepts[Department])</f>
        <v>Development</v>
      </c>
      <c r="H729" s="9">
        <v>32427</v>
      </c>
      <c r="I729" s="9">
        <v>42080</v>
      </c>
      <c r="J729" s="12" t="str">
        <f>"Q"&amp;LOOKUP(MONTH(tblSalaries[[#This Row],[Start Date]]),{1,4,7,10},{4,1,2,3})</f>
        <v>Q4</v>
      </c>
      <c r="K729">
        <v>61229</v>
      </c>
      <c r="L729" s="18">
        <f>_xlfn.DAYS(DATE(2020,12,31),tblSalaries[[#This Row],[Start Date]])/365</f>
        <v>5.7972602739726025</v>
      </c>
      <c r="M729">
        <v>728</v>
      </c>
      <c r="N729">
        <f>COUNTBLANK(tblSalaries[[#This Row],[Employee ID]:[Salary]])</f>
        <v>0</v>
      </c>
    </row>
    <row r="730" spans="1:14" x14ac:dyDescent="0.25">
      <c r="A730">
        <v>30559</v>
      </c>
      <c r="B730" t="str">
        <f>LEFT(tblSalaries[[#This Row],[Employee ID]],1)</f>
        <v>3</v>
      </c>
      <c r="C730" t="s">
        <v>1430</v>
      </c>
      <c r="D730" t="s">
        <v>1431</v>
      </c>
      <c r="E730" t="s">
        <v>13</v>
      </c>
      <c r="F730">
        <v>7</v>
      </c>
      <c r="G730" t="str">
        <f>_xlfn.XLOOKUP(tblSalaries[[#This Row],[Department ID]],tblDepts[ID],tblDepts[Department])</f>
        <v>Support</v>
      </c>
      <c r="H730" s="9">
        <v>25599</v>
      </c>
      <c r="I730" s="9">
        <v>40381</v>
      </c>
      <c r="J730" s="12" t="str">
        <f>"Q"&amp;LOOKUP(MONTH(tblSalaries[[#This Row],[Start Date]]),{1,4,7,10},{4,1,2,3})</f>
        <v>Q2</v>
      </c>
      <c r="K730">
        <v>63528</v>
      </c>
      <c r="L730" s="18">
        <f>_xlfn.DAYS(DATE(2020,12,31),tblSalaries[[#This Row],[Start Date]])/365</f>
        <v>10.452054794520548</v>
      </c>
      <c r="M730">
        <v>729</v>
      </c>
      <c r="N730">
        <f>COUNTBLANK(tblSalaries[[#This Row],[Employee ID]:[Salary]])</f>
        <v>0</v>
      </c>
    </row>
    <row r="731" spans="1:14" x14ac:dyDescent="0.25">
      <c r="A731">
        <v>37649</v>
      </c>
      <c r="B731" t="str">
        <f>LEFT(tblSalaries[[#This Row],[Employee ID]],1)</f>
        <v>3</v>
      </c>
      <c r="C731" t="s">
        <v>1432</v>
      </c>
      <c r="D731" t="s">
        <v>1433</v>
      </c>
      <c r="E731" t="s">
        <v>18</v>
      </c>
      <c r="F731">
        <v>5</v>
      </c>
      <c r="G731" t="str">
        <f>_xlfn.XLOOKUP(tblSalaries[[#This Row],[Department ID]],tblDepts[ID],tblDepts[Department])</f>
        <v>Marketing</v>
      </c>
      <c r="H731" s="9">
        <v>35010</v>
      </c>
      <c r="I731" s="9">
        <v>43858</v>
      </c>
      <c r="J731" s="12" t="str">
        <f>"Q"&amp;LOOKUP(MONTH(tblSalaries[[#This Row],[Start Date]]),{1,4,7,10},{4,1,2,3})</f>
        <v>Q4</v>
      </c>
      <c r="K731">
        <v>139615</v>
      </c>
      <c r="L731" s="18">
        <f>_xlfn.DAYS(DATE(2020,12,31),tblSalaries[[#This Row],[Start Date]])/365</f>
        <v>0.92602739726027394</v>
      </c>
      <c r="M731">
        <v>730</v>
      </c>
      <c r="N731">
        <f>COUNTBLANK(tblSalaries[[#This Row],[Employee ID]:[Salary]])</f>
        <v>0</v>
      </c>
    </row>
    <row r="732" spans="1:14" x14ac:dyDescent="0.25">
      <c r="A732">
        <v>23903</v>
      </c>
      <c r="B732" t="str">
        <f>LEFT(tblSalaries[[#This Row],[Employee ID]],1)</f>
        <v>2</v>
      </c>
      <c r="C732" t="s">
        <v>1434</v>
      </c>
      <c r="D732" t="s">
        <v>1435</v>
      </c>
      <c r="E732" t="s">
        <v>13</v>
      </c>
      <c r="F732">
        <v>5</v>
      </c>
      <c r="G732" t="str">
        <f>_xlfn.XLOOKUP(tblSalaries[[#This Row],[Department ID]],tblDepts[ID],tblDepts[Department])</f>
        <v>Marketing</v>
      </c>
      <c r="H732" s="9">
        <v>26406</v>
      </c>
      <c r="I732" s="9">
        <v>42321</v>
      </c>
      <c r="J732" s="12" t="str">
        <f>"Q"&amp;LOOKUP(MONTH(tblSalaries[[#This Row],[Start Date]]),{1,4,7,10},{4,1,2,3})</f>
        <v>Q3</v>
      </c>
      <c r="K732">
        <v>68293</v>
      </c>
      <c r="L732" s="18">
        <f>_xlfn.DAYS(DATE(2020,12,31),tblSalaries[[#This Row],[Start Date]])/365</f>
        <v>5.1369863013698627</v>
      </c>
      <c r="M732">
        <v>731</v>
      </c>
      <c r="N732">
        <f>COUNTBLANK(tblSalaries[[#This Row],[Employee ID]:[Salary]])</f>
        <v>0</v>
      </c>
    </row>
    <row r="733" spans="1:14" x14ac:dyDescent="0.25">
      <c r="A733">
        <v>32997</v>
      </c>
      <c r="B733" t="str">
        <f>LEFT(tblSalaries[[#This Row],[Employee ID]],1)</f>
        <v>3</v>
      </c>
      <c r="C733" t="s">
        <v>1436</v>
      </c>
      <c r="D733" t="s">
        <v>1437</v>
      </c>
      <c r="E733" t="s">
        <v>13</v>
      </c>
      <c r="F733">
        <v>4</v>
      </c>
      <c r="G733" t="str">
        <f>_xlfn.XLOOKUP(tblSalaries[[#This Row],[Department ID]],tblDepts[ID],tblDepts[Department])</f>
        <v>Sales</v>
      </c>
      <c r="H733" s="9">
        <v>33302</v>
      </c>
      <c r="I733" s="9">
        <v>41902</v>
      </c>
      <c r="J733" s="12" t="str">
        <f>"Q"&amp;LOOKUP(MONTH(tblSalaries[[#This Row],[Start Date]]),{1,4,7,10},{4,1,2,3})</f>
        <v>Q2</v>
      </c>
      <c r="K733">
        <v>153667</v>
      </c>
      <c r="L733" s="18">
        <f>_xlfn.DAYS(DATE(2020,12,31),tblSalaries[[#This Row],[Start Date]])/365</f>
        <v>6.2849315068493148</v>
      </c>
      <c r="M733">
        <v>732</v>
      </c>
      <c r="N733">
        <f>COUNTBLANK(tblSalaries[[#This Row],[Employee ID]:[Salary]])</f>
        <v>0</v>
      </c>
    </row>
    <row r="734" spans="1:14" x14ac:dyDescent="0.25">
      <c r="A734">
        <v>18441</v>
      </c>
      <c r="B734" t="str">
        <f>LEFT(tblSalaries[[#This Row],[Employee ID]],1)</f>
        <v>1</v>
      </c>
      <c r="C734" t="s">
        <v>1438</v>
      </c>
      <c r="D734" t="s">
        <v>1439</v>
      </c>
      <c r="E734" t="s">
        <v>13</v>
      </c>
      <c r="F734">
        <v>6</v>
      </c>
      <c r="G734" t="str">
        <f>_xlfn.XLOOKUP(tblSalaries[[#This Row],[Department ID]],tblDepts[ID],tblDepts[Department])</f>
        <v>Development</v>
      </c>
      <c r="H734" s="9">
        <v>18681</v>
      </c>
      <c r="I734" s="9">
        <v>42050</v>
      </c>
      <c r="J734" s="12" t="str">
        <f>"Q"&amp;LOOKUP(MONTH(tblSalaries[[#This Row],[Start Date]]),{1,4,7,10},{4,1,2,3})</f>
        <v>Q4</v>
      </c>
      <c r="K734">
        <v>67512</v>
      </c>
      <c r="L734" s="18">
        <f>_xlfn.DAYS(DATE(2020,12,31),tblSalaries[[#This Row],[Start Date]])/365</f>
        <v>5.8794520547945206</v>
      </c>
      <c r="M734">
        <v>733</v>
      </c>
      <c r="N734">
        <f>COUNTBLANK(tblSalaries[[#This Row],[Employee ID]:[Salary]])</f>
        <v>0</v>
      </c>
    </row>
    <row r="735" spans="1:14" x14ac:dyDescent="0.25">
      <c r="A735">
        <v>21280</v>
      </c>
      <c r="B735" t="str">
        <f>LEFT(tblSalaries[[#This Row],[Employee ID]],1)</f>
        <v>2</v>
      </c>
      <c r="C735" t="s">
        <v>1440</v>
      </c>
      <c r="D735" t="s">
        <v>1441</v>
      </c>
      <c r="E735" t="s">
        <v>13</v>
      </c>
      <c r="F735">
        <v>5</v>
      </c>
      <c r="G735" t="str">
        <f>_xlfn.XLOOKUP(tblSalaries[[#This Row],[Department ID]],tblDepts[ID],tblDepts[Department])</f>
        <v>Marketing</v>
      </c>
      <c r="H735" s="9">
        <v>29510</v>
      </c>
      <c r="I735" s="9">
        <v>41216</v>
      </c>
      <c r="J735" s="12" t="str">
        <f>"Q"&amp;LOOKUP(MONTH(tblSalaries[[#This Row],[Start Date]]),{1,4,7,10},{4,1,2,3})</f>
        <v>Q3</v>
      </c>
      <c r="K735">
        <v>64428</v>
      </c>
      <c r="L735" s="18">
        <f>_xlfn.DAYS(DATE(2020,12,31),tblSalaries[[#This Row],[Start Date]])/365</f>
        <v>8.1643835616438363</v>
      </c>
      <c r="M735">
        <v>734</v>
      </c>
      <c r="N735">
        <f>COUNTBLANK(tblSalaries[[#This Row],[Employee ID]:[Salary]])</f>
        <v>0</v>
      </c>
    </row>
    <row r="736" spans="1:14" x14ac:dyDescent="0.25">
      <c r="A736">
        <v>14822</v>
      </c>
      <c r="B736" t="str">
        <f>LEFT(tblSalaries[[#This Row],[Employee ID]],1)</f>
        <v>1</v>
      </c>
      <c r="C736" t="s">
        <v>1442</v>
      </c>
      <c r="D736" t="s">
        <v>1443</v>
      </c>
      <c r="E736" t="s">
        <v>13</v>
      </c>
      <c r="F736">
        <v>7</v>
      </c>
      <c r="G736" t="str">
        <f>_xlfn.XLOOKUP(tblSalaries[[#This Row],[Department ID]],tblDepts[ID],tblDepts[Department])</f>
        <v>Support</v>
      </c>
      <c r="H736" s="9">
        <v>33809</v>
      </c>
      <c r="I736" s="9">
        <v>41138</v>
      </c>
      <c r="J736" s="12" t="str">
        <f>"Q"&amp;LOOKUP(MONTH(tblSalaries[[#This Row],[Start Date]]),{1,4,7,10},{4,1,2,3})</f>
        <v>Q2</v>
      </c>
      <c r="K736">
        <v>99830</v>
      </c>
      <c r="L736" s="18">
        <f>_xlfn.DAYS(DATE(2020,12,31),tblSalaries[[#This Row],[Start Date]])/365</f>
        <v>8.3780821917808215</v>
      </c>
      <c r="M736">
        <v>735</v>
      </c>
      <c r="N736">
        <f>COUNTBLANK(tblSalaries[[#This Row],[Employee ID]:[Salary]])</f>
        <v>0</v>
      </c>
    </row>
    <row r="737" spans="1:14" x14ac:dyDescent="0.25">
      <c r="A737">
        <v>29177</v>
      </c>
      <c r="B737" t="str">
        <f>LEFT(tblSalaries[[#This Row],[Employee ID]],1)</f>
        <v>2</v>
      </c>
      <c r="C737" t="s">
        <v>761</v>
      </c>
      <c r="D737" t="s">
        <v>1444</v>
      </c>
      <c r="E737" t="s">
        <v>18</v>
      </c>
      <c r="F737">
        <v>4</v>
      </c>
      <c r="G737" t="str">
        <f>_xlfn.XLOOKUP(tblSalaries[[#This Row],[Department ID]],tblDepts[ID],tblDepts[Department])</f>
        <v>Sales</v>
      </c>
      <c r="H737" s="9">
        <v>21579</v>
      </c>
      <c r="I737" s="9">
        <v>43350</v>
      </c>
      <c r="J737" s="12" t="str">
        <f>"Q"&amp;LOOKUP(MONTH(tblSalaries[[#This Row],[Start Date]]),{1,4,7,10},{4,1,2,3})</f>
        <v>Q2</v>
      </c>
      <c r="K737">
        <v>61518</v>
      </c>
      <c r="L737" s="18">
        <f>_xlfn.DAYS(DATE(2020,12,31),tblSalaries[[#This Row],[Start Date]])/365</f>
        <v>2.3178082191780822</v>
      </c>
      <c r="M737">
        <v>736</v>
      </c>
      <c r="N737">
        <f>COUNTBLANK(tblSalaries[[#This Row],[Employee ID]:[Salary]])</f>
        <v>0</v>
      </c>
    </row>
    <row r="738" spans="1:14" x14ac:dyDescent="0.25">
      <c r="A738">
        <v>23087</v>
      </c>
      <c r="B738" t="str">
        <f>LEFT(tblSalaries[[#This Row],[Employee ID]],1)</f>
        <v>2</v>
      </c>
      <c r="C738" t="s">
        <v>1445</v>
      </c>
      <c r="D738" t="s">
        <v>1446</v>
      </c>
      <c r="E738" t="s">
        <v>18</v>
      </c>
      <c r="F738">
        <v>6</v>
      </c>
      <c r="G738" t="str">
        <f>_xlfn.XLOOKUP(tblSalaries[[#This Row],[Department ID]],tblDepts[ID],tblDepts[Department])</f>
        <v>Development</v>
      </c>
      <c r="H738" s="9">
        <v>32417</v>
      </c>
      <c r="I738" s="9">
        <v>40956</v>
      </c>
      <c r="J738" s="12" t="str">
        <f>"Q"&amp;LOOKUP(MONTH(tblSalaries[[#This Row],[Start Date]]),{1,4,7,10},{4,1,2,3})</f>
        <v>Q4</v>
      </c>
      <c r="K738">
        <v>135870</v>
      </c>
      <c r="L738" s="18">
        <f>_xlfn.DAYS(DATE(2020,12,31),tblSalaries[[#This Row],[Start Date]])/365</f>
        <v>8.8767123287671232</v>
      </c>
      <c r="M738">
        <v>737</v>
      </c>
      <c r="N738">
        <f>COUNTBLANK(tblSalaries[[#This Row],[Employee ID]:[Salary]])</f>
        <v>0</v>
      </c>
    </row>
    <row r="739" spans="1:14" x14ac:dyDescent="0.25">
      <c r="A739">
        <v>49564</v>
      </c>
      <c r="B739" t="str">
        <f>LEFT(tblSalaries[[#This Row],[Employee ID]],1)</f>
        <v>4</v>
      </c>
      <c r="C739" t="s">
        <v>89</v>
      </c>
      <c r="D739" t="s">
        <v>1447</v>
      </c>
      <c r="E739" t="s">
        <v>13</v>
      </c>
      <c r="F739">
        <v>4</v>
      </c>
      <c r="G739" t="str">
        <f>_xlfn.XLOOKUP(tblSalaries[[#This Row],[Department ID]],tblDepts[ID],tblDepts[Department])</f>
        <v>Sales</v>
      </c>
      <c r="H739" s="9">
        <v>24329</v>
      </c>
      <c r="I739" s="9">
        <v>43400</v>
      </c>
      <c r="J739" s="12" t="str">
        <f>"Q"&amp;LOOKUP(MONTH(tblSalaries[[#This Row],[Start Date]]),{1,4,7,10},{4,1,2,3})</f>
        <v>Q3</v>
      </c>
      <c r="K739">
        <v>124664</v>
      </c>
      <c r="L739" s="18">
        <f>_xlfn.DAYS(DATE(2020,12,31),tblSalaries[[#This Row],[Start Date]])/365</f>
        <v>2.1808219178082191</v>
      </c>
      <c r="M739">
        <v>738</v>
      </c>
      <c r="N739">
        <f>COUNTBLANK(tblSalaries[[#This Row],[Employee ID]:[Salary]])</f>
        <v>0</v>
      </c>
    </row>
    <row r="740" spans="1:14" x14ac:dyDescent="0.25">
      <c r="A740">
        <v>40878</v>
      </c>
      <c r="B740" t="str">
        <f>LEFT(tblSalaries[[#This Row],[Employee ID]],1)</f>
        <v>4</v>
      </c>
      <c r="C740" t="s">
        <v>1448</v>
      </c>
      <c r="D740" t="s">
        <v>1449</v>
      </c>
      <c r="E740" t="s">
        <v>13</v>
      </c>
      <c r="F740">
        <v>5</v>
      </c>
      <c r="G740" t="str">
        <f>_xlfn.XLOOKUP(tblSalaries[[#This Row],[Department ID]],tblDepts[ID],tblDepts[Department])</f>
        <v>Marketing</v>
      </c>
      <c r="H740" s="9">
        <v>22771</v>
      </c>
      <c r="I740" s="9">
        <v>43653</v>
      </c>
      <c r="J740" s="12" t="str">
        <f>"Q"&amp;LOOKUP(MONTH(tblSalaries[[#This Row],[Start Date]]),{1,4,7,10},{4,1,2,3})</f>
        <v>Q2</v>
      </c>
      <c r="K740">
        <v>35000</v>
      </c>
      <c r="L740" s="18">
        <f>_xlfn.DAYS(DATE(2020,12,31),tblSalaries[[#This Row],[Start Date]])/365</f>
        <v>1.4876712328767123</v>
      </c>
      <c r="M740">
        <v>739</v>
      </c>
      <c r="N740">
        <f>COUNTBLANK(tblSalaries[[#This Row],[Employee ID]:[Salary]])</f>
        <v>0</v>
      </c>
    </row>
    <row r="741" spans="1:14" x14ac:dyDescent="0.25">
      <c r="A741">
        <v>40550</v>
      </c>
      <c r="B741" t="str">
        <f>LEFT(tblSalaries[[#This Row],[Employee ID]],1)</f>
        <v>4</v>
      </c>
      <c r="C741" t="s">
        <v>1176</v>
      </c>
      <c r="D741" t="s">
        <v>1450</v>
      </c>
      <c r="E741" t="s">
        <v>13</v>
      </c>
      <c r="F741">
        <v>7</v>
      </c>
      <c r="G741" t="str">
        <f>_xlfn.XLOOKUP(tblSalaries[[#This Row],[Department ID]],tblDepts[ID],tblDepts[Department])</f>
        <v>Support</v>
      </c>
      <c r="H741" s="9">
        <v>23804</v>
      </c>
      <c r="I741" s="9">
        <v>42920</v>
      </c>
      <c r="J741" s="12" t="str">
        <f>"Q"&amp;LOOKUP(MONTH(tblSalaries[[#This Row],[Start Date]]),{1,4,7,10},{4,1,2,3})</f>
        <v>Q2</v>
      </c>
      <c r="K741">
        <v>62452</v>
      </c>
      <c r="L741" s="18">
        <f>_xlfn.DAYS(DATE(2020,12,31),tblSalaries[[#This Row],[Start Date]])/365</f>
        <v>3.495890410958904</v>
      </c>
      <c r="M741">
        <v>740</v>
      </c>
      <c r="N741">
        <f>COUNTBLANK(tblSalaries[[#This Row],[Employee ID]:[Salary]])</f>
        <v>0</v>
      </c>
    </row>
    <row r="742" spans="1:14" x14ac:dyDescent="0.25">
      <c r="A742">
        <v>30475</v>
      </c>
      <c r="B742" t="str">
        <f>LEFT(tblSalaries[[#This Row],[Employee ID]],1)</f>
        <v>3</v>
      </c>
      <c r="C742" t="s">
        <v>1451</v>
      </c>
      <c r="D742" t="s">
        <v>1452</v>
      </c>
      <c r="E742" t="s">
        <v>13</v>
      </c>
      <c r="F742">
        <v>4</v>
      </c>
      <c r="G742" t="str">
        <f>_xlfn.XLOOKUP(tblSalaries[[#This Row],[Department ID]],tblDepts[ID],tblDepts[Department])</f>
        <v>Sales</v>
      </c>
      <c r="H742" s="9">
        <v>22682</v>
      </c>
      <c r="I742" s="9">
        <v>42546</v>
      </c>
      <c r="J742" s="12" t="str">
        <f>"Q"&amp;LOOKUP(MONTH(tblSalaries[[#This Row],[Start Date]]),{1,4,7,10},{4,1,2,3})</f>
        <v>Q1</v>
      </c>
      <c r="K742">
        <v>125818</v>
      </c>
      <c r="L742" s="18">
        <f>_xlfn.DAYS(DATE(2020,12,31),tblSalaries[[#This Row],[Start Date]])/365</f>
        <v>4.5205479452054798</v>
      </c>
      <c r="M742">
        <v>741</v>
      </c>
      <c r="N742">
        <f>COUNTBLANK(tblSalaries[[#This Row],[Employee ID]:[Salary]])</f>
        <v>0</v>
      </c>
    </row>
    <row r="743" spans="1:14" x14ac:dyDescent="0.25">
      <c r="A743">
        <v>48371</v>
      </c>
      <c r="B743" t="str">
        <f>LEFT(tblSalaries[[#This Row],[Employee ID]],1)</f>
        <v>4</v>
      </c>
      <c r="C743" t="s">
        <v>1453</v>
      </c>
      <c r="D743" t="s">
        <v>1454</v>
      </c>
      <c r="E743" t="s">
        <v>13</v>
      </c>
      <c r="F743">
        <v>6</v>
      </c>
      <c r="G743" t="str">
        <f>_xlfn.XLOOKUP(tblSalaries[[#This Row],[Department ID]],tblDepts[ID],tblDepts[Department])</f>
        <v>Development</v>
      </c>
      <c r="H743" s="9">
        <v>24936</v>
      </c>
      <c r="I743" s="9">
        <v>41448</v>
      </c>
      <c r="J743" s="12" t="str">
        <f>"Q"&amp;LOOKUP(MONTH(tblSalaries[[#This Row],[Start Date]]),{1,4,7,10},{4,1,2,3})</f>
        <v>Q1</v>
      </c>
      <c r="K743">
        <v>60830</v>
      </c>
      <c r="L743" s="18">
        <f>_xlfn.DAYS(DATE(2020,12,31),tblSalaries[[#This Row],[Start Date]])/365</f>
        <v>7.5287671232876709</v>
      </c>
      <c r="M743">
        <v>742</v>
      </c>
      <c r="N743">
        <f>COUNTBLANK(tblSalaries[[#This Row],[Employee ID]:[Salary]])</f>
        <v>0</v>
      </c>
    </row>
    <row r="744" spans="1:14" x14ac:dyDescent="0.25">
      <c r="A744">
        <v>21690</v>
      </c>
      <c r="B744" t="str">
        <f>LEFT(tblSalaries[[#This Row],[Employee ID]],1)</f>
        <v>2</v>
      </c>
      <c r="C744" t="s">
        <v>1455</v>
      </c>
      <c r="D744" t="s">
        <v>1456</v>
      </c>
      <c r="E744" t="s">
        <v>18</v>
      </c>
      <c r="F744">
        <v>4</v>
      </c>
      <c r="G744" t="str">
        <f>_xlfn.XLOOKUP(tblSalaries[[#This Row],[Department ID]],tblDepts[ID],tblDepts[Department])</f>
        <v>Sales</v>
      </c>
      <c r="H744" s="9">
        <v>18010</v>
      </c>
      <c r="I744" s="9">
        <v>43840</v>
      </c>
      <c r="J744" s="12" t="str">
        <f>"Q"&amp;LOOKUP(MONTH(tblSalaries[[#This Row],[Start Date]]),{1,4,7,10},{4,1,2,3})</f>
        <v>Q4</v>
      </c>
      <c r="K744">
        <v>101977</v>
      </c>
      <c r="L744" s="18">
        <f>_xlfn.DAYS(DATE(2020,12,31),tblSalaries[[#This Row],[Start Date]])/365</f>
        <v>0.97534246575342465</v>
      </c>
      <c r="M744">
        <v>743</v>
      </c>
      <c r="N744">
        <f>COUNTBLANK(tblSalaries[[#This Row],[Employee ID]:[Salary]])</f>
        <v>0</v>
      </c>
    </row>
    <row r="745" spans="1:14" x14ac:dyDescent="0.25">
      <c r="A745">
        <v>19342</v>
      </c>
      <c r="B745" t="str">
        <f>LEFT(tblSalaries[[#This Row],[Employee ID]],1)</f>
        <v>1</v>
      </c>
      <c r="C745" t="s">
        <v>510</v>
      </c>
      <c r="D745" t="s">
        <v>1457</v>
      </c>
      <c r="E745" t="s">
        <v>13</v>
      </c>
      <c r="F745">
        <v>6</v>
      </c>
      <c r="G745" t="str">
        <f>_xlfn.XLOOKUP(tblSalaries[[#This Row],[Department ID]],tblDepts[ID],tblDepts[Department])</f>
        <v>Development</v>
      </c>
      <c r="H745" s="9">
        <v>29295</v>
      </c>
      <c r="I745" s="9">
        <v>41804</v>
      </c>
      <c r="J745" s="12" t="str">
        <f>"Q"&amp;LOOKUP(MONTH(tblSalaries[[#This Row],[Start Date]]),{1,4,7,10},{4,1,2,3})</f>
        <v>Q1</v>
      </c>
      <c r="K745">
        <v>54374</v>
      </c>
      <c r="L745" s="18">
        <f>_xlfn.DAYS(DATE(2020,12,31),tblSalaries[[#This Row],[Start Date]])/365</f>
        <v>6.5534246575342463</v>
      </c>
      <c r="M745">
        <v>744</v>
      </c>
      <c r="N745">
        <f>COUNTBLANK(tblSalaries[[#This Row],[Employee ID]:[Salary]])</f>
        <v>0</v>
      </c>
    </row>
    <row r="746" spans="1:14" x14ac:dyDescent="0.25">
      <c r="A746">
        <v>33590</v>
      </c>
      <c r="B746" t="str">
        <f>LEFT(tblSalaries[[#This Row],[Employee ID]],1)</f>
        <v>3</v>
      </c>
      <c r="C746" t="s">
        <v>1458</v>
      </c>
      <c r="D746" t="s">
        <v>1459</v>
      </c>
      <c r="E746" t="s">
        <v>13</v>
      </c>
      <c r="F746">
        <v>7</v>
      </c>
      <c r="G746" t="str">
        <f>_xlfn.XLOOKUP(tblSalaries[[#This Row],[Department ID]],tblDepts[ID],tblDepts[Department])</f>
        <v>Support</v>
      </c>
      <c r="H746" s="9">
        <v>32730</v>
      </c>
      <c r="I746" s="9">
        <v>43493</v>
      </c>
      <c r="J746" s="12" t="str">
        <f>"Q"&amp;LOOKUP(MONTH(tblSalaries[[#This Row],[Start Date]]),{1,4,7,10},{4,1,2,3})</f>
        <v>Q4</v>
      </c>
      <c r="K746">
        <v>69607</v>
      </c>
      <c r="L746" s="18">
        <f>_xlfn.DAYS(DATE(2020,12,31),tblSalaries[[#This Row],[Start Date]])/365</f>
        <v>1.9260273972602739</v>
      </c>
      <c r="M746">
        <v>745</v>
      </c>
      <c r="N746">
        <f>COUNTBLANK(tblSalaries[[#This Row],[Employee ID]:[Salary]])</f>
        <v>0</v>
      </c>
    </row>
    <row r="747" spans="1:14" x14ac:dyDescent="0.25">
      <c r="A747">
        <v>15647</v>
      </c>
      <c r="B747" t="str">
        <f>LEFT(tblSalaries[[#This Row],[Employee ID]],1)</f>
        <v>1</v>
      </c>
      <c r="C747" t="s">
        <v>720</v>
      </c>
      <c r="D747" t="s">
        <v>1460</v>
      </c>
      <c r="E747" t="s">
        <v>13</v>
      </c>
      <c r="F747">
        <v>6</v>
      </c>
      <c r="G747" t="str">
        <f>_xlfn.XLOOKUP(tblSalaries[[#This Row],[Department ID]],tblDepts[ID],tblDepts[Department])</f>
        <v>Development</v>
      </c>
      <c r="H747" s="9">
        <v>21606</v>
      </c>
      <c r="I747" s="9">
        <v>42929</v>
      </c>
      <c r="J747" s="12" t="str">
        <f>"Q"&amp;LOOKUP(MONTH(tblSalaries[[#This Row],[Start Date]]),{1,4,7,10},{4,1,2,3})</f>
        <v>Q2</v>
      </c>
      <c r="K747">
        <v>129628</v>
      </c>
      <c r="L747" s="18">
        <f>_xlfn.DAYS(DATE(2020,12,31),tblSalaries[[#This Row],[Start Date]])/365</f>
        <v>3.4712328767123286</v>
      </c>
      <c r="M747">
        <v>746</v>
      </c>
      <c r="N747">
        <f>COUNTBLANK(tblSalaries[[#This Row],[Employee ID]:[Salary]])</f>
        <v>0</v>
      </c>
    </row>
    <row r="748" spans="1:14" x14ac:dyDescent="0.25">
      <c r="A748">
        <v>27009</v>
      </c>
      <c r="B748" t="str">
        <f>LEFT(tblSalaries[[#This Row],[Employee ID]],1)</f>
        <v>2</v>
      </c>
      <c r="C748" t="s">
        <v>1266</v>
      </c>
      <c r="D748" t="s">
        <v>1461</v>
      </c>
      <c r="E748" t="s">
        <v>13</v>
      </c>
      <c r="F748">
        <v>6</v>
      </c>
      <c r="G748" t="str">
        <f>_xlfn.XLOOKUP(tblSalaries[[#This Row],[Department ID]],tblDepts[ID],tblDepts[Department])</f>
        <v>Development</v>
      </c>
      <c r="H748" s="9">
        <v>32791</v>
      </c>
      <c r="I748" s="9">
        <v>42513</v>
      </c>
      <c r="J748" s="12" t="str">
        <f>"Q"&amp;LOOKUP(MONTH(tblSalaries[[#This Row],[Start Date]]),{1,4,7,10},{4,1,2,3})</f>
        <v>Q1</v>
      </c>
      <c r="K748">
        <v>65743</v>
      </c>
      <c r="L748" s="18">
        <f>_xlfn.DAYS(DATE(2020,12,31),tblSalaries[[#This Row],[Start Date]])/365</f>
        <v>4.6109589041095891</v>
      </c>
      <c r="M748">
        <v>747</v>
      </c>
      <c r="N748">
        <f>COUNTBLANK(tblSalaries[[#This Row],[Employee ID]:[Salary]])</f>
        <v>0</v>
      </c>
    </row>
    <row r="749" spans="1:14" x14ac:dyDescent="0.25">
      <c r="A749">
        <v>32849</v>
      </c>
      <c r="B749" t="str">
        <f>LEFT(tblSalaries[[#This Row],[Employee ID]],1)</f>
        <v>3</v>
      </c>
      <c r="C749" t="s">
        <v>1462</v>
      </c>
      <c r="D749" t="s">
        <v>1463</v>
      </c>
      <c r="E749" t="s">
        <v>13</v>
      </c>
      <c r="F749">
        <v>6</v>
      </c>
      <c r="G749" t="str">
        <f>_xlfn.XLOOKUP(tblSalaries[[#This Row],[Department ID]],tblDepts[ID],tblDepts[Department])</f>
        <v>Development</v>
      </c>
      <c r="H749" s="9">
        <v>31196</v>
      </c>
      <c r="I749" s="9">
        <v>40367</v>
      </c>
      <c r="J749" s="12" t="str">
        <f>"Q"&amp;LOOKUP(MONTH(tblSalaries[[#This Row],[Start Date]]),{1,4,7,10},{4,1,2,3})</f>
        <v>Q2</v>
      </c>
      <c r="K749">
        <v>126710</v>
      </c>
      <c r="L749" s="18">
        <f>_xlfn.DAYS(DATE(2020,12,31),tblSalaries[[#This Row],[Start Date]])/365</f>
        <v>10.490410958904109</v>
      </c>
      <c r="M749">
        <v>748</v>
      </c>
      <c r="N749">
        <f>COUNTBLANK(tblSalaries[[#This Row],[Employee ID]:[Salary]])</f>
        <v>0</v>
      </c>
    </row>
    <row r="750" spans="1:14" x14ac:dyDescent="0.25">
      <c r="A750">
        <v>27872</v>
      </c>
      <c r="B750" t="str">
        <f>LEFT(tblSalaries[[#This Row],[Employee ID]],1)</f>
        <v>2</v>
      </c>
      <c r="C750" t="s">
        <v>1464</v>
      </c>
      <c r="D750" t="s">
        <v>1465</v>
      </c>
      <c r="E750" t="s">
        <v>18</v>
      </c>
      <c r="F750">
        <v>4</v>
      </c>
      <c r="G750" t="str">
        <f>_xlfn.XLOOKUP(tblSalaries[[#This Row],[Department ID]],tblDepts[ID],tblDepts[Department])</f>
        <v>Sales</v>
      </c>
      <c r="H750" s="9">
        <v>27316</v>
      </c>
      <c r="I750" s="9">
        <v>43670</v>
      </c>
      <c r="J750" s="12" t="str">
        <f>"Q"&amp;LOOKUP(MONTH(tblSalaries[[#This Row],[Start Date]]),{1,4,7,10},{4,1,2,3})</f>
        <v>Q2</v>
      </c>
      <c r="K750">
        <v>153339</v>
      </c>
      <c r="L750" s="18">
        <f>_xlfn.DAYS(DATE(2020,12,31),tblSalaries[[#This Row],[Start Date]])/365</f>
        <v>1.441095890410959</v>
      </c>
      <c r="M750">
        <v>749</v>
      </c>
      <c r="N750">
        <f>COUNTBLANK(tblSalaries[[#This Row],[Employee ID]:[Salary]])</f>
        <v>0</v>
      </c>
    </row>
    <row r="751" spans="1:14" x14ac:dyDescent="0.25">
      <c r="A751">
        <v>19116</v>
      </c>
      <c r="B751" t="str">
        <f>LEFT(tblSalaries[[#This Row],[Employee ID]],1)</f>
        <v>1</v>
      </c>
      <c r="C751" t="s">
        <v>1466</v>
      </c>
      <c r="D751" t="s">
        <v>1467</v>
      </c>
      <c r="E751" t="s">
        <v>13</v>
      </c>
      <c r="F751">
        <v>5</v>
      </c>
      <c r="G751" t="str">
        <f>_xlfn.XLOOKUP(tblSalaries[[#This Row],[Department ID]],tblDepts[ID],tblDepts[Department])</f>
        <v>Marketing</v>
      </c>
      <c r="H751" s="9">
        <v>31449</v>
      </c>
      <c r="I751" s="9">
        <v>41916</v>
      </c>
      <c r="J751" s="12" t="str">
        <f>"Q"&amp;LOOKUP(MONTH(tblSalaries[[#This Row],[Start Date]]),{1,4,7,10},{4,1,2,3})</f>
        <v>Q3</v>
      </c>
      <c r="K751">
        <v>88773</v>
      </c>
      <c r="L751" s="18">
        <f>_xlfn.DAYS(DATE(2020,12,31),tblSalaries[[#This Row],[Start Date]])/365</f>
        <v>6.2465753424657535</v>
      </c>
      <c r="M751">
        <v>750</v>
      </c>
      <c r="N751">
        <f>COUNTBLANK(tblSalaries[[#This Row],[Employee ID]:[Salary]])</f>
        <v>0</v>
      </c>
    </row>
    <row r="752" spans="1:14" x14ac:dyDescent="0.25">
      <c r="A752" t="s">
        <v>1494</v>
      </c>
      <c r="I752"/>
      <c r="J752"/>
      <c r="L752" s="18">
        <f>SUBTOTAL(101,tblSalaries[Tenure])</f>
        <v>5.7034703196347101</v>
      </c>
    </row>
  </sheetData>
  <conditionalFormatting sqref="A2:A751"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82B4-740A-4BCF-8D7A-CB0ACD667066}">
  <dimension ref="A1:B9"/>
  <sheetViews>
    <sheetView workbookViewId="0"/>
  </sheetViews>
  <sheetFormatPr defaultRowHeight="15" x14ac:dyDescent="0.25"/>
  <cols>
    <col min="2" max="2" width="13.85546875" customWidth="1"/>
  </cols>
  <sheetData>
    <row r="1" spans="1:2" x14ac:dyDescent="0.25">
      <c r="A1" t="s">
        <v>1468</v>
      </c>
      <c r="B1" t="s">
        <v>1469</v>
      </c>
    </row>
    <row r="2" spans="1:2" x14ac:dyDescent="0.25">
      <c r="A2">
        <v>1</v>
      </c>
      <c r="B2" t="s">
        <v>1470</v>
      </c>
    </row>
    <row r="3" spans="1:2" x14ac:dyDescent="0.25">
      <c r="A3">
        <v>2</v>
      </c>
      <c r="B3" t="s">
        <v>1471</v>
      </c>
    </row>
    <row r="4" spans="1:2" x14ac:dyDescent="0.25">
      <c r="A4">
        <v>3</v>
      </c>
      <c r="B4" t="s">
        <v>1474</v>
      </c>
    </row>
    <row r="5" spans="1:2" x14ac:dyDescent="0.25">
      <c r="A5">
        <v>4</v>
      </c>
      <c r="B5" t="s">
        <v>1472</v>
      </c>
    </row>
    <row r="6" spans="1:2" x14ac:dyDescent="0.25">
      <c r="A6">
        <v>5</v>
      </c>
      <c r="B6" t="s">
        <v>1473</v>
      </c>
    </row>
    <row r="7" spans="1:2" x14ac:dyDescent="0.25">
      <c r="A7">
        <v>6</v>
      </c>
      <c r="B7" t="s">
        <v>1475</v>
      </c>
    </row>
    <row r="8" spans="1:2" x14ac:dyDescent="0.25">
      <c r="A8">
        <v>7</v>
      </c>
      <c r="B8" t="s">
        <v>1477</v>
      </c>
    </row>
    <row r="9" spans="1:2" x14ac:dyDescent="0.25">
      <c r="A9">
        <v>8</v>
      </c>
      <c r="B9" t="s">
        <v>1476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D3C03-F6F6-4F9E-9385-942323595C64}">
  <dimension ref="A3:B5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.42578125" bestFit="1" customWidth="1"/>
    <col min="9" max="9" width="9.140625" customWidth="1"/>
  </cols>
  <sheetData>
    <row r="3" spans="1:2" x14ac:dyDescent="0.25">
      <c r="A3" s="13" t="s">
        <v>1486</v>
      </c>
      <c r="B3" t="s">
        <v>1487</v>
      </c>
    </row>
    <row r="4" spans="1:2" x14ac:dyDescent="0.25">
      <c r="A4" s="14" t="s">
        <v>18</v>
      </c>
      <c r="B4" s="15">
        <v>0.51733333333333331</v>
      </c>
    </row>
    <row r="5" spans="1:2" x14ac:dyDescent="0.25">
      <c r="A5" s="14" t="s">
        <v>13</v>
      </c>
      <c r="B5" s="15">
        <v>0.48266666666666669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0A1F-2175-4993-A7F9-CAD5BFD5DA1A}">
  <dimension ref="A3:B11"/>
  <sheetViews>
    <sheetView workbookViewId="0">
      <selection activeCell="B7" sqref="B7"/>
    </sheetView>
  </sheetViews>
  <sheetFormatPr defaultRowHeight="15" x14ac:dyDescent="0.25"/>
  <cols>
    <col min="1" max="1" width="13.28515625" bestFit="1" customWidth="1"/>
    <col min="2" max="2" width="16.42578125" bestFit="1" customWidth="1"/>
    <col min="9" max="9" width="9.140625" customWidth="1"/>
  </cols>
  <sheetData>
    <row r="3" spans="1:2" x14ac:dyDescent="0.25">
      <c r="A3" s="13" t="s">
        <v>1486</v>
      </c>
      <c r="B3" t="s">
        <v>1488</v>
      </c>
    </row>
    <row r="4" spans="1:2" x14ac:dyDescent="0.25">
      <c r="A4" s="14" t="s">
        <v>1472</v>
      </c>
      <c r="B4" s="16">
        <v>106091.712</v>
      </c>
    </row>
    <row r="5" spans="1:2" x14ac:dyDescent="0.25">
      <c r="A5" s="14" t="s">
        <v>1474</v>
      </c>
      <c r="B5" s="16">
        <v>103353.15384615384</v>
      </c>
    </row>
    <row r="6" spans="1:2" x14ac:dyDescent="0.25">
      <c r="A6" s="14" t="s">
        <v>1473</v>
      </c>
      <c r="B6" s="16">
        <v>86123.279503105587</v>
      </c>
    </row>
    <row r="7" spans="1:2" x14ac:dyDescent="0.25">
      <c r="A7" s="14" t="s">
        <v>1475</v>
      </c>
      <c r="B7" s="16">
        <v>84952.02285714286</v>
      </c>
    </row>
    <row r="8" spans="1:2" x14ac:dyDescent="0.25">
      <c r="A8" s="14" t="s">
        <v>1470</v>
      </c>
      <c r="B8" s="16">
        <v>83700.95</v>
      </c>
    </row>
    <row r="9" spans="1:2" x14ac:dyDescent="0.25">
      <c r="A9" s="14" t="s">
        <v>1476</v>
      </c>
      <c r="B9" s="16">
        <v>83411.454545454544</v>
      </c>
    </row>
    <row r="10" spans="1:2" x14ac:dyDescent="0.25">
      <c r="A10" s="14" t="s">
        <v>1471</v>
      </c>
      <c r="B10" s="16">
        <v>79690.058823529413</v>
      </c>
    </row>
    <row r="11" spans="1:2" x14ac:dyDescent="0.25">
      <c r="A11" s="14" t="s">
        <v>1477</v>
      </c>
      <c r="B11" s="16">
        <v>66792.555555555562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AA36-38ED-4F51-861E-B50D02666EFA}">
  <dimension ref="A3:B7"/>
  <sheetViews>
    <sheetView workbookViewId="0">
      <selection activeCell="K20" sqref="K20"/>
    </sheetView>
  </sheetViews>
  <sheetFormatPr defaultRowHeight="15" x14ac:dyDescent="0.25"/>
  <cols>
    <col min="1" max="1" width="13.140625" bestFit="1" customWidth="1"/>
    <col min="2" max="2" width="20.42578125" bestFit="1" customWidth="1"/>
    <col min="9" max="9" width="9.140625" customWidth="1"/>
  </cols>
  <sheetData>
    <row r="3" spans="1:2" x14ac:dyDescent="0.25">
      <c r="A3" s="13" t="s">
        <v>1486</v>
      </c>
      <c r="B3" t="s">
        <v>1487</v>
      </c>
    </row>
    <row r="4" spans="1:2" x14ac:dyDescent="0.25">
      <c r="A4" s="14" t="s">
        <v>1489</v>
      </c>
      <c r="B4" s="12">
        <v>268</v>
      </c>
    </row>
    <row r="5" spans="1:2" x14ac:dyDescent="0.25">
      <c r="A5" s="14" t="s">
        <v>1490</v>
      </c>
      <c r="B5" s="12">
        <v>194</v>
      </c>
    </row>
    <row r="6" spans="1:2" x14ac:dyDescent="0.25">
      <c r="A6" s="14" t="s">
        <v>1491</v>
      </c>
      <c r="B6" s="12">
        <v>192</v>
      </c>
    </row>
    <row r="7" spans="1:2" x14ac:dyDescent="0.25">
      <c r="A7" s="14" t="s">
        <v>1492</v>
      </c>
      <c r="B7" s="12">
        <v>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42F9-3B88-4287-8E47-CE65256FFBDA}">
  <dimension ref="A3:B14"/>
  <sheetViews>
    <sheetView workbookViewId="0">
      <selection activeCell="M15" sqref="M15"/>
    </sheetView>
  </sheetViews>
  <sheetFormatPr defaultRowHeight="15" x14ac:dyDescent="0.25"/>
  <cols>
    <col min="1" max="1" width="13.28515625" bestFit="1" customWidth="1"/>
    <col min="2" max="2" width="17.5703125" bestFit="1" customWidth="1"/>
    <col min="9" max="9" width="9.140625" customWidth="1"/>
  </cols>
  <sheetData>
    <row r="3" spans="1:2" x14ac:dyDescent="0.25">
      <c r="A3" s="13" t="s">
        <v>1486</v>
      </c>
      <c r="B3" t="s">
        <v>1493</v>
      </c>
    </row>
    <row r="4" spans="1:2" x14ac:dyDescent="0.25">
      <c r="A4" s="14" t="s">
        <v>1470</v>
      </c>
      <c r="B4" s="17">
        <v>5.8987671232876719</v>
      </c>
    </row>
    <row r="5" spans="1:2" x14ac:dyDescent="0.25">
      <c r="A5" s="14" t="s">
        <v>1475</v>
      </c>
      <c r="B5" s="17">
        <v>5.9369706457925639</v>
      </c>
    </row>
    <row r="6" spans="1:2" x14ac:dyDescent="0.25">
      <c r="A6" s="14" t="s">
        <v>1474</v>
      </c>
      <c r="B6" s="17">
        <v>4.927291886195996</v>
      </c>
    </row>
    <row r="7" spans="1:2" x14ac:dyDescent="0.25">
      <c r="A7" s="14" t="s">
        <v>1471</v>
      </c>
      <c r="B7" s="17">
        <v>6.4886381950040279</v>
      </c>
    </row>
    <row r="8" spans="1:2" x14ac:dyDescent="0.25">
      <c r="A8" s="14" t="s">
        <v>1476</v>
      </c>
      <c r="B8" s="17">
        <v>5.6915732669157331</v>
      </c>
    </row>
    <row r="9" spans="1:2" x14ac:dyDescent="0.25">
      <c r="A9" s="14" t="s">
        <v>1473</v>
      </c>
      <c r="B9" s="17">
        <v>5.8544031311154603</v>
      </c>
    </row>
    <row r="10" spans="1:2" x14ac:dyDescent="0.25">
      <c r="A10" s="14" t="s">
        <v>1472</v>
      </c>
      <c r="B10" s="17">
        <v>5.468142465753421</v>
      </c>
    </row>
    <row r="11" spans="1:2" x14ac:dyDescent="0.25">
      <c r="A11" s="14" t="s">
        <v>1477</v>
      </c>
      <c r="B11" s="17">
        <v>5.5417216303061068</v>
      </c>
    </row>
    <row r="14" spans="1:2" x14ac:dyDescent="0.25">
      <c r="B14" s="17"/>
    </row>
  </sheetData>
  <conditionalFormatting pivot="1" sqref="B4:B11">
    <cfRule type="top10" dxfId="0" priority="1" rank="3"/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EAE20-165F-4AD3-B6C2-C962BAB4C621}">
  <dimension ref="A1:V45"/>
  <sheetViews>
    <sheetView showGridLines="0" tabSelected="1" zoomScale="98" zoomScaleNormal="98" workbookViewId="0">
      <selection activeCell="W13" sqref="W13"/>
    </sheetView>
  </sheetViews>
  <sheetFormatPr defaultRowHeight="15" x14ac:dyDescent="0.25"/>
  <sheetData>
    <row r="1" spans="1:2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Roster</vt:lpstr>
      <vt:lpstr>Departments</vt:lpstr>
      <vt:lpstr>Gender Distribution</vt:lpstr>
      <vt:lpstr>Average Salary by Dept.</vt:lpstr>
      <vt:lpstr>Count of Employees by Start Qtr</vt:lpstr>
      <vt:lpstr>Average Tenure by Dept.</vt:lpstr>
      <vt:lpstr>Final Report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Sai Chandraditya Akella</cp:lastModifiedBy>
  <dcterms:created xsi:type="dcterms:W3CDTF">2020-06-04T16:45:14Z</dcterms:created>
  <dcterms:modified xsi:type="dcterms:W3CDTF">2024-08-27T07:53:24Z</dcterms:modified>
</cp:coreProperties>
</file>