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Stage 1\Stage 1 Final Files\"/>
    </mc:Choice>
  </mc:AlternateContent>
  <xr:revisionPtr revIDLastSave="0" documentId="8_{DFF82AC0-71D7-40CE-BA88-879C8EF53A44}" xr6:coauthVersionLast="42" xr6:coauthVersionMax="42" xr10:uidLastSave="{00000000-0000-0000-0000-000000000000}"/>
  <bookViews>
    <workbookView xWindow="-120" yWindow="-120" windowWidth="29040" windowHeight="15840" xr2:uid="{6E915088-0E5E-48E0-B342-C6E7DD4AFD4C}"/>
  </bookViews>
  <sheets>
    <sheet name="Formulas" sheetId="1" r:id="rId1"/>
    <sheet name="Alignment" sheetId="2" r:id="rId2"/>
    <sheet name="Merge &amp; Center" sheetId="3" r:id="rId3"/>
    <sheet name="Cell Styles" sheetId="4" r:id="rId4"/>
  </sheets>
  <definedNames>
    <definedName name="_xlnm._FilterDatabase" localSheetId="0" hidden="1">Formulas!$A$3:$D$11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G5" i="1" s="1"/>
  <c r="F6" i="1"/>
  <c r="G6" i="1" s="1"/>
  <c r="F7" i="1"/>
  <c r="F8" i="1"/>
  <c r="G8" i="1" s="1"/>
  <c r="F9" i="1"/>
  <c r="F10" i="1"/>
  <c r="F11" i="1"/>
  <c r="F10" i="3"/>
  <c r="M27" i="3"/>
  <c r="L27" i="3"/>
  <c r="K27" i="3"/>
  <c r="J27" i="3"/>
  <c r="I27" i="3"/>
  <c r="H27" i="3"/>
  <c r="G27" i="3"/>
  <c r="F27" i="3"/>
  <c r="E27" i="3"/>
  <c r="D27" i="3"/>
  <c r="C27" i="3"/>
  <c r="B27" i="3"/>
  <c r="M16" i="3"/>
  <c r="M19" i="3" s="1"/>
  <c r="L16" i="3"/>
  <c r="L19" i="3" s="1"/>
  <c r="K16" i="3"/>
  <c r="K19" i="3" s="1"/>
  <c r="J16" i="3"/>
  <c r="J19" i="3" s="1"/>
  <c r="I16" i="3"/>
  <c r="I19" i="3" s="1"/>
  <c r="H16" i="3"/>
  <c r="H19" i="3" s="1"/>
  <c r="G16" i="3"/>
  <c r="G19" i="3" s="1"/>
  <c r="F16" i="3"/>
  <c r="F19" i="3" s="1"/>
  <c r="E16" i="3"/>
  <c r="E19" i="3" s="1"/>
  <c r="D16" i="3"/>
  <c r="D19" i="3" s="1"/>
  <c r="C16" i="3"/>
  <c r="C19" i="3" s="1"/>
  <c r="B16" i="3"/>
  <c r="B19" i="3" s="1"/>
  <c r="M10" i="3"/>
  <c r="M21" i="3" s="1"/>
  <c r="M29" i="3" s="1"/>
  <c r="L10" i="3"/>
  <c r="L21" i="3" s="1"/>
  <c r="L29" i="3" s="1"/>
  <c r="K10" i="3"/>
  <c r="K21" i="3" s="1"/>
  <c r="K29" i="3" s="1"/>
  <c r="J10" i="3"/>
  <c r="J21" i="3" s="1"/>
  <c r="J29" i="3" s="1"/>
  <c r="I10" i="3"/>
  <c r="I21" i="3" s="1"/>
  <c r="I29" i="3" s="1"/>
  <c r="H10" i="3"/>
  <c r="H21" i="3" s="1"/>
  <c r="H29" i="3" s="1"/>
  <c r="G10" i="3"/>
  <c r="G21" i="3" s="1"/>
  <c r="G29" i="3" s="1"/>
  <c r="F21" i="3"/>
  <c r="F29" i="3" s="1"/>
  <c r="E10" i="3"/>
  <c r="E21" i="3" s="1"/>
  <c r="E29" i="3" s="1"/>
  <c r="D10" i="3"/>
  <c r="D21" i="3" s="1"/>
  <c r="D29" i="3" s="1"/>
  <c r="C10" i="3"/>
  <c r="C21" i="3" s="1"/>
  <c r="C29" i="3" s="1"/>
  <c r="B10" i="3"/>
  <c r="B21" i="3" s="1"/>
  <c r="B29" i="3" s="1"/>
  <c r="E17" i="1"/>
  <c r="D17" i="1"/>
  <c r="E16" i="1"/>
  <c r="D16" i="1"/>
  <c r="E15" i="1"/>
  <c r="D15" i="1"/>
  <c r="E14" i="1"/>
  <c r="D14" i="1"/>
  <c r="E12" i="1"/>
  <c r="D12" i="1"/>
  <c r="G11" i="1"/>
  <c r="G10" i="1"/>
  <c r="G9" i="1"/>
  <c r="G7" i="1"/>
  <c r="G4" i="1"/>
  <c r="F16" i="1" l="1"/>
  <c r="F12" i="1"/>
  <c r="G16" i="1"/>
  <c r="G14" i="1"/>
  <c r="G17" i="1"/>
  <c r="G15" i="1"/>
  <c r="G12" i="1"/>
  <c r="F15" i="1"/>
  <c r="F17" i="1"/>
  <c r="F14" i="1"/>
  <c r="H4" i="1"/>
  <c r="H5" i="1"/>
  <c r="H6" i="1"/>
  <c r="H7" i="1"/>
  <c r="H8" i="1"/>
  <c r="H9" i="1"/>
  <c r="H10" i="1"/>
  <c r="H11" i="1"/>
  <c r="I4" i="1"/>
  <c r="I5" i="1"/>
  <c r="I6" i="1"/>
  <c r="I7" i="1"/>
  <c r="I8" i="1"/>
  <c r="I9" i="1"/>
  <c r="I10" i="1"/>
  <c r="I11" i="1"/>
  <c r="I17" i="1" l="1"/>
  <c r="I15" i="1"/>
  <c r="I12" i="1"/>
  <c r="I16" i="1"/>
  <c r="I14" i="1"/>
  <c r="H17" i="1"/>
  <c r="H15" i="1"/>
  <c r="H12" i="1"/>
  <c r="H14" i="1"/>
  <c r="H16" i="1"/>
</calcChain>
</file>

<file path=xl/sharedStrings.xml><?xml version="1.0" encoding="utf-8"?>
<sst xmlns="http://schemas.openxmlformats.org/spreadsheetml/2006/main" count="76" uniqueCount="71">
  <si>
    <t>Writing Formulas</t>
  </si>
  <si>
    <t>Order Date</t>
  </si>
  <si>
    <t>Customer Name</t>
  </si>
  <si>
    <t>Unit Price</t>
  </si>
  <si>
    <t>Quantity</t>
  </si>
  <si>
    <t>Shipping Fee</t>
  </si>
  <si>
    <t>Revenue</t>
  </si>
  <si>
    <t>Revenue +/-</t>
  </si>
  <si>
    <t>Food 4 Less</t>
  </si>
  <si>
    <t>Safeway</t>
  </si>
  <si>
    <t xml:space="preserve">Whole Foods </t>
  </si>
  <si>
    <t xml:space="preserve">Save Mart </t>
  </si>
  <si>
    <t>Smart &amp; Final</t>
  </si>
  <si>
    <t>Total</t>
  </si>
  <si>
    <t>Average</t>
  </si>
  <si>
    <t>Count</t>
  </si>
  <si>
    <t>Max</t>
  </si>
  <si>
    <t>Min</t>
  </si>
  <si>
    <t>Alignment</t>
  </si>
  <si>
    <t>Alignment Options</t>
  </si>
  <si>
    <t>Text</t>
  </si>
  <si>
    <t>Hello</t>
  </si>
  <si>
    <t>Numbers</t>
  </si>
  <si>
    <t>Percentage</t>
  </si>
  <si>
    <t>Dates</t>
  </si>
  <si>
    <t>Vertical Alignment</t>
  </si>
  <si>
    <t>Wrap Text</t>
  </si>
  <si>
    <t>This cell contains a lot of text and overflows to the next column. Add more text Add more text</t>
  </si>
  <si>
    <t>ABC Co Income Statement</t>
  </si>
  <si>
    <t>Q1</t>
  </si>
  <si>
    <t>Q2</t>
  </si>
  <si>
    <t>Q3</t>
  </si>
  <si>
    <t>Q4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</si>
  <si>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</si>
  <si>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</si>
  <si>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</si>
  <si>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</si>
  <si>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</si>
  <si>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</si>
  <si>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</si>
  <si>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</si>
  <si>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</si>
  <si>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</si>
  <si>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</si>
  <si>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</si>
  <si>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Revenue:</t>
  </si>
  <si>
    <t>A Revenue</t>
  </si>
  <si>
    <t>B Revenue</t>
  </si>
  <si>
    <t>C Revenue</t>
  </si>
  <si>
    <t>Total Revenue</t>
  </si>
  <si>
    <t>Cost of Goods Sold:</t>
  </si>
  <si>
    <t>A Costs</t>
  </si>
  <si>
    <t>A1 Costs</t>
  </si>
  <si>
    <t>A2 Costs</t>
  </si>
  <si>
    <t>Total A Costs</t>
  </si>
  <si>
    <t>B Costs</t>
  </si>
  <si>
    <t>C Costs</t>
  </si>
  <si>
    <t>Total COGS</t>
  </si>
  <si>
    <t>Total Gross Profit</t>
  </si>
  <si>
    <t>Operating Expenses:</t>
  </si>
  <si>
    <t>Sales &amp; Marketing</t>
  </si>
  <si>
    <t>G&amp;A</t>
  </si>
  <si>
    <t>R&amp;D</t>
  </si>
  <si>
    <t>Total Operating Expenses</t>
  </si>
  <si>
    <t>Total Net Income</t>
  </si>
  <si>
    <t>Cell Styles</t>
  </si>
  <si>
    <t>Type</t>
  </si>
  <si>
    <t>Example</t>
  </si>
  <si>
    <t>Data Input</t>
  </si>
  <si>
    <t>Number Formats</t>
  </si>
  <si>
    <t>Custom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</si>
</sst>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b/>
      <u val="singleAccounting"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  <xf numFmtId="10" fontId="10" fillId="0" borderId="0" applyFill="0" applyBorder="0" applyAlignment="0" applyProtection="0"/>
  </cellStyleXfs>
  <cellXfs count="39">
    <xf numFmtId="0" fontId="0" fillId="0" borderId="0" xfId="0"/>
    <xf numFmtId="9" fontId="0" fillId="0" borderId="0" xfId="0" applyNumberFormat="1"/>
    <xf numFmtId="0" fontId="4" fillId="4" borderId="0" xfId="0" applyFont="1" applyFill="1"/>
    <xf numFmtId="164" fontId="0" fillId="0" borderId="0" xfId="0" applyNumberFormat="1"/>
    <xf numFmtId="41" fontId="0" fillId="0" borderId="0" xfId="3" applyFont="1"/>
    <xf numFmtId="165" fontId="0" fillId="0" borderId="0" xfId="1" applyNumberFormat="1" applyFont="1"/>
    <xf numFmtId="41" fontId="0" fillId="0" borderId="0" xfId="3" applyFont="1" applyAlignment="1">
      <alignment horizontal="right"/>
    </xf>
    <xf numFmtId="0" fontId="0" fillId="0" borderId="3" xfId="0" applyBorder="1"/>
    <xf numFmtId="0" fontId="0" fillId="0" borderId="3" xfId="0" quotePrefix="1" applyBorder="1"/>
    <xf numFmtId="165" fontId="0" fillId="0" borderId="3" xfId="0" applyNumberFormat="1" applyBorder="1"/>
    <xf numFmtId="44" fontId="0" fillId="0" borderId="3" xfId="0" applyNumberFormat="1" applyBorder="1"/>
    <xf numFmtId="41" fontId="0" fillId="0" borderId="3" xfId="3" applyFont="1" applyBorder="1"/>
    <xf numFmtId="0" fontId="0" fillId="0" borderId="0" xfId="0" applyAlignment="1">
      <alignment horizontal="left" indent="1"/>
    </xf>
    <xf numFmtId="44" fontId="0" fillId="0" borderId="0" xfId="1" applyNumberFormat="1" applyFont="1"/>
    <xf numFmtId="166" fontId="0" fillId="0" borderId="0" xfId="2" applyNumberFormat="1" applyFont="1"/>
    <xf numFmtId="14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indent="2"/>
    </xf>
    <xf numFmtId="38" fontId="0" fillId="0" borderId="0" xfId="1" applyNumberFormat="1" applyFont="1"/>
    <xf numFmtId="38" fontId="0" fillId="0" borderId="4" xfId="1" applyNumberFormat="1" applyFont="1" applyBorder="1"/>
    <xf numFmtId="0" fontId="8" fillId="0" borderId="0" xfId="0" applyFont="1" applyAlignment="1">
      <alignment horizontal="left"/>
    </xf>
    <xf numFmtId="38" fontId="0" fillId="0" borderId="0" xfId="0" applyNumberForma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indent="4"/>
    </xf>
    <xf numFmtId="38" fontId="0" fillId="0" borderId="4" xfId="0" applyNumberFormat="1" applyBorder="1"/>
    <xf numFmtId="0" fontId="8" fillId="0" borderId="0" xfId="0" applyFont="1"/>
    <xf numFmtId="0" fontId="9" fillId="0" borderId="0" xfId="0" applyFont="1" applyAlignment="1">
      <alignment horizontal="left"/>
    </xf>
    <xf numFmtId="38" fontId="9" fillId="0" borderId="5" xfId="0" applyNumberFormat="1" applyFont="1" applyBorder="1"/>
    <xf numFmtId="0" fontId="2" fillId="0" borderId="1" xfId="4"/>
    <xf numFmtId="0" fontId="4" fillId="5" borderId="0" xfId="6" applyFont="1" applyFill="1"/>
    <xf numFmtId="43" fontId="3" fillId="2" borderId="2" xfId="5" applyNumberFormat="1"/>
    <xf numFmtId="41" fontId="0" fillId="0" borderId="0" xfId="2" applyFont="1"/>
    <xf numFmtId="10" fontId="10" fillId="0" borderId="0" xfId="7"/>
    <xf numFmtId="0" fontId="4" fillId="4" borderId="0" xfId="0" applyFont="1" applyFill="1" applyAlignment="1">
      <alignment horizontal="center"/>
    </xf>
  </cellXfs>
  <cellStyles count="8">
    <cellStyle name="60% - Accent4" xfId="6" builtinId="44"/>
    <cellStyle name="Comma" xfId="1" builtinId="3"/>
    <cellStyle name="Comma [0]" xfId="2" builtinId="6"/>
    <cellStyle name="Currency" xfId="3" builtinId="4"/>
    <cellStyle name="Heading 1" xfId="4" builtinId="16"/>
    <cellStyle name="Input" xfId="5" builtinId="20"/>
    <cellStyle name="Normal" xfId="0" builtinId="0"/>
    <cellStyle name="Percent [2]" xfId="7" xr:uid="{3FF3243D-F673-41F6-A21B-D521AE943AB5}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58E5-F176-4299-A685-9F7F6666CE4E}">
  <sheetPr codeName="Sheet5"/>
  <dimension ref="A1:I17"/>
  <sheetViews>
    <sheetView tabSelected="1" zoomScaleNormal="100" workbookViewId="0"/>
  </sheetViews>
  <sheetFormatPr defaultRowHeight="15" x14ac:dyDescent="0.25"/>
  <cols>
    <col min="1" max="1" width="13" bestFit="1" customWidth="1"/>
    <col min="2" max="2" width="17.7109375" bestFit="1" customWidth="1"/>
    <col min="3" max="3" width="12" bestFit="1" customWidth="1"/>
    <col min="4" max="4" width="11" bestFit="1" customWidth="1"/>
    <col min="5" max="5" width="12.42578125" bestFit="1" customWidth="1"/>
    <col min="6" max="6" width="11.5703125" bestFit="1" customWidth="1"/>
    <col min="7" max="8" width="11.85546875" bestFit="1" customWidth="1"/>
    <col min="9" max="9" width="11.85546875" customWidth="1"/>
  </cols>
  <sheetData>
    <row r="1" spans="1:9" s="33" customFormat="1" ht="20.25" thickBot="1" x14ac:dyDescent="0.35">
      <c r="A1" s="33" t="s">
        <v>0</v>
      </c>
    </row>
    <row r="2" spans="1:9" ht="15.75" thickTop="1" x14ac:dyDescent="0.25">
      <c r="G2" s="1">
        <v>0.08</v>
      </c>
      <c r="H2" s="1">
        <v>0.1</v>
      </c>
      <c r="I2" s="1">
        <v>-0.05</v>
      </c>
    </row>
    <row r="3" spans="1:9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7</v>
      </c>
      <c r="I3" s="2" t="s">
        <v>7</v>
      </c>
    </row>
    <row r="4" spans="1:9" x14ac:dyDescent="0.25">
      <c r="A4" s="3">
        <v>43101</v>
      </c>
      <c r="B4" t="s">
        <v>8</v>
      </c>
      <c r="C4" s="4">
        <v>9.1999999999999993</v>
      </c>
      <c r="D4" s="5">
        <v>970</v>
      </c>
      <c r="E4" s="6">
        <v>93.702000000000012</v>
      </c>
      <c r="F4" s="4">
        <f>C4*D4</f>
        <v>8924</v>
      </c>
      <c r="G4" s="4">
        <f>$F4*(1+G$2)</f>
        <v>9637.92</v>
      </c>
      <c r="H4" s="4">
        <f>$F4*(1+H$2)</f>
        <v>9816.4000000000015</v>
      </c>
      <c r="I4" s="4">
        <f>$F4*(1+I$2)</f>
        <v>8477.7999999999993</v>
      </c>
    </row>
    <row r="5" spans="1:9" x14ac:dyDescent="0.25">
      <c r="A5" s="3">
        <v>43101</v>
      </c>
      <c r="B5" t="s">
        <v>9</v>
      </c>
      <c r="C5" s="4">
        <v>46</v>
      </c>
      <c r="D5" s="5">
        <v>190</v>
      </c>
      <c r="E5" s="4">
        <v>89.14800000000001</v>
      </c>
      <c r="F5" s="4">
        <f>C5*D5</f>
        <v>8740</v>
      </c>
      <c r="G5" s="4">
        <f t="shared" ref="G5:I11" si="0">$F5*(1+G$2)</f>
        <v>9439.2000000000007</v>
      </c>
      <c r="H5" s="4">
        <f t="shared" si="0"/>
        <v>9614</v>
      </c>
      <c r="I5" s="4">
        <f t="shared" si="0"/>
        <v>8303</v>
      </c>
    </row>
    <row r="6" spans="1:9" x14ac:dyDescent="0.25">
      <c r="A6" s="3">
        <v>43101</v>
      </c>
      <c r="B6" t="s">
        <v>10</v>
      </c>
      <c r="C6" s="4">
        <v>9.1999999999999993</v>
      </c>
      <c r="D6" s="5">
        <v>470</v>
      </c>
      <c r="E6" s="4">
        <v>41.510399999999997</v>
      </c>
      <c r="F6" s="4">
        <f t="shared" ref="F6:F11" si="1">C6*D6</f>
        <v>4324</v>
      </c>
      <c r="G6" s="4">
        <f t="shared" si="0"/>
        <v>4669.92</v>
      </c>
      <c r="H6" s="4">
        <f t="shared" si="0"/>
        <v>4756.4000000000005</v>
      </c>
      <c r="I6" s="4">
        <f t="shared" si="0"/>
        <v>4107.8</v>
      </c>
    </row>
    <row r="7" spans="1:9" x14ac:dyDescent="0.25">
      <c r="A7" s="3">
        <v>43101</v>
      </c>
      <c r="B7" t="s">
        <v>9</v>
      </c>
      <c r="C7" s="4">
        <v>0</v>
      </c>
      <c r="D7" s="5">
        <v>0</v>
      </c>
      <c r="E7" s="4">
        <v>20</v>
      </c>
      <c r="F7" s="4">
        <f t="shared" si="1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</row>
    <row r="8" spans="1:9" x14ac:dyDescent="0.25">
      <c r="A8" s="3">
        <v>43101</v>
      </c>
      <c r="B8" t="s">
        <v>11</v>
      </c>
      <c r="C8" s="4">
        <v>2.99</v>
      </c>
      <c r="D8" s="5">
        <v>900</v>
      </c>
      <c r="E8" s="4">
        <v>27.717300000000005</v>
      </c>
      <c r="F8" s="4">
        <f t="shared" si="1"/>
        <v>2691</v>
      </c>
      <c r="G8" s="4">
        <f t="shared" si="0"/>
        <v>2906.28</v>
      </c>
      <c r="H8" s="4">
        <f t="shared" si="0"/>
        <v>2960.1000000000004</v>
      </c>
      <c r="I8" s="4">
        <f t="shared" si="0"/>
        <v>2556.4499999999998</v>
      </c>
    </row>
    <row r="9" spans="1:9" x14ac:dyDescent="0.25">
      <c r="A9" s="3">
        <v>43102</v>
      </c>
      <c r="B9" t="s">
        <v>12</v>
      </c>
      <c r="C9" s="4">
        <v>14</v>
      </c>
      <c r="D9" s="5">
        <v>100</v>
      </c>
      <c r="E9" s="4">
        <v>13.86</v>
      </c>
      <c r="F9" s="4">
        <f t="shared" si="1"/>
        <v>1400</v>
      </c>
      <c r="G9" s="4">
        <f t="shared" si="0"/>
        <v>1512</v>
      </c>
      <c r="H9" s="4">
        <f t="shared" si="0"/>
        <v>1540.0000000000002</v>
      </c>
      <c r="I9" s="4">
        <f t="shared" si="0"/>
        <v>1330</v>
      </c>
    </row>
    <row r="10" spans="1:9" x14ac:dyDescent="0.25">
      <c r="A10" s="3">
        <v>43102</v>
      </c>
      <c r="B10" t="s">
        <v>11</v>
      </c>
      <c r="C10" s="4">
        <v>10</v>
      </c>
      <c r="D10" s="5">
        <v>810</v>
      </c>
      <c r="E10" s="4">
        <v>62.83</v>
      </c>
      <c r="F10" s="4">
        <f t="shared" si="1"/>
        <v>8100</v>
      </c>
      <c r="G10" s="4">
        <f t="shared" si="0"/>
        <v>8748</v>
      </c>
      <c r="H10" s="4">
        <f t="shared" si="0"/>
        <v>8910</v>
      </c>
      <c r="I10" s="4">
        <f t="shared" si="0"/>
        <v>7695</v>
      </c>
    </row>
    <row r="11" spans="1:9" x14ac:dyDescent="0.25">
      <c r="A11" s="3">
        <v>43103</v>
      </c>
      <c r="B11" t="s">
        <v>8</v>
      </c>
      <c r="C11" s="4">
        <v>3.5</v>
      </c>
      <c r="D11" s="5">
        <v>750</v>
      </c>
      <c r="E11" s="4">
        <v>26.25</v>
      </c>
      <c r="F11" s="4">
        <f t="shared" si="1"/>
        <v>2625</v>
      </c>
      <c r="G11" s="4">
        <f t="shared" si="0"/>
        <v>2835</v>
      </c>
      <c r="H11" s="4">
        <f t="shared" si="0"/>
        <v>2887.5000000000005</v>
      </c>
      <c r="I11" s="4">
        <f t="shared" si="0"/>
        <v>2493.75</v>
      </c>
    </row>
    <row r="12" spans="1:9" ht="15.75" thickBot="1" x14ac:dyDescent="0.3">
      <c r="A12" s="7" t="s">
        <v>13</v>
      </c>
      <c r="B12" s="8"/>
      <c r="C12" s="7"/>
      <c r="D12" s="9">
        <f t="shared" ref="D12:I12" si="2">SUM(D4:D11)</f>
        <v>4190</v>
      </c>
      <c r="E12" s="10">
        <f t="shared" si="2"/>
        <v>375.01770000000005</v>
      </c>
      <c r="F12" s="11">
        <f t="shared" si="2"/>
        <v>36804</v>
      </c>
      <c r="G12" s="11">
        <f t="shared" si="2"/>
        <v>39748.32</v>
      </c>
      <c r="H12" s="11">
        <f t="shared" si="2"/>
        <v>40484.400000000001</v>
      </c>
      <c r="I12" s="11">
        <f t="shared" si="2"/>
        <v>34963.800000000003</v>
      </c>
    </row>
    <row r="14" spans="1:9" x14ac:dyDescent="0.25">
      <c r="C14" t="s">
        <v>14</v>
      </c>
      <c r="D14" s="5">
        <f>AVERAGE(D4:D11)</f>
        <v>523.75</v>
      </c>
      <c r="E14" s="4">
        <f t="shared" ref="E14:I14" si="3">AVERAGE(E4:E11)</f>
        <v>46.877212500000006</v>
      </c>
      <c r="F14" s="4">
        <f t="shared" si="3"/>
        <v>4600.5</v>
      </c>
      <c r="G14" s="4">
        <f t="shared" si="3"/>
        <v>4968.54</v>
      </c>
      <c r="H14" s="4">
        <f t="shared" si="3"/>
        <v>5060.55</v>
      </c>
      <c r="I14" s="4">
        <f t="shared" si="3"/>
        <v>4370.4750000000004</v>
      </c>
    </row>
    <row r="15" spans="1:9" x14ac:dyDescent="0.25">
      <c r="C15" t="s">
        <v>15</v>
      </c>
      <c r="D15" s="5">
        <f>COUNT(D4:D11)</f>
        <v>8</v>
      </c>
      <c r="E15" s="4">
        <f t="shared" ref="E15:I15" si="4">COUNT(E4:E11)</f>
        <v>8</v>
      </c>
      <c r="F15" s="4">
        <f t="shared" si="4"/>
        <v>8</v>
      </c>
      <c r="G15" s="4">
        <f t="shared" si="4"/>
        <v>8</v>
      </c>
      <c r="H15" s="4">
        <f t="shared" si="4"/>
        <v>8</v>
      </c>
      <c r="I15" s="4">
        <f t="shared" si="4"/>
        <v>8</v>
      </c>
    </row>
    <row r="16" spans="1:9" x14ac:dyDescent="0.25">
      <c r="C16" t="s">
        <v>16</v>
      </c>
      <c r="D16" s="5">
        <f>MAX(D4:D11)</f>
        <v>970</v>
      </c>
      <c r="E16" s="4">
        <f t="shared" ref="E16:I16" si="5">MAX(E4:E11)</f>
        <v>93.702000000000012</v>
      </c>
      <c r="F16" s="4">
        <f t="shared" si="5"/>
        <v>8924</v>
      </c>
      <c r="G16" s="4">
        <f t="shared" si="5"/>
        <v>9637.92</v>
      </c>
      <c r="H16" s="4">
        <f t="shared" si="5"/>
        <v>9816.4000000000015</v>
      </c>
      <c r="I16" s="4">
        <f t="shared" si="5"/>
        <v>8477.7999999999993</v>
      </c>
    </row>
    <row r="17" spans="3:9" x14ac:dyDescent="0.25">
      <c r="C17" t="s">
        <v>17</v>
      </c>
      <c r="D17" s="5">
        <f>MIN(D4:D11)</f>
        <v>0</v>
      </c>
      <c r="E17" s="4">
        <f t="shared" ref="E17:I17" si="6">MIN(E4:E11)</f>
        <v>13.86</v>
      </c>
      <c r="F17" s="4">
        <f t="shared" si="6"/>
        <v>0</v>
      </c>
      <c r="G17" s="4">
        <f t="shared" si="6"/>
        <v>0</v>
      </c>
      <c r="H17" s="4">
        <f t="shared" si="6"/>
        <v>0</v>
      </c>
      <c r="I17" s="4">
        <f t="shared" si="6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E49F-C580-43C8-B126-60F6C313DFD6}">
  <sheetPr codeName="Sheet7"/>
  <dimension ref="A1:C11"/>
  <sheetViews>
    <sheetView workbookViewId="0"/>
  </sheetViews>
  <sheetFormatPr defaultRowHeight="15" x14ac:dyDescent="0.25"/>
  <cols>
    <col min="1" max="1" width="18.140625" customWidth="1"/>
    <col min="2" max="2" width="30.85546875" customWidth="1"/>
  </cols>
  <sheetData>
    <row r="1" spans="1:3" s="33" customFormat="1" ht="20.25" thickBot="1" x14ac:dyDescent="0.35">
      <c r="A1" s="33" t="s">
        <v>18</v>
      </c>
    </row>
    <row r="2" spans="1:3" ht="15.75" thickTop="1" x14ac:dyDescent="0.25"/>
    <row r="3" spans="1:3" x14ac:dyDescent="0.25">
      <c r="A3" s="38" t="s">
        <v>19</v>
      </c>
      <c r="B3" s="38"/>
    </row>
    <row r="4" spans="1:3" x14ac:dyDescent="0.25">
      <c r="A4" s="12" t="s">
        <v>20</v>
      </c>
      <c r="B4" t="s">
        <v>21</v>
      </c>
    </row>
    <row r="5" spans="1:3" x14ac:dyDescent="0.25">
      <c r="A5" s="12" t="s">
        <v>22</v>
      </c>
      <c r="B5" s="13">
        <v>1234.56</v>
      </c>
    </row>
    <row r="6" spans="1:3" x14ac:dyDescent="0.25">
      <c r="A6" s="12" t="s">
        <v>23</v>
      </c>
      <c r="B6" s="14">
        <v>0.105</v>
      </c>
    </row>
    <row r="7" spans="1:3" x14ac:dyDescent="0.25">
      <c r="A7" s="12" t="s">
        <v>24</v>
      </c>
      <c r="B7" s="15">
        <v>43101</v>
      </c>
    </row>
    <row r="8" spans="1:3" ht="29.25" customHeight="1" x14ac:dyDescent="0.25">
      <c r="A8" s="12" t="s">
        <v>25</v>
      </c>
      <c r="B8" s="4">
        <v>1234.56</v>
      </c>
    </row>
    <row r="9" spans="1:3" x14ac:dyDescent="0.25">
      <c r="A9" s="16"/>
    </row>
    <row r="10" spans="1:3" x14ac:dyDescent="0.25">
      <c r="A10" s="16"/>
    </row>
    <row r="11" spans="1:3" ht="60" x14ac:dyDescent="0.25">
      <c r="A11" s="16" t="s">
        <v>26</v>
      </c>
      <c r="B11" s="17" t="s">
        <v>27</v>
      </c>
      <c r="C11">
        <v>500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78CC1-2693-40AC-91C2-937000FB63F6}">
  <sheetPr codeName="Sheet8"/>
  <dimension ref="A1:O30"/>
  <sheetViews>
    <sheetView workbookViewId="0"/>
  </sheetViews>
  <sheetFormatPr defaultRowHeight="15" x14ac:dyDescent="0.25"/>
  <cols>
    <col min="1" max="1" width="23.28515625" customWidth="1"/>
    <col min="2" max="3" width="9.85546875" customWidth="1"/>
    <col min="4" max="13" width="9.85546875" bestFit="1" customWidth="1"/>
  </cols>
  <sheetData>
    <row r="1" spans="1:15" s="33" customFormat="1" ht="20.25" thickBot="1" x14ac:dyDescent="0.35">
      <c r="A1" s="33" t="s">
        <v>28</v>
      </c>
    </row>
    <row r="2" spans="1:15" ht="15.75" thickTop="1" x14ac:dyDescent="0.25"/>
    <row r="3" spans="1:15" x14ac:dyDescent="0.25">
      <c r="B3" s="18" t="s">
        <v>29</v>
      </c>
      <c r="C3" s="18"/>
      <c r="D3" s="18"/>
      <c r="E3" s="18" t="s">
        <v>30</v>
      </c>
      <c r="F3" s="18"/>
      <c r="G3" s="18"/>
      <c r="H3" s="18" t="s">
        <v>31</v>
      </c>
      <c r="I3" s="18"/>
      <c r="J3" s="18"/>
      <c r="K3" s="18" t="s">
        <v>32</v>
      </c>
      <c r="L3" s="18"/>
      <c r="M3" s="18"/>
    </row>
    <row r="4" spans="1:15" ht="16.5" x14ac:dyDescent="0.35">
      <c r="A4" s="19"/>
      <c r="B4" s="20" t="s">
        <v>33</v>
      </c>
      <c r="C4" s="20" t="s">
        <v>34</v>
      </c>
      <c r="D4" s="20" t="s">
        <v>35</v>
      </c>
      <c r="E4" s="20" t="s">
        <v>36</v>
      </c>
      <c r="F4" s="20" t="s">
        <v>37</v>
      </c>
      <c r="G4" s="20" t="s">
        <v>38</v>
      </c>
      <c r="H4" s="20" t="s">
        <v>39</v>
      </c>
      <c r="I4" s="20" t="s">
        <v>40</v>
      </c>
      <c r="J4" s="20" t="s">
        <v>41</v>
      </c>
      <c r="K4" s="20" t="s">
        <v>42</v>
      </c>
      <c r="L4" s="20" t="s">
        <v>43</v>
      </c>
      <c r="M4" s="20" t="s">
        <v>44</v>
      </c>
    </row>
    <row r="6" spans="1:15" x14ac:dyDescent="0.25">
      <c r="A6" s="21" t="s">
        <v>45</v>
      </c>
    </row>
    <row r="7" spans="1:15" x14ac:dyDescent="0.25">
      <c r="A7" s="22" t="s">
        <v>46</v>
      </c>
      <c r="B7" s="23">
        <v>83792.261800000007</v>
      </c>
      <c r="C7" s="23">
        <v>314862.17620000005</v>
      </c>
      <c r="D7" s="23">
        <v>400910.75700000004</v>
      </c>
      <c r="E7" s="23">
        <v>203722.75690000001</v>
      </c>
      <c r="F7" s="23">
        <v>327463.28940000001</v>
      </c>
      <c r="G7" s="23">
        <v>255024.02510000003</v>
      </c>
      <c r="H7" s="23">
        <v>359088.88470000005</v>
      </c>
      <c r="I7" s="23">
        <v>191512.92940000002</v>
      </c>
      <c r="J7" s="23">
        <v>86394.168900000019</v>
      </c>
      <c r="K7" s="23">
        <v>284681.76750000002</v>
      </c>
      <c r="L7" s="23">
        <v>161975.14320000005</v>
      </c>
      <c r="M7" s="23">
        <v>198227.62050000002</v>
      </c>
      <c r="O7" s="1"/>
    </row>
    <row r="8" spans="1:15" x14ac:dyDescent="0.25">
      <c r="A8" s="22" t="s">
        <v>47</v>
      </c>
      <c r="B8" s="23">
        <v>196642.48500000002</v>
      </c>
      <c r="C8" s="23">
        <v>404089.59630000003</v>
      </c>
      <c r="D8" s="23">
        <v>341977.98960000003</v>
      </c>
      <c r="E8" s="23">
        <v>144641.47230000002</v>
      </c>
      <c r="F8" s="23">
        <v>414711.43219999998</v>
      </c>
      <c r="G8" s="23">
        <v>321214.14260000008</v>
      </c>
      <c r="H8" s="23">
        <v>295749.15500000003</v>
      </c>
      <c r="I8" s="23">
        <v>368793.91250000003</v>
      </c>
      <c r="J8" s="23">
        <v>360168.49050000001</v>
      </c>
      <c r="K8" s="23">
        <v>113635.65070000001</v>
      </c>
      <c r="L8" s="23">
        <v>311674.76860000007</v>
      </c>
      <c r="M8" s="23">
        <v>244219.39880000005</v>
      </c>
    </row>
    <row r="9" spans="1:15" x14ac:dyDescent="0.25">
      <c r="A9" s="22" t="s">
        <v>48</v>
      </c>
      <c r="B9" s="24">
        <v>145009.90920000002</v>
      </c>
      <c r="C9" s="24">
        <v>412869.24770000007</v>
      </c>
      <c r="D9" s="24">
        <v>75952.267300000021</v>
      </c>
      <c r="E9" s="24">
        <v>183530.12990000003</v>
      </c>
      <c r="F9" s="24">
        <v>360896.79599999997</v>
      </c>
      <c r="G9" s="24">
        <v>387215.75750000007</v>
      </c>
      <c r="H9" s="24">
        <v>335894.49660000013</v>
      </c>
      <c r="I9" s="24">
        <v>353151.05280000006</v>
      </c>
      <c r="J9" s="24">
        <v>360474.09320000006</v>
      </c>
      <c r="K9" s="24">
        <v>219077.15050000002</v>
      </c>
      <c r="L9" s="24">
        <v>93091.723400000017</v>
      </c>
      <c r="M9" s="24">
        <v>80173.583100000018</v>
      </c>
    </row>
    <row r="10" spans="1:15" x14ac:dyDescent="0.25">
      <c r="A10" s="25" t="s">
        <v>49</v>
      </c>
      <c r="B10" s="26">
        <f>SUM(B7:B9)</f>
        <v>425444.65600000008</v>
      </c>
      <c r="C10" s="26">
        <f t="shared" ref="C10:M10" si="0">SUM(C7:C9)</f>
        <v>1131821.0202000001</v>
      </c>
      <c r="D10" s="26">
        <f t="shared" si="0"/>
        <v>818841.01390000014</v>
      </c>
      <c r="E10" s="26">
        <f t="shared" si="0"/>
        <v>531894.35910000012</v>
      </c>
      <c r="F10" s="26">
        <f t="shared" si="0"/>
        <v>1103071.5175999999</v>
      </c>
      <c r="G10" s="26">
        <f t="shared" si="0"/>
        <v>963453.92520000017</v>
      </c>
      <c r="H10" s="26">
        <f t="shared" si="0"/>
        <v>990732.53630000027</v>
      </c>
      <c r="I10" s="26">
        <f t="shared" si="0"/>
        <v>913457.89470000018</v>
      </c>
      <c r="J10" s="26">
        <f t="shared" si="0"/>
        <v>807036.75260000001</v>
      </c>
      <c r="K10" s="26">
        <f t="shared" si="0"/>
        <v>617394.56870000006</v>
      </c>
      <c r="L10" s="26">
        <f t="shared" si="0"/>
        <v>566741.63520000014</v>
      </c>
      <c r="M10" s="26">
        <f t="shared" si="0"/>
        <v>522620.60240000009</v>
      </c>
    </row>
    <row r="11" spans="1:15" x14ac:dyDescent="0.25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1:15" x14ac:dyDescent="0.25">
      <c r="A12" s="27" t="s">
        <v>50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1:15" x14ac:dyDescent="0.25">
      <c r="A13" s="22" t="s">
        <v>51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4" spans="1:15" x14ac:dyDescent="0.25">
      <c r="A14" s="28" t="s">
        <v>52</v>
      </c>
      <c r="B14" s="26">
        <v>120159</v>
      </c>
      <c r="C14" s="26">
        <v>131051</v>
      </c>
      <c r="D14" s="26">
        <v>122972</v>
      </c>
      <c r="E14" s="26">
        <v>50888</v>
      </c>
      <c r="F14" s="26">
        <v>136872</v>
      </c>
      <c r="G14" s="26">
        <v>107389</v>
      </c>
      <c r="H14" s="26">
        <v>75768</v>
      </c>
      <c r="I14" s="26">
        <v>145023</v>
      </c>
      <c r="J14" s="26">
        <v>56273</v>
      </c>
      <c r="K14" s="26">
        <v>88652</v>
      </c>
      <c r="L14" s="26">
        <v>83010</v>
      </c>
      <c r="M14" s="26">
        <v>58497</v>
      </c>
    </row>
    <row r="15" spans="1:15" x14ac:dyDescent="0.25">
      <c r="A15" s="28" t="s">
        <v>53</v>
      </c>
      <c r="B15" s="29">
        <v>42763</v>
      </c>
      <c r="C15" s="29">
        <v>70959</v>
      </c>
      <c r="D15" s="29">
        <v>95335</v>
      </c>
      <c r="E15" s="29">
        <v>105015</v>
      </c>
      <c r="F15" s="29">
        <v>144057</v>
      </c>
      <c r="G15" s="29">
        <v>77666</v>
      </c>
      <c r="H15" s="29">
        <v>119484</v>
      </c>
      <c r="I15" s="29">
        <v>124955</v>
      </c>
      <c r="J15" s="29">
        <v>115970</v>
      </c>
      <c r="K15" s="29">
        <v>47423</v>
      </c>
      <c r="L15" s="29">
        <v>78525</v>
      </c>
      <c r="M15" s="29">
        <v>76803</v>
      </c>
    </row>
    <row r="16" spans="1:15" x14ac:dyDescent="0.25">
      <c r="A16" s="22" t="s">
        <v>54</v>
      </c>
      <c r="B16" s="26">
        <f>SUM(B14:B15)</f>
        <v>162922</v>
      </c>
      <c r="C16" s="26">
        <f t="shared" ref="C16:M16" si="1">SUM(C14:C15)</f>
        <v>202010</v>
      </c>
      <c r="D16" s="26">
        <f t="shared" si="1"/>
        <v>218307</v>
      </c>
      <c r="E16" s="26">
        <f t="shared" si="1"/>
        <v>155903</v>
      </c>
      <c r="F16" s="26">
        <f t="shared" si="1"/>
        <v>280929</v>
      </c>
      <c r="G16" s="26">
        <f t="shared" si="1"/>
        <v>185055</v>
      </c>
      <c r="H16" s="26">
        <f t="shared" si="1"/>
        <v>195252</v>
      </c>
      <c r="I16" s="26">
        <f t="shared" si="1"/>
        <v>269978</v>
      </c>
      <c r="J16" s="26">
        <f t="shared" si="1"/>
        <v>172243</v>
      </c>
      <c r="K16" s="26">
        <f t="shared" si="1"/>
        <v>136075</v>
      </c>
      <c r="L16" s="26">
        <f t="shared" si="1"/>
        <v>161535</v>
      </c>
      <c r="M16" s="26">
        <f t="shared" si="1"/>
        <v>135300</v>
      </c>
    </row>
    <row r="17" spans="1:15" x14ac:dyDescent="0.25">
      <c r="A17" s="22" t="s">
        <v>55</v>
      </c>
      <c r="B17" s="26">
        <v>108379</v>
      </c>
      <c r="C17" s="26">
        <v>129572</v>
      </c>
      <c r="D17" s="26">
        <v>35957</v>
      </c>
      <c r="E17" s="26">
        <v>25648</v>
      </c>
      <c r="F17" s="26">
        <v>97790</v>
      </c>
      <c r="G17" s="26">
        <v>137688</v>
      </c>
      <c r="H17" s="26">
        <v>93826</v>
      </c>
      <c r="I17" s="26">
        <v>113373</v>
      </c>
      <c r="J17" s="26">
        <v>120932</v>
      </c>
      <c r="K17" s="26">
        <v>128913</v>
      </c>
      <c r="L17" s="26">
        <v>148049</v>
      </c>
      <c r="M17" s="26">
        <v>129639</v>
      </c>
    </row>
    <row r="18" spans="1:15" x14ac:dyDescent="0.25">
      <c r="A18" s="22" t="s">
        <v>56</v>
      </c>
      <c r="B18" s="29">
        <v>133518</v>
      </c>
      <c r="C18" s="29">
        <v>123724</v>
      </c>
      <c r="D18" s="29">
        <v>111259</v>
      </c>
      <c r="E18" s="29">
        <v>38982</v>
      </c>
      <c r="F18" s="29">
        <v>115388</v>
      </c>
      <c r="G18" s="29">
        <v>47405</v>
      </c>
      <c r="H18" s="29">
        <v>41929</v>
      </c>
      <c r="I18" s="29">
        <v>89623</v>
      </c>
      <c r="J18" s="29">
        <v>120844</v>
      </c>
      <c r="K18" s="29">
        <v>85002</v>
      </c>
      <c r="L18" s="29">
        <v>39627</v>
      </c>
      <c r="M18" s="29">
        <v>117250</v>
      </c>
    </row>
    <row r="19" spans="1:15" x14ac:dyDescent="0.25">
      <c r="A19" s="25" t="s">
        <v>57</v>
      </c>
      <c r="B19" s="26">
        <f>SUM(B16:B18)</f>
        <v>404819</v>
      </c>
      <c r="C19" s="26">
        <f t="shared" ref="C19:M19" si="2">SUM(C16:C18)</f>
        <v>455306</v>
      </c>
      <c r="D19" s="26">
        <f t="shared" si="2"/>
        <v>365523</v>
      </c>
      <c r="E19" s="26">
        <f t="shared" si="2"/>
        <v>220533</v>
      </c>
      <c r="F19" s="26">
        <f t="shared" si="2"/>
        <v>494107</v>
      </c>
      <c r="G19" s="26">
        <f t="shared" si="2"/>
        <v>370148</v>
      </c>
      <c r="H19" s="26">
        <f t="shared" si="2"/>
        <v>331007</v>
      </c>
      <c r="I19" s="26">
        <f t="shared" si="2"/>
        <v>472974</v>
      </c>
      <c r="J19" s="26">
        <f t="shared" si="2"/>
        <v>414019</v>
      </c>
      <c r="K19" s="26">
        <f t="shared" si="2"/>
        <v>349990</v>
      </c>
      <c r="L19" s="26">
        <f t="shared" si="2"/>
        <v>349211</v>
      </c>
      <c r="M19" s="26">
        <f t="shared" si="2"/>
        <v>382189</v>
      </c>
    </row>
    <row r="20" spans="1:15" x14ac:dyDescent="0.2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1:15" x14ac:dyDescent="0.25">
      <c r="A21" s="25" t="s">
        <v>58</v>
      </c>
      <c r="B21" s="26">
        <f t="shared" ref="B21:M21" si="3">B10-B19</f>
        <v>20625.656000000075</v>
      </c>
      <c r="C21" s="26">
        <f t="shared" si="3"/>
        <v>676515.02020000014</v>
      </c>
      <c r="D21" s="26">
        <f t="shared" si="3"/>
        <v>453318.01390000014</v>
      </c>
      <c r="E21" s="26">
        <f t="shared" si="3"/>
        <v>311361.35910000012</v>
      </c>
      <c r="F21" s="26">
        <f t="shared" si="3"/>
        <v>608964.5175999999</v>
      </c>
      <c r="G21" s="26">
        <f t="shared" si="3"/>
        <v>593305.92520000017</v>
      </c>
      <c r="H21" s="26">
        <f t="shared" si="3"/>
        <v>659725.53630000027</v>
      </c>
      <c r="I21" s="26">
        <f t="shared" si="3"/>
        <v>440483.89470000018</v>
      </c>
      <c r="J21" s="26">
        <f t="shared" si="3"/>
        <v>393017.75260000001</v>
      </c>
      <c r="K21" s="26">
        <f t="shared" si="3"/>
        <v>267404.56870000006</v>
      </c>
      <c r="L21" s="26">
        <f t="shared" si="3"/>
        <v>217530.63520000014</v>
      </c>
      <c r="M21" s="26">
        <f t="shared" si="3"/>
        <v>140431.60240000009</v>
      </c>
    </row>
    <row r="22" spans="1:15" x14ac:dyDescent="0.25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</row>
    <row r="23" spans="1:15" x14ac:dyDescent="0.25">
      <c r="A23" s="27" t="s">
        <v>59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1:15" x14ac:dyDescent="0.25">
      <c r="A24" s="22" t="s">
        <v>60</v>
      </c>
      <c r="B24" s="26">
        <v>86431</v>
      </c>
      <c r="C24" s="26">
        <v>49816</v>
      </c>
      <c r="D24" s="26">
        <v>118328</v>
      </c>
      <c r="E24" s="26">
        <v>79272</v>
      </c>
      <c r="F24" s="26">
        <v>106695</v>
      </c>
      <c r="G24" s="26">
        <v>118283</v>
      </c>
      <c r="H24" s="26">
        <v>128103</v>
      </c>
      <c r="I24" s="26">
        <v>44604</v>
      </c>
      <c r="J24" s="26">
        <v>41412</v>
      </c>
      <c r="K24" s="26">
        <v>121117</v>
      </c>
      <c r="L24" s="26">
        <v>105837</v>
      </c>
      <c r="M24" s="26">
        <v>32335</v>
      </c>
      <c r="O24" s="1">
        <v>0.5</v>
      </c>
    </row>
    <row r="25" spans="1:15" x14ac:dyDescent="0.25">
      <c r="A25" s="22" t="s">
        <v>61</v>
      </c>
      <c r="B25" s="26">
        <v>49931</v>
      </c>
      <c r="C25" s="26">
        <v>69818</v>
      </c>
      <c r="D25" s="26">
        <v>32928</v>
      </c>
      <c r="E25" s="26">
        <v>32873</v>
      </c>
      <c r="F25" s="26">
        <v>71297</v>
      </c>
      <c r="G25" s="26">
        <v>140926</v>
      </c>
      <c r="H25" s="26">
        <v>80517</v>
      </c>
      <c r="I25" s="26">
        <v>86227</v>
      </c>
      <c r="J25" s="26">
        <v>88195</v>
      </c>
      <c r="K25" s="26">
        <v>66346</v>
      </c>
      <c r="L25" s="26">
        <v>114413</v>
      </c>
      <c r="M25" s="26">
        <v>50721</v>
      </c>
    </row>
    <row r="26" spans="1:15" x14ac:dyDescent="0.25">
      <c r="A26" s="22" t="s">
        <v>62</v>
      </c>
      <c r="B26" s="29">
        <v>55311</v>
      </c>
      <c r="C26" s="29">
        <v>146121</v>
      </c>
      <c r="D26" s="29">
        <v>145170</v>
      </c>
      <c r="E26" s="29">
        <v>45388</v>
      </c>
      <c r="F26" s="29">
        <v>146819</v>
      </c>
      <c r="G26" s="29">
        <v>82386</v>
      </c>
      <c r="H26" s="29">
        <v>141368</v>
      </c>
      <c r="I26" s="29">
        <v>147847</v>
      </c>
      <c r="J26" s="29">
        <v>71146</v>
      </c>
      <c r="K26" s="29">
        <v>108964</v>
      </c>
      <c r="L26" s="29">
        <v>48101</v>
      </c>
      <c r="M26" s="29">
        <v>131346</v>
      </c>
    </row>
    <row r="27" spans="1:15" x14ac:dyDescent="0.25">
      <c r="A27" s="30" t="s">
        <v>63</v>
      </c>
      <c r="B27" s="26">
        <f>SUM(B24:B26)</f>
        <v>191673</v>
      </c>
      <c r="C27" s="26">
        <f t="shared" ref="C27:M27" si="4">SUM(C24:C26)</f>
        <v>265755</v>
      </c>
      <c r="D27" s="26">
        <f t="shared" si="4"/>
        <v>296426</v>
      </c>
      <c r="E27" s="26">
        <f t="shared" si="4"/>
        <v>157533</v>
      </c>
      <c r="F27" s="26">
        <f t="shared" si="4"/>
        <v>324811</v>
      </c>
      <c r="G27" s="26">
        <f t="shared" si="4"/>
        <v>341595</v>
      </c>
      <c r="H27" s="26">
        <f t="shared" si="4"/>
        <v>349988</v>
      </c>
      <c r="I27" s="26">
        <f t="shared" si="4"/>
        <v>278678</v>
      </c>
      <c r="J27" s="26">
        <f t="shared" si="4"/>
        <v>200753</v>
      </c>
      <c r="K27" s="26">
        <f t="shared" si="4"/>
        <v>296427</v>
      </c>
      <c r="L27" s="26">
        <f t="shared" si="4"/>
        <v>268351</v>
      </c>
      <c r="M27" s="26">
        <f t="shared" si="4"/>
        <v>214402</v>
      </c>
    </row>
    <row r="28" spans="1:15" x14ac:dyDescent="0.25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1:15" ht="15.75" thickBot="1" x14ac:dyDescent="0.3">
      <c r="A29" s="31" t="s">
        <v>64</v>
      </c>
      <c r="B29" s="32">
        <f>B21-B27</f>
        <v>-171047.34399999992</v>
      </c>
      <c r="C29" s="32">
        <f t="shared" ref="C29:M29" si="5">C21-C27</f>
        <v>410760.02020000014</v>
      </c>
      <c r="D29" s="32">
        <f t="shared" si="5"/>
        <v>156892.01390000014</v>
      </c>
      <c r="E29" s="32">
        <f t="shared" si="5"/>
        <v>153828.35910000012</v>
      </c>
      <c r="F29" s="32">
        <f t="shared" si="5"/>
        <v>284153.5175999999</v>
      </c>
      <c r="G29" s="32">
        <f t="shared" si="5"/>
        <v>251710.92520000017</v>
      </c>
      <c r="H29" s="32">
        <f t="shared" si="5"/>
        <v>309737.53630000027</v>
      </c>
      <c r="I29" s="32">
        <f t="shared" si="5"/>
        <v>161805.89470000018</v>
      </c>
      <c r="J29" s="32">
        <f t="shared" si="5"/>
        <v>192264.75260000001</v>
      </c>
      <c r="K29" s="32">
        <f t="shared" si="5"/>
        <v>-29022.431299999938</v>
      </c>
      <c r="L29" s="32">
        <f t="shared" si="5"/>
        <v>-50820.364799999865</v>
      </c>
      <c r="M29" s="32">
        <f t="shared" si="5"/>
        <v>-73970.397599999909</v>
      </c>
    </row>
    <row r="30" spans="1:15" ht="15.75" thickTop="1" x14ac:dyDescent="0.25"/>
  </sheetData>
  <conditionalFormatting sqref="B29:M29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B7E5B-E4CF-4763-81CB-5713022771C9}">
  <sheetPr codeName="Sheet6"/>
  <dimension ref="A1:B6"/>
  <sheetViews>
    <sheetView workbookViewId="0"/>
  </sheetViews>
  <sheetFormatPr defaultRowHeight="15" x14ac:dyDescent="0.25"/>
  <cols>
    <col min="1" max="1" width="16.42578125" customWidth="1"/>
    <col min="2" max="2" width="12.28515625" customWidth="1"/>
  </cols>
  <sheetData>
    <row r="1" spans="1:2" s="33" customFormat="1" ht="20.25" thickBot="1" x14ac:dyDescent="0.35">
      <c r="A1" s="33" t="s">
        <v>65</v>
      </c>
    </row>
    <row r="2" spans="1:2" ht="15.75" thickTop="1" x14ac:dyDescent="0.25"/>
    <row r="3" spans="1:2" x14ac:dyDescent="0.25">
      <c r="A3" s="34" t="s">
        <v>66</v>
      </c>
      <c r="B3" s="34" t="s">
        <v>67</v>
      </c>
    </row>
    <row r="4" spans="1:2" x14ac:dyDescent="0.25">
      <c r="A4" t="s">
        <v>68</v>
      </c>
      <c r="B4" s="35">
        <v>1000</v>
      </c>
    </row>
    <row r="5" spans="1:2" x14ac:dyDescent="0.25">
      <c r="A5" t="s">
        <v>69</v>
      </c>
      <c r="B5" s="36">
        <v>1245.5</v>
      </c>
    </row>
    <row r="6" spans="1:2" x14ac:dyDescent="0.25">
      <c r="A6" t="s">
        <v>70</v>
      </c>
      <c r="B6" s="37">
        <v>5.2499999999999998E-2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Formulas</vt:lpstr>
      <vt:lpstr>Alignment</vt:lpstr>
      <vt:lpstr>Merge &amp; Center</vt:lpstr>
      <vt:lpstr>Cell Styles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2018-07-02T19:46:48Z</dcterms:created>
  <dcterms:modified xsi:type="dcterms:W3CDTF">2019-02-18T23:01:45Z</dcterms:modified>
</cp:coreProperties>
</file>