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Published\Level 2\"/>
    </mc:Choice>
  </mc:AlternateContent>
  <xr:revisionPtr revIDLastSave="0" documentId="13_ncr:1_{8B7EC627-5BC5-45C5-A034-25B204CF54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C" sheetId="10" r:id="rId1"/>
    <sheet name="Excel Tables Pros Cons" sheetId="2" r:id="rId2"/>
    <sheet name="Getting Started with Tables" sheetId="1" r:id="rId3"/>
    <sheet name="Table Formulas vs Standard" sheetId="6" r:id="rId4"/>
    <sheet name="Formulas On Other Sheets" sheetId="4" r:id="rId5"/>
    <sheet name="Table Formula Tips" sheetId="5" r:id="rId6"/>
    <sheet name="VLOOKUP Tables" sheetId="3" r:id="rId7"/>
    <sheet name="Regions" sheetId="7" r:id="rId8"/>
    <sheet name="MATCH Tables" sheetId="8" r:id="rId9"/>
    <sheet name="INDEX MATCH Table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8" i="9"/>
  <c r="B13" i="9"/>
  <c r="C4" i="3" l="1"/>
  <c r="C5" i="3"/>
  <c r="C6" i="3"/>
  <c r="C7" i="3"/>
  <c r="C8" i="3"/>
  <c r="C9" i="3"/>
  <c r="C10" i="3"/>
  <c r="C11" i="3"/>
  <c r="C3" i="8"/>
  <c r="C8" i="8" s="1"/>
  <c r="B16" i="3"/>
  <c r="C5" i="8" l="1"/>
  <c r="C6" i="8"/>
  <c r="C7" i="8"/>
  <c r="C10" i="8"/>
  <c r="C9" i="8"/>
  <c r="F13" i="5"/>
  <c r="G11" i="5"/>
  <c r="D8" i="1"/>
  <c r="E8" i="1"/>
  <c r="F14" i="6"/>
  <c r="F13" i="6"/>
  <c r="F12" i="6"/>
  <c r="F11" i="6"/>
  <c r="F7" i="6"/>
  <c r="F6" i="6"/>
  <c r="F5" i="6"/>
  <c r="F4" i="6"/>
  <c r="F7" i="5"/>
  <c r="F6" i="5"/>
  <c r="F5" i="5"/>
  <c r="F4" i="5"/>
  <c r="F7" i="1"/>
  <c r="F4" i="1"/>
  <c r="F5" i="1"/>
  <c r="F6" i="1"/>
  <c r="F11" i="5" l="1"/>
  <c r="F12" i="5"/>
  <c r="B5" i="4"/>
  <c r="F8" i="1"/>
  <c r="B4" i="4" s="1"/>
  <c r="F10" i="5"/>
  <c r="F17" i="6"/>
  <c r="F16" i="6"/>
</calcChain>
</file>

<file path=xl/sharedStrings.xml><?xml version="1.0" encoding="utf-8"?>
<sst xmlns="http://schemas.openxmlformats.org/spreadsheetml/2006/main" count="183" uniqueCount="60">
  <si>
    <t>Emp ID</t>
  </si>
  <si>
    <t>Name</t>
  </si>
  <si>
    <t>Region</t>
  </si>
  <si>
    <t>Sales</t>
  </si>
  <si>
    <t>DeRusha, Joe</t>
  </si>
  <si>
    <t>East</t>
  </si>
  <si>
    <t>De Pasquale, Richard</t>
  </si>
  <si>
    <t>Dobbert, Susan</t>
  </si>
  <si>
    <t>Dillard, Susan</t>
  </si>
  <si>
    <t>Dunton, Donna</t>
  </si>
  <si>
    <t>West</t>
  </si>
  <si>
    <t>De Vries, John</t>
  </si>
  <si>
    <t>De Sousa, Kristi</t>
  </si>
  <si>
    <t>Defonso, Daniel</t>
  </si>
  <si>
    <t>Advantages of Tables</t>
  </si>
  <si>
    <t>Disadvantage of Tables</t>
  </si>
  <si>
    <t>- Formulas are easier to read and write.</t>
  </si>
  <si>
    <t>- Auto extend to include new data.</t>
  </si>
  <si>
    <t>- No need for dynamic named ranges.</t>
  </si>
  <si>
    <t>- Work well with pivot tables.</t>
  </si>
  <si>
    <t>- Future of Excel with Power Pivot &amp; Power Query.</t>
  </si>
  <si>
    <t>- Not many users know how to use them.</t>
  </si>
  <si>
    <t>- Formulas auto fill entire column.</t>
  </si>
  <si>
    <t>- Structured Reference Formulas are a bit confusing at first.</t>
  </si>
  <si>
    <t>Retail Price</t>
  </si>
  <si>
    <t>Discount</t>
  </si>
  <si>
    <t>- Easy to move rows and columns (drag &amp; drop).</t>
  </si>
  <si>
    <t>Excel Tables - Pros &amp; Cons</t>
  </si>
  <si>
    <t>Total</t>
  </si>
  <si>
    <t>Net Price</t>
  </si>
  <si>
    <t>Structured Reference Formula:</t>
  </si>
  <si>
    <t>Standard Reference Formula:</t>
  </si>
  <si>
    <t>Table Formulas vs Standard Formulas</t>
  </si>
  <si>
    <t>Tips for Writing Table Formulas</t>
  </si>
  <si>
    <t>Select entire column:</t>
  </si>
  <si>
    <t>Type references:</t>
  </si>
  <si>
    <t>Reference all data:</t>
  </si>
  <si>
    <t>Reference Headers:</t>
  </si>
  <si>
    <t>Rename Table:</t>
  </si>
  <si>
    <t>Alt+J,T,A</t>
  </si>
  <si>
    <t>How to Write VLOOKUP Formulas with Excel Tables</t>
  </si>
  <si>
    <t>Question: What are the Discounts for Susan Dillard?</t>
  </si>
  <si>
    <t>Employee</t>
  </si>
  <si>
    <t>How to Use the MATCH Function with Tables</t>
  </si>
  <si>
    <t>How to Write INDEX/MATCH Formulas with Tables</t>
  </si>
  <si>
    <t>Table of Contents</t>
  </si>
  <si>
    <t>Excel Tables Pros Cons</t>
  </si>
  <si>
    <t>Getting Started with Tables</t>
  </si>
  <si>
    <t>Table Formulas vs Standard</t>
  </si>
  <si>
    <t>Formulas On Other Sheets</t>
  </si>
  <si>
    <t>Table Formula Tips</t>
  </si>
  <si>
    <t>VLOOKUP Tables</t>
  </si>
  <si>
    <t>Regions</t>
  </si>
  <si>
    <t>MATCH Tables</t>
  </si>
  <si>
    <t>INDEX MATCH Tables</t>
  </si>
  <si>
    <t>11212B3</t>
  </si>
  <si>
    <t>Lookup Formulas with Excel Tables</t>
  </si>
  <si>
    <t xml:space="preserve">This Table of Contents was created in </t>
  </si>
  <si>
    <t>one click with the Tab Hound Add-in</t>
  </si>
  <si>
    <t>learn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</si>
</sst>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FFFF"/>
      <name val="Calibri"/>
      <family val="2"/>
      <scheme val="minor"/>
    </font>
    <font>
      <sz val="11"/>
      <color rgb="FF404040"/>
      <name val="Calibri"/>
      <family val="2"/>
    </font>
    <font>
      <u/>
      <sz val="9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  <font>
      <b/>
      <sz val="14"/>
      <color rgb="FF40404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thin">
        <color rgb="FFA9D08E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0" fontId="4" fillId="2" borderId="1" xfId="0" applyFont="1" applyFill="1" applyBorder="1"/>
    <xf numFmtId="0" fontId="5" fillId="2" borderId="1" xfId="0" applyFont="1" applyFill="1" applyBorder="1"/>
    <xf numFmtId="0" fontId="1" fillId="0" borderId="0" xfId="2"/>
    <xf numFmtId="0" fontId="1" fillId="0" borderId="2" xfId="2" applyNumberFormat="1" applyBorder="1" applyAlignment="1">
      <alignment horizontal="left"/>
    </xf>
    <xf numFmtId="0" fontId="1" fillId="0" borderId="2" xfId="2" applyBorder="1"/>
    <xf numFmtId="0" fontId="6" fillId="3" borderId="0" xfId="0" applyFont="1" applyFill="1"/>
    <xf numFmtId="0" fontId="1" fillId="3" borderId="0" xfId="2" applyFill="1"/>
    <xf numFmtId="0" fontId="7" fillId="0" borderId="3" xfId="2" applyFont="1" applyBorder="1"/>
    <xf numFmtId="41" fontId="1" fillId="0" borderId="2" xfId="3" applyFont="1" applyBorder="1"/>
    <xf numFmtId="41" fontId="1" fillId="0" borderId="4" xfId="3" applyFont="1" applyBorder="1"/>
    <xf numFmtId="0" fontId="1" fillId="0" borderId="0" xfId="2" applyFont="1" applyFill="1" applyBorder="1"/>
    <xf numFmtId="0" fontId="1" fillId="0" borderId="0" xfId="2" applyNumberFormat="1" applyFont="1" applyFill="1" applyBorder="1" applyAlignment="1">
      <alignment horizontal="left"/>
    </xf>
    <xf numFmtId="41" fontId="1" fillId="0" borderId="0" xfId="3" applyFont="1" applyFill="1" applyBorder="1"/>
    <xf numFmtId="0" fontId="3" fillId="0" borderId="0" xfId="2" applyFont="1"/>
    <xf numFmtId="164" fontId="1" fillId="0" borderId="0" xfId="1" applyNumberFormat="1" applyFont="1"/>
    <xf numFmtId="0" fontId="1" fillId="0" borderId="0" xfId="2" applyAlignment="1">
      <alignment horizontal="left"/>
    </xf>
    <xf numFmtId="0" fontId="1" fillId="4" borderId="5" xfId="2" applyFill="1" applyBorder="1"/>
    <xf numFmtId="0" fontId="1" fillId="4" borderId="6" xfId="2" applyFill="1" applyBorder="1"/>
    <xf numFmtId="0" fontId="1" fillId="4" borderId="7" xfId="2" applyFill="1" applyBorder="1"/>
    <xf numFmtId="0" fontId="8" fillId="4" borderId="0" xfId="2" applyFont="1" applyFill="1" applyBorder="1"/>
    <xf numFmtId="0" fontId="1" fillId="4" borderId="0" xfId="2" applyFill="1" applyBorder="1"/>
    <xf numFmtId="0" fontId="1" fillId="4" borderId="0" xfId="2" quotePrefix="1" applyFill="1" applyBorder="1"/>
    <xf numFmtId="0" fontId="9" fillId="4" borderId="0" xfId="2" applyFont="1" applyFill="1" applyBorder="1"/>
    <xf numFmtId="0" fontId="1" fillId="0" borderId="4" xfId="2" applyNumberFormat="1" applyFont="1" applyBorder="1" applyAlignment="1">
      <alignment horizontal="left"/>
    </xf>
    <xf numFmtId="0" fontId="1" fillId="0" borderId="0" xfId="2" applyFont="1"/>
    <xf numFmtId="0" fontId="3" fillId="5" borderId="0" xfId="2" applyFont="1" applyFill="1"/>
    <xf numFmtId="0" fontId="1" fillId="0" borderId="0" xfId="2" applyAlignment="1">
      <alignment horizontal="right"/>
    </xf>
    <xf numFmtId="164" fontId="1" fillId="0" borderId="0" xfId="2" applyNumberFormat="1"/>
    <xf numFmtId="164" fontId="1" fillId="0" borderId="0" xfId="1" applyNumberFormat="1" applyFont="1" applyBorder="1"/>
    <xf numFmtId="0" fontId="1" fillId="0" borderId="0" xfId="0" applyFont="1"/>
    <xf numFmtId="0" fontId="1" fillId="5" borderId="0" xfId="0" applyFont="1" applyFill="1"/>
    <xf numFmtId="41" fontId="1" fillId="0" borderId="0" xfId="0" applyNumberFormat="1" applyFont="1"/>
    <xf numFmtId="0" fontId="1" fillId="0" borderId="0" xfId="2" applyFont="1" applyAlignment="1">
      <alignment horizontal="right"/>
    </xf>
    <xf numFmtId="0" fontId="1" fillId="0" borderId="0" xfId="0" applyFont="1" applyFill="1" applyBorder="1"/>
    <xf numFmtId="0" fontId="1" fillId="0" borderId="0" xfId="2" applyNumberFormat="1" applyFont="1" applyFill="1" applyBorder="1" applyAlignment="1"/>
    <xf numFmtId="164" fontId="7" fillId="0" borderId="3" xfId="1" applyNumberFormat="1" applyFont="1" applyBorder="1"/>
    <xf numFmtId="0" fontId="10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12" fillId="0" borderId="0" xfId="0" applyFont="1"/>
    <xf numFmtId="0" fontId="13" fillId="6" borderId="8" xfId="0" applyFont="1" applyFill="1" applyBorder="1"/>
    <xf numFmtId="0" fontId="11" fillId="6" borderId="8" xfId="4" applyFill="1" applyBorder="1"/>
    <xf numFmtId="0" fontId="14" fillId="0" borderId="0" xfId="4" applyFont="1" applyAlignment="1">
      <alignment horizontal="left"/>
    </xf>
    <xf numFmtId="0" fontId="15" fillId="0" borderId="0" xfId="0" applyFont="1" applyFill="1"/>
    <xf numFmtId="0" fontId="16" fillId="0" borderId="0" xfId="4" applyFont="1" applyAlignment="1">
      <alignment horizontal="left"/>
    </xf>
    <xf numFmtId="0" fontId="17" fillId="0" borderId="0" xfId="0" applyFont="1" applyAlignment="1">
      <alignment horizontal="left"/>
    </xf>
    <xf numFmtId="0" fontId="11" fillId="0" borderId="0" xfId="4" applyFont="1" applyAlignment="1">
      <alignment horizontal="left"/>
    </xf>
    <xf numFmtId="0" fontId="18" fillId="6" borderId="8" xfId="0" applyFont="1" applyFill="1" applyBorder="1"/>
  </cellXfs>
  <cellStyles count="5">
    <cellStyle name="Comma" xfId="1" builtinId="3"/>
    <cellStyle name="Comma [0] 2" xfId="3" xr:uid="{00000000-0005-0000-0000-000001000000}"/>
    <cellStyle name="Hyperlink" xfId="4" builtinId="8"/>
    <cellStyle name="Normal" xfId="0" builtinId="0"/>
    <cellStyle name="Normal 2" xfId="2" xr:uid="{00000000-0005-0000-0000-000004000000}"/>
  </cellStyles>
  <dxfs count="71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</xdr:row>
      <xdr:rowOff>180975</xdr:rowOff>
    </xdr:from>
    <xdr:to>
      <xdr:col>5</xdr:col>
      <xdr:colOff>358775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438150"/>
          <a:ext cx="257175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140475</xdr:colOff>
      <xdr:row>10</xdr:row>
      <xdr:rowOff>188100</xdr:rowOff>
    </xdr:from>
    <xdr:to>
      <xdr:col>6</xdr:col>
      <xdr:colOff>0</xdr:colOff>
      <xdr:row>12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3700" y="2169300"/>
          <a:ext cx="240525" cy="24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13</xdr:row>
      <xdr:rowOff>76200</xdr:rowOff>
    </xdr:from>
    <xdr:to>
      <xdr:col>10</xdr:col>
      <xdr:colOff>399430</xdr:colOff>
      <xdr:row>19</xdr:row>
      <xdr:rowOff>57010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9425" y="2638425"/>
          <a:ext cx="4961905" cy="1123810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Example" displayName="tblExample" ref="B3:D11" totalsRowShown="0" headerRowDxfId="70" dataDxfId="69">
  <autoFilter ref="B3:D11" xr:uid="{00000000-0009-0000-0100-000001000000}"/>
  <tableColumns count="3">
    <tableColumn id="1" xr3:uid="{00000000-0010-0000-0000-000001000000}" name="Emp ID" dataDxfId="68"/>
    <tableColumn id="2" xr3:uid="{00000000-0010-0000-0000-000002000000}" name="Name" dataDxfId="67"/>
    <tableColumn id="3" xr3:uid="{00000000-0010-0000-0000-000003000000}" name="Sales" dataDxfId="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Example2" displayName="tblExample2" ref="B13:D16" totalsRowShown="0" headerRowDxfId="65" headerRowCellStyle="Normal 2">
  <autoFilter ref="B13:D16" xr:uid="{00000000-0009-0000-0100-000002000000}"/>
  <tableColumns count="3">
    <tableColumn id="1" xr3:uid="{00000000-0010-0000-0100-000001000000}" name="Emp ID" dataDxfId="64" dataCellStyle="Normal 2"/>
    <tableColumn id="2" xr3:uid="{00000000-0010-0000-0100-000002000000}" name="Name" dataCellStyle="Normal 2"/>
    <tableColumn id="3" xr3:uid="{00000000-0010-0000-0100-000003000000}" name="Sales" dataDxfId="63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Sales" displayName="tblSales" ref="A3:F8" totalsRowCount="1" headerRowDxfId="62" dataDxfId="61" totalsRowDxfId="60">
  <autoFilter ref="A3:F7" xr:uid="{00000000-0009-0000-0100-000003000000}"/>
  <tableColumns count="6">
    <tableColumn id="1" xr3:uid="{00000000-0010-0000-0200-000001000000}" name="Emp ID" totalsRowLabel="Total" dataDxfId="59" totalsRowDxfId="58"/>
    <tableColumn id="2" xr3:uid="{00000000-0010-0000-0200-000002000000}" name="Name" dataDxfId="57" totalsRowDxfId="56" dataCellStyle="Normal 2"/>
    <tableColumn id="3" xr3:uid="{00000000-0010-0000-0200-000003000000}" name="Region" dataDxfId="55" totalsRowDxfId="54" dataCellStyle="Normal 2"/>
    <tableColumn id="4" xr3:uid="{00000000-0010-0000-0200-000004000000}" name="Retail Price" totalsRowFunction="sum" dataDxfId="53" totalsRowDxfId="52"/>
    <tableColumn id="5" xr3:uid="{00000000-0010-0000-0200-000005000000}" name="Discount" totalsRowFunction="sum" dataDxfId="51" totalsRowDxfId="50"/>
    <tableColumn id="6" xr3:uid="{00000000-0010-0000-0200-000006000000}" name="Net Price" totalsRowFunction="sum" dataDxfId="49" totalsRowDxfId="48" dataCellStyle="Comma">
      <calculatedColumnFormula>tblSales[[#This Row],[Retail Price]]-tblSales[[#This Row],[Discount]]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blSales6" displayName="tblSales6" ref="A3:F7" headerRowDxfId="47" dataDxfId="46" totalsRowDxfId="45">
  <autoFilter ref="A3:F7" xr:uid="{00000000-0009-0000-0100-000005000000}"/>
  <tableColumns count="6">
    <tableColumn id="1" xr3:uid="{00000000-0010-0000-0300-000001000000}" name="Emp ID" totalsRowLabel="Total" dataDxfId="44"/>
    <tableColumn id="2" xr3:uid="{00000000-0010-0000-0300-000002000000}" name="Name" dataDxfId="43" dataCellStyle="Normal 2"/>
    <tableColumn id="3" xr3:uid="{00000000-0010-0000-0300-000003000000}" name="Region" dataDxfId="42" dataCellStyle="Normal 2"/>
    <tableColumn id="4" xr3:uid="{00000000-0010-0000-0300-000004000000}" name="Retail Price" totalsRowFunction="sum" dataDxfId="41" totalsRowDxfId="40"/>
    <tableColumn id="5" xr3:uid="{00000000-0010-0000-0300-000005000000}" name="Discount" totalsRowFunction="sum" dataDxfId="39" totalsRowDxfId="38"/>
    <tableColumn id="6" xr3:uid="{00000000-0010-0000-0300-000006000000}" name="Net Price" dataDxfId="37" totalsRowDxfId="36" dataCellStyle="Comma">
      <calculatedColumnFormula>tblSales6[[#This Row],[Retail Price]]-tblSales6[[#This Row],[Discount]]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Price" displayName="tblPrice" ref="A3:F7" headerRowDxfId="35" dataDxfId="34" totalsRowDxfId="33">
  <autoFilter ref="A3:F7" xr:uid="{00000000-0009-0000-0100-000004000000}"/>
  <tableColumns count="6">
    <tableColumn id="1" xr3:uid="{00000000-0010-0000-0400-000001000000}" name="Emp ID" totalsRowLabel="Total" dataDxfId="32"/>
    <tableColumn id="2" xr3:uid="{00000000-0010-0000-0400-000002000000}" name="Name" dataDxfId="31" dataCellStyle="Normal 2"/>
    <tableColumn id="3" xr3:uid="{00000000-0010-0000-0400-000003000000}" name="Region" dataDxfId="30" dataCellStyle="Normal 2"/>
    <tableColumn id="4" xr3:uid="{00000000-0010-0000-0400-000004000000}" name="Retail Price" totalsRowFunction="sum" dataDxfId="29" totalsRowDxfId="28"/>
    <tableColumn id="5" xr3:uid="{00000000-0010-0000-0400-000005000000}" name="Discount" totalsRowFunction="sum" dataDxfId="27" totalsRowDxfId="26"/>
    <tableColumn id="6" xr3:uid="{00000000-0010-0000-0400-000006000000}" name="Net Price" dataDxfId="25" totalsRowDxfId="24" dataCellStyle="Comma">
      <calculatedColumnFormula>tblPrice[[#This Row],[Retail Price]]-tblPrice[[#This Row],[Discount]]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E11" totalsRowShown="0" headerRowDxfId="23" dataDxfId="22">
  <autoFilter ref="A3:E11" xr:uid="{00000000-0009-0000-0100-000006000000}"/>
  <tableColumns count="5">
    <tableColumn id="1" xr3:uid="{00000000-0010-0000-0500-000001000000}" name="Emp ID" dataDxfId="21"/>
    <tableColumn id="2" xr3:uid="{00000000-0010-0000-0500-000002000000}" name="Name" dataDxfId="20"/>
    <tableColumn id="3" xr3:uid="{00000000-0010-0000-0500-000003000000}" name="Region" dataDxfId="19">
      <calculatedColumnFormula>VLOOKUP(Table6[[#This Row],[Name]],tblRegion[],2,FALSE)</calculatedColumnFormula>
    </tableColumn>
    <tableColumn id="4" xr3:uid="{00000000-0010-0000-0500-000004000000}" name="Retail Price" dataDxfId="18"/>
    <tableColumn id="5" xr3:uid="{00000000-0010-0000-0500-000005000000}" name="Discount" dataDxfId="17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lRegion" displayName="tblRegion" ref="A1:B9" totalsRowShown="0" headerRowDxfId="16" dataDxfId="15">
  <autoFilter ref="A1:B9" xr:uid="{00000000-0009-0000-0100-000007000000}"/>
  <tableColumns count="2">
    <tableColumn id="1" xr3:uid="{00000000-0010-0000-0600-000001000000}" name="Employee" dataDxfId="14"/>
    <tableColumn id="2" xr3:uid="{00000000-0010-0000-0600-000002000000}" name="Region" dataDxfId="13" dataCellStyle="Normal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blEmployee" displayName="tblEmployee" ref="A4:D10" totalsRowShown="0" headerRowDxfId="12" dataDxfId="11">
  <autoFilter ref="A4:D10" xr:uid="{00000000-0009-0000-0100-000008000000}"/>
  <tableColumns count="4">
    <tableColumn id="1" xr3:uid="{00000000-0010-0000-0700-000001000000}" name="Emp ID" dataDxfId="10"/>
    <tableColumn id="2" xr3:uid="{00000000-0010-0000-0700-000002000000}" name="Name" dataDxfId="9"/>
    <tableColumn id="3" xr3:uid="{00000000-0010-0000-0700-000003000000}" name="Region" dataDxfId="8">
      <calculatedColumnFormula>VLOOKUP(tblEmployee[[#This Row],[Name]],tblRegion[],$C$3,FALSE)</calculatedColumnFormula>
    </tableColumn>
    <tableColumn id="4" xr3:uid="{00000000-0010-0000-0700-000004000000}" name="Retail Price" dataDxfId="7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blDiscount" displayName="tblDiscount" ref="A3:E8" totalsRowShown="0" headerRowDxfId="6" dataDxfId="5">
  <autoFilter ref="A3:E8" xr:uid="{00000000-0009-0000-0100-000009000000}"/>
  <tableColumns count="5">
    <tableColumn id="1" xr3:uid="{00000000-0010-0000-0800-000001000000}" name="Emp ID" dataDxfId="4"/>
    <tableColumn id="2" xr3:uid="{00000000-0010-0000-0800-000002000000}" name="Name" dataDxfId="3"/>
    <tableColumn id="3" xr3:uid="{00000000-0010-0000-0800-000003000000}" name="Region" dataDxfId="2">
      <calculatedColumnFormula>VLOOKUP(tblDiscount[[#This Row],[Name]],tblRegion[],2,FALSE)</calculatedColumnFormula>
    </tableColumn>
    <tableColumn id="4" xr3:uid="{00000000-0010-0000-0800-000004000000}" name="Retail Price" dataDxfId="1"/>
    <tableColumn id="5" xr3:uid="{00000000-0010-0000-0800-000005000000}" name="Discount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campus.com/tab-hound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tabSelected="1" workbookViewId="0"/>
  </sheetViews>
  <sheetFormatPr defaultRowHeight="12.75" x14ac:dyDescent="0.2"/>
  <cols>
    <col min="1" max="1" width="4.140625" customWidth="1"/>
    <col min="2" max="2" width="4.140625" style="38" customWidth="1"/>
    <col min="3" max="3" width="25.28515625" style="39" customWidth="1"/>
    <col min="4" max="4" width="15.7109375" customWidth="1"/>
  </cols>
  <sheetData>
    <row r="1" spans="1:11" s="41" customFormat="1" ht="26.25" customHeight="1" x14ac:dyDescent="0.3">
      <c r="B1" s="48" t="s">
        <v>56</v>
      </c>
      <c r="F1" s="42"/>
      <c r="G1" s="42"/>
      <c r="H1" s="42"/>
      <c r="I1" s="42"/>
      <c r="J1" s="42"/>
      <c r="K1" s="42"/>
    </row>
    <row r="2" spans="1:11" x14ac:dyDescent="0.2">
      <c r="A2" s="40" t="s">
        <v>55</v>
      </c>
      <c r="B2"/>
    </row>
    <row r="3" spans="1:11" ht="15.75" x14ac:dyDescent="0.25">
      <c r="B3" s="37" t="s">
        <v>45</v>
      </c>
    </row>
    <row r="4" spans="1:11" ht="15" x14ac:dyDescent="0.25">
      <c r="B4" s="44">
        <v>1</v>
      </c>
      <c r="C4" s="45" t="s">
        <v>46</v>
      </c>
    </row>
    <row r="5" spans="1:11" ht="15" x14ac:dyDescent="0.25">
      <c r="B5" s="44">
        <v>2</v>
      </c>
      <c r="C5" s="45" t="s">
        <v>47</v>
      </c>
    </row>
    <row r="6" spans="1:11" ht="15" x14ac:dyDescent="0.25">
      <c r="B6" s="44">
        <v>3</v>
      </c>
      <c r="C6" s="45" t="s">
        <v>48</v>
      </c>
    </row>
    <row r="7" spans="1:11" ht="15" x14ac:dyDescent="0.25">
      <c r="B7" s="44">
        <v>4</v>
      </c>
      <c r="C7" s="45" t="s">
        <v>49</v>
      </c>
    </row>
    <row r="8" spans="1:11" ht="15" x14ac:dyDescent="0.25">
      <c r="B8" s="44">
        <v>5</v>
      </c>
      <c r="C8" s="45" t="s">
        <v>50</v>
      </c>
    </row>
    <row r="9" spans="1:11" ht="15" x14ac:dyDescent="0.25">
      <c r="B9" s="44">
        <v>6</v>
      </c>
      <c r="C9" s="45" t="s">
        <v>51</v>
      </c>
    </row>
    <row r="10" spans="1:11" ht="15" x14ac:dyDescent="0.25">
      <c r="B10" s="44">
        <v>7</v>
      </c>
      <c r="C10" s="45" t="s">
        <v>52</v>
      </c>
    </row>
    <row r="11" spans="1:11" ht="15" x14ac:dyDescent="0.25">
      <c r="B11" s="44">
        <v>8</v>
      </c>
      <c r="C11" s="45" t="s">
        <v>53</v>
      </c>
    </row>
    <row r="12" spans="1:11" ht="15" x14ac:dyDescent="0.25">
      <c r="B12" s="44">
        <v>9</v>
      </c>
      <c r="C12" s="45" t="s">
        <v>54</v>
      </c>
    </row>
    <row r="13" spans="1:11" x14ac:dyDescent="0.2">
      <c r="C13" s="43"/>
    </row>
    <row r="17" spans="3:3" x14ac:dyDescent="0.2">
      <c r="C17" s="46" t="s">
        <v>57</v>
      </c>
    </row>
    <row r="18" spans="3:3" x14ac:dyDescent="0.2">
      <c r="C18" s="46" t="s">
        <v>58</v>
      </c>
    </row>
    <row r="19" spans="3:3" x14ac:dyDescent="0.2">
      <c r="C19" s="47" t="s">
        <v>59</v>
      </c>
    </row>
  </sheetData>
  <hyperlinks>
    <hyperlink ref="C4" location="'Excel Tables Pros Cons'!A1" display="'Excel Tables Pros Cons'!A1" xr:uid="{00000000-0004-0000-0000-000000000000}"/>
    <hyperlink ref="C5" location="'Getting Started with Tables'!A1" display="'Getting Started with Tables'!A1" xr:uid="{00000000-0004-0000-0000-000001000000}"/>
    <hyperlink ref="C6" location="'Table Formulas vs Standard'!A1" display="'Table Formulas vs Standard'!A1" xr:uid="{00000000-0004-0000-0000-000002000000}"/>
    <hyperlink ref="C7" location="'Formulas On Other Sheets'!A1" display="'Formulas On Other Sheets'!A1" xr:uid="{00000000-0004-0000-0000-000003000000}"/>
    <hyperlink ref="C8" location="'Table Formula Tips'!A1" display="'Table Formula Tips'!A1" xr:uid="{00000000-0004-0000-0000-000004000000}"/>
    <hyperlink ref="C9" location="'VLOOKUP Tables'!A1" display="'VLOOKUP Tables'!A1" xr:uid="{00000000-0004-0000-0000-000005000000}"/>
    <hyperlink ref="C10" location="'Regions'!A1" display="'Regions'!A1" xr:uid="{00000000-0004-0000-0000-000006000000}"/>
    <hyperlink ref="C11" location="'MATCH Tables'!A1" display="'MATCH Tables'!A1" xr:uid="{00000000-0004-0000-0000-000007000000}"/>
    <hyperlink ref="C12" location="'INDEX MATCH Tables'!A1" display="'INDEX MATCH Tables'!A1" xr:uid="{00000000-0004-0000-0000-000008000000}"/>
    <hyperlink ref="C19" r:id="rId1" xr:uid="{00000000-0004-0000-0000-00000B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E13"/>
  <sheetViews>
    <sheetView workbookViewId="0">
      <selection activeCell="A2" sqref="A2"/>
    </sheetView>
  </sheetViews>
  <sheetFormatPr defaultColWidth="9.140625" defaultRowHeight="15" x14ac:dyDescent="0.25"/>
  <cols>
    <col min="1" max="1" width="15" style="3" customWidth="1"/>
    <col min="2" max="2" width="19.7109375" style="3" bestFit="1" customWidth="1"/>
    <col min="3" max="3" width="9.28515625" style="3" customWidth="1"/>
    <col min="4" max="4" width="13.140625" style="3" customWidth="1"/>
    <col min="5" max="5" width="10.85546875" style="3" customWidth="1"/>
    <col min="6" max="16384" width="9.140625" style="3"/>
  </cols>
  <sheetData>
    <row r="1" spans="1:5" s="2" customFormat="1" ht="20.25" customHeight="1" x14ac:dyDescent="0.3">
      <c r="A1" s="1" t="s">
        <v>44</v>
      </c>
    </row>
    <row r="2" spans="1:5" x14ac:dyDescent="0.25">
      <c r="A2" s="43" t="s">
        <v>45</v>
      </c>
    </row>
    <row r="3" spans="1:5" x14ac:dyDescent="0.25">
      <c r="A3" s="11" t="s">
        <v>0</v>
      </c>
      <c r="B3" s="11" t="s">
        <v>1</v>
      </c>
      <c r="C3" s="11" t="s">
        <v>2</v>
      </c>
      <c r="D3" s="11" t="s">
        <v>24</v>
      </c>
      <c r="E3" s="11" t="s">
        <v>25</v>
      </c>
    </row>
    <row r="4" spans="1:5" x14ac:dyDescent="0.25">
      <c r="A4" s="12">
        <v>10001</v>
      </c>
      <c r="B4" s="11" t="s">
        <v>4</v>
      </c>
      <c r="C4" s="11" t="str">
        <f>VLOOKUP(tblDiscount[[#This Row],[Name]],tblRegion[],2,FALSE)</f>
        <v>East</v>
      </c>
      <c r="D4" s="13">
        <v>100000</v>
      </c>
      <c r="E4" s="13">
        <v>25000</v>
      </c>
    </row>
    <row r="5" spans="1:5" x14ac:dyDescent="0.25">
      <c r="A5" s="12">
        <v>10002</v>
      </c>
      <c r="B5" s="11" t="s">
        <v>6</v>
      </c>
      <c r="C5" s="11" t="str">
        <f>VLOOKUP(tblDiscount[[#This Row],[Name]],tblRegion[],2,FALSE)</f>
        <v>East</v>
      </c>
      <c r="D5" s="13">
        <v>150000</v>
      </c>
      <c r="E5" s="13">
        <v>30000</v>
      </c>
    </row>
    <row r="6" spans="1:5" x14ac:dyDescent="0.25">
      <c r="A6" s="12">
        <v>10003</v>
      </c>
      <c r="B6" s="11" t="s">
        <v>7</v>
      </c>
      <c r="C6" s="11" t="str">
        <f>VLOOKUP(tblDiscount[[#This Row],[Name]],tblRegion[],2,FALSE)</f>
        <v>East</v>
      </c>
      <c r="D6" s="13">
        <v>200000</v>
      </c>
      <c r="E6" s="13">
        <v>35000</v>
      </c>
    </row>
    <row r="7" spans="1:5" x14ac:dyDescent="0.25">
      <c r="A7" s="12">
        <v>10004</v>
      </c>
      <c r="B7" s="11" t="s">
        <v>8</v>
      </c>
      <c r="C7" s="11" t="str">
        <f>VLOOKUP(tblDiscount[[#This Row],[Name]],tblRegion[],2,FALSE)</f>
        <v>East</v>
      </c>
      <c r="D7" s="13">
        <v>250000</v>
      </c>
      <c r="E7" s="13">
        <v>40000</v>
      </c>
    </row>
    <row r="8" spans="1:5" x14ac:dyDescent="0.25">
      <c r="A8" s="12">
        <v>10005</v>
      </c>
      <c r="B8" s="11" t="s">
        <v>9</v>
      </c>
      <c r="C8" s="11" t="str">
        <f>VLOOKUP(tblDiscount[[#This Row],[Name]],tblRegion[],2,FALSE)</f>
        <v>West</v>
      </c>
      <c r="D8" s="13">
        <v>300000</v>
      </c>
      <c r="E8" s="13">
        <v>45000</v>
      </c>
    </row>
    <row r="11" spans="1:5" x14ac:dyDescent="0.25">
      <c r="A11" s="6" t="s">
        <v>41</v>
      </c>
      <c r="B11" s="7"/>
      <c r="C11" s="7"/>
      <c r="D11" s="7"/>
    </row>
    <row r="12" spans="1:5" ht="15.75" thickBot="1" x14ac:dyDescent="0.3"/>
    <row r="13" spans="1:5" ht="15.75" thickBot="1" x14ac:dyDescent="0.3">
      <c r="A13" s="5" t="s">
        <v>8</v>
      </c>
      <c r="B13" s="36">
        <f>INDEX(tblDiscount[Discount],MATCH(A13,tblDiscount[Name],0))</f>
        <v>40000</v>
      </c>
    </row>
  </sheetData>
  <hyperlinks>
    <hyperlink ref="A2" location="'TOC'!A1" display="'TOC'!A1" xr:uid="{00000000-0004-0000-0900-000000000000}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T35"/>
  <sheetViews>
    <sheetView workbookViewId="0">
      <selection activeCell="A2" sqref="A2"/>
    </sheetView>
  </sheetViews>
  <sheetFormatPr defaultColWidth="9.140625" defaultRowHeight="15" x14ac:dyDescent="0.25"/>
  <cols>
    <col min="1" max="1" width="2.7109375" style="3" customWidth="1"/>
    <col min="2" max="2" width="9.42578125" style="3" bestFit="1" customWidth="1"/>
    <col min="3" max="3" width="19.7109375" style="3" bestFit="1" customWidth="1"/>
    <col min="4" max="4" width="9.42578125" style="3" bestFit="1" customWidth="1"/>
    <col min="5" max="5" width="7.140625" style="3" customWidth="1"/>
    <col min="6" max="6" width="5.7109375" style="3" customWidth="1"/>
    <col min="7" max="7" width="9.140625" style="3" customWidth="1"/>
    <col min="8" max="16384" width="9.140625" style="3"/>
  </cols>
  <sheetData>
    <row r="1" spans="1:20" s="2" customFormat="1" ht="20.25" customHeight="1" x14ac:dyDescent="0.3">
      <c r="A1" s="1" t="s">
        <v>27</v>
      </c>
    </row>
    <row r="2" spans="1:20" x14ac:dyDescent="0.25">
      <c r="A2" s="43" t="s">
        <v>45</v>
      </c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15.75" x14ac:dyDescent="0.25">
      <c r="B3" s="11" t="s">
        <v>0</v>
      </c>
      <c r="C3" s="11" t="s">
        <v>1</v>
      </c>
      <c r="D3" s="11" t="s">
        <v>3</v>
      </c>
      <c r="F3" s="19"/>
      <c r="G3" s="20" t="s">
        <v>14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x14ac:dyDescent="0.25">
      <c r="B4" s="12">
        <v>10001</v>
      </c>
      <c r="C4" s="11" t="s">
        <v>4</v>
      </c>
      <c r="D4" s="13">
        <v>100000</v>
      </c>
      <c r="F4" s="19"/>
      <c r="G4" s="22" t="s">
        <v>16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 x14ac:dyDescent="0.25">
      <c r="B5" s="12">
        <v>10002</v>
      </c>
      <c r="C5" s="11" t="s">
        <v>6</v>
      </c>
      <c r="D5" s="13">
        <v>150000</v>
      </c>
      <c r="F5" s="19"/>
      <c r="G5" s="22" t="s">
        <v>17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 x14ac:dyDescent="0.25">
      <c r="B6" s="12">
        <v>10003</v>
      </c>
      <c r="C6" s="11" t="s">
        <v>7</v>
      </c>
      <c r="D6" s="13">
        <v>200000</v>
      </c>
      <c r="F6" s="19"/>
      <c r="G6" s="22" t="s">
        <v>18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 x14ac:dyDescent="0.25">
      <c r="B7" s="12">
        <v>10004</v>
      </c>
      <c r="C7" s="11" t="s">
        <v>8</v>
      </c>
      <c r="D7" s="13">
        <v>250000</v>
      </c>
      <c r="F7" s="19"/>
      <c r="G7" s="22" t="s">
        <v>22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x14ac:dyDescent="0.25">
      <c r="B8" s="12">
        <v>10005</v>
      </c>
      <c r="C8" s="11" t="s">
        <v>9</v>
      </c>
      <c r="D8" s="13">
        <v>300000</v>
      </c>
      <c r="F8" s="19"/>
      <c r="G8" s="22" t="s">
        <v>26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1:20" x14ac:dyDescent="0.25">
      <c r="B9" s="12">
        <v>10006</v>
      </c>
      <c r="C9" s="11" t="s">
        <v>11</v>
      </c>
      <c r="D9" s="13">
        <v>350000</v>
      </c>
      <c r="F9" s="19"/>
      <c r="G9" s="22" t="s">
        <v>19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 x14ac:dyDescent="0.25">
      <c r="B10" s="12">
        <v>10007</v>
      </c>
      <c r="C10" s="11" t="s">
        <v>12</v>
      </c>
      <c r="D10" s="13">
        <v>400000</v>
      </c>
      <c r="F10" s="19"/>
      <c r="G10" s="22" t="s">
        <v>20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 x14ac:dyDescent="0.25">
      <c r="B11" s="12">
        <v>10008</v>
      </c>
      <c r="C11" s="11" t="s">
        <v>13</v>
      </c>
      <c r="D11" s="13">
        <v>450000</v>
      </c>
      <c r="F11" s="1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F12" s="19"/>
      <c r="G12" s="23" t="s">
        <v>15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spans="1:20" x14ac:dyDescent="0.25">
      <c r="B13" s="14" t="s">
        <v>0</v>
      </c>
      <c r="C13" s="14" t="s">
        <v>1</v>
      </c>
      <c r="D13" s="14" t="s">
        <v>3</v>
      </c>
      <c r="F13" s="19"/>
      <c r="G13" s="22" t="s">
        <v>21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 x14ac:dyDescent="0.25">
      <c r="B14" s="16">
        <v>10001</v>
      </c>
      <c r="C14" s="3" t="s">
        <v>4</v>
      </c>
      <c r="D14" s="15">
        <v>100000</v>
      </c>
      <c r="F14" s="19"/>
      <c r="G14" s="22" t="s">
        <v>23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0" x14ac:dyDescent="0.25">
      <c r="B15" s="16">
        <v>10002</v>
      </c>
      <c r="C15" s="3" t="s">
        <v>6</v>
      </c>
      <c r="D15" s="15">
        <v>150000</v>
      </c>
      <c r="F15" s="19"/>
      <c r="G15" s="2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0" x14ac:dyDescent="0.25">
      <c r="B16" s="16">
        <v>10003</v>
      </c>
      <c r="C16" s="3" t="s">
        <v>7</v>
      </c>
      <c r="D16" s="15">
        <v>200000</v>
      </c>
      <c r="F16" s="19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6:20" x14ac:dyDescent="0.25">
      <c r="F17" s="19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6:20" x14ac:dyDescent="0.25">
      <c r="F18" s="19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6:20" x14ac:dyDescent="0.25">
      <c r="F19" s="19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6:20" x14ac:dyDescent="0.25">
      <c r="F20" s="19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6:20" x14ac:dyDescent="0.25">
      <c r="F21" s="19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6:20" x14ac:dyDescent="0.25">
      <c r="F22" s="19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6:20" x14ac:dyDescent="0.25">
      <c r="F23" s="19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6:20" x14ac:dyDescent="0.25">
      <c r="F24" s="19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spans="6:20" x14ac:dyDescent="0.25"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6:20" x14ac:dyDescent="0.25">
      <c r="F26" s="19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spans="6:20" x14ac:dyDescent="0.25">
      <c r="F27" s="19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6:20" x14ac:dyDescent="0.25">
      <c r="F28" s="19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6:20" x14ac:dyDescent="0.25">
      <c r="F29" s="19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6:20" x14ac:dyDescent="0.25">
      <c r="F30" s="19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6:20" x14ac:dyDescent="0.25">
      <c r="F31" s="19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6:20" x14ac:dyDescent="0.25">
      <c r="F32" s="19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spans="6:20" x14ac:dyDescent="0.25">
      <c r="F33" s="19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6:20" x14ac:dyDescent="0.25">
      <c r="F34" s="19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6:20" x14ac:dyDescent="0.25">
      <c r="F35" s="19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</sheetData>
  <hyperlinks>
    <hyperlink ref="A2" location="'TOC'!A1" display="'TOC'!A1" xr:uid="{00000000-0004-0000-0100-000000000000}"/>
  </hyperlink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N19"/>
  <sheetViews>
    <sheetView workbookViewId="0">
      <selection activeCell="A4" sqref="A4"/>
    </sheetView>
  </sheetViews>
  <sheetFormatPr defaultColWidth="9.140625" defaultRowHeight="15" x14ac:dyDescent="0.25"/>
  <cols>
    <col min="1" max="1" width="9.7109375" style="3" bestFit="1" customWidth="1"/>
    <col min="2" max="2" width="19.7109375" style="3" bestFit="1" customWidth="1"/>
    <col min="3" max="3" width="9.28515625" style="3" customWidth="1"/>
    <col min="4" max="4" width="13.140625" style="3" customWidth="1"/>
    <col min="5" max="5" width="10.85546875" style="3" customWidth="1"/>
    <col min="6" max="6" width="11.42578125" style="3" bestFit="1" customWidth="1"/>
    <col min="7" max="16384" width="9.140625" style="3"/>
  </cols>
  <sheetData>
    <row r="1" spans="1:14" s="2" customFormat="1" ht="20.25" customHeight="1" x14ac:dyDescent="0.3">
      <c r="A1" s="1" t="s">
        <v>32</v>
      </c>
    </row>
    <row r="2" spans="1:14" x14ac:dyDescent="0.25">
      <c r="A2" s="43" t="s">
        <v>45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x14ac:dyDescent="0.25">
      <c r="A3" s="11" t="s">
        <v>0</v>
      </c>
      <c r="B3" s="11" t="s">
        <v>1</v>
      </c>
      <c r="C3" s="11" t="s">
        <v>2</v>
      </c>
      <c r="D3" s="11" t="s">
        <v>24</v>
      </c>
      <c r="E3" s="11" t="s">
        <v>25</v>
      </c>
      <c r="F3" s="25" t="s">
        <v>29</v>
      </c>
      <c r="G3" s="25"/>
      <c r="H3" s="25"/>
      <c r="I3" s="25"/>
      <c r="J3" s="25"/>
      <c r="K3" s="25"/>
      <c r="L3" s="25"/>
      <c r="M3" s="25"/>
      <c r="N3" s="25"/>
    </row>
    <row r="4" spans="1:14" x14ac:dyDescent="0.25">
      <c r="A4" s="12">
        <v>10001</v>
      </c>
      <c r="B4" s="11" t="s">
        <v>4</v>
      </c>
      <c r="C4" s="11" t="s">
        <v>5</v>
      </c>
      <c r="D4" s="13">
        <v>100000</v>
      </c>
      <c r="E4" s="13">
        <v>25000</v>
      </c>
      <c r="F4" s="15">
        <f>tblSales[[#This Row],[Retail Price]]-tblSales[[#This Row],[Discount]]</f>
        <v>75000</v>
      </c>
      <c r="G4" s="25"/>
      <c r="H4" s="25"/>
      <c r="I4" s="25"/>
      <c r="J4" s="25"/>
      <c r="K4" s="25"/>
      <c r="L4" s="25"/>
      <c r="M4" s="25"/>
      <c r="N4" s="25"/>
    </row>
    <row r="5" spans="1:14" x14ac:dyDescent="0.25">
      <c r="A5" s="12">
        <v>10002</v>
      </c>
      <c r="B5" s="11" t="s">
        <v>6</v>
      </c>
      <c r="C5" s="11" t="s">
        <v>5</v>
      </c>
      <c r="D5" s="13">
        <v>150000</v>
      </c>
      <c r="E5" s="13">
        <v>30000</v>
      </c>
      <c r="F5" s="15">
        <f>tblSales[[#This Row],[Retail Price]]-tblSales[[#This Row],[Discount]]</f>
        <v>120000</v>
      </c>
      <c r="G5" s="25"/>
      <c r="H5" s="25"/>
      <c r="I5" s="25"/>
      <c r="J5" s="25"/>
      <c r="K5" s="25"/>
      <c r="L5" s="25"/>
      <c r="M5" s="25"/>
      <c r="N5" s="25"/>
    </row>
    <row r="6" spans="1:14" x14ac:dyDescent="0.25">
      <c r="A6" s="12">
        <v>10003</v>
      </c>
      <c r="B6" s="11" t="s">
        <v>7</v>
      </c>
      <c r="C6" s="11" t="s">
        <v>5</v>
      </c>
      <c r="D6" s="13">
        <v>200000</v>
      </c>
      <c r="E6" s="13">
        <v>35000</v>
      </c>
      <c r="F6" s="15">
        <f>tblSales[[#This Row],[Retail Price]]-tblSales[[#This Row],[Discount]]</f>
        <v>165000</v>
      </c>
      <c r="G6" s="25"/>
      <c r="H6" s="25"/>
      <c r="I6" s="25"/>
      <c r="J6" s="25"/>
      <c r="K6" s="25"/>
      <c r="L6" s="25"/>
      <c r="M6" s="25"/>
      <c r="N6" s="25"/>
    </row>
    <row r="7" spans="1:14" x14ac:dyDescent="0.25">
      <c r="A7" s="24">
        <v>10007</v>
      </c>
      <c r="B7" s="12" t="s">
        <v>12</v>
      </c>
      <c r="C7" s="12" t="s">
        <v>10</v>
      </c>
      <c r="D7" s="10">
        <v>400000</v>
      </c>
      <c r="E7" s="10">
        <v>55000</v>
      </c>
      <c r="F7" s="29">
        <f>tblSales[[#This Row],[Retail Price]]-tblSales[[#This Row],[Discount]]</f>
        <v>345000</v>
      </c>
      <c r="G7" s="25"/>
      <c r="H7" s="25"/>
      <c r="I7" s="25"/>
      <c r="J7" s="25"/>
      <c r="K7" s="25"/>
      <c r="L7" s="25"/>
      <c r="M7" s="25"/>
      <c r="N7" s="25"/>
    </row>
    <row r="8" spans="1:14" x14ac:dyDescent="0.25">
      <c r="A8" s="30" t="s">
        <v>28</v>
      </c>
      <c r="B8" s="30"/>
      <c r="C8" s="30"/>
      <c r="D8" s="32">
        <f>SUBTOTAL(109,tblSales[Retail Price])</f>
        <v>850000</v>
      </c>
      <c r="E8" s="32">
        <f>SUBTOTAL(109,tblSales[Discount])</f>
        <v>145000</v>
      </c>
      <c r="F8" s="32">
        <f>SUBTOTAL(109,tblSales[Net Price])</f>
        <v>705000</v>
      </c>
      <c r="G8" s="25"/>
      <c r="H8" s="25"/>
      <c r="I8" s="25"/>
      <c r="J8" s="25"/>
      <c r="K8" s="25"/>
      <c r="L8" s="25"/>
      <c r="M8" s="25"/>
      <c r="N8" s="25"/>
    </row>
    <row r="9" spans="1:14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4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</row>
    <row r="11" spans="1:14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</row>
    <row r="12" spans="1:14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spans="1:14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</row>
    <row r="14" spans="1:14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4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4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14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</sheetData>
  <hyperlinks>
    <hyperlink ref="A2" location="'TOC'!A1" display="'TOC'!A1" xr:uid="{00000000-0004-0000-0200-000000000000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F25"/>
  <sheetViews>
    <sheetView workbookViewId="0">
      <selection activeCell="A2" sqref="A2"/>
    </sheetView>
  </sheetViews>
  <sheetFormatPr defaultColWidth="9.140625" defaultRowHeight="15" x14ac:dyDescent="0.25"/>
  <cols>
    <col min="1" max="1" width="9.7109375" style="3" bestFit="1" customWidth="1"/>
    <col min="2" max="2" width="19.7109375" style="3" bestFit="1" customWidth="1"/>
    <col min="3" max="3" width="9.28515625" style="3" customWidth="1"/>
    <col min="4" max="4" width="13.140625" style="3" customWidth="1"/>
    <col min="5" max="5" width="10.85546875" style="3" customWidth="1"/>
    <col min="6" max="6" width="11.42578125" style="3" bestFit="1" customWidth="1"/>
    <col min="7" max="16384" width="9.140625" style="3"/>
  </cols>
  <sheetData>
    <row r="1" spans="1:6" s="2" customFormat="1" ht="20.25" customHeight="1" x14ac:dyDescent="0.3">
      <c r="A1" s="1" t="s">
        <v>32</v>
      </c>
    </row>
    <row r="2" spans="1:6" x14ac:dyDescent="0.25">
      <c r="A2" s="43" t="s">
        <v>45</v>
      </c>
    </row>
    <row r="3" spans="1:6" x14ac:dyDescent="0.25">
      <c r="A3" s="11" t="s">
        <v>0</v>
      </c>
      <c r="B3" s="11" t="s">
        <v>1</v>
      </c>
      <c r="C3" s="11" t="s">
        <v>2</v>
      </c>
      <c r="D3" s="11" t="s">
        <v>24</v>
      </c>
      <c r="E3" s="11" t="s">
        <v>25</v>
      </c>
      <c r="F3" s="25" t="s">
        <v>29</v>
      </c>
    </row>
    <row r="4" spans="1:6" x14ac:dyDescent="0.25">
      <c r="A4" s="12">
        <v>10001</v>
      </c>
      <c r="B4" s="11" t="s">
        <v>4</v>
      </c>
      <c r="C4" s="11" t="s">
        <v>5</v>
      </c>
      <c r="D4" s="13">
        <v>100000</v>
      </c>
      <c r="E4" s="13">
        <v>25000</v>
      </c>
      <c r="F4" s="15">
        <f>tblSales6[[#This Row],[Retail Price]]-tblSales6[[#This Row],[Discount]]</f>
        <v>75000</v>
      </c>
    </row>
    <row r="5" spans="1:6" x14ac:dyDescent="0.25">
      <c r="A5" s="12">
        <v>10002</v>
      </c>
      <c r="B5" s="11" t="s">
        <v>6</v>
      </c>
      <c r="C5" s="11" t="s">
        <v>5</v>
      </c>
      <c r="D5" s="13">
        <v>150000</v>
      </c>
      <c r="E5" s="13">
        <v>30000</v>
      </c>
      <c r="F5" s="15">
        <f>tblSales6[[#This Row],[Retail Price]]-tblSales6[[#This Row],[Discount]]</f>
        <v>120000</v>
      </c>
    </row>
    <row r="6" spans="1:6" x14ac:dyDescent="0.25">
      <c r="A6" s="12">
        <v>10003</v>
      </c>
      <c r="B6" s="11" t="s">
        <v>7</v>
      </c>
      <c r="C6" s="11" t="s">
        <v>5</v>
      </c>
      <c r="D6" s="13">
        <v>200000</v>
      </c>
      <c r="E6" s="13">
        <v>35000</v>
      </c>
      <c r="F6" s="15">
        <f>tblSales6[[#This Row],[Retail Price]]-tblSales6[[#This Row],[Discount]]</f>
        <v>165000</v>
      </c>
    </row>
    <row r="7" spans="1:6" x14ac:dyDescent="0.25">
      <c r="A7" s="24">
        <v>10007</v>
      </c>
      <c r="B7" s="12" t="s">
        <v>12</v>
      </c>
      <c r="C7" s="12" t="s">
        <v>10</v>
      </c>
      <c r="D7" s="10">
        <v>400000</v>
      </c>
      <c r="E7" s="10">
        <v>55000</v>
      </c>
      <c r="F7" s="29">
        <f>tblSales6[[#This Row],[Retail Price]]-tblSales6[[#This Row],[Discount]]</f>
        <v>345000</v>
      </c>
    </row>
    <row r="10" spans="1:6" x14ac:dyDescent="0.25">
      <c r="A10" s="26" t="s">
        <v>0</v>
      </c>
      <c r="B10" s="26" t="s">
        <v>1</v>
      </c>
      <c r="C10" s="26" t="s">
        <v>2</v>
      </c>
      <c r="D10" s="26" t="s">
        <v>24</v>
      </c>
      <c r="E10" s="26" t="s">
        <v>25</v>
      </c>
      <c r="F10" s="26" t="s">
        <v>29</v>
      </c>
    </row>
    <row r="11" spans="1:6" x14ac:dyDescent="0.25">
      <c r="A11" s="16">
        <v>10001</v>
      </c>
      <c r="B11" s="3" t="s">
        <v>4</v>
      </c>
      <c r="C11" s="3" t="s">
        <v>5</v>
      </c>
      <c r="D11" s="15">
        <v>100000</v>
      </c>
      <c r="E11" s="15">
        <v>25000</v>
      </c>
      <c r="F11" s="15">
        <f>D11-E11</f>
        <v>75000</v>
      </c>
    </row>
    <row r="12" spans="1:6" x14ac:dyDescent="0.25">
      <c r="A12" s="16">
        <v>10002</v>
      </c>
      <c r="B12" s="3" t="s">
        <v>6</v>
      </c>
      <c r="C12" s="3" t="s">
        <v>5</v>
      </c>
      <c r="D12" s="15">
        <v>150000</v>
      </c>
      <c r="E12" s="15">
        <v>30000</v>
      </c>
      <c r="F12" s="15">
        <f t="shared" ref="F12:F14" si="0">D12-E12</f>
        <v>120000</v>
      </c>
    </row>
    <row r="13" spans="1:6" x14ac:dyDescent="0.25">
      <c r="A13" s="16">
        <v>10003</v>
      </c>
      <c r="B13" s="3" t="s">
        <v>7</v>
      </c>
      <c r="C13" s="3" t="s">
        <v>5</v>
      </c>
      <c r="D13" s="15">
        <v>200000</v>
      </c>
      <c r="E13" s="15">
        <v>35000</v>
      </c>
      <c r="F13" s="15">
        <f t="shared" si="0"/>
        <v>165000</v>
      </c>
    </row>
    <row r="14" spans="1:6" x14ac:dyDescent="0.25">
      <c r="A14" s="4">
        <v>10007</v>
      </c>
      <c r="B14" s="5" t="s">
        <v>12</v>
      </c>
      <c r="C14" s="5" t="s">
        <v>10</v>
      </c>
      <c r="D14" s="9">
        <v>400000</v>
      </c>
      <c r="E14" s="9">
        <v>55000</v>
      </c>
      <c r="F14" s="15">
        <f t="shared" si="0"/>
        <v>345000</v>
      </c>
    </row>
    <row r="16" spans="1:6" x14ac:dyDescent="0.25">
      <c r="E16" s="27" t="s">
        <v>31</v>
      </c>
      <c r="F16" s="28">
        <f>SUM(F11:F14)</f>
        <v>705000</v>
      </c>
    </row>
    <row r="17" spans="1:6" x14ac:dyDescent="0.25">
      <c r="E17" s="27" t="s">
        <v>30</v>
      </c>
      <c r="F17" s="15">
        <f>SUM(tblSales6[Net Price])</f>
        <v>705000</v>
      </c>
    </row>
    <row r="24" spans="1:6" x14ac:dyDescent="0.25">
      <c r="A24" s="4">
        <v>10007</v>
      </c>
      <c r="B24" s="5" t="s">
        <v>12</v>
      </c>
      <c r="C24" s="5" t="s">
        <v>10</v>
      </c>
      <c r="D24" s="9">
        <v>400000</v>
      </c>
      <c r="E24" s="9">
        <v>55000</v>
      </c>
    </row>
    <row r="25" spans="1:6" x14ac:dyDescent="0.25">
      <c r="A25" s="4"/>
      <c r="B25" s="5"/>
      <c r="C25" s="5"/>
      <c r="D25" s="9"/>
      <c r="E25" s="9"/>
    </row>
  </sheetData>
  <hyperlinks>
    <hyperlink ref="A2" location="'TOC'!A1" display="'TOC'!A1" xr:uid="{00000000-0004-0000-0300-000000000000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showFormulas="1" workbookViewId="0">
      <selection activeCell="B4" sqref="B4"/>
    </sheetView>
  </sheetViews>
  <sheetFormatPr defaultColWidth="9.140625" defaultRowHeight="15" x14ac:dyDescent="0.25"/>
  <cols>
    <col min="1" max="1" width="14.85546875" style="30" bestFit="1" customWidth="1"/>
    <col min="2" max="2" width="20.42578125" style="30" bestFit="1" customWidth="1"/>
    <col min="3" max="16384" width="9.140625" style="30"/>
  </cols>
  <sheetData>
    <row r="1" spans="1:2" x14ac:dyDescent="0.25">
      <c r="A1" s="43" t="s">
        <v>45</v>
      </c>
    </row>
    <row r="3" spans="1:2" x14ac:dyDescent="0.25">
      <c r="B3" s="31" t="s">
        <v>29</v>
      </c>
    </row>
    <row r="4" spans="1:2" x14ac:dyDescent="0.25">
      <c r="A4" s="27" t="s">
        <v>31</v>
      </c>
      <c r="B4" s="32">
        <f>SUM('Getting Started with Tables'!F8)</f>
        <v>705000</v>
      </c>
    </row>
    <row r="5" spans="1:2" x14ac:dyDescent="0.25">
      <c r="A5" s="27" t="s">
        <v>30</v>
      </c>
      <c r="B5" s="15">
        <f>SUM(tblSales[Net Price])</f>
        <v>705000</v>
      </c>
    </row>
  </sheetData>
  <hyperlinks>
    <hyperlink ref="A1" location="'TOC'!A1" display="'TOC'!A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G26"/>
  <sheetViews>
    <sheetView workbookViewId="0">
      <selection activeCell="F10" sqref="F10"/>
    </sheetView>
  </sheetViews>
  <sheetFormatPr defaultColWidth="9.140625" defaultRowHeight="15" x14ac:dyDescent="0.25"/>
  <cols>
    <col min="1" max="1" width="9.7109375" style="3" bestFit="1" customWidth="1"/>
    <col min="2" max="2" width="19.7109375" style="3" bestFit="1" customWidth="1"/>
    <col min="3" max="3" width="9.28515625" style="3" customWidth="1"/>
    <col min="4" max="4" width="13.140625" style="3" customWidth="1"/>
    <col min="5" max="5" width="10.85546875" style="3" customWidth="1"/>
    <col min="6" max="6" width="11.42578125" style="3" bestFit="1" customWidth="1"/>
    <col min="7" max="16384" width="9.140625" style="3"/>
  </cols>
  <sheetData>
    <row r="1" spans="1:7" s="2" customFormat="1" ht="20.25" customHeight="1" x14ac:dyDescent="0.3">
      <c r="A1" s="1" t="s">
        <v>33</v>
      </c>
    </row>
    <row r="2" spans="1:7" s="25" customFormat="1" x14ac:dyDescent="0.25">
      <c r="A2" s="43" t="s">
        <v>45</v>
      </c>
    </row>
    <row r="3" spans="1:7" s="25" customFormat="1" x14ac:dyDescent="0.25">
      <c r="A3" s="11" t="s">
        <v>0</v>
      </c>
      <c r="B3" s="11" t="s">
        <v>1</v>
      </c>
      <c r="C3" s="11" t="s">
        <v>2</v>
      </c>
      <c r="D3" s="11" t="s">
        <v>24</v>
      </c>
      <c r="E3" s="11" t="s">
        <v>25</v>
      </c>
      <c r="F3" s="25" t="s">
        <v>29</v>
      </c>
    </row>
    <row r="4" spans="1:7" s="25" customFormat="1" x14ac:dyDescent="0.25">
      <c r="A4" s="12">
        <v>10001</v>
      </c>
      <c r="B4" s="11" t="s">
        <v>4</v>
      </c>
      <c r="C4" s="11" t="s">
        <v>5</v>
      </c>
      <c r="D4" s="13">
        <v>100000</v>
      </c>
      <c r="E4" s="13">
        <v>25000</v>
      </c>
      <c r="F4" s="15">
        <f>tblPrice[[#This Row],[Retail Price]]-tblPrice[[#This Row],[Discount]]</f>
        <v>75000</v>
      </c>
    </row>
    <row r="5" spans="1:7" s="25" customFormat="1" x14ac:dyDescent="0.25">
      <c r="A5" s="12">
        <v>10002</v>
      </c>
      <c r="B5" s="11" t="s">
        <v>6</v>
      </c>
      <c r="C5" s="11" t="s">
        <v>5</v>
      </c>
      <c r="D5" s="13">
        <v>150000</v>
      </c>
      <c r="E5" s="13">
        <v>30000</v>
      </c>
      <c r="F5" s="15">
        <f>tblPrice[[#This Row],[Retail Price]]-tblPrice[[#This Row],[Discount]]</f>
        <v>120000</v>
      </c>
    </row>
    <row r="6" spans="1:7" s="25" customFormat="1" x14ac:dyDescent="0.25">
      <c r="A6" s="12">
        <v>10003</v>
      </c>
      <c r="B6" s="11" t="s">
        <v>7</v>
      </c>
      <c r="C6" s="11" t="s">
        <v>5</v>
      </c>
      <c r="D6" s="13">
        <v>200000</v>
      </c>
      <c r="E6" s="13">
        <v>35000</v>
      </c>
      <c r="F6" s="15">
        <f>tblPrice[[#This Row],[Retail Price]]-tblPrice[[#This Row],[Discount]]</f>
        <v>165000</v>
      </c>
    </row>
    <row r="7" spans="1:7" s="25" customFormat="1" x14ac:dyDescent="0.25">
      <c r="A7" s="24">
        <v>10007</v>
      </c>
      <c r="B7" s="12" t="s">
        <v>12</v>
      </c>
      <c r="C7" s="12" t="s">
        <v>10</v>
      </c>
      <c r="D7" s="10">
        <v>400000</v>
      </c>
      <c r="E7" s="10">
        <v>55000</v>
      </c>
      <c r="F7" s="29">
        <f>tblPrice[[#This Row],[Retail Price]]-tblPrice[[#This Row],[Discount]]</f>
        <v>345000</v>
      </c>
    </row>
    <row r="8" spans="1:7" s="25" customFormat="1" x14ac:dyDescent="0.25"/>
    <row r="9" spans="1:7" s="25" customFormat="1" x14ac:dyDescent="0.25"/>
    <row r="10" spans="1:7" s="25" customFormat="1" x14ac:dyDescent="0.25">
      <c r="E10" s="33" t="s">
        <v>34</v>
      </c>
      <c r="F10" s="25">
        <f>SUM(tblPrice[Net Price])</f>
        <v>705000</v>
      </c>
    </row>
    <row r="11" spans="1:7" s="25" customFormat="1" x14ac:dyDescent="0.25">
      <c r="E11" s="33" t="s">
        <v>35</v>
      </c>
      <c r="F11" s="25">
        <f>SUM(tblPrice[Net Price])</f>
        <v>705000</v>
      </c>
      <c r="G11" s="25">
        <f>SUM(tblExample[Sales])</f>
        <v>2200000</v>
      </c>
    </row>
    <row r="12" spans="1:7" s="25" customFormat="1" x14ac:dyDescent="0.25">
      <c r="E12" s="33" t="s">
        <v>36</v>
      </c>
      <c r="F12" s="25">
        <f>COUNTA(tblPrice[#All])</f>
        <v>30</v>
      </c>
    </row>
    <row r="13" spans="1:7" s="25" customFormat="1" x14ac:dyDescent="0.25">
      <c r="E13" s="33" t="s">
        <v>37</v>
      </c>
      <c r="F13" s="25">
        <f>COUNTA(tblPrice[#Headers])</f>
        <v>6</v>
      </c>
    </row>
    <row r="14" spans="1:7" s="25" customFormat="1" x14ac:dyDescent="0.25">
      <c r="E14" s="33" t="s">
        <v>38</v>
      </c>
      <c r="F14" s="25" t="s">
        <v>39</v>
      </c>
    </row>
    <row r="15" spans="1:7" s="25" customFormat="1" x14ac:dyDescent="0.25">
      <c r="E15" s="33"/>
    </row>
    <row r="16" spans="1:7" s="25" customFormat="1" x14ac:dyDescent="0.25">
      <c r="E16" s="33"/>
    </row>
    <row r="17" s="25" customFormat="1" x14ac:dyDescent="0.25"/>
    <row r="18" s="25" customFormat="1" x14ac:dyDescent="0.25"/>
    <row r="19" s="25" customFormat="1" x14ac:dyDescent="0.25"/>
    <row r="20" s="25" customFormat="1" x14ac:dyDescent="0.25"/>
    <row r="21" s="25" customFormat="1" x14ac:dyDescent="0.25"/>
    <row r="22" s="25" customFormat="1" x14ac:dyDescent="0.25"/>
    <row r="23" s="25" customFormat="1" x14ac:dyDescent="0.25"/>
    <row r="24" s="25" customFormat="1" x14ac:dyDescent="0.25"/>
    <row r="25" s="25" customFormat="1" x14ac:dyDescent="0.25"/>
    <row r="26" s="25" customFormat="1" x14ac:dyDescent="0.25"/>
  </sheetData>
  <hyperlinks>
    <hyperlink ref="A2" location="'TOC'!A1" display="'TOC'!A1" xr:uid="{00000000-0004-0000-0500-000000000000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E16"/>
  <sheetViews>
    <sheetView workbookViewId="0">
      <selection activeCell="B16" sqref="B16"/>
    </sheetView>
  </sheetViews>
  <sheetFormatPr defaultColWidth="9.140625" defaultRowHeight="15" x14ac:dyDescent="0.25"/>
  <cols>
    <col min="1" max="1" width="15" style="3" customWidth="1"/>
    <col min="2" max="2" width="19.7109375" style="3" bestFit="1" customWidth="1"/>
    <col min="3" max="3" width="9.28515625" style="3" customWidth="1"/>
    <col min="4" max="4" width="13.140625" style="3" customWidth="1"/>
    <col min="5" max="5" width="10.85546875" style="3" customWidth="1"/>
    <col min="6" max="16384" width="9.140625" style="3"/>
  </cols>
  <sheetData>
    <row r="1" spans="1:5" s="2" customFormat="1" ht="20.25" customHeight="1" x14ac:dyDescent="0.3">
      <c r="A1" s="1" t="s">
        <v>40</v>
      </c>
    </row>
    <row r="2" spans="1:5" x14ac:dyDescent="0.25">
      <c r="A2" s="43" t="s">
        <v>45</v>
      </c>
    </row>
    <row r="3" spans="1:5" x14ac:dyDescent="0.25">
      <c r="A3" s="11" t="s">
        <v>0</v>
      </c>
      <c r="B3" s="11" t="s">
        <v>1</v>
      </c>
      <c r="C3" s="11" t="s">
        <v>2</v>
      </c>
      <c r="D3" s="11" t="s">
        <v>24</v>
      </c>
      <c r="E3" s="11" t="s">
        <v>25</v>
      </c>
    </row>
    <row r="4" spans="1:5" x14ac:dyDescent="0.25">
      <c r="A4" s="12">
        <v>10001</v>
      </c>
      <c r="B4" s="11" t="s">
        <v>4</v>
      </c>
      <c r="C4" s="11" t="str">
        <f>VLOOKUP(Table6[[#This Row],[Name]],tblRegion[],2,FALSE)</f>
        <v>East</v>
      </c>
      <c r="D4" s="13">
        <v>100000</v>
      </c>
      <c r="E4" s="13">
        <v>25000</v>
      </c>
    </row>
    <row r="5" spans="1:5" x14ac:dyDescent="0.25">
      <c r="A5" s="12">
        <v>10002</v>
      </c>
      <c r="B5" s="11" t="s">
        <v>6</v>
      </c>
      <c r="C5" s="11" t="str">
        <f>VLOOKUP(Table6[[#This Row],[Name]],tblRegion[],2,FALSE)</f>
        <v>East</v>
      </c>
      <c r="D5" s="13">
        <v>150000</v>
      </c>
      <c r="E5" s="13">
        <v>30000</v>
      </c>
    </row>
    <row r="6" spans="1:5" x14ac:dyDescent="0.25">
      <c r="A6" s="12">
        <v>10003</v>
      </c>
      <c r="B6" s="11" t="s">
        <v>7</v>
      </c>
      <c r="C6" s="11" t="str">
        <f>VLOOKUP(Table6[[#This Row],[Name]],tblRegion[],2,FALSE)</f>
        <v>East</v>
      </c>
      <c r="D6" s="13">
        <v>200000</v>
      </c>
      <c r="E6" s="13">
        <v>35000</v>
      </c>
    </row>
    <row r="7" spans="1:5" x14ac:dyDescent="0.25">
      <c r="A7" s="12">
        <v>10004</v>
      </c>
      <c r="B7" s="11" t="s">
        <v>8</v>
      </c>
      <c r="C7" s="11" t="str">
        <f>VLOOKUP(Table6[[#This Row],[Name]],tblRegion[],2,FALSE)</f>
        <v>East</v>
      </c>
      <c r="D7" s="13">
        <v>250000</v>
      </c>
      <c r="E7" s="13">
        <v>40000</v>
      </c>
    </row>
    <row r="8" spans="1:5" x14ac:dyDescent="0.25">
      <c r="A8" s="12">
        <v>10005</v>
      </c>
      <c r="B8" s="11" t="s">
        <v>9</v>
      </c>
      <c r="C8" s="11" t="str">
        <f>VLOOKUP(Table6[[#This Row],[Name]],tblRegion[],2,FALSE)</f>
        <v>West</v>
      </c>
      <c r="D8" s="13">
        <v>300000</v>
      </c>
      <c r="E8" s="13">
        <v>45000</v>
      </c>
    </row>
    <row r="9" spans="1:5" x14ac:dyDescent="0.25">
      <c r="A9" s="12">
        <v>10006</v>
      </c>
      <c r="B9" s="11" t="s">
        <v>11</v>
      </c>
      <c r="C9" s="11" t="str">
        <f>VLOOKUP(Table6[[#This Row],[Name]],tblRegion[],2,FALSE)</f>
        <v>West</v>
      </c>
      <c r="D9" s="13">
        <v>350000</v>
      </c>
      <c r="E9" s="13">
        <v>50000</v>
      </c>
    </row>
    <row r="10" spans="1:5" x14ac:dyDescent="0.25">
      <c r="A10" s="12">
        <v>10007</v>
      </c>
      <c r="B10" s="11" t="s">
        <v>12</v>
      </c>
      <c r="C10" s="11" t="str">
        <f>VLOOKUP(Table6[[#This Row],[Name]],tblRegion[],2,FALSE)</f>
        <v>West</v>
      </c>
      <c r="D10" s="13">
        <v>400000</v>
      </c>
      <c r="E10" s="13">
        <v>55000</v>
      </c>
    </row>
    <row r="11" spans="1:5" x14ac:dyDescent="0.25">
      <c r="A11" s="12">
        <v>10008</v>
      </c>
      <c r="B11" s="11" t="s">
        <v>13</v>
      </c>
      <c r="C11" s="11" t="str">
        <f>VLOOKUP(Table6[[#This Row],[Name]],tblRegion[],2,FALSE)</f>
        <v>West</v>
      </c>
      <c r="D11" s="13">
        <v>450000</v>
      </c>
      <c r="E11" s="13">
        <v>60000</v>
      </c>
    </row>
    <row r="14" spans="1:5" x14ac:dyDescent="0.25">
      <c r="A14" s="6" t="s">
        <v>41</v>
      </c>
      <c r="B14" s="7"/>
      <c r="C14" s="7"/>
      <c r="D14" s="7"/>
    </row>
    <row r="15" spans="1:5" ht="15.75" thickBot="1" x14ac:dyDescent="0.3"/>
    <row r="16" spans="1:5" ht="15.75" thickBot="1" x14ac:dyDescent="0.3">
      <c r="A16" s="5" t="s">
        <v>8</v>
      </c>
      <c r="B16" s="8">
        <f>VLOOKUP(A16,Table6[[Name]:[Discount]],4,FALSE)</f>
        <v>40000</v>
      </c>
    </row>
  </sheetData>
  <hyperlinks>
    <hyperlink ref="A2" location="'TOC'!A1" display="'TOC'!A1" xr:uid="{00000000-0004-0000-0600-000000000000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"/>
  <sheetViews>
    <sheetView workbookViewId="0"/>
  </sheetViews>
  <sheetFormatPr defaultColWidth="9.140625" defaultRowHeight="15" x14ac:dyDescent="0.25"/>
  <cols>
    <col min="1" max="1" width="18" style="30" bestFit="1" customWidth="1"/>
    <col min="2" max="2" width="24.7109375" style="30" bestFit="1" customWidth="1"/>
    <col min="3" max="16384" width="9.140625" style="30"/>
  </cols>
  <sheetData>
    <row r="1" spans="1:2" x14ac:dyDescent="0.25">
      <c r="A1" s="34" t="s">
        <v>42</v>
      </c>
      <c r="B1" s="34" t="s">
        <v>2</v>
      </c>
    </row>
    <row r="2" spans="1:2" x14ac:dyDescent="0.25">
      <c r="A2" s="35" t="s">
        <v>4</v>
      </c>
      <c r="B2" s="35" t="s">
        <v>5</v>
      </c>
    </row>
    <row r="3" spans="1:2" x14ac:dyDescent="0.25">
      <c r="A3" s="35" t="s">
        <v>6</v>
      </c>
      <c r="B3" s="35" t="s">
        <v>5</v>
      </c>
    </row>
    <row r="4" spans="1:2" x14ac:dyDescent="0.25">
      <c r="A4" s="35" t="s">
        <v>7</v>
      </c>
      <c r="B4" s="35" t="s">
        <v>5</v>
      </c>
    </row>
    <row r="5" spans="1:2" x14ac:dyDescent="0.25">
      <c r="A5" s="35" t="s">
        <v>8</v>
      </c>
      <c r="B5" s="35" t="s">
        <v>5</v>
      </c>
    </row>
    <row r="6" spans="1:2" x14ac:dyDescent="0.25">
      <c r="A6" s="35" t="s">
        <v>9</v>
      </c>
      <c r="B6" s="35" t="s">
        <v>10</v>
      </c>
    </row>
    <row r="7" spans="1:2" x14ac:dyDescent="0.25">
      <c r="A7" s="35" t="s">
        <v>12</v>
      </c>
      <c r="B7" s="35" t="s">
        <v>10</v>
      </c>
    </row>
    <row r="8" spans="1:2" x14ac:dyDescent="0.25">
      <c r="A8" s="35" t="s">
        <v>13</v>
      </c>
      <c r="B8" s="35" t="s">
        <v>10</v>
      </c>
    </row>
    <row r="9" spans="1:2" x14ac:dyDescent="0.25">
      <c r="A9" s="11" t="s">
        <v>11</v>
      </c>
      <c r="B9" s="35" t="s">
        <v>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D10"/>
  <sheetViews>
    <sheetView workbookViewId="0">
      <selection activeCell="C3" sqref="C3"/>
    </sheetView>
  </sheetViews>
  <sheetFormatPr defaultColWidth="9.140625" defaultRowHeight="15" x14ac:dyDescent="0.25"/>
  <cols>
    <col min="1" max="1" width="15" style="3" customWidth="1"/>
    <col min="2" max="2" width="19.7109375" style="3" bestFit="1" customWidth="1"/>
    <col min="3" max="3" width="9.28515625" style="3" customWidth="1"/>
    <col min="4" max="4" width="13.140625" style="3" customWidth="1"/>
    <col min="5" max="6" width="9.140625" style="3"/>
    <col min="7" max="7" width="19.7109375" style="3" bestFit="1" customWidth="1"/>
    <col min="8" max="16384" width="9.140625" style="3"/>
  </cols>
  <sheetData>
    <row r="1" spans="1:4" s="2" customFormat="1" ht="20.25" customHeight="1" x14ac:dyDescent="0.3">
      <c r="A1" s="1" t="s">
        <v>43</v>
      </c>
    </row>
    <row r="2" spans="1:4" x14ac:dyDescent="0.25">
      <c r="A2" s="43" t="s">
        <v>45</v>
      </c>
    </row>
    <row r="3" spans="1:4" x14ac:dyDescent="0.25">
      <c r="C3" s="3">
        <f>MATCH(tblRegion[[#Headers],[Region]],tblRegion[#Headers],0)</f>
        <v>2</v>
      </c>
    </row>
    <row r="4" spans="1:4" x14ac:dyDescent="0.25">
      <c r="A4" s="11" t="s">
        <v>0</v>
      </c>
      <c r="B4" s="11" t="s">
        <v>1</v>
      </c>
      <c r="C4" s="11" t="s">
        <v>2</v>
      </c>
      <c r="D4" s="11" t="s">
        <v>24</v>
      </c>
    </row>
    <row r="5" spans="1:4" x14ac:dyDescent="0.25">
      <c r="A5" s="12">
        <v>10001</v>
      </c>
      <c r="B5" s="11" t="s">
        <v>4</v>
      </c>
      <c r="C5" s="11" t="str">
        <f>VLOOKUP(tblEmployee[[#This Row],[Name]],tblRegion[],$C$3,FALSE)</f>
        <v>East</v>
      </c>
      <c r="D5" s="13">
        <v>100000</v>
      </c>
    </row>
    <row r="6" spans="1:4" x14ac:dyDescent="0.25">
      <c r="A6" s="12">
        <v>10002</v>
      </c>
      <c r="B6" s="11" t="s">
        <v>6</v>
      </c>
      <c r="C6" s="11" t="str">
        <f>VLOOKUP(tblEmployee[[#This Row],[Name]],tblRegion[],$C$3,FALSE)</f>
        <v>East</v>
      </c>
      <c r="D6" s="13">
        <v>150000</v>
      </c>
    </row>
    <row r="7" spans="1:4" x14ac:dyDescent="0.25">
      <c r="A7" s="12">
        <v>10003</v>
      </c>
      <c r="B7" s="11" t="s">
        <v>7</v>
      </c>
      <c r="C7" s="11" t="str">
        <f>VLOOKUP(tblEmployee[[#This Row],[Name]],tblRegion[],$C$3,FALSE)</f>
        <v>East</v>
      </c>
      <c r="D7" s="13">
        <v>200000</v>
      </c>
    </row>
    <row r="8" spans="1:4" x14ac:dyDescent="0.25">
      <c r="A8" s="12">
        <v>10004</v>
      </c>
      <c r="B8" s="11" t="s">
        <v>8</v>
      </c>
      <c r="C8" s="11" t="str">
        <f>VLOOKUP(tblEmployee[[#This Row],[Name]],tblRegion[],$C$3,FALSE)</f>
        <v>East</v>
      </c>
      <c r="D8" s="13">
        <v>250000</v>
      </c>
    </row>
    <row r="9" spans="1:4" x14ac:dyDescent="0.25">
      <c r="A9" s="12">
        <v>10005</v>
      </c>
      <c r="B9" s="11" t="s">
        <v>9</v>
      </c>
      <c r="C9" s="11" t="str">
        <f>VLOOKUP(tblEmployee[[#This Row],[Name]],tblRegion[],$C$3,FALSE)</f>
        <v>West</v>
      </c>
      <c r="D9" s="13">
        <v>300000</v>
      </c>
    </row>
    <row r="10" spans="1:4" x14ac:dyDescent="0.25">
      <c r="A10" s="12">
        <v>10006</v>
      </c>
      <c r="B10" s="11" t="s">
        <v>11</v>
      </c>
      <c r="C10" s="11" t="str">
        <f>VLOOKUP(tblEmployee[[#This Row],[Name]],tblRegion[],$C$3,FALSE)</f>
        <v>West</v>
      </c>
      <c r="D10" s="13">
        <v>350000</v>
      </c>
    </row>
  </sheetData>
  <hyperlinks>
    <hyperlink ref="A2" location="'TOC'!A1" display="'TOC'!A1" xr:uid="{00000000-0004-0000-0800-000000000000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TOC</vt:lpstr>
      <vt:lpstr>Excel Tables Pros Cons</vt:lpstr>
      <vt:lpstr>Getting Started with Tables</vt:lpstr>
      <vt:lpstr>Table Formulas vs Standard</vt:lpstr>
      <vt:lpstr>Formulas On Other Sheets</vt:lpstr>
      <vt:lpstr>Table Formula Tips</vt:lpstr>
      <vt:lpstr>VLOOKUP Tables</vt:lpstr>
      <vt:lpstr>Regions</vt:lpstr>
      <vt:lpstr>MATCH Tables</vt:lpstr>
      <vt:lpstr>INDEX MATCH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2015-08-23T15:53:41Z</dcterms:created>
  <dcterms:modified xsi:type="dcterms:W3CDTF">2020-04-10T21:33:22Z</dcterms:modified>
</cp:coreProperties>
</file>